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ty\IMDB Movie Analysis\"/>
    </mc:Choice>
  </mc:AlternateContent>
  <xr:revisionPtr revIDLastSave="0" documentId="13_ncr:1_{2C138EBF-83A7-4ED3-A57E-A9DA00F2925E}" xr6:coauthVersionLast="47" xr6:coauthVersionMax="47" xr10:uidLastSave="{00000000-0000-0000-0000-000000000000}"/>
  <bookViews>
    <workbookView xWindow="-98" yWindow="-98" windowWidth="21795" windowHeight="12975" firstSheet="4" activeTab="7" xr2:uid="{B189BA15-1217-4C29-9D83-16902E066E9B}"/>
  </bookViews>
  <sheets>
    <sheet name="IMDB_Movies" sheetId="2" r:id="rId1"/>
    <sheet name="movie_genere_splitting" sheetId="17" r:id="rId2"/>
    <sheet name="movie_genere analysis" sheetId="19" r:id="rId3"/>
    <sheet name="duration analysis" sheetId="6" r:id="rId4"/>
    <sheet name="language_analysis" sheetId="7" r:id="rId5"/>
    <sheet name="director analyis" sheetId="10" r:id="rId6"/>
    <sheet name="popular directors" sheetId="11" r:id="rId7"/>
    <sheet name="budget analysis" sheetId="13" r:id="rId8"/>
  </sheets>
  <definedNames>
    <definedName name="_xlnm._FilterDatabase" localSheetId="0" hidden="1">IMDB_Movies!$K$13:$K$3709</definedName>
    <definedName name="ExternalData_1" localSheetId="0" hidden="1">IMDB_Movies!$A$1:$I$3697</definedName>
    <definedName name="ExternalData_1" localSheetId="1" hidden="1">movie_genere_splitting!$A$1:$C$10980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1" l="1"/>
  <c r="E6" i="10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34" i="2" a="1"/>
  <c r="L34" i="2" s="1"/>
  <c r="L33" i="2" a="1"/>
  <c r="L33" i="2" s="1"/>
  <c r="L22" i="2" a="1"/>
  <c r="L22" i="2" s="1"/>
  <c r="L27" i="2" a="1"/>
  <c r="L27" i="2" s="1"/>
  <c r="L39" i="2" a="1"/>
  <c r="L39" i="2" s="1"/>
  <c r="L49" i="2" a="1"/>
  <c r="L49" i="2" s="1"/>
  <c r="L36" i="2" a="1"/>
  <c r="L36" i="2" s="1"/>
  <c r="L30" i="2" a="1"/>
  <c r="L30" i="2" s="1"/>
  <c r="L29" i="2" a="1"/>
  <c r="L29" i="2" s="1"/>
  <c r="L31" i="2" a="1"/>
  <c r="L31" i="2" s="1"/>
  <c r="L43" i="2" a="1"/>
  <c r="L43" i="2" s="1"/>
  <c r="L41" i="2" a="1"/>
  <c r="L41" i="2" s="1"/>
  <c r="L45" i="2" a="1"/>
  <c r="L45" i="2" s="1"/>
  <c r="L40" i="2" a="1"/>
  <c r="L40" i="2" s="1"/>
  <c r="L51" i="2" a="1"/>
  <c r="L51" i="2" s="1"/>
  <c r="L28" i="2" a="1"/>
  <c r="L28" i="2" s="1"/>
  <c r="L23" i="2" a="1"/>
  <c r="L23" i="2" s="1"/>
  <c r="L50" i="2" a="1"/>
  <c r="L50" i="2" s="1"/>
  <c r="L32" i="2" a="1"/>
  <c r="L32" i="2" s="1"/>
  <c r="L44" i="2" a="1"/>
  <c r="L44" i="2" s="1"/>
  <c r="L42" i="2" a="1"/>
  <c r="L42" i="2" s="1"/>
  <c r="L47" i="2" a="1"/>
  <c r="L47" i="2" s="1"/>
  <c r="L37" i="2" a="1"/>
  <c r="L37" i="2" s="1"/>
  <c r="L46" i="2" a="1"/>
  <c r="L46" i="2" s="1"/>
  <c r="L26" i="2" a="1"/>
  <c r="L26" i="2" s="1"/>
  <c r="L25" i="2" a="1"/>
  <c r="L25" i="2" s="1"/>
  <c r="L38" i="2" a="1"/>
  <c r="L38" i="2" s="1"/>
  <c r="L35" i="2" a="1"/>
  <c r="L35" i="2" s="1"/>
  <c r="L48" i="2" a="1"/>
  <c r="L48" i="2" s="1"/>
  <c r="L24" i="2" a="1"/>
  <c r="L24" i="2" s="1"/>
  <c r="E2" i="17" a="1"/>
  <c r="E2" i="17" s="1"/>
  <c r="G52" i="17"/>
  <c r="E3" i="17" a="1"/>
  <c r="E3" i="17" s="1"/>
  <c r="E4" i="17" a="1"/>
  <c r="E4" i="17" s="1"/>
  <c r="E5" i="17" a="1"/>
  <c r="E5" i="17" s="1"/>
  <c r="E6" i="17" a="1"/>
  <c r="E6" i="17" s="1"/>
  <c r="E7" i="17" a="1"/>
  <c r="E7" i="17" s="1"/>
  <c r="E8" i="17" a="1"/>
  <c r="E8" i="17" s="1"/>
  <c r="E9" i="17" a="1"/>
  <c r="E9" i="17" s="1"/>
  <c r="E10" i="17" a="1"/>
  <c r="E10" i="17" s="1"/>
  <c r="E11" i="17" a="1"/>
  <c r="E11" i="17" s="1"/>
  <c r="E12" i="17" a="1"/>
  <c r="E12" i="17" s="1"/>
  <c r="E13" i="17" a="1"/>
  <c r="E13" i="17" s="1"/>
  <c r="E14" i="17" a="1"/>
  <c r="E14" i="17" s="1"/>
  <c r="E15" i="17" a="1"/>
  <c r="E15" i="17" s="1"/>
  <c r="E16" i="17" a="1"/>
  <c r="E16" i="17" s="1"/>
  <c r="E17" i="17" a="1"/>
  <c r="E17" i="17" s="1"/>
  <c r="E18" i="17" a="1"/>
  <c r="E18" i="17" s="1"/>
  <c r="E19" i="17" a="1"/>
  <c r="E19" i="17" s="1"/>
  <c r="E20" i="17" a="1"/>
  <c r="E20" i="17" s="1"/>
  <c r="E21" i="17" a="1"/>
  <c r="E21" i="17" s="1"/>
  <c r="E22" i="17" a="1"/>
  <c r="E22" i="17" s="1"/>
  <c r="E23" i="17" a="1"/>
  <c r="E23" i="17" s="1"/>
  <c r="E24" i="17" a="1"/>
  <c r="E24" i="17" s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638" i="13"/>
  <c r="D2639" i="13"/>
  <c r="D2640" i="13"/>
  <c r="D2641" i="13"/>
  <c r="D2642" i="13"/>
  <c r="D2643" i="13"/>
  <c r="D2644" i="13"/>
  <c r="D2645" i="13"/>
  <c r="D2646" i="13"/>
  <c r="D2647" i="13"/>
  <c r="D2648" i="13"/>
  <c r="D2649" i="13"/>
  <c r="D2650" i="13"/>
  <c r="D2651" i="13"/>
  <c r="D2652" i="13"/>
  <c r="D2653" i="13"/>
  <c r="D2654" i="13"/>
  <c r="D2655" i="13"/>
  <c r="D2656" i="13"/>
  <c r="D2657" i="13"/>
  <c r="D2658" i="13"/>
  <c r="D2659" i="13"/>
  <c r="D2660" i="13"/>
  <c r="D2661" i="13"/>
  <c r="D2662" i="13"/>
  <c r="D2663" i="13"/>
  <c r="D2664" i="13"/>
  <c r="D2665" i="13"/>
  <c r="D2666" i="13"/>
  <c r="D2667" i="13"/>
  <c r="D2668" i="13"/>
  <c r="D2669" i="13"/>
  <c r="D2670" i="13"/>
  <c r="D2671" i="13"/>
  <c r="D2672" i="13"/>
  <c r="D2673" i="13"/>
  <c r="D2674" i="13"/>
  <c r="D2675" i="13"/>
  <c r="D2676" i="13"/>
  <c r="D2677" i="13"/>
  <c r="D2678" i="13"/>
  <c r="D2679" i="13"/>
  <c r="D2680" i="13"/>
  <c r="D2681" i="13"/>
  <c r="D2682" i="13"/>
  <c r="D2683" i="13"/>
  <c r="D2684" i="13"/>
  <c r="D2685" i="13"/>
  <c r="D2686" i="13"/>
  <c r="D2687" i="13"/>
  <c r="D2688" i="13"/>
  <c r="D2689" i="13"/>
  <c r="D2690" i="13"/>
  <c r="D2691" i="13"/>
  <c r="D2692" i="13"/>
  <c r="D2693" i="13"/>
  <c r="D2694" i="13"/>
  <c r="D2695" i="13"/>
  <c r="D2696" i="13"/>
  <c r="D2697" i="13"/>
  <c r="D2698" i="13"/>
  <c r="D2699" i="13"/>
  <c r="D2700" i="13"/>
  <c r="D2701" i="13"/>
  <c r="D2702" i="13"/>
  <c r="D2703" i="13"/>
  <c r="D2704" i="13"/>
  <c r="D2705" i="13"/>
  <c r="D2706" i="13"/>
  <c r="D2707" i="13"/>
  <c r="D2708" i="13"/>
  <c r="D2709" i="13"/>
  <c r="D2710" i="13"/>
  <c r="D2711" i="13"/>
  <c r="D2712" i="13"/>
  <c r="D2713" i="13"/>
  <c r="D2714" i="13"/>
  <c r="D2715" i="13"/>
  <c r="D2716" i="13"/>
  <c r="D2717" i="13"/>
  <c r="D2718" i="13"/>
  <c r="D2719" i="13"/>
  <c r="D2720" i="13"/>
  <c r="D2721" i="13"/>
  <c r="D2722" i="13"/>
  <c r="D2723" i="13"/>
  <c r="D2724" i="13"/>
  <c r="D2725" i="13"/>
  <c r="D2726" i="13"/>
  <c r="D2727" i="13"/>
  <c r="D2728" i="13"/>
  <c r="D2729" i="13"/>
  <c r="D2730" i="13"/>
  <c r="D2731" i="13"/>
  <c r="D2732" i="13"/>
  <c r="D2733" i="13"/>
  <c r="D2734" i="13"/>
  <c r="D2735" i="13"/>
  <c r="D2736" i="13"/>
  <c r="D2737" i="13"/>
  <c r="D2738" i="13"/>
  <c r="D2739" i="13"/>
  <c r="D2740" i="13"/>
  <c r="D2741" i="13"/>
  <c r="D2742" i="13"/>
  <c r="D2743" i="13"/>
  <c r="D2744" i="13"/>
  <c r="D2745" i="13"/>
  <c r="D2746" i="13"/>
  <c r="D2747" i="13"/>
  <c r="D2748" i="13"/>
  <c r="D2749" i="13"/>
  <c r="D2750" i="13"/>
  <c r="D2751" i="13"/>
  <c r="D2752" i="13"/>
  <c r="D2753" i="13"/>
  <c r="D2754" i="13"/>
  <c r="D2755" i="13"/>
  <c r="D2756" i="13"/>
  <c r="D2757" i="13"/>
  <c r="D2758" i="13"/>
  <c r="D2759" i="13"/>
  <c r="D2760" i="13"/>
  <c r="D2761" i="13"/>
  <c r="D2762" i="13"/>
  <c r="D2763" i="13"/>
  <c r="D2764" i="13"/>
  <c r="D2765" i="13"/>
  <c r="D2766" i="13"/>
  <c r="D2767" i="13"/>
  <c r="D2768" i="13"/>
  <c r="D2769" i="13"/>
  <c r="D2770" i="13"/>
  <c r="D2771" i="13"/>
  <c r="D2772" i="13"/>
  <c r="D2773" i="13"/>
  <c r="D2774" i="13"/>
  <c r="D2775" i="13"/>
  <c r="D2776" i="13"/>
  <c r="D2777" i="13"/>
  <c r="D2778" i="13"/>
  <c r="D2779" i="13"/>
  <c r="D2780" i="13"/>
  <c r="D2781" i="13"/>
  <c r="D2782" i="13"/>
  <c r="D2783" i="13"/>
  <c r="D2784" i="13"/>
  <c r="D2785" i="13"/>
  <c r="D2786" i="13"/>
  <c r="D2787" i="13"/>
  <c r="D2788" i="13"/>
  <c r="D2789" i="13"/>
  <c r="D2790" i="13"/>
  <c r="D2791" i="13"/>
  <c r="D2792" i="13"/>
  <c r="D2793" i="13"/>
  <c r="D2794" i="13"/>
  <c r="D2795" i="13"/>
  <c r="D2796" i="13"/>
  <c r="D2797" i="13"/>
  <c r="D2798" i="13"/>
  <c r="D2799" i="13"/>
  <c r="D2800" i="13"/>
  <c r="D2801" i="13"/>
  <c r="D2802" i="13"/>
  <c r="D2803" i="13"/>
  <c r="D2804" i="13"/>
  <c r="D2805" i="13"/>
  <c r="D2806" i="13"/>
  <c r="D2807" i="13"/>
  <c r="D2808" i="13"/>
  <c r="D2809" i="13"/>
  <c r="D2810" i="13"/>
  <c r="D2811" i="13"/>
  <c r="D2812" i="13"/>
  <c r="D2813" i="13"/>
  <c r="D2814" i="13"/>
  <c r="D2815" i="13"/>
  <c r="D2816" i="13"/>
  <c r="D2817" i="13"/>
  <c r="D2818" i="13"/>
  <c r="D2819" i="13"/>
  <c r="D2820" i="13"/>
  <c r="D2821" i="13"/>
  <c r="D2822" i="13"/>
  <c r="D2823" i="13"/>
  <c r="D2824" i="13"/>
  <c r="D2825" i="13"/>
  <c r="D2826" i="13"/>
  <c r="D2827" i="13"/>
  <c r="D2828" i="13"/>
  <c r="D2829" i="13"/>
  <c r="D2830" i="13"/>
  <c r="D2831" i="13"/>
  <c r="D2832" i="13"/>
  <c r="D2833" i="13"/>
  <c r="D2834" i="13"/>
  <c r="D2835" i="13"/>
  <c r="D2836" i="13"/>
  <c r="D2837" i="13"/>
  <c r="D2838" i="13"/>
  <c r="D2839" i="13"/>
  <c r="D2840" i="13"/>
  <c r="D2841" i="13"/>
  <c r="D2842" i="13"/>
  <c r="D2843" i="13"/>
  <c r="D2844" i="13"/>
  <c r="D2845" i="13"/>
  <c r="D2846" i="13"/>
  <c r="D2847" i="13"/>
  <c r="D2848" i="13"/>
  <c r="D2849" i="13"/>
  <c r="D2850" i="13"/>
  <c r="D2851" i="13"/>
  <c r="D2852" i="13"/>
  <c r="D2853" i="13"/>
  <c r="D2854" i="13"/>
  <c r="D2855" i="13"/>
  <c r="D2856" i="13"/>
  <c r="D2857" i="13"/>
  <c r="D2858" i="13"/>
  <c r="D2859" i="13"/>
  <c r="D2860" i="13"/>
  <c r="D2861" i="13"/>
  <c r="D2862" i="13"/>
  <c r="D2863" i="13"/>
  <c r="D2864" i="13"/>
  <c r="D2865" i="13"/>
  <c r="D2866" i="13"/>
  <c r="D2867" i="13"/>
  <c r="D2868" i="13"/>
  <c r="D2869" i="13"/>
  <c r="D2870" i="13"/>
  <c r="D2871" i="13"/>
  <c r="D2872" i="13"/>
  <c r="D2873" i="13"/>
  <c r="D2874" i="13"/>
  <c r="D2875" i="13"/>
  <c r="D2876" i="13"/>
  <c r="D2877" i="13"/>
  <c r="D2878" i="13"/>
  <c r="D2879" i="13"/>
  <c r="D2880" i="13"/>
  <c r="D2881" i="13"/>
  <c r="D2882" i="13"/>
  <c r="D2883" i="13"/>
  <c r="D2884" i="13"/>
  <c r="D2885" i="13"/>
  <c r="D2886" i="13"/>
  <c r="D2887" i="13"/>
  <c r="D2888" i="13"/>
  <c r="D2889" i="13"/>
  <c r="D2890" i="13"/>
  <c r="D2891" i="13"/>
  <c r="D2892" i="13"/>
  <c r="D2893" i="13"/>
  <c r="D2894" i="13"/>
  <c r="D2895" i="13"/>
  <c r="D2896" i="13"/>
  <c r="D2897" i="13"/>
  <c r="D2898" i="13"/>
  <c r="D2899" i="13"/>
  <c r="D2900" i="13"/>
  <c r="D2901" i="13"/>
  <c r="D2902" i="13"/>
  <c r="D2903" i="13"/>
  <c r="D2904" i="13"/>
  <c r="D2905" i="13"/>
  <c r="D2906" i="13"/>
  <c r="D2907" i="13"/>
  <c r="D2908" i="13"/>
  <c r="D2909" i="13"/>
  <c r="D2910" i="13"/>
  <c r="D2911" i="13"/>
  <c r="D2912" i="13"/>
  <c r="D2913" i="13"/>
  <c r="D2914" i="13"/>
  <c r="D2915" i="13"/>
  <c r="D2916" i="13"/>
  <c r="D2917" i="13"/>
  <c r="D2918" i="13"/>
  <c r="D2919" i="13"/>
  <c r="D2920" i="13"/>
  <c r="D2921" i="13"/>
  <c r="D2922" i="13"/>
  <c r="D2923" i="13"/>
  <c r="D2924" i="13"/>
  <c r="D2925" i="13"/>
  <c r="D2926" i="13"/>
  <c r="D2927" i="13"/>
  <c r="D2928" i="13"/>
  <c r="D2929" i="13"/>
  <c r="D2930" i="13"/>
  <c r="D2931" i="13"/>
  <c r="D2932" i="13"/>
  <c r="D2933" i="13"/>
  <c r="D2934" i="13"/>
  <c r="D2935" i="13"/>
  <c r="D2936" i="13"/>
  <c r="D2937" i="13"/>
  <c r="D2938" i="13"/>
  <c r="D2939" i="13"/>
  <c r="D2940" i="13"/>
  <c r="D2941" i="13"/>
  <c r="D2942" i="13"/>
  <c r="D2943" i="13"/>
  <c r="D2944" i="13"/>
  <c r="D2945" i="13"/>
  <c r="D2946" i="13"/>
  <c r="D2947" i="13"/>
  <c r="D2948" i="13"/>
  <c r="D2949" i="13"/>
  <c r="D2950" i="13"/>
  <c r="D2951" i="13"/>
  <c r="D2952" i="13"/>
  <c r="D2953" i="13"/>
  <c r="D2954" i="13"/>
  <c r="D2955" i="13"/>
  <c r="D2956" i="13"/>
  <c r="D2957" i="13"/>
  <c r="D2958" i="13"/>
  <c r="D2959" i="13"/>
  <c r="D2960" i="13"/>
  <c r="D2961" i="13"/>
  <c r="D2962" i="13"/>
  <c r="D2963" i="13"/>
  <c r="D2964" i="13"/>
  <c r="D2965" i="13"/>
  <c r="D2966" i="13"/>
  <c r="D2967" i="13"/>
  <c r="D2968" i="13"/>
  <c r="D2969" i="13"/>
  <c r="D2970" i="13"/>
  <c r="D2971" i="13"/>
  <c r="D2972" i="13"/>
  <c r="D2973" i="13"/>
  <c r="D2974" i="13"/>
  <c r="D2975" i="13"/>
  <c r="D2976" i="13"/>
  <c r="D2977" i="13"/>
  <c r="D2978" i="13"/>
  <c r="D2979" i="13"/>
  <c r="D2980" i="13"/>
  <c r="D2981" i="13"/>
  <c r="D2982" i="13"/>
  <c r="D2983" i="13"/>
  <c r="D2984" i="13"/>
  <c r="D2985" i="13"/>
  <c r="D2986" i="13"/>
  <c r="D2987" i="13"/>
  <c r="D2988" i="13"/>
  <c r="D2989" i="13"/>
  <c r="D2990" i="13"/>
  <c r="D2991" i="13"/>
  <c r="D2992" i="13"/>
  <c r="D2993" i="13"/>
  <c r="D2994" i="13"/>
  <c r="D2995" i="13"/>
  <c r="D2996" i="13"/>
  <c r="D2997" i="13"/>
  <c r="D2998" i="13"/>
  <c r="D2999" i="13"/>
  <c r="D3000" i="13"/>
  <c r="D3001" i="13"/>
  <c r="D3002" i="13"/>
  <c r="D3003" i="13"/>
  <c r="D3004" i="13"/>
  <c r="D3005" i="13"/>
  <c r="D3006" i="13"/>
  <c r="D3007" i="13"/>
  <c r="D3008" i="13"/>
  <c r="D3009" i="13"/>
  <c r="D3010" i="13"/>
  <c r="D3011" i="13"/>
  <c r="D3012" i="13"/>
  <c r="D3013" i="13"/>
  <c r="D3014" i="13"/>
  <c r="D3015" i="13"/>
  <c r="D3016" i="13"/>
  <c r="D3017" i="13"/>
  <c r="D3018" i="13"/>
  <c r="D3019" i="13"/>
  <c r="D3020" i="13"/>
  <c r="D3021" i="13"/>
  <c r="D3022" i="13"/>
  <c r="D3023" i="13"/>
  <c r="D3024" i="13"/>
  <c r="D3025" i="13"/>
  <c r="D3026" i="13"/>
  <c r="D3027" i="13"/>
  <c r="D3028" i="13"/>
  <c r="D3029" i="13"/>
  <c r="D3030" i="13"/>
  <c r="D3031" i="13"/>
  <c r="D3032" i="13"/>
  <c r="D3033" i="13"/>
  <c r="D3034" i="13"/>
  <c r="D3035" i="13"/>
  <c r="D3036" i="13"/>
  <c r="D3037" i="13"/>
  <c r="D3038" i="13"/>
  <c r="D3039" i="13"/>
  <c r="D3040" i="13"/>
  <c r="D3041" i="13"/>
  <c r="D3042" i="13"/>
  <c r="D3043" i="13"/>
  <c r="D3044" i="13"/>
  <c r="D3045" i="13"/>
  <c r="D3046" i="13"/>
  <c r="D3047" i="13"/>
  <c r="D3048" i="13"/>
  <c r="D3049" i="13"/>
  <c r="D3050" i="13"/>
  <c r="D3051" i="13"/>
  <c r="D3052" i="13"/>
  <c r="D3053" i="13"/>
  <c r="D3054" i="13"/>
  <c r="D3055" i="13"/>
  <c r="D3056" i="13"/>
  <c r="D3057" i="13"/>
  <c r="D3058" i="13"/>
  <c r="D3059" i="13"/>
  <c r="D3060" i="13"/>
  <c r="D3061" i="13"/>
  <c r="D3062" i="13"/>
  <c r="D3063" i="13"/>
  <c r="D3064" i="13"/>
  <c r="D3065" i="13"/>
  <c r="D3066" i="13"/>
  <c r="D3067" i="13"/>
  <c r="D3068" i="13"/>
  <c r="D3069" i="13"/>
  <c r="D3070" i="13"/>
  <c r="D3071" i="13"/>
  <c r="D3072" i="13"/>
  <c r="D3073" i="13"/>
  <c r="D3074" i="13"/>
  <c r="D3075" i="13"/>
  <c r="D3076" i="13"/>
  <c r="D3077" i="13"/>
  <c r="D3078" i="13"/>
  <c r="D3079" i="13"/>
  <c r="D3080" i="13"/>
  <c r="D3081" i="13"/>
  <c r="D3082" i="13"/>
  <c r="D3083" i="13"/>
  <c r="D3084" i="13"/>
  <c r="D3085" i="13"/>
  <c r="D3086" i="13"/>
  <c r="D3087" i="13"/>
  <c r="D3088" i="13"/>
  <c r="D3089" i="13"/>
  <c r="D3090" i="13"/>
  <c r="D3091" i="13"/>
  <c r="D3092" i="13"/>
  <c r="D3093" i="13"/>
  <c r="D3094" i="13"/>
  <c r="D3095" i="13"/>
  <c r="D3096" i="13"/>
  <c r="D3097" i="13"/>
  <c r="D3098" i="13"/>
  <c r="D3099" i="13"/>
  <c r="D3100" i="13"/>
  <c r="D3101" i="13"/>
  <c r="D3102" i="13"/>
  <c r="D3103" i="13"/>
  <c r="D3104" i="13"/>
  <c r="D3105" i="13"/>
  <c r="D3106" i="13"/>
  <c r="D3107" i="13"/>
  <c r="D3108" i="13"/>
  <c r="D3109" i="13"/>
  <c r="D3110" i="13"/>
  <c r="D3111" i="13"/>
  <c r="D3112" i="13"/>
  <c r="D3113" i="13"/>
  <c r="D3114" i="13"/>
  <c r="D3115" i="13"/>
  <c r="D3116" i="13"/>
  <c r="D3117" i="13"/>
  <c r="D3118" i="13"/>
  <c r="D3119" i="13"/>
  <c r="D3120" i="13"/>
  <c r="D3121" i="13"/>
  <c r="D3122" i="13"/>
  <c r="D3123" i="13"/>
  <c r="D3124" i="13"/>
  <c r="D3125" i="13"/>
  <c r="D3126" i="13"/>
  <c r="D3127" i="13"/>
  <c r="D3128" i="13"/>
  <c r="D3129" i="13"/>
  <c r="D3130" i="13"/>
  <c r="D3131" i="13"/>
  <c r="D3132" i="13"/>
  <c r="D3133" i="13"/>
  <c r="D3134" i="13"/>
  <c r="D3135" i="13"/>
  <c r="D3136" i="13"/>
  <c r="D3137" i="13"/>
  <c r="D3138" i="13"/>
  <c r="D3139" i="13"/>
  <c r="D3140" i="13"/>
  <c r="D3141" i="13"/>
  <c r="D3142" i="13"/>
  <c r="D3143" i="13"/>
  <c r="D3144" i="13"/>
  <c r="D3145" i="13"/>
  <c r="D3146" i="13"/>
  <c r="D3147" i="13"/>
  <c r="D3148" i="13"/>
  <c r="D3149" i="13"/>
  <c r="D3150" i="13"/>
  <c r="D3151" i="13"/>
  <c r="D3152" i="13"/>
  <c r="D3153" i="13"/>
  <c r="D3154" i="13"/>
  <c r="D3155" i="13"/>
  <c r="D3156" i="13"/>
  <c r="D3157" i="13"/>
  <c r="D3158" i="13"/>
  <c r="D3159" i="13"/>
  <c r="D3160" i="13"/>
  <c r="D3161" i="13"/>
  <c r="D3162" i="13"/>
  <c r="D3163" i="13"/>
  <c r="D3164" i="13"/>
  <c r="D3165" i="13"/>
  <c r="D3166" i="13"/>
  <c r="D3167" i="13"/>
  <c r="D3168" i="13"/>
  <c r="D3169" i="13"/>
  <c r="D3170" i="13"/>
  <c r="D3171" i="13"/>
  <c r="D3172" i="13"/>
  <c r="D3173" i="13"/>
  <c r="D3174" i="13"/>
  <c r="D3175" i="13"/>
  <c r="D3176" i="13"/>
  <c r="D3177" i="13"/>
  <c r="D3178" i="13"/>
  <c r="D3179" i="13"/>
  <c r="D3180" i="13"/>
  <c r="D3181" i="13"/>
  <c r="D3182" i="13"/>
  <c r="D3183" i="13"/>
  <c r="D3184" i="13"/>
  <c r="D3185" i="13"/>
  <c r="D3186" i="13"/>
  <c r="D3187" i="13"/>
  <c r="D3188" i="13"/>
  <c r="D3189" i="13"/>
  <c r="D3190" i="13"/>
  <c r="D3191" i="13"/>
  <c r="D3192" i="13"/>
  <c r="D3193" i="13"/>
  <c r="D3194" i="13"/>
  <c r="D3195" i="13"/>
  <c r="D3196" i="13"/>
  <c r="D3197" i="13"/>
  <c r="D3198" i="13"/>
  <c r="D3199" i="13"/>
  <c r="D3200" i="13"/>
  <c r="D3201" i="13"/>
  <c r="D3202" i="13"/>
  <c r="D3203" i="13"/>
  <c r="D3204" i="13"/>
  <c r="D3205" i="13"/>
  <c r="D3206" i="13"/>
  <c r="D3207" i="13"/>
  <c r="D3208" i="13"/>
  <c r="D3209" i="13"/>
  <c r="D3210" i="13"/>
  <c r="D3211" i="13"/>
  <c r="D3212" i="13"/>
  <c r="D3213" i="13"/>
  <c r="D3214" i="13"/>
  <c r="D3215" i="13"/>
  <c r="D3216" i="13"/>
  <c r="D3217" i="13"/>
  <c r="D3218" i="13"/>
  <c r="D3219" i="13"/>
  <c r="D3220" i="13"/>
  <c r="D3221" i="13"/>
  <c r="D3222" i="13"/>
  <c r="D3223" i="13"/>
  <c r="D3224" i="13"/>
  <c r="D3225" i="13"/>
  <c r="D3226" i="13"/>
  <c r="D3227" i="13"/>
  <c r="D3228" i="13"/>
  <c r="D3229" i="13"/>
  <c r="D3230" i="13"/>
  <c r="D3231" i="13"/>
  <c r="D3232" i="13"/>
  <c r="D3233" i="13"/>
  <c r="D3234" i="13"/>
  <c r="D3235" i="13"/>
  <c r="D3236" i="13"/>
  <c r="D3237" i="13"/>
  <c r="D3238" i="13"/>
  <c r="D3239" i="13"/>
  <c r="D3240" i="13"/>
  <c r="D3241" i="13"/>
  <c r="D3242" i="13"/>
  <c r="D3243" i="13"/>
  <c r="D3244" i="13"/>
  <c r="D3245" i="13"/>
  <c r="D3246" i="13"/>
  <c r="D3247" i="13"/>
  <c r="D3248" i="13"/>
  <c r="D3249" i="13"/>
  <c r="D3250" i="13"/>
  <c r="D3251" i="13"/>
  <c r="D3252" i="13"/>
  <c r="D3253" i="13"/>
  <c r="D3254" i="13"/>
  <c r="D3255" i="13"/>
  <c r="D3256" i="13"/>
  <c r="D3257" i="13"/>
  <c r="D3258" i="13"/>
  <c r="D3259" i="13"/>
  <c r="D3260" i="13"/>
  <c r="D3261" i="13"/>
  <c r="D3262" i="13"/>
  <c r="D3263" i="13"/>
  <c r="D3264" i="13"/>
  <c r="D3265" i="13"/>
  <c r="D3266" i="13"/>
  <c r="D3267" i="13"/>
  <c r="D3268" i="13"/>
  <c r="D3269" i="13"/>
  <c r="D3270" i="13"/>
  <c r="D3271" i="13"/>
  <c r="D3272" i="13"/>
  <c r="D3273" i="13"/>
  <c r="D3274" i="13"/>
  <c r="D3275" i="13"/>
  <c r="D3276" i="13"/>
  <c r="D3277" i="13"/>
  <c r="D3278" i="13"/>
  <c r="D3279" i="13"/>
  <c r="D3280" i="13"/>
  <c r="D3281" i="13"/>
  <c r="D3282" i="13"/>
  <c r="D3283" i="13"/>
  <c r="D3284" i="13"/>
  <c r="D3285" i="13"/>
  <c r="D3286" i="13"/>
  <c r="D3287" i="13"/>
  <c r="D3288" i="13"/>
  <c r="D3289" i="13"/>
  <c r="D3290" i="13"/>
  <c r="D3291" i="13"/>
  <c r="D3292" i="13"/>
  <c r="D3293" i="13"/>
  <c r="D3294" i="13"/>
  <c r="D3295" i="13"/>
  <c r="D3296" i="13"/>
  <c r="D3297" i="13"/>
  <c r="D3298" i="13"/>
  <c r="D3299" i="13"/>
  <c r="D3300" i="13"/>
  <c r="D3301" i="13"/>
  <c r="D3302" i="13"/>
  <c r="D3303" i="13"/>
  <c r="D3304" i="13"/>
  <c r="D3305" i="13"/>
  <c r="D3306" i="13"/>
  <c r="D3307" i="13"/>
  <c r="D3308" i="13"/>
  <c r="D3309" i="13"/>
  <c r="D3310" i="13"/>
  <c r="D3311" i="13"/>
  <c r="D3312" i="13"/>
  <c r="D3313" i="13"/>
  <c r="D3314" i="13"/>
  <c r="D3315" i="13"/>
  <c r="D3316" i="13"/>
  <c r="D3317" i="13"/>
  <c r="D3318" i="13"/>
  <c r="D3319" i="13"/>
  <c r="D3320" i="13"/>
  <c r="D3321" i="13"/>
  <c r="D3322" i="13"/>
  <c r="D3323" i="13"/>
  <c r="D3324" i="13"/>
  <c r="D3325" i="13"/>
  <c r="D3326" i="13"/>
  <c r="D3327" i="13"/>
  <c r="D3328" i="13"/>
  <c r="D3329" i="13"/>
  <c r="D3330" i="13"/>
  <c r="D3331" i="13"/>
  <c r="D3332" i="13"/>
  <c r="D3333" i="13"/>
  <c r="D3334" i="13"/>
  <c r="D3335" i="13"/>
  <c r="D3336" i="13"/>
  <c r="D3337" i="13"/>
  <c r="D3338" i="13"/>
  <c r="D3339" i="13"/>
  <c r="D3340" i="13"/>
  <c r="D3341" i="13"/>
  <c r="D3342" i="13"/>
  <c r="D3343" i="13"/>
  <c r="D3344" i="13"/>
  <c r="D3345" i="13"/>
  <c r="D3346" i="13"/>
  <c r="D3347" i="13"/>
  <c r="D3348" i="13"/>
  <c r="D3349" i="13"/>
  <c r="D3350" i="13"/>
  <c r="D3351" i="13"/>
  <c r="D3352" i="13"/>
  <c r="D3353" i="13"/>
  <c r="D3354" i="13"/>
  <c r="D3355" i="13"/>
  <c r="D3356" i="13"/>
  <c r="D3357" i="13"/>
  <c r="D3358" i="13"/>
  <c r="D3359" i="13"/>
  <c r="D3360" i="13"/>
  <c r="D3361" i="13"/>
  <c r="D3362" i="13"/>
  <c r="D3363" i="13"/>
  <c r="D3364" i="13"/>
  <c r="D3365" i="13"/>
  <c r="D3366" i="13"/>
  <c r="D3367" i="13"/>
  <c r="D3368" i="13"/>
  <c r="D3369" i="13"/>
  <c r="D3370" i="13"/>
  <c r="D3371" i="13"/>
  <c r="D3372" i="13"/>
  <c r="D3373" i="13"/>
  <c r="D3374" i="13"/>
  <c r="D3375" i="13"/>
  <c r="D3376" i="13"/>
  <c r="D3377" i="13"/>
  <c r="D3378" i="13"/>
  <c r="D3379" i="13"/>
  <c r="D3380" i="13"/>
  <c r="D3381" i="13"/>
  <c r="D3382" i="13"/>
  <c r="D3383" i="13"/>
  <c r="D3384" i="13"/>
  <c r="D3385" i="13"/>
  <c r="D3386" i="13"/>
  <c r="D3387" i="13"/>
  <c r="D3388" i="13"/>
  <c r="D3389" i="13"/>
  <c r="D3390" i="13"/>
  <c r="D3391" i="13"/>
  <c r="D3392" i="13"/>
  <c r="D3393" i="13"/>
  <c r="D3394" i="13"/>
  <c r="D3395" i="13"/>
  <c r="D3396" i="13"/>
  <c r="D3397" i="13"/>
  <c r="D3398" i="13"/>
  <c r="D3399" i="13"/>
  <c r="D3400" i="13"/>
  <c r="D3401" i="13"/>
  <c r="D3402" i="13"/>
  <c r="D3403" i="13"/>
  <c r="D3404" i="13"/>
  <c r="D3405" i="13"/>
  <c r="D3406" i="13"/>
  <c r="D3407" i="13"/>
  <c r="D3408" i="13"/>
  <c r="D3409" i="13"/>
  <c r="D3410" i="13"/>
  <c r="D3411" i="13"/>
  <c r="D3412" i="13"/>
  <c r="D3413" i="13"/>
  <c r="D3414" i="13"/>
  <c r="D3415" i="13"/>
  <c r="D3416" i="13"/>
  <c r="D3417" i="13"/>
  <c r="D3418" i="13"/>
  <c r="D3419" i="13"/>
  <c r="D3420" i="13"/>
  <c r="D3421" i="13"/>
  <c r="D3422" i="13"/>
  <c r="D3423" i="13"/>
  <c r="D3424" i="13"/>
  <c r="D3425" i="13"/>
  <c r="D3426" i="13"/>
  <c r="D3427" i="13"/>
  <c r="D3428" i="13"/>
  <c r="D3429" i="13"/>
  <c r="D3430" i="13"/>
  <c r="D3431" i="13"/>
  <c r="D3432" i="13"/>
  <c r="D3433" i="13"/>
  <c r="D3434" i="13"/>
  <c r="D3435" i="13"/>
  <c r="D3436" i="13"/>
  <c r="D3437" i="13"/>
  <c r="D3438" i="13"/>
  <c r="D3439" i="13"/>
  <c r="D3440" i="13"/>
  <c r="D3441" i="13"/>
  <c r="D3442" i="13"/>
  <c r="D3443" i="13"/>
  <c r="D3444" i="13"/>
  <c r="D3445" i="13"/>
  <c r="D3446" i="13"/>
  <c r="D3447" i="13"/>
  <c r="D3448" i="13"/>
  <c r="D3449" i="13"/>
  <c r="D3450" i="13"/>
  <c r="D3451" i="13"/>
  <c r="D3452" i="13"/>
  <c r="D3453" i="13"/>
  <c r="D3454" i="13"/>
  <c r="D3455" i="13"/>
  <c r="D3456" i="13"/>
  <c r="D3457" i="13"/>
  <c r="D3458" i="13"/>
  <c r="D3459" i="13"/>
  <c r="D3460" i="13"/>
  <c r="D3461" i="13"/>
  <c r="D3462" i="13"/>
  <c r="D3463" i="13"/>
  <c r="D3464" i="13"/>
  <c r="D3465" i="13"/>
  <c r="D3466" i="13"/>
  <c r="D3467" i="13"/>
  <c r="D3468" i="13"/>
  <c r="D3469" i="13"/>
  <c r="D3470" i="13"/>
  <c r="D3471" i="13"/>
  <c r="D3472" i="13"/>
  <c r="D3473" i="13"/>
  <c r="D3474" i="13"/>
  <c r="D3475" i="13"/>
  <c r="D3476" i="13"/>
  <c r="D3477" i="13"/>
  <c r="D3478" i="13"/>
  <c r="D3479" i="13"/>
  <c r="D3480" i="13"/>
  <c r="D3481" i="13"/>
  <c r="D3482" i="13"/>
  <c r="D3483" i="13"/>
  <c r="D3484" i="13"/>
  <c r="D3485" i="13"/>
  <c r="D3486" i="13"/>
  <c r="D3487" i="13"/>
  <c r="D3488" i="13"/>
  <c r="D3489" i="13"/>
  <c r="D3490" i="13"/>
  <c r="D3491" i="13"/>
  <c r="D3492" i="13"/>
  <c r="D3493" i="13"/>
  <c r="D3494" i="13"/>
  <c r="D3495" i="13"/>
  <c r="D3496" i="13"/>
  <c r="D3497" i="13"/>
  <c r="D3498" i="13"/>
  <c r="D3499" i="13"/>
  <c r="D3500" i="13"/>
  <c r="D3501" i="13"/>
  <c r="D3502" i="13"/>
  <c r="D3503" i="13"/>
  <c r="D3504" i="13"/>
  <c r="D3505" i="13"/>
  <c r="D3506" i="13"/>
  <c r="D3507" i="13"/>
  <c r="D3508" i="13"/>
  <c r="D3509" i="13"/>
  <c r="D3510" i="13"/>
  <c r="D3511" i="13"/>
  <c r="D3512" i="13"/>
  <c r="D3513" i="13"/>
  <c r="D3514" i="13"/>
  <c r="D3515" i="13"/>
  <c r="D3516" i="13"/>
  <c r="D3517" i="13"/>
  <c r="D3518" i="13"/>
  <c r="D3519" i="13"/>
  <c r="D3520" i="13"/>
  <c r="D3521" i="13"/>
  <c r="D3522" i="13"/>
  <c r="D3523" i="13"/>
  <c r="D3524" i="13"/>
  <c r="D3525" i="13"/>
  <c r="D3526" i="13"/>
  <c r="D3527" i="13"/>
  <c r="D3528" i="13"/>
  <c r="D3529" i="13"/>
  <c r="D3530" i="13"/>
  <c r="D3531" i="13"/>
  <c r="D3532" i="13"/>
  <c r="D3533" i="13"/>
  <c r="D3534" i="13"/>
  <c r="D3535" i="13"/>
  <c r="D3536" i="13"/>
  <c r="D3537" i="13"/>
  <c r="D3538" i="13"/>
  <c r="D3539" i="13"/>
  <c r="D3540" i="13"/>
  <c r="D3541" i="13"/>
  <c r="D3542" i="13"/>
  <c r="D3543" i="13"/>
  <c r="D3544" i="13"/>
  <c r="D3545" i="13"/>
  <c r="D3546" i="13"/>
  <c r="D3547" i="13"/>
  <c r="D3548" i="13"/>
  <c r="D3549" i="13"/>
  <c r="D3550" i="13"/>
  <c r="D3551" i="13"/>
  <c r="D3552" i="13"/>
  <c r="D3553" i="13"/>
  <c r="D3554" i="13"/>
  <c r="D3555" i="13"/>
  <c r="D3556" i="13"/>
  <c r="D3557" i="13"/>
  <c r="D3558" i="13"/>
  <c r="D3559" i="13"/>
  <c r="D3560" i="13"/>
  <c r="D3561" i="13"/>
  <c r="D3562" i="13"/>
  <c r="D3563" i="13"/>
  <c r="D3564" i="13"/>
  <c r="D3565" i="13"/>
  <c r="D3566" i="13"/>
  <c r="D3567" i="13"/>
  <c r="D3568" i="13"/>
  <c r="D3569" i="13"/>
  <c r="D3570" i="13"/>
  <c r="D3571" i="13"/>
  <c r="D3572" i="13"/>
  <c r="D3573" i="13"/>
  <c r="D3574" i="13"/>
  <c r="D3575" i="13"/>
  <c r="D3576" i="13"/>
  <c r="D3577" i="13"/>
  <c r="D3578" i="13"/>
  <c r="D3579" i="13"/>
  <c r="D3580" i="13"/>
  <c r="D3581" i="13"/>
  <c r="D3582" i="13"/>
  <c r="D3583" i="13"/>
  <c r="D3584" i="13"/>
  <c r="D3585" i="13"/>
  <c r="D3586" i="13"/>
  <c r="D3587" i="13"/>
  <c r="D3588" i="13"/>
  <c r="D3589" i="13"/>
  <c r="D3590" i="13"/>
  <c r="D3591" i="13"/>
  <c r="D3592" i="13"/>
  <c r="D3593" i="13"/>
  <c r="D3594" i="13"/>
  <c r="D3595" i="13"/>
  <c r="D3596" i="13"/>
  <c r="D3597" i="13"/>
  <c r="D3598" i="13"/>
  <c r="D3599" i="13"/>
  <c r="D3600" i="13"/>
  <c r="D3601" i="13"/>
  <c r="D3602" i="13"/>
  <c r="D3603" i="13"/>
  <c r="D3604" i="13"/>
  <c r="D3605" i="13"/>
  <c r="D3606" i="13"/>
  <c r="D3607" i="13"/>
  <c r="D3608" i="13"/>
  <c r="D3609" i="13"/>
  <c r="D3610" i="13"/>
  <c r="D3611" i="13"/>
  <c r="D3612" i="13"/>
  <c r="D3613" i="13"/>
  <c r="D3614" i="13"/>
  <c r="D3615" i="13"/>
  <c r="D3616" i="13"/>
  <c r="D3617" i="13"/>
  <c r="D3618" i="13"/>
  <c r="D3619" i="13"/>
  <c r="D3620" i="13"/>
  <c r="D3621" i="13"/>
  <c r="D3622" i="13"/>
  <c r="D3623" i="13"/>
  <c r="D3624" i="13"/>
  <c r="D3625" i="13"/>
  <c r="D3626" i="13"/>
  <c r="D3627" i="13"/>
  <c r="D3628" i="13"/>
  <c r="D3629" i="13"/>
  <c r="D3630" i="13"/>
  <c r="D3631" i="13"/>
  <c r="D3632" i="13"/>
  <c r="D3633" i="13"/>
  <c r="D3634" i="13"/>
  <c r="D3635" i="13"/>
  <c r="D3636" i="13"/>
  <c r="D3637" i="13"/>
  <c r="D3638" i="13"/>
  <c r="D3639" i="13"/>
  <c r="D3640" i="13"/>
  <c r="D3641" i="13"/>
  <c r="D3642" i="13"/>
  <c r="D3643" i="13"/>
  <c r="D3644" i="13"/>
  <c r="D3645" i="13"/>
  <c r="D3646" i="13"/>
  <c r="D3647" i="13"/>
  <c r="D3648" i="13"/>
  <c r="D3649" i="13"/>
  <c r="D3650" i="13"/>
  <c r="D3651" i="13"/>
  <c r="D3652" i="13"/>
  <c r="D3653" i="13"/>
  <c r="D3654" i="13"/>
  <c r="D3655" i="13"/>
  <c r="D3656" i="13"/>
  <c r="D3657" i="13"/>
  <c r="D3658" i="13"/>
  <c r="D3659" i="13"/>
  <c r="D3660" i="13"/>
  <c r="D3661" i="13"/>
  <c r="D3662" i="13"/>
  <c r="D3663" i="13"/>
  <c r="D3664" i="13"/>
  <c r="D3665" i="13"/>
  <c r="D3666" i="13"/>
  <c r="D3667" i="13"/>
  <c r="D3668" i="13"/>
  <c r="D3669" i="13"/>
  <c r="D3670" i="13"/>
  <c r="D3671" i="13"/>
  <c r="D3672" i="13"/>
  <c r="D3673" i="13"/>
  <c r="D3674" i="13"/>
  <c r="D3675" i="13"/>
  <c r="D3676" i="13"/>
  <c r="D3677" i="13"/>
  <c r="D3678" i="13"/>
  <c r="D3679" i="13"/>
  <c r="D3680" i="13"/>
  <c r="D3681" i="13"/>
  <c r="D3682" i="13"/>
  <c r="D3683" i="13"/>
  <c r="D3684" i="13"/>
  <c r="D3685" i="13"/>
  <c r="D3686" i="13"/>
  <c r="D3687" i="13"/>
  <c r="D3688" i="13"/>
  <c r="D3689" i="13"/>
  <c r="D3690" i="13"/>
  <c r="D3691" i="13"/>
  <c r="D3692" i="13"/>
  <c r="D3693" i="13"/>
  <c r="D3694" i="13"/>
  <c r="D3695" i="13"/>
  <c r="D3696" i="13"/>
  <c r="D3697" i="13"/>
  <c r="D2" i="13"/>
  <c r="G10" i="13" s="1"/>
  <c r="G5" i="13"/>
  <c r="F7" i="6"/>
  <c r="F6" i="6"/>
  <c r="F5" i="6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C0C7A-772D-46A2-BBCC-B58C13E76BD5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  <connection id="2" xr16:uid="{4831B65F-FF66-45F9-BC39-C669B00A23C1}" keepAlive="1" name="Query - IMDB_Movies (2)" description="Connection to the 'IMDB_Movies (2)' query in the workbook." type="5" refreshedVersion="0" background="1">
    <dbPr connection="Provider=Microsoft.Mashup.OleDb.1;Data Source=$Workbook$;Location=&quot;IMDB_Movies (2)&quot;;Extended Properties=&quot;&quot;" command="SELECT * FROM [IMDB_Movies (2)]"/>
  </connection>
  <connection id="3" xr16:uid="{DB79F9EE-A149-4114-ADED-71F07944E05B}" keepAlive="1" name="Query - Language Analysis" description="Connection to the 'Language Analysis' query in the workbook." type="5" refreshedVersion="0" background="1">
    <dbPr connection="Provider=Microsoft.Mashup.OleDb.1;Data Source=$Workbook$;Location=&quot;Language Analysis&quot;;Extended Properties=&quot;&quot;" command="SELECT * FROM [Language Analysis]"/>
  </connection>
  <connection id="4" xr16:uid="{1763549D-C6F7-49CC-9A00-807068ADA12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96F9A798-D846-47C1-A0E4-F153F9084B45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6" xr16:uid="{C7F06B4B-A4C2-4A25-AFC9-B97197D95B83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<sst xmlns="http://schemas.openxmlformats.org/spreadsheetml/2006/main" count="42474" uniqueCount="6226">
  <si>
    <t>director_name</t>
  </si>
  <si>
    <t>duration</t>
  </si>
  <si>
    <t>gross</t>
  </si>
  <si>
    <t>genres</t>
  </si>
  <si>
    <t>movie_title</t>
  </si>
  <si>
    <t>language</t>
  </si>
  <si>
    <t>budget</t>
  </si>
  <si>
    <t>title_year</t>
  </si>
  <si>
    <t>imdb_score</t>
  </si>
  <si>
    <t>James Cameron</t>
  </si>
  <si>
    <t>Action|Adventure|Fantasy|Sci-Fi</t>
  </si>
  <si>
    <t>CCH Pounder</t>
  </si>
  <si>
    <t>English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</si>
  <si>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</si>
  <si>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</si>
  <si>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</si>
  <si>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</si>
  <si>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</si>
  <si>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</si>
  <si>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Christopher Nolan</t>
  </si>
  <si>
    <t>Action|Thriller</t>
  </si>
  <si>
    <t>The Dark Knight Rises </t>
  </si>
  <si>
    <t>Joseph Gordon-Levitt</t>
  </si>
  <si>
    <t>Documentary</t>
  </si>
  <si>
    <t>Andrew Stanton</t>
  </si>
  <si>
    <t>Action|Adventure|Sci-Fi</t>
  </si>
  <si>
    <t>John Carter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</si>
  <si>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</si>
  <si>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</si>
  <si>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</si>
  <si>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</si>
  <si>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</si>
  <si>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</si>
  <si>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</si>
  <si>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</si>
  <si>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</si>
  <si>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</si>
  <si>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</si>
  <si>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</si>
  <si>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</si>
  <si>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</si>
  <si>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Kevin Spacey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</si>
  <si>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</si>
  <si>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</si>
  <si>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</si>
  <si>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</si>
  <si>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</si>
  <si>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</si>
  <si>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</si>
  <si>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</si>
  <si>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</si>
  <si>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</si>
  <si>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</si>
  <si>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</si>
  <si>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</si>
  <si>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</si>
  <si>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</si>
  <si>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</si>
  <si>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</si>
  <si>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</si>
  <si>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</si>
  <si>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</si>
  <si>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</si>
  <si>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</si>
  <si>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</si>
  <si>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</si>
  <si>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</si>
  <si>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</si>
  <si>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</si>
  <si>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</si>
  <si>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</si>
  <si>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</si>
  <si>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</si>
  <si>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</si>
  <si>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</si>
  <si>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</si>
  <si>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</si>
  <si>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</si>
  <si>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</si>
  <si>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</si>
  <si>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</si>
  <si>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</si>
  <si>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</si>
  <si>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</si>
  <si>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</si>
  <si>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</si>
  <si>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Jon Favreau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</si>
  <si>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</si>
  <si>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</si>
  <si>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</si>
  <si>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</si>
  <si>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</si>
  <si>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</si>
  <si>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Dan Scanlon</t>
  </si>
  <si>
    <t>Adventure|Animation|Comedy|Family|Fantasy</t>
  </si>
  <si>
    <t>Steve Buscemi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</si>
  <si>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</si>
  <si>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</si>
  <si>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</si>
  <si>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</si>
  <si>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</si>
  <si>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</si>
  <si>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</si>
  <si>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</si>
  <si>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</si>
  <si>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</si>
  <si>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</si>
  <si>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</si>
  <si>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</si>
  <si>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</si>
  <si>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Tom Hanks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</si>
  <si>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</si>
  <si>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</si>
  <si>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</si>
  <si>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</si>
  <si>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</si>
  <si>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</si>
  <si>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</si>
  <si>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</si>
  <si>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</si>
  <si>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</si>
  <si>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</si>
  <si>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</si>
  <si>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</si>
  <si>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</si>
  <si>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</si>
  <si>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</si>
  <si>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</si>
  <si>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</si>
  <si>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</si>
  <si>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</si>
  <si>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</si>
  <si>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</si>
  <si>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</si>
  <si>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</si>
  <si>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</si>
  <si>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</si>
  <si>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</si>
  <si>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Jeff Garlin</t>
  </si>
  <si>
    <t>Action|Comedy|Crime|Thriller</t>
  </si>
  <si>
    <t>Rush Hour 3 </t>
  </si>
  <si>
    <t>Roland Emmerich</t>
  </si>
  <si>
    <t>2012 </t>
  </si>
  <si>
    <t>Tom McCarthy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</si>
  <si>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</si>
  <si>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</si>
  <si>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</si>
  <si>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</si>
  <si>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</si>
  <si>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</si>
  <si>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</si>
  <si>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</si>
  <si>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</si>
  <si>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</si>
  <si>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</si>
  <si>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</si>
  <si>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</si>
  <si>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</si>
  <si>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</si>
  <si>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</si>
  <si>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</si>
  <si>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</si>
  <si>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</si>
  <si>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</si>
  <si>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</si>
  <si>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</si>
  <si>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</si>
  <si>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</si>
  <si>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</si>
  <si>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</si>
  <si>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</si>
  <si>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</si>
  <si>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</si>
  <si>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</si>
  <si>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</si>
  <si>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</si>
  <si>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</si>
  <si>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</si>
  <si>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</si>
  <si>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</si>
  <si>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</si>
  <si>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</si>
  <si>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</si>
  <si>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</si>
  <si>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</si>
  <si>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</si>
  <si>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</si>
  <si>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</si>
  <si>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</si>
  <si>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</si>
  <si>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</si>
  <si>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Angelina Jolie Pitt</t>
  </si>
  <si>
    <t>Maleficent </t>
  </si>
  <si>
    <t>Matt Reeves</t>
  </si>
  <si>
    <t>Action|Adventure|Drama|Sci-Fi</t>
  </si>
  <si>
    <t>Dawn of the Planet of the Apes </t>
  </si>
  <si>
    <t>Roland Joffé</t>
  </si>
  <si>
    <t>Action|Adventure|Romance|Sci-Fi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</si>
  <si>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</si>
  <si>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</si>
  <si>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</si>
  <si>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</si>
  <si>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</si>
  <si>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</si>
  <si>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</si>
  <si>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</si>
  <si>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</si>
  <si>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</si>
  <si>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</si>
  <si>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</si>
  <si>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</si>
  <si>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</si>
  <si>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</si>
  <si>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</si>
  <si>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</si>
  <si>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</si>
  <si>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</si>
  <si>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</si>
  <si>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</si>
  <si>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</si>
  <si>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</si>
  <si>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</si>
  <si>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</si>
  <si>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</si>
  <si>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</si>
  <si>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Japanese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</si>
  <si>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</si>
  <si>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</si>
  <si>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</si>
  <si>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</si>
  <si>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</si>
  <si>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</si>
  <si>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</si>
  <si>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</si>
  <si>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</si>
  <si>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</si>
  <si>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</si>
  <si>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</si>
  <si>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</si>
  <si>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</si>
  <si>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</si>
  <si>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</si>
  <si>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</si>
  <si>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</si>
  <si>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</si>
  <si>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</si>
  <si>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</si>
  <si>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</si>
  <si>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</si>
  <si>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</si>
  <si>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</si>
  <si>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</si>
  <si>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</si>
  <si>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</si>
  <si>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</si>
  <si>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</si>
  <si>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</si>
  <si>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</si>
  <si>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</si>
  <si>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</si>
  <si>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</si>
  <si>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</si>
  <si>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</si>
  <si>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</si>
  <si>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</si>
  <si>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</si>
  <si>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</si>
  <si>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</si>
  <si>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</si>
  <si>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</si>
  <si>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</si>
  <si>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</si>
  <si>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</si>
  <si>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</si>
  <si>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</si>
  <si>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</si>
  <si>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</si>
  <si>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</si>
  <si>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</si>
  <si>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</si>
  <si>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</si>
  <si>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</si>
  <si>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</si>
  <si>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</si>
  <si>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</si>
  <si>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</si>
  <si>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</si>
  <si>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</si>
  <si>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</si>
  <si>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</si>
  <si>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</si>
  <si>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</si>
  <si>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</si>
  <si>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</si>
  <si>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</si>
  <si>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</si>
  <si>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</si>
  <si>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</si>
  <si>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</si>
  <si>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</si>
  <si>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</si>
  <si>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</si>
  <si>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</si>
  <si>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</si>
  <si>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</si>
  <si>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</si>
  <si>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</si>
  <si>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</si>
  <si>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</si>
  <si>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</si>
  <si>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</si>
  <si>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</si>
  <si>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</si>
  <si>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</si>
  <si>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</si>
  <si>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</si>
  <si>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</si>
  <si>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</si>
  <si>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</si>
  <si>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</si>
  <si>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</si>
  <si>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</si>
  <si>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</si>
  <si>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</si>
  <si>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</si>
  <si>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</si>
  <si>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</si>
  <si>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</si>
  <si>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</si>
  <si>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</si>
  <si>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</si>
  <si>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</si>
  <si>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</si>
  <si>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</si>
  <si>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</si>
  <si>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</si>
  <si>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</si>
  <si>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</si>
  <si>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</si>
  <si>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</si>
  <si>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</si>
  <si>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</si>
  <si>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Tony Goldwyn</t>
  </si>
  <si>
    <t>Action|Drama|History|War</t>
  </si>
  <si>
    <t>The Last Samurai </t>
  </si>
  <si>
    <t>Action|Adventure|Drama</t>
  </si>
  <si>
    <t>Exodus: Gods and Kings </t>
  </si>
  <si>
    <t>Leonard Nimoy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</si>
  <si>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</si>
  <si>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</si>
  <si>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</si>
  <si>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</si>
  <si>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</si>
  <si>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</si>
  <si>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</si>
  <si>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</si>
  <si>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</si>
  <si>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</si>
  <si>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</si>
  <si>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</si>
  <si>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</si>
  <si>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</si>
  <si>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</si>
  <si>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</si>
  <si>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</si>
  <si>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</si>
  <si>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</si>
  <si>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</si>
  <si>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</si>
  <si>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</si>
  <si>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</si>
  <si>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</si>
  <si>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</si>
  <si>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</si>
  <si>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</si>
  <si>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</si>
  <si>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</si>
  <si>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</si>
  <si>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</si>
  <si>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</si>
  <si>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</si>
  <si>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Action|Crime|Drama|Mystery|Thriller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</si>
  <si>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</si>
  <si>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</si>
  <si>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</si>
  <si>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</si>
  <si>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</si>
  <si>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</si>
  <si>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</si>
  <si>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</si>
  <si>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</si>
  <si>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</si>
  <si>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</si>
  <si>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</si>
  <si>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</si>
  <si>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</si>
  <si>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</si>
  <si>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</si>
  <si>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</si>
  <si>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</si>
  <si>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</si>
  <si>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</si>
  <si>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</si>
  <si>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</si>
  <si>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</si>
  <si>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</si>
  <si>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</si>
  <si>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</si>
  <si>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</si>
  <si>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</si>
  <si>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</si>
  <si>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</si>
  <si>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</si>
  <si>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</si>
  <si>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</si>
  <si>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</si>
  <si>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</si>
  <si>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</si>
  <si>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</si>
  <si>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</si>
  <si>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</si>
  <si>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Action|Fantasy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</si>
  <si>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</si>
  <si>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</si>
  <si>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</si>
  <si>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</si>
  <si>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</si>
  <si>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</si>
  <si>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</si>
  <si>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</si>
  <si>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</si>
  <si>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</si>
  <si>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</si>
  <si>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</si>
  <si>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</si>
  <si>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</si>
  <si>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</si>
  <si>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</si>
  <si>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</si>
  <si>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</si>
  <si>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</si>
  <si>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</si>
  <si>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</si>
  <si>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</si>
  <si>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</si>
  <si>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</si>
  <si>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</si>
  <si>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</si>
  <si>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</si>
  <si>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</si>
  <si>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</si>
  <si>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</si>
  <si>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</si>
  <si>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</si>
  <si>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</si>
  <si>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</si>
  <si>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</si>
  <si>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</si>
  <si>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</si>
  <si>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</si>
  <si>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</si>
  <si>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</si>
  <si>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</si>
  <si>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</si>
  <si>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</si>
  <si>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</si>
  <si>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</si>
  <si>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</si>
  <si>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</si>
  <si>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</si>
  <si>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</si>
  <si>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</si>
  <si>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</si>
  <si>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</si>
  <si>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</si>
  <si>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</si>
  <si>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</si>
  <si>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</si>
  <si>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</si>
  <si>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</si>
  <si>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</si>
  <si>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</si>
  <si>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</si>
  <si>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</si>
  <si>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</si>
  <si>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</si>
  <si>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</si>
  <si>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</si>
  <si>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</si>
  <si>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</si>
  <si>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</si>
  <si>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</si>
  <si>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</si>
  <si>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</si>
  <si>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</si>
  <si>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</si>
  <si>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French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</si>
  <si>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</si>
  <si>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</si>
  <si>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</si>
  <si>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</si>
  <si>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</si>
  <si>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</si>
  <si>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</si>
  <si>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</si>
  <si>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Grant Heslov</t>
  </si>
  <si>
    <t>Dante's Peak </t>
  </si>
  <si>
    <t>Dave Green</t>
  </si>
  <si>
    <t>Teenage Mutant Ninja Turtles: Out of the Shadows </t>
  </si>
  <si>
    <t>Josh Trank</t>
  </si>
  <si>
    <t>Tim Blake Nelson</t>
  </si>
  <si>
    <t>Fantastic Four </t>
  </si>
  <si>
    <t>Tim Heidecker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</si>
  <si>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</si>
  <si>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</si>
  <si>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</si>
  <si>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</si>
  <si>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</si>
  <si>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</si>
  <si>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</si>
  <si>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</si>
  <si>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</si>
  <si>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</si>
  <si>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</si>
  <si>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</si>
  <si>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</si>
  <si>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</si>
  <si>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</si>
  <si>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</si>
  <si>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</si>
  <si>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</si>
  <si>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</si>
  <si>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</si>
  <si>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</si>
  <si>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</si>
  <si>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</si>
  <si>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</si>
  <si>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</si>
  <si>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</si>
  <si>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</si>
  <si>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</si>
  <si>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</si>
  <si>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</si>
  <si>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</si>
  <si>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</si>
  <si>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</si>
  <si>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</si>
  <si>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</si>
  <si>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</si>
  <si>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</si>
  <si>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</si>
  <si>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</si>
  <si>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</si>
  <si>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</si>
  <si>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</si>
  <si>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</si>
  <si>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</si>
  <si>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</si>
  <si>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</si>
  <si>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</si>
  <si>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</si>
  <si>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</si>
  <si>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</si>
  <si>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</si>
  <si>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</si>
  <si>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Comedy</t>
  </si>
  <si>
    <t>Action|Adventure|Romance|Sci-Fi|Thriller</t>
  </si>
  <si>
    <t>The Island </t>
  </si>
  <si>
    <t>Peter Chelsom</t>
  </si>
  <si>
    <t>Warren Beatty</t>
  </si>
  <si>
    <t>Comedy|Romance</t>
  </si>
  <si>
    <t>Town &amp; Country </t>
  </si>
  <si>
    <t>Dominic Sena</t>
  </si>
  <si>
    <t>Gone in Sixty Seconds </t>
  </si>
  <si>
    <t>Robert Duvall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</si>
  <si>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</si>
  <si>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</si>
  <si>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</si>
  <si>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</si>
  <si>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</si>
  <si>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</si>
  <si>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</si>
  <si>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</si>
  <si>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</si>
  <si>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</si>
  <si>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Denzel Washington</t>
  </si>
  <si>
    <t>American Gangster </t>
  </si>
  <si>
    <t>RZA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</si>
  <si>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</si>
  <si>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</si>
  <si>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</si>
  <si>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</si>
  <si>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</si>
  <si>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</si>
  <si>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</si>
  <si>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</si>
  <si>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</si>
  <si>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</si>
  <si>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</si>
  <si>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</si>
  <si>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</si>
  <si>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</si>
  <si>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</si>
  <si>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</si>
  <si>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Jason Alexander</t>
  </si>
  <si>
    <t>Animation|Drama|Family|Musical|Romance</t>
  </si>
  <si>
    <t>The Hunchback of Notre Dame </t>
  </si>
  <si>
    <t>Mark Dindal</t>
  </si>
  <si>
    <t>The Emperor's New Groove </t>
  </si>
  <si>
    <t>Simon West</t>
  </si>
  <si>
    <t>Sylvester Stallone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</si>
  <si>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</si>
  <si>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</si>
  <si>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</si>
  <si>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</si>
  <si>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</si>
  <si>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</si>
  <si>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</si>
  <si>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</si>
  <si>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</si>
  <si>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</si>
  <si>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</si>
  <si>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</si>
  <si>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</si>
  <si>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</si>
  <si>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</si>
  <si>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</si>
  <si>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</si>
  <si>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</si>
  <si>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</si>
  <si>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</si>
  <si>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</si>
  <si>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</si>
  <si>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</si>
  <si>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</si>
  <si>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</si>
  <si>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</si>
  <si>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</si>
  <si>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</si>
  <si>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</si>
  <si>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</si>
  <si>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</si>
  <si>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</si>
  <si>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</si>
  <si>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</si>
  <si>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</si>
  <si>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</si>
  <si>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</si>
  <si>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</si>
  <si>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Action|Adventure|Biography|Drama|History|Thriller</t>
  </si>
  <si>
    <t>In the Heart of the Sea </t>
  </si>
  <si>
    <t>Ron Underwood</t>
  </si>
  <si>
    <t>Action|Comedy|Sci-Fi</t>
  </si>
  <si>
    <t>Action|Drama|Thriller|War</t>
  </si>
  <si>
    <t>Green Zone 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</si>
  <si>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</si>
  <si>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</si>
  <si>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</si>
  <si>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</si>
  <si>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</si>
  <si>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</si>
  <si>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</si>
  <si>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</si>
  <si>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</si>
  <si>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</si>
  <si>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</si>
  <si>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</si>
  <si>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</si>
  <si>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</si>
  <si>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</si>
  <si>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</si>
  <si>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</si>
  <si>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</si>
  <si>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</si>
  <si>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</si>
  <si>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</si>
  <si>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</si>
  <si>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</si>
  <si>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</si>
  <si>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</si>
  <si>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</si>
  <si>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</si>
  <si>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</si>
  <si>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</si>
  <si>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</si>
  <si>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</si>
  <si>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</si>
  <si>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</si>
  <si>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</si>
  <si>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</si>
  <si>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</si>
  <si>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</si>
  <si>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</si>
  <si>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</si>
  <si>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</si>
  <si>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</si>
  <si>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</si>
  <si>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</si>
  <si>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</si>
  <si>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</si>
  <si>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</si>
  <si>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</si>
  <si>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</si>
  <si>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</si>
  <si>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</si>
  <si>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</si>
  <si>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</si>
  <si>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</si>
  <si>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</si>
  <si>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</si>
  <si>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</si>
  <si>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</si>
  <si>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</si>
  <si>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</si>
  <si>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</si>
  <si>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</si>
  <si>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</si>
  <si>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</si>
  <si>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</si>
  <si>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</si>
  <si>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</si>
  <si>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</si>
  <si>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</si>
  <si>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</si>
  <si>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</si>
  <si>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</si>
  <si>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</si>
  <si>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</si>
  <si>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</si>
  <si>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</si>
  <si>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</si>
  <si>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</si>
  <si>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</si>
  <si>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</si>
  <si>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</si>
  <si>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</si>
  <si>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</si>
  <si>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</si>
  <si>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</si>
  <si>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</si>
  <si>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</si>
  <si>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Timur Bekmambetov</t>
  </si>
  <si>
    <t>Adventure|Drama|History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</si>
  <si>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</si>
  <si>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</si>
  <si>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</si>
  <si>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</si>
  <si>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</si>
  <si>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</si>
  <si>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</si>
  <si>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</si>
  <si>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</si>
  <si>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</si>
  <si>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</si>
  <si>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</si>
  <si>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</si>
  <si>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</si>
  <si>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</si>
  <si>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</si>
  <si>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</si>
  <si>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</si>
  <si>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</si>
  <si>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</si>
  <si>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</si>
  <si>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</si>
  <si>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</si>
  <si>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</si>
  <si>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</si>
  <si>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</si>
  <si>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</si>
  <si>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</si>
  <si>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</si>
  <si>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</si>
  <si>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</si>
  <si>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</si>
  <si>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</si>
  <si>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</si>
  <si>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</si>
  <si>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</si>
  <si>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</si>
  <si>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</si>
  <si>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</si>
  <si>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</si>
  <si>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</si>
  <si>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</si>
  <si>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</si>
  <si>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</si>
  <si>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</si>
  <si>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</si>
  <si>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Richard E. Grant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</si>
  <si>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</si>
  <si>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</si>
  <si>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</si>
  <si>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</si>
  <si>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</si>
  <si>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</si>
  <si>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</si>
  <si>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</si>
  <si>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</si>
  <si>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</si>
  <si>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</si>
  <si>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</si>
  <si>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</si>
  <si>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</si>
  <si>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</si>
  <si>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</si>
  <si>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</si>
  <si>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</si>
  <si>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</si>
  <si>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</si>
  <si>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</si>
  <si>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</si>
  <si>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</si>
  <si>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</si>
  <si>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</si>
  <si>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</si>
  <si>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</si>
  <si>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</si>
  <si>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</si>
  <si>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</si>
  <si>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</si>
  <si>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</si>
  <si>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</si>
  <si>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</si>
  <si>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</si>
  <si>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</si>
  <si>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</si>
  <si>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</si>
  <si>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</si>
  <si>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</si>
  <si>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</si>
  <si>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</si>
  <si>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</si>
  <si>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</si>
  <si>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</si>
  <si>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Comedy|Drama|Music|Musical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</si>
  <si>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</si>
  <si>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</si>
  <si>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</si>
  <si>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</si>
  <si>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</si>
  <si>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</si>
  <si>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</si>
  <si>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</si>
  <si>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</si>
  <si>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</si>
  <si>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</si>
  <si>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</si>
  <si>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</si>
  <si>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</si>
  <si>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</si>
  <si>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</si>
  <si>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</si>
  <si>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George A. Romero</t>
  </si>
  <si>
    <t>Action|Comedy|Family|Fantasy</t>
  </si>
  <si>
    <t>Cats &amp; Dogs: The Revenge of Kitty Galore 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</si>
  <si>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</si>
  <si>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</si>
  <si>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</si>
  <si>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</si>
  <si>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</si>
  <si>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</si>
  <si>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</si>
  <si>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</si>
  <si>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</si>
  <si>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</si>
  <si>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</si>
  <si>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</si>
  <si>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</si>
  <si>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</si>
  <si>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</si>
  <si>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</si>
  <si>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</si>
  <si>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</si>
  <si>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Gary Winick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</si>
  <si>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</si>
  <si>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</si>
  <si>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</si>
  <si>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</si>
  <si>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</si>
  <si>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</si>
  <si>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</si>
  <si>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</si>
  <si>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</si>
  <si>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</si>
  <si>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</si>
  <si>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</si>
  <si>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</si>
  <si>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</si>
  <si>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</si>
  <si>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</si>
  <si>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</si>
  <si>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</si>
  <si>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</si>
  <si>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</si>
  <si>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</si>
  <si>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</si>
  <si>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</si>
  <si>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</si>
  <si>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</si>
  <si>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</si>
  <si>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</si>
  <si>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</si>
  <si>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</si>
  <si>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</si>
  <si>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</si>
  <si>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</si>
  <si>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</si>
  <si>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</si>
  <si>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</si>
  <si>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</si>
  <si>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</si>
  <si>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</si>
  <si>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</si>
  <si>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</si>
  <si>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</si>
  <si>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</si>
  <si>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</si>
  <si>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</si>
  <si>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</si>
  <si>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</si>
  <si>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</si>
  <si>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</si>
  <si>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</si>
  <si>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</si>
  <si>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</si>
  <si>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</si>
  <si>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</si>
  <si>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</si>
  <si>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</si>
  <si>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</si>
  <si>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</si>
  <si>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</si>
  <si>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</si>
  <si>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</si>
  <si>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</si>
  <si>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</si>
  <si>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</si>
  <si>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</si>
  <si>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</si>
  <si>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</si>
  <si>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</si>
  <si>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</si>
  <si>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</si>
  <si>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</si>
  <si>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</si>
  <si>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</si>
  <si>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</si>
  <si>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</si>
  <si>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</si>
  <si>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</si>
  <si>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</si>
  <si>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</si>
  <si>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</si>
  <si>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</si>
  <si>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</si>
  <si>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</si>
  <si>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</si>
  <si>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</si>
  <si>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</si>
  <si>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</si>
  <si>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</si>
  <si>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Joe Dante</t>
  </si>
  <si>
    <t>Looney Tunes: Back in Action </t>
  </si>
  <si>
    <t>Drama|Musical|Romance</t>
  </si>
  <si>
    <t>Nine </t>
  </si>
  <si>
    <t>Andrea Di Stefano</t>
  </si>
  <si>
    <t>Timeline </t>
  </si>
  <si>
    <t>Kevin Costner</t>
  </si>
  <si>
    <t>The Postman </t>
  </si>
  <si>
    <t>Adam Goldberg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</si>
  <si>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</si>
  <si>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</si>
  <si>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</si>
  <si>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</si>
  <si>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</si>
  <si>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</si>
  <si>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</si>
  <si>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</si>
  <si>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</si>
  <si>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</si>
  <si>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</si>
  <si>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</si>
  <si>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</si>
  <si>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</si>
  <si>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</si>
  <si>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</si>
  <si>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</si>
  <si>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</si>
  <si>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</si>
  <si>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</si>
  <si>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</si>
  <si>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</si>
  <si>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</si>
  <si>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</si>
  <si>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</si>
  <si>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</si>
  <si>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</si>
  <si>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</si>
  <si>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</si>
  <si>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</si>
  <si>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</si>
  <si>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</si>
  <si>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Albert Brooks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</si>
  <si>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</si>
  <si>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</si>
  <si>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</si>
  <si>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</si>
  <si>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</si>
  <si>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</si>
  <si>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</si>
  <si>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</si>
  <si>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</si>
  <si>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</si>
  <si>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</si>
  <si>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</si>
  <si>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</si>
  <si>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</si>
  <si>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</si>
  <si>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</si>
  <si>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</si>
  <si>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</si>
  <si>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</si>
  <si>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</si>
  <si>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</si>
  <si>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</si>
  <si>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</si>
  <si>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</si>
  <si>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</si>
  <si>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</si>
  <si>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</si>
  <si>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</si>
  <si>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</si>
  <si>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</si>
  <si>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</si>
  <si>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</si>
  <si>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</si>
  <si>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Crime|Drama|Mystery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</si>
  <si>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</si>
  <si>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</si>
  <si>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</si>
  <si>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</si>
  <si>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</si>
  <si>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</si>
  <si>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</si>
  <si>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</si>
  <si>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</si>
  <si>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</si>
  <si>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</si>
  <si>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</si>
  <si>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</si>
  <si>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</si>
  <si>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</si>
  <si>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</si>
  <si>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</si>
  <si>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</si>
  <si>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</si>
  <si>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</si>
  <si>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</si>
  <si>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</si>
  <si>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</si>
  <si>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</si>
  <si>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</si>
  <si>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</si>
  <si>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</si>
  <si>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</si>
  <si>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</si>
  <si>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</si>
  <si>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</si>
  <si>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</si>
  <si>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</si>
  <si>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</si>
  <si>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Drama|Horror|Sci-Fi|Thriller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</si>
  <si>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</si>
  <si>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</si>
  <si>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</si>
  <si>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</si>
  <si>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</si>
  <si>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</si>
  <si>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</si>
  <si>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</si>
  <si>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</si>
  <si>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</si>
  <si>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</si>
  <si>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</si>
  <si>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</si>
  <si>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</si>
  <si>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</si>
  <si>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</si>
  <si>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</si>
  <si>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</si>
  <si>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</si>
  <si>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</si>
  <si>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</si>
  <si>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</si>
  <si>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</si>
  <si>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</si>
  <si>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</si>
  <si>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</si>
  <si>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</si>
  <si>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</si>
  <si>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</si>
  <si>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</si>
  <si>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</si>
  <si>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</si>
  <si>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</si>
  <si>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</si>
  <si>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</si>
  <si>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</si>
  <si>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</si>
  <si>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</si>
  <si>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</si>
  <si>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</si>
  <si>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</si>
  <si>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</si>
  <si>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</si>
  <si>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</si>
  <si>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</si>
  <si>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</si>
  <si>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</si>
  <si>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</si>
  <si>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</si>
  <si>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</si>
  <si>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</si>
  <si>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</si>
  <si>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</si>
  <si>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</si>
  <si>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</si>
  <si>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</si>
  <si>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</si>
  <si>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</si>
  <si>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</si>
  <si>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</si>
  <si>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</si>
  <si>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</si>
  <si>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</si>
  <si>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</si>
  <si>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</si>
  <si>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</si>
  <si>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</si>
  <si>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</si>
  <si>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</si>
  <si>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</si>
  <si>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</si>
  <si>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</si>
  <si>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</si>
  <si>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</si>
  <si>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</si>
  <si>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</si>
  <si>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</si>
  <si>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</si>
  <si>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</si>
  <si>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</si>
  <si>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</si>
  <si>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</si>
  <si>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</si>
  <si>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</si>
  <si>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</si>
  <si>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</si>
  <si>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</si>
  <si>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</si>
  <si>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</si>
  <si>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</si>
  <si>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</si>
  <si>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</si>
  <si>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</si>
  <si>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</si>
  <si>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Dexter Fletcher</t>
  </si>
  <si>
    <t>I Spy </t>
  </si>
  <si>
    <t>Tate Taylor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</si>
  <si>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</si>
  <si>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</si>
  <si>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</si>
  <si>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</si>
  <si>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</si>
  <si>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</si>
  <si>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</si>
  <si>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</si>
  <si>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</si>
  <si>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</si>
  <si>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</si>
  <si>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</si>
  <si>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</si>
  <si>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</si>
  <si>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</si>
  <si>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</si>
  <si>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</si>
  <si>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</si>
  <si>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</si>
  <si>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</si>
  <si>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</si>
  <si>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</si>
  <si>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</si>
  <si>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</si>
  <si>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</si>
  <si>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</si>
  <si>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</si>
  <si>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</si>
  <si>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</si>
  <si>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</si>
  <si>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</si>
  <si>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</si>
  <si>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</si>
  <si>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</si>
  <si>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</si>
  <si>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Ted 2 </t>
  </si>
  <si>
    <t>Alejandro Amenábar</t>
  </si>
  <si>
    <t>Adventure|Drama|History|Romance</t>
  </si>
  <si>
    <t>Agora </t>
  </si>
  <si>
    <t>Kinka Usher</t>
  </si>
  <si>
    <t>Mystery Men </t>
  </si>
  <si>
    <t>Hall Pass </t>
  </si>
  <si>
    <t>Biography|Drama|Thriller</t>
  </si>
  <si>
    <t>The Insider </t>
  </si>
  <si>
    <t>Craig Gillespie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</si>
  <si>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</si>
  <si>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</si>
  <si>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</si>
  <si>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</si>
  <si>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</si>
  <si>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</si>
  <si>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</si>
  <si>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</si>
  <si>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</si>
  <si>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</si>
  <si>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</si>
  <si>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</si>
  <si>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</si>
  <si>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</si>
  <si>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</si>
  <si>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Dreamcatcher </t>
  </si>
  <si>
    <t>Lincoln </t>
  </si>
  <si>
    <t>The Matrix 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</si>
  <si>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</si>
  <si>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</si>
  <si>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</si>
  <si>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</si>
  <si>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</si>
  <si>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</si>
  <si>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</si>
  <si>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</si>
  <si>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</si>
  <si>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</si>
  <si>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</si>
  <si>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</si>
  <si>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</si>
  <si>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</si>
  <si>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</si>
  <si>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</si>
  <si>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</si>
  <si>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</si>
  <si>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</si>
  <si>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</si>
  <si>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</si>
  <si>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</si>
  <si>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</si>
  <si>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</si>
  <si>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</si>
  <si>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</si>
  <si>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</si>
  <si>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</si>
  <si>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</si>
  <si>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</si>
  <si>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</si>
  <si>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</si>
  <si>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</si>
  <si>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</si>
  <si>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</si>
  <si>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</si>
  <si>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</si>
  <si>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</si>
  <si>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</si>
  <si>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</si>
  <si>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</si>
  <si>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</si>
  <si>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</si>
  <si>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</si>
  <si>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</si>
  <si>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Michael Moore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</si>
  <si>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</si>
  <si>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</si>
  <si>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</si>
  <si>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</si>
  <si>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</si>
  <si>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</si>
  <si>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</si>
  <si>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</si>
  <si>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</si>
  <si>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</si>
  <si>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</si>
  <si>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</si>
  <si>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</si>
  <si>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</si>
  <si>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</si>
  <si>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</si>
  <si>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</si>
  <si>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</si>
  <si>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</si>
  <si>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</si>
  <si>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</si>
  <si>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</si>
  <si>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</si>
  <si>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</si>
  <si>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</si>
  <si>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</si>
  <si>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</si>
  <si>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</si>
  <si>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</si>
  <si>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</si>
  <si>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Comedy|Romance|Sport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</si>
  <si>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</si>
  <si>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</si>
  <si>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</si>
  <si>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</si>
  <si>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</si>
  <si>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</si>
  <si>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</si>
  <si>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</si>
  <si>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</si>
  <si>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</si>
  <si>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</si>
  <si>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</si>
  <si>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</si>
  <si>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</si>
  <si>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</si>
  <si>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</si>
  <si>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</si>
  <si>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</si>
  <si>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</si>
  <si>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</si>
  <si>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</si>
  <si>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</si>
  <si>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</si>
  <si>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</si>
  <si>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</si>
  <si>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</si>
  <si>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</si>
  <si>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</si>
  <si>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</si>
  <si>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</si>
  <si>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</si>
  <si>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Woody Allen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</si>
  <si>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</si>
  <si>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</si>
  <si>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</si>
  <si>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</si>
  <si>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</si>
  <si>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</si>
  <si>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</si>
  <si>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</si>
  <si>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</si>
  <si>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</si>
  <si>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</si>
  <si>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</si>
  <si>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</si>
  <si>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</si>
  <si>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</si>
  <si>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</si>
  <si>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</si>
  <si>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</si>
  <si>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</si>
  <si>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</si>
  <si>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</si>
  <si>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</si>
  <si>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</si>
  <si>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</si>
  <si>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</si>
  <si>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</si>
  <si>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</si>
  <si>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</si>
  <si>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</si>
  <si>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</si>
  <si>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</si>
  <si>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</si>
  <si>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</si>
  <si>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</si>
  <si>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</si>
  <si>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</si>
  <si>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</si>
  <si>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</si>
  <si>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</si>
  <si>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</si>
  <si>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</si>
  <si>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</si>
  <si>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</si>
  <si>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</si>
  <si>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</si>
  <si>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</si>
  <si>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</si>
  <si>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</si>
  <si>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</si>
  <si>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</si>
  <si>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</si>
  <si>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</si>
  <si>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</si>
  <si>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</si>
  <si>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</si>
  <si>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</si>
  <si>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</si>
  <si>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</si>
  <si>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</si>
  <si>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</si>
  <si>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</si>
  <si>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</si>
  <si>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</si>
  <si>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</si>
  <si>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</si>
  <si>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</si>
  <si>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</si>
  <si>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</si>
  <si>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</si>
  <si>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</si>
  <si>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</si>
  <si>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</si>
  <si>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</si>
  <si>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</si>
  <si>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</si>
  <si>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</si>
  <si>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</si>
  <si>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</si>
  <si>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Kevin Macdonald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</si>
  <si>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</si>
  <si>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</si>
  <si>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</si>
  <si>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</si>
  <si>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</si>
  <si>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</si>
  <si>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</si>
  <si>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</si>
  <si>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</si>
  <si>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</si>
  <si>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</si>
  <si>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</si>
  <si>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</si>
  <si>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</si>
  <si>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</si>
  <si>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</si>
  <si>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</si>
  <si>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</si>
  <si>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</si>
  <si>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</si>
  <si>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</si>
  <si>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</si>
  <si>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</si>
  <si>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</si>
  <si>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</si>
  <si>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Ben Falcone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</si>
  <si>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</si>
  <si>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</si>
  <si>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</si>
  <si>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</si>
  <si>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</si>
  <si>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</si>
  <si>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</si>
  <si>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</si>
  <si>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</si>
  <si>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</si>
  <si>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</si>
  <si>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</si>
  <si>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</si>
  <si>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</si>
  <si>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</si>
  <si>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</si>
  <si>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</si>
  <si>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</si>
  <si>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</si>
  <si>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</si>
  <si>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</si>
  <si>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</si>
  <si>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</si>
  <si>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</si>
  <si>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</si>
  <si>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</si>
  <si>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</si>
  <si>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</si>
  <si>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</si>
  <si>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</si>
  <si>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</si>
  <si>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</si>
  <si>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</si>
  <si>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</si>
  <si>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</si>
  <si>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</si>
  <si>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</si>
  <si>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</si>
  <si>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</si>
  <si>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</si>
  <si>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</si>
  <si>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</si>
  <si>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</si>
  <si>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</si>
  <si>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</si>
  <si>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</si>
  <si>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</si>
  <si>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</si>
  <si>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</si>
  <si>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</si>
  <si>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</si>
  <si>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Peter MacDonald</t>
  </si>
  <si>
    <t>Action|Adventure|Thriller|War</t>
  </si>
  <si>
    <t>Rambo III </t>
  </si>
  <si>
    <t>Comedy|Drama|Romance|Sport</t>
  </si>
  <si>
    <t>Leatherheads </t>
  </si>
  <si>
    <t>Comedy|Western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</si>
  <si>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</si>
  <si>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</si>
  <si>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</si>
  <si>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</si>
  <si>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</si>
  <si>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</si>
  <si>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</si>
  <si>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</si>
  <si>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</si>
  <si>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</si>
  <si>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</si>
  <si>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</si>
  <si>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</si>
  <si>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</si>
  <si>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</si>
  <si>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</si>
  <si>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</si>
  <si>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</si>
  <si>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</si>
  <si>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</si>
  <si>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</si>
  <si>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</si>
  <si>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</si>
  <si>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</si>
  <si>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</si>
  <si>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</si>
  <si>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</si>
  <si>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</si>
  <si>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</si>
  <si>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</si>
  <si>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</si>
  <si>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</si>
  <si>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</si>
  <si>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</si>
  <si>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</si>
  <si>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</si>
  <si>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</si>
  <si>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</si>
  <si>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</si>
  <si>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</si>
  <si>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</si>
  <si>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</si>
  <si>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</si>
  <si>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</si>
  <si>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</si>
  <si>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</si>
  <si>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</si>
  <si>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</si>
  <si>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</si>
  <si>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</si>
  <si>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</si>
  <si>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</si>
  <si>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</si>
  <si>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</si>
  <si>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</si>
  <si>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</si>
  <si>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</si>
  <si>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</si>
  <si>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</si>
  <si>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</si>
  <si>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</si>
  <si>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Charles S. Dutton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</si>
  <si>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</si>
  <si>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</si>
  <si>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</si>
  <si>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</si>
  <si>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</si>
  <si>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</si>
  <si>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</si>
  <si>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</si>
  <si>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</si>
  <si>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</si>
  <si>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</si>
  <si>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</si>
  <si>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</si>
  <si>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</si>
  <si>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</si>
  <si>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</si>
  <si>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</si>
  <si>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</si>
  <si>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</si>
  <si>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</si>
  <si>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</si>
  <si>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</si>
  <si>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</si>
  <si>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</si>
  <si>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</si>
  <si>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</si>
  <si>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</si>
  <si>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</si>
  <si>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</si>
  <si>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</si>
  <si>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</si>
  <si>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</si>
  <si>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</si>
  <si>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</si>
  <si>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</si>
  <si>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</si>
  <si>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</si>
  <si>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</si>
  <si>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</si>
  <si>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</si>
  <si>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</si>
  <si>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</si>
  <si>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</si>
  <si>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</si>
  <si>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</si>
  <si>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Crime|Drama|Romance</t>
  </si>
  <si>
    <t>Jim Gillespie</t>
  </si>
  <si>
    <t>Crime|Horror|Mystery|Thriller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</si>
  <si>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</si>
  <si>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</si>
  <si>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</si>
  <si>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</si>
  <si>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</si>
  <si>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</si>
  <si>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</si>
  <si>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</si>
  <si>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Superman II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</si>
  <si>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</si>
  <si>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</si>
  <si>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</si>
  <si>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</si>
  <si>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</si>
  <si>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</si>
  <si>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</si>
  <si>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</si>
  <si>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</si>
  <si>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</si>
  <si>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</si>
  <si>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</si>
  <si>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</si>
  <si>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</si>
  <si>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</si>
  <si>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</si>
  <si>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</si>
  <si>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</si>
  <si>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</si>
  <si>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</si>
  <si>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</si>
  <si>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</si>
  <si>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</si>
  <si>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</si>
  <si>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</si>
  <si>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</si>
  <si>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</si>
  <si>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</si>
  <si>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</si>
  <si>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</si>
  <si>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</si>
  <si>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</si>
  <si>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</si>
  <si>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</si>
  <si>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</si>
  <si>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</si>
  <si>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</si>
  <si>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</si>
  <si>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</si>
  <si>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</si>
  <si>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</si>
  <si>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John Whitesell</t>
  </si>
  <si>
    <t>The Twilight Saga: New Moon </t>
  </si>
  <si>
    <t>Shrek </t>
  </si>
  <si>
    <t>George Nolfi</t>
  </si>
  <si>
    <t>Romance|Sci-Fi|Thriller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</si>
  <si>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</si>
  <si>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</si>
  <si>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</si>
  <si>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</si>
  <si>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</si>
  <si>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</si>
  <si>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</si>
  <si>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</si>
  <si>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</si>
  <si>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</si>
  <si>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</si>
  <si>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</si>
  <si>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</si>
  <si>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</si>
  <si>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</si>
  <si>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</si>
  <si>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</si>
  <si>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</si>
  <si>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</si>
  <si>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</si>
  <si>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</si>
  <si>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</si>
  <si>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</si>
  <si>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</si>
  <si>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</si>
  <si>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</si>
  <si>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</si>
  <si>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</si>
  <si>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</si>
  <si>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Bill Duke</t>
  </si>
  <si>
    <t>Payback </t>
  </si>
  <si>
    <t>Frank Marshall</t>
  </si>
  <si>
    <t>Congo </t>
  </si>
  <si>
    <t>Knowing </t>
  </si>
  <si>
    <t>Failure to Launch </t>
  </si>
  <si>
    <t>Horror|Mystery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</si>
  <si>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</si>
  <si>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</si>
  <si>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</si>
  <si>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</si>
  <si>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</si>
  <si>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</si>
  <si>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</si>
  <si>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</si>
  <si>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</si>
  <si>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</si>
  <si>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</si>
  <si>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</si>
  <si>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</si>
  <si>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</si>
  <si>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</si>
  <si>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</si>
  <si>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</si>
  <si>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</si>
  <si>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</si>
  <si>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</si>
  <si>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</si>
  <si>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</si>
  <si>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</si>
  <si>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</si>
  <si>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</si>
  <si>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</si>
  <si>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</si>
  <si>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</si>
  <si>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</si>
  <si>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</si>
  <si>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</si>
  <si>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</si>
  <si>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</si>
  <si>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</si>
  <si>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</si>
  <si>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</si>
  <si>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</si>
  <si>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</si>
  <si>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</si>
  <si>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</si>
  <si>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</si>
  <si>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</si>
  <si>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</si>
  <si>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</si>
  <si>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</si>
  <si>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</si>
  <si>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</si>
  <si>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</si>
  <si>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</si>
  <si>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</si>
  <si>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</si>
  <si>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</si>
  <si>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</si>
  <si>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</si>
  <si>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</si>
  <si>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</si>
  <si>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</si>
  <si>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</si>
  <si>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</si>
  <si>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</si>
  <si>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</si>
  <si>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Joan Chen</t>
  </si>
  <si>
    <t>On Deadly Ground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</si>
  <si>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</si>
  <si>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</si>
  <si>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</si>
  <si>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</si>
  <si>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</si>
  <si>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</si>
  <si>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</si>
  <si>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</si>
  <si>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</si>
  <si>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</si>
  <si>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</si>
  <si>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</si>
  <si>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</si>
  <si>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</si>
  <si>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</si>
  <si>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</si>
  <si>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</si>
  <si>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</si>
  <si>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</si>
  <si>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</si>
  <si>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</si>
  <si>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</si>
  <si>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</si>
  <si>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</si>
  <si>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</si>
  <si>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</si>
  <si>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</si>
  <si>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</si>
  <si>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</si>
  <si>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</si>
  <si>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</si>
  <si>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</si>
  <si>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</si>
  <si>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</si>
  <si>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</si>
  <si>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</si>
  <si>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</si>
  <si>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</si>
  <si>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</si>
  <si>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</si>
  <si>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</si>
  <si>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</si>
  <si>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</si>
  <si>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</si>
  <si>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</si>
  <si>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</si>
  <si>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</si>
  <si>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</si>
  <si>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</si>
  <si>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</si>
  <si>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</si>
  <si>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</si>
  <si>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</si>
  <si>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</si>
  <si>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</si>
  <si>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</si>
  <si>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</si>
  <si>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</si>
  <si>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</si>
  <si>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</si>
  <si>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</si>
  <si>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</si>
  <si>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Comedy|Sci-Fi</t>
  </si>
  <si>
    <t>What Planet Are You From? </t>
  </si>
  <si>
    <t>Patrick Lussier</t>
  </si>
  <si>
    <t>Drive Angry </t>
  </si>
  <si>
    <t>James Wong</t>
  </si>
  <si>
    <t>The One </t>
  </si>
  <si>
    <t>Drama|Romance|Sci-Fi</t>
  </si>
  <si>
    <t>Action|Adventure|Comedy|Crime|Music|Mystery</t>
  </si>
  <si>
    <t>The Adventures of Ford Fairlane </t>
  </si>
  <si>
    <t>Richard Curtis</t>
  </si>
  <si>
    <t>Comedy|Drama|Music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</si>
  <si>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</si>
  <si>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</si>
  <si>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</si>
  <si>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</si>
  <si>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</si>
  <si>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</si>
  <si>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Horror|Thriller</t>
  </si>
  <si>
    <t>Action|Adventure|Comedy|Drama|War</t>
  </si>
  <si>
    <t>Three Kings </t>
  </si>
  <si>
    <t>Child 44 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</si>
  <si>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</si>
  <si>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</si>
  <si>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</si>
  <si>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</si>
  <si>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</si>
  <si>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</si>
  <si>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</si>
  <si>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</si>
  <si>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</si>
  <si>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</si>
  <si>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</si>
  <si>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</si>
  <si>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</si>
  <si>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</si>
  <si>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Drama|Romance|War</t>
  </si>
  <si>
    <t>Hindi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</si>
  <si>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</si>
  <si>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</si>
  <si>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</si>
  <si>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</si>
  <si>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</si>
  <si>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</si>
  <si>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Russian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</si>
  <si>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</si>
  <si>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</si>
  <si>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</si>
  <si>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</si>
  <si>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</si>
  <si>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</si>
  <si>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</si>
  <si>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</si>
  <si>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</si>
  <si>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</si>
  <si>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</si>
  <si>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</si>
  <si>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</si>
  <si>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</si>
  <si>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</si>
  <si>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</si>
  <si>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</si>
  <si>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</si>
  <si>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Terence Young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</si>
  <si>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</si>
  <si>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</si>
  <si>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</si>
  <si>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</si>
  <si>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</si>
  <si>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</si>
  <si>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</si>
  <si>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</si>
  <si>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</si>
  <si>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</si>
  <si>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</si>
  <si>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</si>
  <si>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</si>
  <si>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</si>
  <si>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</si>
  <si>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</si>
  <si>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</si>
  <si>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</si>
  <si>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</si>
  <si>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</si>
  <si>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</si>
  <si>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</si>
  <si>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</si>
  <si>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</si>
  <si>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</si>
  <si>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</si>
  <si>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</si>
  <si>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</si>
  <si>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</si>
  <si>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</si>
  <si>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</si>
  <si>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</si>
  <si>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Love Actually </t>
  </si>
  <si>
    <t>A Bug's Life </t>
  </si>
  <si>
    <t>From Hell </t>
  </si>
  <si>
    <t>Action|Crime|Drama|Romance|Thriller</t>
  </si>
  <si>
    <t>The Specialist 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</si>
  <si>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</si>
  <si>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</si>
  <si>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</si>
  <si>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</si>
  <si>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</si>
  <si>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</si>
  <si>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</si>
  <si>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</si>
  <si>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</si>
  <si>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</si>
  <si>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</si>
  <si>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</si>
  <si>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</si>
  <si>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</si>
  <si>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</si>
  <si>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</si>
  <si>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</si>
  <si>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</si>
  <si>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</si>
  <si>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</si>
  <si>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</si>
  <si>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</si>
  <si>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</si>
  <si>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</si>
  <si>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</si>
  <si>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</si>
  <si>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</si>
  <si>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</si>
  <si>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</si>
  <si>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</si>
  <si>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</si>
  <si>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</si>
  <si>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</si>
  <si>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</si>
  <si>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</si>
  <si>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</si>
  <si>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</si>
  <si>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</si>
  <si>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</si>
  <si>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</si>
  <si>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</si>
  <si>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</si>
  <si>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</si>
  <si>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</si>
  <si>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</si>
  <si>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</si>
  <si>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</si>
  <si>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</si>
  <si>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</si>
  <si>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</si>
  <si>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</si>
  <si>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</si>
  <si>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</si>
  <si>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</si>
  <si>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</si>
  <si>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</si>
  <si>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</si>
  <si>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Drama|Fantasy|Horror|Mystery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</si>
  <si>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</si>
  <si>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</si>
  <si>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</si>
  <si>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</si>
  <si>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</si>
  <si>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</si>
  <si>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</si>
  <si>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</si>
  <si>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</si>
  <si>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</si>
  <si>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</si>
  <si>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</si>
  <si>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</si>
  <si>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</si>
  <si>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</si>
  <si>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</si>
  <si>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</si>
  <si>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</si>
  <si>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</si>
  <si>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</si>
  <si>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</si>
  <si>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</si>
  <si>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</si>
  <si>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</si>
  <si>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</si>
  <si>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</si>
  <si>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</si>
  <si>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</si>
  <si>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</si>
  <si>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</si>
  <si>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</si>
  <si>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</si>
  <si>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</si>
  <si>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</si>
  <si>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</si>
  <si>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</si>
  <si>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</si>
  <si>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</si>
  <si>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</si>
  <si>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</si>
  <si>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</si>
  <si>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</si>
  <si>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</si>
  <si>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</si>
  <si>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</si>
  <si>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</si>
  <si>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</si>
  <si>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</si>
  <si>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</si>
  <si>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</si>
  <si>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</si>
  <si>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</si>
  <si>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</si>
  <si>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</si>
  <si>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</si>
  <si>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</si>
  <si>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</si>
  <si>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</si>
  <si>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</si>
  <si>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</si>
  <si>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</si>
  <si>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</si>
  <si>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</si>
  <si>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</si>
  <si>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</si>
  <si>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</si>
  <si>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</si>
  <si>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</si>
  <si>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</si>
  <si>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Comedy|War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</si>
  <si>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</si>
  <si>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</si>
  <si>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</si>
  <si>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</si>
  <si>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</si>
  <si>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</si>
  <si>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</si>
  <si>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</si>
  <si>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</si>
  <si>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</si>
  <si>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</si>
  <si>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</si>
  <si>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</si>
  <si>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</si>
  <si>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</si>
  <si>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</si>
  <si>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</si>
  <si>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</si>
  <si>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</si>
  <si>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</si>
  <si>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</si>
  <si>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</si>
  <si>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</si>
  <si>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</si>
  <si>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</si>
  <si>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</si>
  <si>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</si>
  <si>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</si>
  <si>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</si>
  <si>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</si>
  <si>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</si>
  <si>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</si>
  <si>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</si>
  <si>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</si>
  <si>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</si>
  <si>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</si>
  <si>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</si>
  <si>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</si>
  <si>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</si>
  <si>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</si>
  <si>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</si>
  <si>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</si>
  <si>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</si>
  <si>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</si>
  <si>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</si>
  <si>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</si>
  <si>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</si>
  <si>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</si>
  <si>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</si>
  <si>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</si>
  <si>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</si>
  <si>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</si>
  <si>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</si>
  <si>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</si>
  <si>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</si>
  <si>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</si>
  <si>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</si>
  <si>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</si>
  <si>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</si>
  <si>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</si>
  <si>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</si>
  <si>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</si>
  <si>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</si>
  <si>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</si>
  <si>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</si>
  <si>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</si>
  <si>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</si>
  <si>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</si>
  <si>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</si>
  <si>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</si>
  <si>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Nicholas Stoller</t>
  </si>
  <si>
    <t>Comedy|Music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</si>
  <si>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</si>
  <si>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</si>
  <si>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</si>
  <si>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</si>
  <si>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</si>
  <si>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</si>
  <si>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</si>
  <si>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</si>
  <si>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</si>
  <si>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</si>
  <si>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</si>
  <si>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</si>
  <si>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</si>
  <si>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</si>
  <si>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</si>
  <si>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</si>
  <si>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</si>
  <si>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</si>
  <si>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</si>
  <si>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</si>
  <si>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</si>
  <si>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</si>
  <si>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</si>
  <si>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</si>
  <si>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</si>
  <si>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</si>
  <si>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</si>
  <si>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</si>
  <si>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</si>
  <si>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</si>
  <si>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</si>
  <si>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</si>
  <si>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</si>
  <si>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</si>
  <si>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</si>
  <si>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</si>
  <si>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Autumn in New York </t>
  </si>
  <si>
    <t>Comedy|Music|Romance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</si>
  <si>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</si>
  <si>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</si>
  <si>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</si>
  <si>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</si>
  <si>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</si>
  <si>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</si>
  <si>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</si>
  <si>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</si>
  <si>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</si>
  <si>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</si>
  <si>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</si>
  <si>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</si>
  <si>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</si>
  <si>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</si>
  <si>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</si>
  <si>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</si>
  <si>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</si>
  <si>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</si>
  <si>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</si>
  <si>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</si>
  <si>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</si>
  <si>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</si>
  <si>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</si>
  <si>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</si>
  <si>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</si>
  <si>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</si>
  <si>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</si>
  <si>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</si>
  <si>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</si>
  <si>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</si>
  <si>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</si>
  <si>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</si>
  <si>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</si>
  <si>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</si>
  <si>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</si>
  <si>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</si>
  <si>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</si>
  <si>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</si>
  <si>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</si>
  <si>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</si>
  <si>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</si>
  <si>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</si>
  <si>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</si>
  <si>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</si>
  <si>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</si>
  <si>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</si>
  <si>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</si>
  <si>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</si>
  <si>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</si>
  <si>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</si>
  <si>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</si>
  <si>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</si>
  <si>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</si>
  <si>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</si>
  <si>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</si>
  <si>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</si>
  <si>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</si>
  <si>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</si>
  <si>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</si>
  <si>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</si>
  <si>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</si>
  <si>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</si>
  <si>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</si>
  <si>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</si>
  <si>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</si>
  <si>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</si>
  <si>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</si>
  <si>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</si>
  <si>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</si>
  <si>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Bob Saget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</si>
  <si>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</si>
  <si>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</si>
  <si>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</si>
  <si>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</si>
  <si>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</si>
  <si>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</si>
  <si>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</si>
  <si>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</si>
  <si>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</si>
  <si>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Cirque du Freak: The Vampire's Assistant </t>
  </si>
  <si>
    <t>Duplex </t>
  </si>
  <si>
    <t>Malcolm D. Lee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</si>
  <si>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</si>
  <si>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</si>
  <si>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</si>
  <si>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</si>
  <si>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</si>
  <si>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</si>
  <si>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</si>
  <si>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</si>
  <si>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</si>
  <si>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</si>
  <si>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</si>
  <si>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</si>
  <si>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</si>
  <si>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</si>
  <si>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</si>
  <si>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</si>
  <si>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</si>
  <si>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</si>
  <si>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</si>
  <si>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</si>
  <si>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</si>
  <si>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</si>
  <si>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</si>
  <si>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</si>
  <si>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</si>
  <si>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</si>
  <si>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</si>
  <si>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</si>
  <si>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</si>
  <si>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</si>
  <si>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</si>
  <si>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</si>
  <si>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</si>
  <si>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</si>
  <si>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</si>
  <si>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</si>
  <si>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</si>
  <si>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</si>
  <si>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</si>
  <si>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</si>
  <si>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Drama|Fantasy|Romance|Sci-Fi</t>
  </si>
  <si>
    <t>The Time Traveler's Wife </t>
  </si>
  <si>
    <t>Animation|Comedy|Family|Horror|Sci-Fi</t>
  </si>
  <si>
    <t>Frankenweenie </t>
  </si>
  <si>
    <t>Serenity 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</si>
  <si>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</si>
  <si>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</si>
  <si>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</si>
  <si>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</si>
  <si>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</si>
  <si>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</si>
  <si>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</si>
  <si>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</si>
  <si>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</si>
  <si>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</si>
  <si>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</si>
  <si>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</si>
  <si>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</si>
  <si>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</si>
  <si>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</si>
  <si>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</si>
  <si>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</si>
  <si>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</si>
  <si>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</si>
  <si>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</si>
  <si>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</si>
  <si>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</si>
  <si>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</si>
  <si>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</si>
  <si>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</si>
  <si>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</si>
  <si>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</si>
  <si>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</si>
  <si>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</si>
  <si>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</si>
  <si>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</si>
  <si>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</si>
  <si>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</si>
  <si>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</si>
  <si>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</si>
  <si>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</si>
  <si>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</si>
  <si>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</si>
  <si>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</si>
  <si>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</si>
  <si>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</si>
  <si>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</si>
  <si>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</si>
  <si>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</si>
  <si>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</si>
  <si>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</si>
  <si>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</si>
  <si>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</si>
  <si>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</si>
  <si>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</si>
  <si>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</si>
  <si>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</si>
  <si>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</si>
  <si>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</si>
  <si>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</si>
  <si>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</si>
  <si>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</si>
  <si>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</si>
  <si>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</si>
  <si>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</si>
  <si>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</si>
  <si>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</si>
  <si>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</si>
  <si>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</si>
  <si>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</si>
  <si>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</si>
  <si>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</si>
  <si>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</si>
  <si>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</si>
  <si>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</si>
  <si>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</si>
  <si>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</si>
  <si>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</si>
  <si>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</si>
  <si>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</si>
  <si>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</si>
  <si>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</si>
  <si>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</si>
  <si>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</si>
  <si>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</si>
  <si>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</si>
  <si>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</si>
  <si>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</si>
  <si>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</si>
  <si>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</si>
  <si>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</si>
  <si>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</si>
  <si>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</si>
  <si>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</si>
  <si>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</si>
  <si>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</si>
  <si>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</si>
  <si>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</si>
  <si>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</si>
  <si>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</si>
  <si>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</si>
  <si>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</si>
  <si>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</si>
  <si>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</si>
  <si>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</si>
  <si>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</si>
  <si>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</si>
  <si>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</si>
  <si>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</si>
  <si>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</si>
  <si>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</si>
  <si>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</si>
  <si>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</si>
  <si>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</si>
  <si>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</si>
  <si>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</si>
  <si>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</si>
  <si>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</si>
  <si>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</si>
  <si>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</si>
  <si>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</si>
  <si>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</si>
  <si>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</si>
  <si>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</si>
  <si>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</si>
  <si>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</si>
  <si>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</si>
  <si>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</si>
  <si>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</si>
  <si>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</si>
  <si>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</si>
  <si>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</si>
  <si>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</si>
  <si>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</si>
  <si>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</si>
  <si>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</si>
  <si>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</si>
  <si>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</si>
  <si>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</si>
  <si>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</si>
  <si>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</si>
  <si>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</si>
  <si>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</si>
  <si>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</si>
  <si>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</si>
  <si>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</si>
  <si>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</si>
  <si>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</si>
  <si>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</si>
  <si>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</si>
  <si>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</si>
  <si>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</si>
  <si>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</si>
  <si>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</si>
  <si>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</si>
  <si>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</si>
  <si>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</si>
  <si>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</si>
  <si>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</si>
  <si>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</si>
  <si>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Michael Ritchie</t>
  </si>
  <si>
    <t>Comedy|Drama|Family|Sport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</si>
  <si>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</si>
  <si>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</si>
  <si>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</si>
  <si>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</si>
  <si>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</si>
  <si>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</si>
  <si>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</si>
  <si>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</si>
  <si>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</si>
  <si>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</si>
  <si>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</si>
  <si>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</si>
  <si>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</si>
  <si>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</si>
  <si>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</si>
  <si>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</si>
  <si>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</si>
  <si>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</si>
  <si>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</si>
  <si>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Frank Whaley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</si>
  <si>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</si>
  <si>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</si>
  <si>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</si>
  <si>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</si>
  <si>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</si>
  <si>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</si>
  <si>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</si>
  <si>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</si>
  <si>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</si>
  <si>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</si>
  <si>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</si>
  <si>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</si>
  <si>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</si>
  <si>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</si>
  <si>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</si>
  <si>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</si>
  <si>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</si>
  <si>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</si>
  <si>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</si>
  <si>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</si>
  <si>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</si>
  <si>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</si>
  <si>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</si>
  <si>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</si>
  <si>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Drama|Thriller|War</t>
  </si>
  <si>
    <t>Lions for Lambs </t>
  </si>
  <si>
    <t>Flight of the Intruder 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</si>
  <si>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</si>
  <si>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</si>
  <si>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</si>
  <si>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</si>
  <si>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</si>
  <si>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</si>
  <si>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</si>
  <si>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</si>
  <si>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</si>
  <si>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</si>
  <si>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</si>
  <si>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</si>
  <si>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</si>
  <si>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</si>
  <si>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</si>
  <si>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</si>
  <si>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</si>
  <si>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</si>
  <si>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</si>
  <si>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</si>
  <si>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</si>
  <si>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</si>
  <si>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</si>
  <si>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</si>
  <si>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</si>
  <si>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</si>
  <si>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Femme Fatale </t>
  </si>
  <si>
    <t>Jean-Paul Rappeneau</t>
  </si>
  <si>
    <t>Drama|Romance|War|Western</t>
  </si>
  <si>
    <t>Ride with the Devil </t>
  </si>
  <si>
    <t>Tony Kaye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</si>
  <si>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</si>
  <si>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</si>
  <si>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</si>
  <si>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</si>
  <si>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</si>
  <si>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</si>
  <si>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</si>
  <si>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</si>
  <si>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</si>
  <si>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</si>
  <si>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</si>
  <si>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</si>
  <si>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</si>
  <si>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</si>
  <si>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</si>
  <si>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</si>
  <si>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</si>
  <si>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</si>
  <si>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</si>
  <si>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</si>
  <si>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</si>
  <si>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</si>
  <si>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</si>
  <si>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</si>
  <si>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</si>
  <si>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</si>
  <si>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</si>
  <si>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</si>
  <si>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</si>
  <si>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</si>
  <si>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</si>
  <si>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</si>
  <si>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</si>
  <si>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</si>
  <si>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</si>
  <si>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</si>
  <si>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</si>
  <si>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</si>
  <si>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</si>
  <si>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</si>
  <si>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</si>
  <si>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</si>
  <si>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</si>
  <si>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</si>
  <si>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</si>
  <si>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David Wain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</si>
  <si>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</si>
  <si>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</si>
  <si>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</si>
  <si>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</si>
  <si>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</si>
  <si>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</si>
  <si>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</si>
  <si>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</si>
  <si>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</si>
  <si>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</si>
  <si>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</si>
  <si>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</si>
  <si>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</si>
  <si>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</si>
  <si>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</si>
  <si>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</si>
  <si>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</si>
  <si>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</si>
  <si>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</si>
  <si>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</si>
  <si>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</si>
  <si>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</si>
  <si>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</si>
  <si>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</si>
  <si>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Action|Comedy|War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</si>
  <si>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</si>
  <si>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</si>
  <si>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</si>
  <si>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</si>
  <si>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</si>
  <si>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</si>
  <si>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</si>
  <si>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Bringing Out the Dead </t>
  </si>
  <si>
    <t>Miguel Sapochnik</t>
  </si>
  <si>
    <t>Repo Men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</si>
  <si>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</si>
  <si>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</si>
  <si>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</si>
  <si>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</si>
  <si>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</si>
  <si>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</si>
  <si>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</si>
  <si>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</si>
  <si>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</si>
  <si>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</si>
  <si>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</si>
  <si>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</si>
  <si>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</si>
  <si>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</si>
  <si>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</si>
  <si>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</si>
  <si>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</si>
  <si>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</si>
  <si>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</si>
  <si>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</si>
  <si>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</si>
  <si>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</si>
  <si>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</si>
  <si>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</si>
  <si>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</si>
  <si>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</si>
  <si>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</si>
  <si>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</si>
  <si>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</si>
  <si>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</si>
  <si>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</si>
  <si>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</si>
  <si>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</si>
  <si>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</si>
  <si>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</si>
  <si>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</si>
  <si>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</si>
  <si>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</si>
  <si>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</si>
  <si>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</si>
  <si>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</si>
  <si>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</si>
  <si>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</si>
  <si>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</si>
  <si>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</si>
  <si>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</si>
  <si>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</si>
  <si>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</si>
  <si>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</si>
  <si>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</si>
  <si>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</si>
  <si>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</si>
  <si>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</si>
  <si>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</si>
  <si>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</si>
  <si>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</si>
  <si>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</si>
  <si>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</si>
  <si>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</si>
  <si>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</si>
  <si>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</si>
  <si>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</si>
  <si>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</si>
  <si>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</si>
  <si>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</si>
  <si>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</si>
  <si>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</si>
  <si>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</si>
  <si>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</si>
  <si>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</si>
  <si>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</si>
  <si>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</si>
  <si>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</si>
  <si>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</si>
  <si>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</si>
  <si>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</si>
  <si>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</si>
  <si>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</si>
  <si>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</si>
  <si>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</si>
  <si>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</si>
  <si>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</si>
  <si>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</si>
  <si>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</si>
  <si>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Bride Wars 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</si>
  <si>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</si>
  <si>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</si>
  <si>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</si>
  <si>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</si>
  <si>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</si>
  <si>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</si>
  <si>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</si>
  <si>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</si>
  <si>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</si>
  <si>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</si>
  <si>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</si>
  <si>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</si>
  <si>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</si>
  <si>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</si>
  <si>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</si>
  <si>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</si>
  <si>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</si>
  <si>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</si>
  <si>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</si>
  <si>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</si>
  <si>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</si>
  <si>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</si>
  <si>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</si>
  <si>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</si>
  <si>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</si>
  <si>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</si>
  <si>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</si>
  <si>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</si>
  <si>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</si>
  <si>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</si>
  <si>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</si>
  <si>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</si>
  <si>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</si>
  <si>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</si>
  <si>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</si>
  <si>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</si>
  <si>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Midnight Run </t>
  </si>
  <si>
    <t>The Running Man </t>
  </si>
  <si>
    <t>Comedy|Horror|Musical|Sci-Fi</t>
  </si>
  <si>
    <t>Little Shop of Horrors </t>
  </si>
  <si>
    <t>Hanna </t>
  </si>
  <si>
    <t>John R. Leonetti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</si>
  <si>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</si>
  <si>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</si>
  <si>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</si>
  <si>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</si>
  <si>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</si>
  <si>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</si>
  <si>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</si>
  <si>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</si>
  <si>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</si>
  <si>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</si>
  <si>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</si>
  <si>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</si>
  <si>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</si>
  <si>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</si>
  <si>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</si>
  <si>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Bulworth 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</si>
  <si>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</si>
  <si>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</si>
  <si>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</si>
  <si>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</si>
  <si>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</si>
  <si>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</si>
  <si>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</si>
  <si>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</si>
  <si>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</si>
  <si>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</si>
  <si>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</si>
  <si>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</si>
  <si>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</si>
  <si>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</si>
  <si>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</si>
  <si>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</si>
  <si>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</si>
  <si>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</si>
  <si>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</si>
  <si>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</si>
  <si>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</si>
  <si>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</si>
  <si>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</si>
  <si>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</si>
  <si>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</si>
  <si>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</si>
  <si>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</si>
  <si>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</si>
  <si>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</si>
  <si>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</si>
  <si>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</si>
  <si>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</si>
  <si>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</si>
  <si>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</si>
  <si>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</si>
  <si>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</si>
  <si>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</si>
  <si>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</si>
  <si>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</si>
  <si>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</si>
  <si>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</si>
  <si>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</si>
  <si>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Fright Night </t>
  </si>
  <si>
    <t>The New World </t>
  </si>
  <si>
    <t>Chris Roberts</t>
  </si>
  <si>
    <t>Wing Commander </t>
  </si>
  <si>
    <t>In Dreams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</si>
  <si>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</si>
  <si>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</si>
  <si>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</si>
  <si>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</si>
  <si>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</si>
  <si>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</si>
  <si>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</si>
  <si>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</si>
  <si>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</si>
  <si>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</si>
  <si>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</si>
  <si>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Atom Egoyan</t>
  </si>
  <si>
    <t>Paul Gross</t>
  </si>
  <si>
    <t>Icelandic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</si>
  <si>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</si>
  <si>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</si>
  <si>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</si>
  <si>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</si>
  <si>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</si>
  <si>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</si>
  <si>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</si>
  <si>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</si>
  <si>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</si>
  <si>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</si>
  <si>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</si>
  <si>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</si>
  <si>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</si>
  <si>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</si>
  <si>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</si>
  <si>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</si>
  <si>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</si>
  <si>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</si>
  <si>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</si>
  <si>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</si>
  <si>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Laurent Tirard</t>
  </si>
  <si>
    <t>Action|Biography|Crime|Drama</t>
  </si>
  <si>
    <t>Machine Gun Preacher </t>
  </si>
  <si>
    <t>German</t>
  </si>
  <si>
    <t>Adventure|Animation|Fantasy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</si>
  <si>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</si>
  <si>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</si>
  <si>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</si>
  <si>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</si>
  <si>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</si>
  <si>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</si>
  <si>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</si>
  <si>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</si>
  <si>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</si>
  <si>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</si>
  <si>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</si>
  <si>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</si>
  <si>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</si>
  <si>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</si>
  <si>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</si>
  <si>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</si>
  <si>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</si>
  <si>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</si>
  <si>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</si>
  <si>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</si>
  <si>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</si>
  <si>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</si>
  <si>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</si>
  <si>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</si>
  <si>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</si>
  <si>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</si>
  <si>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</si>
  <si>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</si>
  <si>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</si>
  <si>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</si>
  <si>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</si>
  <si>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</si>
  <si>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</si>
  <si>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</si>
  <si>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</si>
  <si>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</si>
  <si>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</si>
  <si>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</si>
  <si>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</si>
  <si>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</si>
  <si>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</si>
  <si>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</si>
  <si>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</si>
  <si>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</si>
  <si>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</si>
  <si>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</si>
  <si>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</si>
  <si>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</si>
  <si>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</si>
  <si>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</si>
  <si>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</si>
  <si>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</si>
  <si>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</si>
  <si>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</si>
  <si>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</si>
  <si>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</si>
  <si>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</si>
  <si>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</si>
  <si>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</si>
  <si>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Winged Migration </t>
  </si>
  <si>
    <t>Just My Luck </t>
  </si>
  <si>
    <t>Mystery, Alaska </t>
  </si>
  <si>
    <t>Action|Comedy|Family</t>
  </si>
  <si>
    <t>The Spy Next Door 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</si>
  <si>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</si>
  <si>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</si>
  <si>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</si>
  <si>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</si>
  <si>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</si>
  <si>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</si>
  <si>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</si>
  <si>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</si>
  <si>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</si>
  <si>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</si>
  <si>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</si>
  <si>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</si>
  <si>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</si>
  <si>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</si>
  <si>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</si>
  <si>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</si>
  <si>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</si>
  <si>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</si>
  <si>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</si>
  <si>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</si>
  <si>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</si>
  <si>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</si>
  <si>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</si>
  <si>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</si>
  <si>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</si>
  <si>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</si>
  <si>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</si>
  <si>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</si>
  <si>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Comedy|Drama|Family|Romance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</si>
  <si>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</si>
  <si>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</si>
  <si>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</si>
  <si>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</si>
  <si>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</si>
  <si>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</si>
  <si>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</si>
  <si>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</si>
  <si>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</si>
  <si>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</si>
  <si>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</si>
  <si>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</si>
  <si>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</si>
  <si>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</si>
  <si>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</si>
  <si>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</si>
  <si>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</si>
  <si>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</si>
  <si>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</si>
  <si>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</si>
  <si>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</si>
  <si>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</si>
  <si>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</si>
  <si>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</si>
  <si>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</si>
  <si>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</si>
  <si>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</si>
  <si>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</si>
  <si>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</si>
  <si>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</si>
  <si>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</si>
  <si>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</si>
  <si>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</si>
  <si>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</si>
  <si>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</si>
  <si>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</si>
  <si>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</si>
  <si>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</si>
  <si>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</si>
  <si>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</si>
  <si>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</si>
  <si>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</si>
  <si>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</si>
  <si>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</si>
  <si>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</si>
  <si>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</si>
  <si>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</si>
  <si>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</si>
  <si>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</si>
  <si>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</si>
  <si>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</si>
  <si>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</si>
  <si>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</si>
  <si>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</si>
  <si>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</si>
  <si>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</si>
  <si>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</si>
  <si>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</si>
  <si>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</si>
  <si>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</si>
  <si>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</si>
  <si>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</si>
  <si>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</si>
  <si>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</si>
  <si>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</si>
  <si>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</si>
  <si>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</si>
  <si>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</si>
  <si>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</si>
  <si>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</si>
  <si>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</si>
  <si>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</si>
  <si>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</si>
  <si>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</si>
  <si>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</si>
  <si>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</si>
  <si>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</si>
  <si>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</si>
  <si>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</si>
  <si>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</si>
  <si>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</si>
  <si>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</si>
  <si>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</si>
  <si>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</si>
  <si>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</si>
  <si>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</si>
  <si>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</si>
  <si>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</si>
  <si>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</si>
  <si>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Adventure|Fantasy|Mystery|Thriller</t>
  </si>
  <si>
    <t>Freddy vs. Jason </t>
  </si>
  <si>
    <t>Michael Winterbottom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</si>
  <si>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</si>
  <si>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</si>
  <si>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</si>
  <si>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</si>
  <si>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</si>
  <si>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</si>
  <si>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</si>
  <si>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</si>
  <si>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</si>
  <si>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</si>
  <si>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</si>
  <si>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</si>
  <si>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</si>
  <si>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</si>
  <si>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</si>
  <si>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</si>
  <si>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</si>
  <si>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Fantasy|Horror|Mystery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</si>
  <si>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</si>
  <si>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</si>
  <si>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</si>
  <si>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</si>
  <si>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</si>
  <si>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</si>
  <si>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</si>
  <si>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</si>
  <si>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</si>
  <si>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</si>
  <si>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</si>
  <si>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</si>
  <si>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</si>
  <si>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</si>
  <si>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</si>
  <si>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</si>
  <si>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</si>
  <si>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</si>
  <si>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</si>
  <si>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</si>
  <si>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</si>
  <si>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</si>
  <si>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</si>
  <si>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</si>
  <si>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</si>
  <si>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</si>
  <si>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</si>
  <si>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</si>
  <si>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</si>
  <si>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</si>
  <si>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</si>
  <si>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</si>
  <si>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</si>
  <si>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</si>
  <si>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</si>
  <si>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Million Dollar Arm 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</si>
  <si>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</si>
  <si>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</si>
  <si>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</si>
  <si>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</si>
  <si>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</si>
  <si>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</si>
  <si>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</si>
  <si>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</si>
  <si>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</si>
  <si>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</si>
  <si>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</si>
  <si>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</si>
  <si>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</si>
  <si>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</si>
  <si>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</si>
  <si>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</si>
  <si>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</si>
  <si>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</si>
  <si>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</si>
  <si>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</si>
  <si>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</si>
  <si>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</si>
  <si>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</si>
  <si>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</si>
  <si>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</si>
  <si>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</si>
  <si>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</si>
  <si>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</si>
  <si>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</si>
  <si>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</si>
  <si>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</si>
  <si>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</si>
  <si>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</si>
  <si>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</si>
  <si>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</si>
  <si>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</si>
  <si>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</si>
  <si>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</si>
  <si>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</si>
  <si>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</si>
  <si>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</si>
  <si>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</si>
  <si>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</si>
  <si>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</si>
  <si>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</si>
  <si>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</si>
  <si>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</si>
  <si>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</si>
  <si>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</si>
  <si>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</si>
  <si>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</si>
  <si>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</si>
  <si>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</si>
  <si>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</si>
  <si>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</si>
  <si>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</si>
  <si>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</si>
  <si>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Bill Paxton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</si>
  <si>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</si>
  <si>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</si>
  <si>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</si>
  <si>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</si>
  <si>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</si>
  <si>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</si>
  <si>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</si>
  <si>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</si>
  <si>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</si>
  <si>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</si>
  <si>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</si>
  <si>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</si>
  <si>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</si>
  <si>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</si>
  <si>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Jorma Taccone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</si>
  <si>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</si>
  <si>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</si>
  <si>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</si>
  <si>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</si>
  <si>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</si>
  <si>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</si>
  <si>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</si>
  <si>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</si>
  <si>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</si>
  <si>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</si>
  <si>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</si>
  <si>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</si>
  <si>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</si>
  <si>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</si>
  <si>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</si>
  <si>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</si>
  <si>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</si>
  <si>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</si>
  <si>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</si>
  <si>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</si>
  <si>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</si>
  <si>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</si>
  <si>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</si>
  <si>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</si>
  <si>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</si>
  <si>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</si>
  <si>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</si>
  <si>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</si>
  <si>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</si>
  <si>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</si>
  <si>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</si>
  <si>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</si>
  <si>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</si>
  <si>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</si>
  <si>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</si>
  <si>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</si>
  <si>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</si>
  <si>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</si>
  <si>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</si>
  <si>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</si>
  <si>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</si>
  <si>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</si>
  <si>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</si>
  <si>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</si>
  <si>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</si>
  <si>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</si>
  <si>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</si>
  <si>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</si>
  <si>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</si>
  <si>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</si>
  <si>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</si>
  <si>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</si>
  <si>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</si>
  <si>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</si>
  <si>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</si>
  <si>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</si>
  <si>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</si>
  <si>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</si>
  <si>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</si>
  <si>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</si>
  <si>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</si>
  <si>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</si>
  <si>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</si>
  <si>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</si>
  <si>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</si>
  <si>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</si>
  <si>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</si>
  <si>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</si>
  <si>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</si>
  <si>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</si>
  <si>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</si>
  <si>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</si>
  <si>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</si>
  <si>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</si>
  <si>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</si>
  <si>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</si>
  <si>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</si>
  <si>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</si>
  <si>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</si>
  <si>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</si>
  <si>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</si>
  <si>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</si>
  <si>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</si>
  <si>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</si>
  <si>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</si>
  <si>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</si>
  <si>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</si>
  <si>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</si>
  <si>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</si>
  <si>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</si>
  <si>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</si>
  <si>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</si>
  <si>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</si>
  <si>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</si>
  <si>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</si>
  <si>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</si>
  <si>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</si>
  <si>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</si>
  <si>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</si>
  <si>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</si>
  <si>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</si>
  <si>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</si>
  <si>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</si>
  <si>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</si>
  <si>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</si>
  <si>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</si>
  <si>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</si>
  <si>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</si>
  <si>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</si>
  <si>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</si>
  <si>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</si>
  <si>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</si>
  <si>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</si>
  <si>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</si>
  <si>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</si>
  <si>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</si>
  <si>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</si>
  <si>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</si>
  <si>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</si>
  <si>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</si>
  <si>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</si>
  <si>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</si>
  <si>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</si>
  <si>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</si>
  <si>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</si>
  <si>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</si>
  <si>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</si>
  <si>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</si>
  <si>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</si>
  <si>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</si>
  <si>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</si>
  <si>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</si>
  <si>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</si>
  <si>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</si>
  <si>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</si>
  <si>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</si>
  <si>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</si>
  <si>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</si>
  <si>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</si>
  <si>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</si>
  <si>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</si>
  <si>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</si>
  <si>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</si>
  <si>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</si>
  <si>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</si>
  <si>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</si>
  <si>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</si>
  <si>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</si>
  <si>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</si>
  <si>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</si>
  <si>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Thriller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</si>
  <si>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</si>
  <si>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</si>
  <si>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</si>
  <si>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</si>
  <si>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</si>
  <si>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</si>
  <si>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</si>
  <si>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</si>
  <si>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</si>
  <si>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</si>
  <si>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</si>
  <si>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</si>
  <si>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</si>
  <si>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</si>
  <si>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Brian Trenchard-Smith</t>
  </si>
  <si>
    <t>Megiddo: The Omega Code 2 </t>
  </si>
  <si>
    <t>Blake Edwards</t>
  </si>
  <si>
    <t>Comedy|Drama|Musical|Romance|War</t>
  </si>
  <si>
    <t>Darling Lili </t>
  </si>
  <si>
    <t>The Transporter Refueled </t>
  </si>
  <si>
    <t>Black Book </t>
  </si>
  <si>
    <t>Dutch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</si>
  <si>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</si>
  <si>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</si>
  <si>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</si>
  <si>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</si>
  <si>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</si>
  <si>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</si>
  <si>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</si>
  <si>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</si>
  <si>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</si>
  <si>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</si>
  <si>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</si>
  <si>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</si>
  <si>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</si>
  <si>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</si>
  <si>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</si>
  <si>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</si>
  <si>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</si>
  <si>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</si>
  <si>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</si>
  <si>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</si>
  <si>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</si>
  <si>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</si>
  <si>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</si>
  <si>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</si>
  <si>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</si>
  <si>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</si>
  <si>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</si>
  <si>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</si>
  <si>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</si>
  <si>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</si>
  <si>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</si>
  <si>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</si>
  <si>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</si>
  <si>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</si>
  <si>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</si>
  <si>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</si>
  <si>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</si>
  <si>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</si>
  <si>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</si>
  <si>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</si>
  <si>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</si>
  <si>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</si>
  <si>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</si>
  <si>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</si>
  <si>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</si>
  <si>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</si>
  <si>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</si>
  <si>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</si>
  <si>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</si>
  <si>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</si>
  <si>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</si>
  <si>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</si>
  <si>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</si>
  <si>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</si>
  <si>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</si>
  <si>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</si>
  <si>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</si>
  <si>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</si>
  <si>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</si>
  <si>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</si>
  <si>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</si>
  <si>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</si>
  <si>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</si>
  <si>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</si>
  <si>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</si>
  <si>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</si>
  <si>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</si>
  <si>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</si>
  <si>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</si>
  <si>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</si>
  <si>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</si>
  <si>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</si>
  <si>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</si>
  <si>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</si>
  <si>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</si>
  <si>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</si>
  <si>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</si>
  <si>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</si>
  <si>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</si>
  <si>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</si>
  <si>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</si>
  <si>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</si>
  <si>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</si>
  <si>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</si>
  <si>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</si>
  <si>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</si>
  <si>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</si>
  <si>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</si>
  <si>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</si>
  <si>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</si>
  <si>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</si>
  <si>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</si>
  <si>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</si>
  <si>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</si>
  <si>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</si>
  <si>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</si>
  <si>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</si>
  <si>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</si>
  <si>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</si>
  <si>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</si>
  <si>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</si>
  <si>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</si>
  <si>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</si>
  <si>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</si>
  <si>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</si>
  <si>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</si>
  <si>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</si>
  <si>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</si>
  <si>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</si>
  <si>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</si>
  <si>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</si>
  <si>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</si>
  <si>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</si>
  <si>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</si>
  <si>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</si>
  <si>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</si>
  <si>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</si>
  <si>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</si>
  <si>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</si>
  <si>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</si>
  <si>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</si>
  <si>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</si>
  <si>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</si>
  <si>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</si>
  <si>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</si>
  <si>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</si>
  <si>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</si>
  <si>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</si>
  <si>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</si>
  <si>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</si>
  <si>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</si>
  <si>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</si>
  <si>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</si>
  <si>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</si>
  <si>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</si>
  <si>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</si>
  <si>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</si>
  <si>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</si>
  <si>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</si>
  <si>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</si>
  <si>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</si>
  <si>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</si>
  <si>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</si>
  <si>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</si>
  <si>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</si>
  <si>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</si>
  <si>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</si>
  <si>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</si>
  <si>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</si>
  <si>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</si>
  <si>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</si>
  <si>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</si>
  <si>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</si>
  <si>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Ed Harris</t>
  </si>
  <si>
    <t>Crime|Drama|Western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</si>
  <si>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</si>
  <si>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</si>
  <si>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</si>
  <si>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</si>
  <si>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</si>
  <si>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</si>
  <si>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</si>
  <si>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</si>
  <si>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</si>
  <si>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Adventure|Comedy|Drama|Fantasy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</si>
  <si>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</si>
  <si>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</si>
  <si>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</si>
  <si>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</si>
  <si>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</si>
  <si>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</si>
  <si>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</si>
  <si>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</si>
  <si>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</si>
  <si>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</si>
  <si>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</si>
  <si>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</si>
  <si>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</si>
  <si>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</si>
  <si>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</si>
  <si>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</si>
  <si>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</si>
  <si>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</si>
  <si>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</si>
  <si>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</si>
  <si>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</si>
  <si>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</si>
  <si>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</si>
  <si>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</si>
  <si>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</si>
  <si>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</si>
  <si>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</si>
  <si>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</si>
  <si>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</si>
  <si>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</si>
  <si>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</si>
  <si>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</si>
  <si>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Billy Ray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</si>
  <si>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</si>
  <si>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</si>
  <si>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</si>
  <si>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</si>
  <si>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</si>
  <si>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</si>
  <si>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</si>
  <si>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</si>
  <si>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</si>
  <si>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</si>
  <si>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</si>
  <si>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</si>
  <si>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</si>
  <si>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</si>
  <si>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</si>
  <si>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</si>
  <si>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</si>
  <si>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</si>
  <si>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</si>
  <si>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</si>
  <si>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</si>
  <si>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</si>
  <si>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</si>
  <si>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</si>
  <si>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</si>
  <si>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</si>
  <si>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</si>
  <si>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</si>
  <si>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</si>
  <si>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</si>
  <si>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</si>
  <si>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</si>
  <si>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</si>
  <si>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</si>
  <si>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</si>
  <si>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</si>
  <si>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</si>
  <si>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The Man </t>
  </si>
  <si>
    <t>Code Name: The Cleaner </t>
  </si>
  <si>
    <t>Connie and Carla </t>
  </si>
  <si>
    <t>Comedy|Crime|Drama|Mystery|Romance</t>
  </si>
  <si>
    <t>Inherent Vice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</si>
  <si>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</si>
  <si>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</si>
  <si>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</si>
  <si>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</si>
  <si>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</si>
  <si>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</si>
  <si>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</si>
  <si>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</si>
  <si>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</si>
  <si>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</si>
  <si>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</si>
  <si>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</si>
  <si>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</si>
  <si>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</si>
  <si>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</si>
  <si>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</si>
  <si>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</si>
  <si>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</si>
  <si>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</si>
  <si>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</si>
  <si>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</si>
  <si>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</si>
  <si>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</si>
  <si>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</si>
  <si>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</si>
  <si>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</si>
  <si>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</si>
  <si>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</si>
  <si>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</si>
  <si>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</si>
  <si>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</si>
  <si>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</si>
  <si>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</si>
  <si>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</si>
  <si>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</si>
  <si>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Biography|Comedy|Musical</t>
  </si>
  <si>
    <t>Can't Stop the Music </t>
  </si>
  <si>
    <t>The Proposition </t>
  </si>
  <si>
    <t>Angelo Pizzo</t>
  </si>
  <si>
    <t>Courage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</si>
  <si>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</si>
  <si>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</si>
  <si>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</si>
  <si>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</si>
  <si>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</si>
  <si>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</si>
  <si>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</si>
  <si>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</si>
  <si>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</si>
  <si>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</si>
  <si>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</si>
  <si>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</si>
  <si>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</si>
  <si>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</si>
  <si>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</si>
  <si>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</si>
  <si>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</si>
  <si>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</si>
  <si>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</si>
  <si>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</si>
  <si>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</si>
  <si>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</si>
  <si>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</si>
  <si>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</si>
  <si>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</si>
  <si>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</si>
  <si>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</si>
  <si>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</si>
  <si>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Drama|Horror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</si>
  <si>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</si>
  <si>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</si>
  <si>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</si>
  <si>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</si>
  <si>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</si>
  <si>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</si>
  <si>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</si>
  <si>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</si>
  <si>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</si>
  <si>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</si>
  <si>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</si>
  <si>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</si>
  <si>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</si>
  <si>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</si>
  <si>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</si>
  <si>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</si>
  <si>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</si>
  <si>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Daniel Barnz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</si>
  <si>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</si>
  <si>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</si>
  <si>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</si>
  <si>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</si>
  <si>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</si>
  <si>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</si>
  <si>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Hebrew</t>
  </si>
  <si>
    <t>Andrew Douglas</t>
  </si>
  <si>
    <t>The Amityville Horror </t>
  </si>
  <si>
    <t>Adaptation. 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</si>
  <si>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</si>
  <si>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</si>
  <si>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</si>
  <si>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</si>
  <si>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</si>
  <si>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</si>
  <si>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</si>
  <si>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</si>
  <si>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</si>
  <si>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</si>
  <si>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</si>
  <si>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</si>
  <si>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</si>
  <si>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</si>
  <si>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</si>
  <si>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</si>
  <si>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</si>
  <si>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</si>
  <si>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</si>
  <si>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</si>
  <si>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</si>
  <si>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</si>
  <si>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</si>
  <si>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</si>
  <si>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</si>
  <si>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</si>
  <si>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</si>
  <si>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</si>
  <si>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</si>
  <si>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</si>
  <si>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</si>
  <si>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</si>
  <si>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</si>
  <si>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</si>
  <si>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</si>
  <si>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</si>
  <si>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</si>
  <si>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Comedy|Drama|War</t>
  </si>
  <si>
    <t>Jody Hill</t>
  </si>
  <si>
    <t>Observe and Report </t>
  </si>
  <si>
    <t>Conan the Destroyer </t>
  </si>
  <si>
    <t>Raging Bull </t>
  </si>
  <si>
    <t>Brandon Camp</t>
  </si>
  <si>
    <t>Love Happens 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</si>
  <si>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</si>
  <si>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</si>
  <si>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</si>
  <si>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</si>
  <si>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</si>
  <si>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</si>
  <si>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</si>
  <si>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</si>
  <si>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</si>
  <si>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</si>
  <si>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</si>
  <si>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</si>
  <si>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</si>
  <si>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</si>
  <si>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</si>
  <si>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</si>
  <si>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</si>
  <si>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</si>
  <si>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</si>
  <si>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</si>
  <si>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</si>
  <si>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</si>
  <si>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</si>
  <si>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</si>
  <si>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</si>
  <si>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</si>
  <si>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</si>
  <si>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</si>
  <si>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</si>
  <si>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</si>
  <si>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</si>
  <si>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</si>
  <si>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</si>
  <si>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</si>
  <si>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</si>
  <si>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Hamlet </t>
  </si>
  <si>
    <t>Jeff Nichols</t>
  </si>
  <si>
    <t>Midnight Special 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</si>
  <si>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</si>
  <si>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</si>
  <si>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</si>
  <si>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</si>
  <si>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</si>
  <si>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</si>
  <si>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</si>
  <si>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</si>
  <si>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</si>
  <si>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</si>
  <si>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Gregor Jordan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</si>
  <si>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</si>
  <si>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</si>
  <si>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</si>
  <si>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</si>
  <si>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</si>
  <si>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</si>
  <si>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Rodrigo Cortés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</si>
  <si>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</si>
  <si>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</si>
  <si>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</si>
  <si>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</si>
  <si>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</si>
  <si>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</si>
  <si>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</si>
  <si>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</si>
  <si>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</si>
  <si>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</si>
  <si>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</si>
  <si>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</si>
  <si>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</si>
  <si>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</si>
  <si>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</si>
  <si>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</si>
  <si>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</si>
  <si>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</si>
  <si>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</si>
  <si>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</si>
  <si>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</si>
  <si>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</si>
  <si>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</si>
  <si>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</si>
  <si>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</si>
  <si>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</si>
  <si>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</si>
  <si>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</si>
  <si>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</si>
  <si>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</si>
  <si>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</si>
  <si>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</si>
  <si>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</si>
  <si>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</si>
  <si>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</si>
  <si>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</si>
  <si>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</si>
  <si>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</si>
  <si>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</si>
  <si>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</si>
  <si>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</si>
  <si>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</si>
  <si>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</si>
  <si>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</si>
  <si>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</si>
  <si>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</si>
  <si>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</si>
  <si>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</si>
  <si>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</si>
  <si>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</si>
  <si>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</si>
  <si>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</si>
  <si>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Wayne Kramer</t>
  </si>
  <si>
    <t>Running Scared </t>
  </si>
  <si>
    <t>Rowdy Herrington</t>
  </si>
  <si>
    <t>The Illusionist </t>
  </si>
  <si>
    <t>Noel Marshall</t>
  </si>
  <si>
    <t>Roar </t>
  </si>
  <si>
    <t>Veronica Guerin </t>
  </si>
  <si>
    <t>Escobar: Paradise Lost </t>
  </si>
  <si>
    <t>Comedy|Mystery|Sci-Fi|Thriller</t>
  </si>
  <si>
    <t>Southland Tales </t>
  </si>
  <si>
    <t>Sci-Fi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</si>
  <si>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</si>
  <si>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</si>
  <si>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</si>
  <si>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</si>
  <si>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</si>
  <si>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</si>
  <si>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</si>
  <si>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</si>
  <si>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</si>
  <si>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</si>
  <si>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</si>
  <si>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</si>
  <si>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</si>
  <si>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</si>
  <si>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</si>
  <si>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</si>
  <si>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</si>
  <si>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</si>
  <si>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</si>
  <si>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</si>
  <si>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</si>
  <si>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</si>
  <si>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</si>
  <si>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</si>
  <si>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</si>
  <si>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</si>
  <si>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</si>
  <si>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</si>
  <si>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</si>
  <si>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</si>
  <si>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</si>
  <si>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</si>
  <si>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</si>
  <si>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</si>
  <si>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</si>
  <si>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</si>
  <si>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</si>
  <si>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</si>
  <si>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Joe Cornish</t>
  </si>
  <si>
    <t>Action|Comedy|Mystery</t>
  </si>
  <si>
    <t>Hot Fuzz </t>
  </si>
  <si>
    <t>Diane English</t>
  </si>
  <si>
    <t>The Women </t>
  </si>
  <si>
    <t>Vicky Cristina Barcelona </t>
  </si>
  <si>
    <t>Swedish</t>
  </si>
  <si>
    <t>Robert Iscove</t>
  </si>
  <si>
    <t>Boys and Girls </t>
  </si>
  <si>
    <t>Peter Kosminsky</t>
  </si>
  <si>
    <t>White Oleander </t>
  </si>
  <si>
    <t>Jennifer's Body 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</si>
  <si>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</si>
  <si>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</si>
  <si>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</si>
  <si>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</si>
  <si>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</si>
  <si>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</si>
  <si>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</si>
  <si>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</si>
  <si>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</si>
  <si>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</si>
  <si>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</si>
  <si>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</si>
  <si>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</si>
  <si>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</si>
  <si>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</si>
  <si>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</si>
  <si>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</si>
  <si>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</si>
  <si>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</si>
  <si>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</si>
  <si>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</si>
  <si>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</si>
  <si>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</si>
  <si>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</si>
  <si>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</si>
  <si>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</si>
  <si>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</si>
  <si>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</si>
  <si>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</si>
  <si>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</si>
  <si>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</si>
  <si>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</si>
  <si>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</si>
  <si>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</si>
  <si>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</si>
  <si>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</si>
  <si>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</si>
  <si>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</si>
  <si>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</si>
  <si>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</si>
  <si>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</si>
  <si>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</si>
  <si>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</si>
  <si>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</si>
  <si>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</si>
  <si>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</si>
  <si>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</si>
  <si>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</si>
  <si>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</si>
  <si>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</si>
  <si>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</si>
  <si>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</si>
  <si>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Action|Comedy|Drama|Thriller</t>
  </si>
  <si>
    <t>Korean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</si>
  <si>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</si>
  <si>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</si>
  <si>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</si>
  <si>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</si>
  <si>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</si>
  <si>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</si>
  <si>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</si>
  <si>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</si>
  <si>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</si>
  <si>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</si>
  <si>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</si>
  <si>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</si>
  <si>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</si>
  <si>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</si>
  <si>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</si>
  <si>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</si>
  <si>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</si>
  <si>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</si>
  <si>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</si>
  <si>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</si>
  <si>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</si>
  <si>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</si>
  <si>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</si>
  <si>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</si>
  <si>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</si>
  <si>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</si>
  <si>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</si>
  <si>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</si>
  <si>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</si>
  <si>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</si>
  <si>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</si>
  <si>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</si>
  <si>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</si>
  <si>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</si>
  <si>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</si>
  <si>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</si>
  <si>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</si>
  <si>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</si>
  <si>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</si>
  <si>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</si>
  <si>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</si>
  <si>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</si>
  <si>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</si>
  <si>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</si>
  <si>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</si>
  <si>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</si>
  <si>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</si>
  <si>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</si>
  <si>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</si>
  <si>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</si>
  <si>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</si>
  <si>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</si>
  <si>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</si>
  <si>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</si>
  <si>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</si>
  <si>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</si>
  <si>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</si>
  <si>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</si>
  <si>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</si>
  <si>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</si>
  <si>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</si>
  <si>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</si>
  <si>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</si>
  <si>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</si>
  <si>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</si>
  <si>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</si>
  <si>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</si>
  <si>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</si>
  <si>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</si>
  <si>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</si>
  <si>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</si>
  <si>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</si>
  <si>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</si>
  <si>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</si>
  <si>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</si>
  <si>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</si>
  <si>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</si>
  <si>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</si>
  <si>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</si>
  <si>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</si>
  <si>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</si>
  <si>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</si>
  <si>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</si>
  <si>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</si>
  <si>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</si>
  <si>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</si>
  <si>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</si>
  <si>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</si>
  <si>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</si>
  <si>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</si>
  <si>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</si>
  <si>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</si>
  <si>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</si>
  <si>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</si>
  <si>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</si>
  <si>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</si>
  <si>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</si>
  <si>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</si>
  <si>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</si>
  <si>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</si>
  <si>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</si>
  <si>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</si>
  <si>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</si>
  <si>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</si>
  <si>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</si>
  <si>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</si>
  <si>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</si>
  <si>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</si>
  <si>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</si>
  <si>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</si>
  <si>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</si>
  <si>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Brian Koppelman</t>
  </si>
  <si>
    <t>James Foley</t>
  </si>
  <si>
    <t>Confidence </t>
  </si>
  <si>
    <t>The Muse </t>
  </si>
  <si>
    <t>De-Lovely </t>
  </si>
  <si>
    <t>New York Stories 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</si>
  <si>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</si>
  <si>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</si>
  <si>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</si>
  <si>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</si>
  <si>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</si>
  <si>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</si>
  <si>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</si>
  <si>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</si>
  <si>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</si>
  <si>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</si>
  <si>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</si>
  <si>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</si>
  <si>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</si>
  <si>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</si>
  <si>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</si>
  <si>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</si>
  <si>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</si>
  <si>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</si>
  <si>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</si>
  <si>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</si>
  <si>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</si>
  <si>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</si>
  <si>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</si>
  <si>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</si>
  <si>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</si>
  <si>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</si>
  <si>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</si>
  <si>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</si>
  <si>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</si>
  <si>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</si>
  <si>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</si>
  <si>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</si>
  <si>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</si>
  <si>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</si>
  <si>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</si>
  <si>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</si>
  <si>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</si>
  <si>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</si>
  <si>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</si>
  <si>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</si>
  <si>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</si>
  <si>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</si>
  <si>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</si>
  <si>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</si>
  <si>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</si>
  <si>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</si>
  <si>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</si>
  <si>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</si>
  <si>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</si>
  <si>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</si>
  <si>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</si>
  <si>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</si>
  <si>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</si>
  <si>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</si>
  <si>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</si>
  <si>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</si>
  <si>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Comedy|Crime|Drama|Thriller|War</t>
  </si>
  <si>
    <t>Buffalo Soldiers </t>
  </si>
  <si>
    <t>Tony Jaa</t>
  </si>
  <si>
    <t>Ong-bak 2 </t>
  </si>
  <si>
    <t>Thai</t>
  </si>
  <si>
    <t>Ryûhei Kitamura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</si>
  <si>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</si>
  <si>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</si>
  <si>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</si>
  <si>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</si>
  <si>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</si>
  <si>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</si>
  <si>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</si>
  <si>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</si>
  <si>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</si>
  <si>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</si>
  <si>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</si>
  <si>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</si>
  <si>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</si>
  <si>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</si>
  <si>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</si>
  <si>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</si>
  <si>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</si>
  <si>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</si>
  <si>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</si>
  <si>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</si>
  <si>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</si>
  <si>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</si>
  <si>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</si>
  <si>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</si>
  <si>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</si>
  <si>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</si>
  <si>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</si>
  <si>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</si>
  <si>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</si>
  <si>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</si>
  <si>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</si>
  <si>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</si>
  <si>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</si>
  <si>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</si>
  <si>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</si>
  <si>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</si>
  <si>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</si>
  <si>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</si>
  <si>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</si>
  <si>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</si>
  <si>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</si>
  <si>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</si>
  <si>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</si>
  <si>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</si>
  <si>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</si>
  <si>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</si>
  <si>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</si>
  <si>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</si>
  <si>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</si>
  <si>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</si>
  <si>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</si>
  <si>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</si>
  <si>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</si>
  <si>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</si>
  <si>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</si>
  <si>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</si>
  <si>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</si>
  <si>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</si>
  <si>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</si>
  <si>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Julian Schnabel</t>
  </si>
  <si>
    <t>Todd Field</t>
  </si>
  <si>
    <t>Little Children </t>
  </si>
  <si>
    <t>Davis Guggenheim</t>
  </si>
  <si>
    <t>Gossip </t>
  </si>
  <si>
    <t>A Walk on the Moon </t>
  </si>
  <si>
    <t>Catch a Fire </t>
  </si>
  <si>
    <t>Jefferson in Paris </t>
  </si>
  <si>
    <t>James Fargo</t>
  </si>
  <si>
    <t>Caravans 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</si>
  <si>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</si>
  <si>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</si>
  <si>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</si>
  <si>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</si>
  <si>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</si>
  <si>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</si>
  <si>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</si>
  <si>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</si>
  <si>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</si>
  <si>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</si>
  <si>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</si>
  <si>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</si>
  <si>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</si>
  <si>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</si>
  <si>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</si>
  <si>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</si>
  <si>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</si>
  <si>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</si>
  <si>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</si>
  <si>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</si>
  <si>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</si>
  <si>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</si>
  <si>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</si>
  <si>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</si>
  <si>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</si>
  <si>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</si>
  <si>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</si>
  <si>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</si>
  <si>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</si>
  <si>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</si>
  <si>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</si>
  <si>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</si>
  <si>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</si>
  <si>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</si>
  <si>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</si>
  <si>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</si>
  <si>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</si>
  <si>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</si>
  <si>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</si>
  <si>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</si>
  <si>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</si>
  <si>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</si>
  <si>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</si>
  <si>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</si>
  <si>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</si>
  <si>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</si>
  <si>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</si>
  <si>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</si>
  <si>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</si>
  <si>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</si>
  <si>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</si>
  <si>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</si>
  <si>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</si>
  <si>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</si>
  <si>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</si>
  <si>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</si>
  <si>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</si>
  <si>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</si>
  <si>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</si>
  <si>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</si>
  <si>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</si>
  <si>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</si>
  <si>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</si>
  <si>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</si>
  <si>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</si>
  <si>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</si>
  <si>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</si>
  <si>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</si>
  <si>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</si>
  <si>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</si>
  <si>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</si>
  <si>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</si>
  <si>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</si>
  <si>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</si>
  <si>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</si>
  <si>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</si>
  <si>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</si>
  <si>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</si>
  <si>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</si>
  <si>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</si>
  <si>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</si>
  <si>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</si>
  <si>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</si>
  <si>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</si>
  <si>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</si>
  <si>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</si>
  <si>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</si>
  <si>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</si>
  <si>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</si>
  <si>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</si>
  <si>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</si>
  <si>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</si>
  <si>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</si>
  <si>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</si>
  <si>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</si>
  <si>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</si>
  <si>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</si>
  <si>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</si>
  <si>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</si>
  <si>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</si>
  <si>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</si>
  <si>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</si>
  <si>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</si>
  <si>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</si>
  <si>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</si>
  <si>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None</t>
  </si>
  <si>
    <t>Antwone Fisher </t>
  </si>
  <si>
    <t>The Emperor's Club </t>
  </si>
  <si>
    <t>True Romance </t>
  </si>
  <si>
    <t>Glengarry Glen Ross </t>
  </si>
  <si>
    <t>The Killer Inside Me </t>
  </si>
  <si>
    <t>Paul Schrader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</si>
  <si>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</si>
  <si>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</si>
  <si>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</si>
  <si>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</si>
  <si>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</si>
  <si>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</si>
  <si>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</si>
  <si>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</si>
  <si>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</si>
  <si>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</si>
  <si>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</si>
  <si>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</si>
  <si>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</si>
  <si>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</si>
  <si>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</si>
  <si>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</si>
  <si>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</si>
  <si>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</si>
  <si>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</si>
  <si>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William Dear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</si>
  <si>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</si>
  <si>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</si>
  <si>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</si>
  <si>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</si>
  <si>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</si>
  <si>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</si>
  <si>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</si>
  <si>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</si>
  <si>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</si>
  <si>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</si>
  <si>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</si>
  <si>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</si>
  <si>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</si>
  <si>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</si>
  <si>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</si>
  <si>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</si>
  <si>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</si>
  <si>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</si>
  <si>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</si>
  <si>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</si>
  <si>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</si>
  <si>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</si>
  <si>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</si>
  <si>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</si>
  <si>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</si>
  <si>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</si>
  <si>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</si>
  <si>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</si>
  <si>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</si>
  <si>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</si>
  <si>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</si>
  <si>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Nima Nourizadeh</t>
  </si>
  <si>
    <t>Project X </t>
  </si>
  <si>
    <t>Franklin J. Schaffner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</si>
  <si>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</si>
  <si>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</si>
  <si>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</si>
  <si>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</si>
  <si>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</si>
  <si>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</si>
  <si>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</si>
  <si>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</si>
  <si>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</si>
  <si>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</si>
  <si>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</si>
  <si>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</si>
  <si>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</si>
  <si>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</si>
  <si>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</si>
  <si>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</si>
  <si>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</si>
  <si>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</si>
  <si>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</si>
  <si>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</si>
  <si>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</si>
  <si>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</si>
  <si>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</si>
  <si>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</si>
  <si>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</si>
  <si>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</si>
  <si>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</si>
  <si>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</si>
  <si>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</si>
  <si>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</si>
  <si>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</si>
  <si>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</si>
  <si>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</si>
  <si>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</si>
  <si>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</si>
  <si>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</si>
  <si>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</si>
  <si>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</si>
  <si>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</si>
  <si>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</si>
  <si>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</si>
  <si>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</si>
  <si>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</si>
  <si>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</si>
  <si>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</si>
  <si>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</si>
  <si>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</si>
  <si>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</si>
  <si>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</si>
  <si>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</si>
  <si>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Running with Scissors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</si>
  <si>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</si>
  <si>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</si>
  <si>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</si>
  <si>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</si>
  <si>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</si>
  <si>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</si>
  <si>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</si>
  <si>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</si>
  <si>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</si>
  <si>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</si>
  <si>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</si>
  <si>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</si>
  <si>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</si>
  <si>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</si>
  <si>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</si>
  <si>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</si>
  <si>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</si>
  <si>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Harmony Korine</t>
  </si>
  <si>
    <t>2046 </t>
  </si>
  <si>
    <t>Ira Sachs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</si>
  <si>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</si>
  <si>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</si>
  <si>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</si>
  <si>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</si>
  <si>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</si>
  <si>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</si>
  <si>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</si>
  <si>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</si>
  <si>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</si>
  <si>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</si>
  <si>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</si>
  <si>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</si>
  <si>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</si>
  <si>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</si>
  <si>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</si>
  <si>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</si>
  <si>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</si>
  <si>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</si>
  <si>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</si>
  <si>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Christopher Smith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</si>
  <si>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</si>
  <si>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</si>
  <si>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</si>
  <si>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</si>
  <si>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</si>
  <si>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</si>
  <si>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</si>
  <si>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</si>
  <si>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</si>
  <si>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</si>
  <si>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</si>
  <si>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</si>
  <si>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Portuguese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</si>
  <si>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</si>
  <si>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</si>
  <si>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</si>
  <si>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</si>
  <si>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</si>
  <si>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</si>
  <si>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</si>
  <si>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</si>
  <si>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</si>
  <si>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</si>
  <si>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</si>
  <si>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</si>
  <si>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</si>
  <si>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</si>
  <si>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</si>
  <si>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</si>
  <si>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</si>
  <si>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</si>
  <si>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</si>
  <si>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</si>
  <si>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</si>
  <si>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</si>
  <si>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</si>
  <si>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</si>
  <si>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</si>
  <si>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</si>
  <si>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</si>
  <si>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</si>
  <si>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</si>
  <si>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</si>
  <si>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</si>
  <si>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</si>
  <si>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</si>
  <si>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</si>
  <si>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</si>
  <si>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</si>
  <si>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</si>
  <si>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</si>
  <si>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</si>
  <si>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</si>
  <si>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</si>
  <si>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</si>
  <si>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</si>
  <si>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</si>
  <si>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</si>
  <si>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</si>
  <si>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</si>
  <si>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</si>
  <si>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</si>
  <si>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</si>
  <si>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</si>
  <si>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</si>
  <si>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</si>
  <si>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</si>
  <si>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</si>
  <si>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</si>
  <si>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</si>
  <si>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</si>
  <si>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</si>
  <si>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</si>
  <si>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</si>
  <si>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</si>
  <si>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Léa Pool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</si>
  <si>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</si>
  <si>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</si>
  <si>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</si>
  <si>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</si>
  <si>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</si>
  <si>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</si>
  <si>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</si>
  <si>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</si>
  <si>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</si>
  <si>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</si>
  <si>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</si>
  <si>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</si>
  <si>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</si>
  <si>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</si>
  <si>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</si>
  <si>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</si>
  <si>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</si>
  <si>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</si>
  <si>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</si>
  <si>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</si>
  <si>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</si>
  <si>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</si>
  <si>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</si>
  <si>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</si>
  <si>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</si>
  <si>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</si>
  <si>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</si>
  <si>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</si>
  <si>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</si>
  <si>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</si>
  <si>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</si>
  <si>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</si>
  <si>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</si>
  <si>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</si>
  <si>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</si>
  <si>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</si>
  <si>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</si>
  <si>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</si>
  <si>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</si>
  <si>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</si>
  <si>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</si>
  <si>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</si>
  <si>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</si>
  <si>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</si>
  <si>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Fantasy|Horror|Sci-Fi</t>
  </si>
  <si>
    <t>Twilight Zone: The Movie 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</si>
  <si>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</si>
  <si>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</si>
  <si>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</si>
  <si>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</si>
  <si>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</si>
  <si>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</si>
  <si>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</si>
  <si>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</si>
  <si>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</si>
  <si>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</si>
  <si>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</si>
  <si>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</si>
  <si>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</si>
  <si>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</si>
  <si>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</si>
  <si>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</si>
  <si>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</si>
  <si>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</si>
  <si>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</si>
  <si>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</si>
  <si>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</si>
  <si>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</si>
  <si>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</si>
  <si>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</si>
  <si>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</si>
  <si>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</si>
  <si>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</si>
  <si>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</si>
  <si>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</si>
  <si>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Western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</si>
  <si>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</si>
  <si>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</si>
  <si>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</si>
  <si>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</si>
  <si>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</si>
  <si>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</si>
  <si>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</si>
  <si>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</si>
  <si>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</si>
  <si>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</si>
  <si>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</si>
  <si>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</si>
  <si>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</si>
  <si>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</si>
  <si>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</si>
  <si>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</si>
  <si>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</si>
  <si>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</si>
  <si>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</si>
  <si>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</si>
  <si>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</si>
  <si>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</si>
  <si>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</si>
  <si>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</si>
  <si>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</si>
  <si>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</si>
  <si>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</si>
  <si>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</si>
  <si>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</si>
  <si>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</si>
  <si>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</si>
  <si>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</si>
  <si>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</si>
  <si>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</si>
  <si>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</si>
  <si>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</si>
  <si>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</si>
  <si>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</si>
  <si>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</si>
  <si>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</si>
  <si>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</si>
  <si>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</si>
  <si>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</si>
  <si>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</si>
  <si>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</si>
  <si>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</si>
  <si>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</si>
  <si>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David Schwimmer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</si>
  <si>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</si>
  <si>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</si>
  <si>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</si>
  <si>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</si>
  <si>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</si>
  <si>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</si>
  <si>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</si>
  <si>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</si>
  <si>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</si>
  <si>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</si>
  <si>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</si>
  <si>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</si>
  <si>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</si>
  <si>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</si>
  <si>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</si>
  <si>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</si>
  <si>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</si>
  <si>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</si>
  <si>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</si>
  <si>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</si>
  <si>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</si>
  <si>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</si>
  <si>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Bamboozled </t>
  </si>
  <si>
    <t>Jason Zada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</si>
  <si>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</si>
  <si>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</si>
  <si>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</si>
  <si>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</si>
  <si>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</si>
  <si>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</si>
  <si>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</si>
  <si>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</si>
  <si>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</si>
  <si>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</si>
  <si>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</si>
  <si>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</si>
  <si>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</si>
  <si>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</si>
  <si>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</si>
  <si>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</si>
  <si>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</si>
  <si>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</si>
  <si>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</si>
  <si>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Joshua Seftel</t>
  </si>
  <si>
    <t>War, Inc. </t>
  </si>
  <si>
    <t>Shaolin Soccer </t>
  </si>
  <si>
    <t>The Brown Bunny </t>
  </si>
  <si>
    <t>Claude Chabrol</t>
  </si>
  <si>
    <t>The Swindle 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</si>
  <si>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</si>
  <si>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</si>
  <si>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</si>
  <si>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</si>
  <si>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</si>
  <si>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</si>
  <si>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Severance </t>
  </si>
  <si>
    <t>Edmond </t>
  </si>
  <si>
    <t>Rafa Lara</t>
  </si>
  <si>
    <t>Cinco de Mayo, La Batalla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</si>
  <si>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</si>
  <si>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</si>
  <si>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</si>
  <si>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</si>
  <si>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</si>
  <si>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</si>
  <si>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</si>
  <si>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</si>
  <si>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</si>
  <si>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</si>
  <si>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</si>
  <si>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</si>
  <si>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Gurinder Chadha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</si>
  <si>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</si>
  <si>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</si>
  <si>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</si>
  <si>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</si>
  <si>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</si>
  <si>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</si>
  <si>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</si>
  <si>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</si>
  <si>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</si>
  <si>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</si>
  <si>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</si>
  <si>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</si>
  <si>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</si>
  <si>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</si>
  <si>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</si>
  <si>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</si>
  <si>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</si>
  <si>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</si>
  <si>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</si>
  <si>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</si>
  <si>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</si>
  <si>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</si>
  <si>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</si>
  <si>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</si>
  <si>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</si>
  <si>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</si>
  <si>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</si>
  <si>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</si>
  <si>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</si>
  <si>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</si>
  <si>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</si>
  <si>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</si>
  <si>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</si>
  <si>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</si>
  <si>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</si>
  <si>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</si>
  <si>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</si>
  <si>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Tamara Jenkins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</si>
  <si>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</si>
  <si>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</si>
  <si>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</si>
  <si>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</si>
  <si>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</si>
  <si>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</si>
  <si>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</si>
  <si>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</si>
  <si>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</si>
  <si>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</si>
  <si>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</si>
  <si>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</si>
  <si>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</si>
  <si>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</si>
  <si>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</si>
  <si>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</si>
  <si>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</si>
  <si>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</si>
  <si>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</si>
  <si>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</si>
  <si>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</si>
  <si>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</si>
  <si>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</si>
  <si>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</si>
  <si>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</si>
  <si>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</si>
  <si>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</si>
  <si>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</si>
  <si>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</si>
  <si>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</si>
  <si>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</si>
  <si>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</si>
  <si>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</si>
  <si>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</si>
  <si>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</si>
  <si>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</si>
  <si>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</si>
  <si>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</si>
  <si>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</si>
  <si>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</si>
  <si>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</si>
  <si>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</si>
  <si>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Arabic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</si>
  <si>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</si>
  <si>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</si>
  <si>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</si>
  <si>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</si>
  <si>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</si>
  <si>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</si>
  <si>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</si>
  <si>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</si>
  <si>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</si>
  <si>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</si>
  <si>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</si>
  <si>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</si>
  <si>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</si>
  <si>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</si>
  <si>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</si>
  <si>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</si>
  <si>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</si>
  <si>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</si>
  <si>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</si>
  <si>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</si>
  <si>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</si>
  <si>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</si>
  <si>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</si>
  <si>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</si>
  <si>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</si>
  <si>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</si>
  <si>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</si>
  <si>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</si>
  <si>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</si>
  <si>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</si>
  <si>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</si>
  <si>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</si>
  <si>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</si>
  <si>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</si>
  <si>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</si>
  <si>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</si>
  <si>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</si>
  <si>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</si>
  <si>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Matty Rich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</si>
  <si>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</si>
  <si>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</si>
  <si>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</si>
  <si>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</si>
  <si>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</si>
  <si>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</si>
  <si>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</si>
  <si>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</si>
  <si>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</si>
  <si>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</si>
  <si>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</si>
  <si>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</si>
  <si>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</si>
  <si>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</si>
  <si>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</si>
  <si>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</si>
  <si>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</si>
  <si>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</si>
  <si>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</si>
  <si>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</si>
  <si>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</si>
  <si>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</si>
  <si>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</si>
  <si>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</si>
  <si>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</si>
  <si>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</si>
  <si>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</si>
  <si>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</si>
  <si>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</si>
  <si>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</si>
  <si>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</si>
  <si>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</si>
  <si>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</si>
  <si>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</si>
  <si>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</si>
  <si>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</si>
  <si>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</si>
  <si>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</si>
  <si>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</si>
  <si>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</si>
  <si>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</si>
  <si>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</si>
  <si>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</si>
  <si>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</si>
  <si>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</si>
  <si>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</si>
  <si>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</si>
  <si>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</si>
  <si>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</si>
  <si>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</si>
  <si>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</si>
  <si>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</si>
  <si>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</si>
  <si>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</si>
  <si>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</si>
  <si>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</si>
  <si>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</si>
  <si>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</si>
  <si>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</si>
  <si>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</si>
  <si>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Men with Brooms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</si>
  <si>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</si>
  <si>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</si>
  <si>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</si>
  <si>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</si>
  <si>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</si>
  <si>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</si>
  <si>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</si>
  <si>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</si>
  <si>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</si>
  <si>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</si>
  <si>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</si>
  <si>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</si>
  <si>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</si>
  <si>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</si>
  <si>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</si>
  <si>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</si>
  <si>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</si>
  <si>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Juno </t>
  </si>
  <si>
    <t>Ernie Barbarash</t>
  </si>
  <si>
    <t>Guy Hamilton</t>
  </si>
  <si>
    <t>Diamonds Are Forever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</si>
  <si>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</si>
  <si>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</si>
  <si>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</si>
  <si>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</si>
  <si>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</si>
  <si>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</si>
  <si>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</si>
  <si>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</si>
  <si>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</si>
  <si>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</si>
  <si>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</si>
  <si>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</si>
  <si>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</si>
  <si>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</si>
  <si>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</si>
  <si>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</si>
  <si>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Documentary|Sport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</si>
  <si>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</si>
  <si>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</si>
  <si>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</si>
  <si>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</si>
  <si>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</si>
  <si>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</si>
  <si>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</si>
  <si>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</si>
  <si>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</si>
  <si>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</si>
  <si>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</si>
  <si>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</si>
  <si>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</si>
  <si>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</si>
  <si>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</si>
  <si>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</si>
  <si>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</si>
  <si>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Bride &amp; Prejudice </t>
  </si>
  <si>
    <t>Adventure|Biography|Drama|History</t>
  </si>
  <si>
    <t>Rabbit-Proof Fence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</si>
  <si>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</si>
  <si>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</si>
  <si>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</si>
  <si>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</si>
  <si>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</si>
  <si>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</si>
  <si>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</si>
  <si>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</si>
  <si>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</si>
  <si>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</si>
  <si>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</si>
  <si>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</si>
  <si>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</si>
  <si>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</si>
  <si>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</si>
  <si>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</si>
  <si>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</si>
  <si>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</si>
  <si>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</si>
  <si>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</si>
  <si>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</si>
  <si>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</si>
  <si>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</si>
  <si>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</si>
  <si>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</si>
  <si>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</si>
  <si>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</si>
  <si>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</si>
  <si>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</si>
  <si>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</si>
  <si>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</si>
  <si>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Wah-Wah 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</si>
  <si>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</si>
  <si>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</si>
  <si>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</si>
  <si>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</si>
  <si>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</si>
  <si>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</si>
  <si>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</si>
  <si>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</si>
  <si>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</si>
  <si>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</si>
  <si>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</si>
  <si>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</si>
  <si>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</si>
  <si>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</si>
  <si>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</si>
  <si>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</si>
  <si>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</si>
  <si>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</si>
  <si>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</si>
  <si>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</si>
  <si>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</si>
  <si>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</si>
  <si>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</si>
  <si>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</si>
  <si>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</si>
  <si>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</si>
  <si>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</si>
  <si>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</si>
  <si>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</si>
  <si>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</si>
  <si>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</si>
  <si>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</si>
  <si>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</si>
  <si>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</si>
  <si>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</si>
  <si>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</si>
  <si>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</si>
  <si>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</si>
  <si>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</si>
  <si>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</si>
  <si>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</si>
  <si>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</si>
  <si>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</si>
  <si>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</si>
  <si>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</si>
  <si>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</si>
  <si>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</si>
  <si>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</si>
  <si>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</si>
  <si>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</si>
  <si>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</si>
  <si>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</si>
  <si>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</si>
  <si>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</si>
  <si>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</si>
  <si>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</si>
  <si>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</si>
  <si>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</si>
  <si>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</si>
  <si>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</si>
  <si>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</si>
  <si>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</si>
  <si>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</si>
  <si>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</si>
  <si>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</si>
  <si>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</si>
  <si>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</si>
  <si>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</si>
  <si>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</si>
  <si>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</si>
  <si>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</si>
  <si>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</si>
  <si>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</si>
  <si>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</si>
  <si>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</si>
  <si>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</si>
  <si>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</si>
  <si>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</si>
  <si>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</si>
  <si>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</si>
  <si>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</si>
  <si>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</si>
  <si>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</si>
  <si>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</si>
  <si>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</si>
  <si>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</si>
  <si>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</si>
  <si>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</si>
  <si>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</si>
  <si>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</si>
  <si>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</si>
  <si>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</si>
  <si>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</si>
  <si>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</si>
  <si>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</si>
  <si>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</si>
  <si>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</si>
  <si>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</si>
  <si>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</si>
  <si>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</si>
  <si>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</si>
  <si>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</si>
  <si>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</si>
  <si>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</si>
  <si>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</si>
  <si>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</si>
  <si>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</si>
  <si>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Hedwig and the Angry Inch </t>
  </si>
  <si>
    <t>Only the Strong </t>
  </si>
  <si>
    <t>Shattered Glass </t>
  </si>
  <si>
    <t>David Atkins</t>
  </si>
  <si>
    <t>Novocaine </t>
  </si>
  <si>
    <t>Patrick Stettner</t>
  </si>
  <si>
    <t>Sam Peckinpah</t>
  </si>
  <si>
    <t>The Wackness </t>
  </si>
  <si>
    <t>Rick Bieber</t>
  </si>
  <si>
    <t>The 5th Quarter </t>
  </si>
  <si>
    <t>The Greatest </t>
  </si>
  <si>
    <t>Snow Flower and the Secret Fan 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</si>
  <si>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</si>
  <si>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</si>
  <si>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</si>
  <si>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</si>
  <si>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</si>
  <si>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</si>
  <si>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</si>
  <si>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</si>
  <si>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</si>
  <si>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</si>
  <si>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</si>
  <si>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</si>
  <si>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</si>
  <si>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</si>
  <si>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</si>
  <si>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[Rec] 2 </t>
  </si>
  <si>
    <t>The Sting </t>
  </si>
  <si>
    <t>Chariots of Fire </t>
  </si>
  <si>
    <t>Darren Grant</t>
  </si>
  <si>
    <t>Diary of a Mad Black Woman </t>
  </si>
  <si>
    <t>Shine 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</si>
  <si>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</si>
  <si>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</si>
  <si>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</si>
  <si>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</si>
  <si>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</si>
  <si>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</si>
  <si>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</si>
  <si>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</si>
  <si>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</si>
  <si>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</si>
  <si>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</si>
  <si>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</si>
  <si>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</si>
  <si>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</si>
  <si>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Hitoshi Matsumoto</t>
  </si>
  <si>
    <t>R100 </t>
  </si>
  <si>
    <t>George Ratliff</t>
  </si>
  <si>
    <t>Salvation Boulevard </t>
  </si>
  <si>
    <t>The Ten </t>
  </si>
  <si>
    <t>Shane Meadows</t>
  </si>
  <si>
    <t>Headhunters </t>
  </si>
  <si>
    <t>Norwegian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</si>
  <si>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</si>
  <si>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</si>
  <si>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</si>
  <si>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</si>
  <si>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</si>
  <si>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</si>
  <si>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</si>
  <si>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</si>
  <si>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</si>
  <si>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</si>
  <si>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</si>
  <si>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</si>
  <si>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</si>
  <si>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</si>
  <si>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</si>
  <si>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</si>
  <si>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</si>
  <si>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</si>
  <si>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</si>
  <si>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</si>
  <si>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</si>
  <si>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</si>
  <si>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</si>
  <si>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</si>
  <si>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</si>
  <si>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</si>
  <si>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</si>
  <si>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</si>
  <si>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</si>
  <si>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</si>
  <si>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</si>
  <si>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</si>
  <si>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</si>
  <si>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The Way Way Back </t>
  </si>
  <si>
    <t>George Jackson</t>
  </si>
  <si>
    <t>House Party 2 </t>
  </si>
  <si>
    <t>Maurice Joyce</t>
  </si>
  <si>
    <t>Doug's 1st Movie 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</si>
  <si>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</si>
  <si>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</si>
  <si>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</si>
  <si>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</si>
  <si>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</si>
  <si>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</si>
  <si>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</si>
  <si>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</si>
  <si>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</si>
  <si>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</si>
  <si>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</si>
  <si>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</si>
  <si>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</si>
  <si>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</si>
  <si>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</si>
  <si>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</si>
  <si>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</si>
  <si>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</si>
  <si>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Shaun of the Dead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</si>
  <si>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</si>
  <si>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</si>
  <si>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</si>
  <si>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</si>
  <si>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</si>
  <si>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</si>
  <si>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</si>
  <si>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</si>
  <si>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</si>
  <si>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</si>
  <si>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</si>
  <si>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</si>
  <si>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Don Coscarelli</t>
  </si>
  <si>
    <t>Michael Tiddes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</si>
  <si>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</si>
  <si>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</si>
  <si>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</si>
  <si>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</si>
  <si>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</si>
  <si>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</si>
  <si>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</si>
  <si>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</si>
  <si>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</si>
  <si>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</si>
  <si>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</si>
  <si>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</si>
  <si>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</si>
  <si>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</si>
  <si>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</si>
  <si>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</si>
  <si>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</si>
  <si>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</si>
  <si>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</si>
  <si>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</si>
  <si>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</si>
  <si>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</si>
  <si>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</si>
  <si>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</si>
  <si>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</si>
  <si>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</si>
  <si>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</si>
  <si>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</si>
  <si>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</si>
  <si>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</si>
  <si>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</si>
  <si>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</si>
  <si>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</si>
  <si>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</si>
  <si>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</si>
  <si>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</si>
  <si>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</si>
  <si>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</si>
  <si>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</si>
  <si>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</si>
  <si>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</si>
  <si>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</si>
  <si>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</si>
  <si>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</si>
  <si>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Crime|Documentary|War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</si>
  <si>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</si>
  <si>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</si>
  <si>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</si>
  <si>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</si>
  <si>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</si>
  <si>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</si>
  <si>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</si>
  <si>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Oren Peli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</si>
  <si>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</si>
  <si>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</si>
  <si>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</si>
  <si>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</si>
  <si>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</si>
  <si>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</si>
  <si>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</si>
  <si>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</si>
  <si>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</si>
  <si>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</si>
  <si>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</si>
  <si>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</si>
  <si>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</si>
  <si>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</si>
  <si>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</si>
  <si>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</si>
  <si>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</si>
  <si>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</si>
  <si>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</si>
  <si>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</si>
  <si>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</si>
  <si>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</si>
  <si>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</si>
  <si>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</si>
  <si>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</si>
  <si>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</si>
  <si>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</si>
  <si>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</si>
  <si>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</si>
  <si>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Alex Kendrick</t>
  </si>
  <si>
    <t>Moms' Night Out </t>
  </si>
  <si>
    <t>Donnie Darko </t>
  </si>
  <si>
    <t>Mike van Diem</t>
  </si>
  <si>
    <t>Character </t>
  </si>
  <si>
    <t>Jonas Åkerlund</t>
  </si>
  <si>
    <t>Spun </t>
  </si>
  <si>
    <t>Todd Solondz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</si>
  <si>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</si>
  <si>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</si>
  <si>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</si>
  <si>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</si>
  <si>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</si>
  <si>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</si>
  <si>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</si>
  <si>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</si>
  <si>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</si>
  <si>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</si>
  <si>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</si>
  <si>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</si>
  <si>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</si>
  <si>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</si>
  <si>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</si>
  <si>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</si>
  <si>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</si>
  <si>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</si>
  <si>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</si>
  <si>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</si>
  <si>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</si>
  <si>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</si>
  <si>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</si>
  <si>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</si>
  <si>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</si>
  <si>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</si>
  <si>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</si>
  <si>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</si>
  <si>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</si>
  <si>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</si>
  <si>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</si>
  <si>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</si>
  <si>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</si>
  <si>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</si>
  <si>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</si>
  <si>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</si>
  <si>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</si>
  <si>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</si>
  <si>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</si>
  <si>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</si>
  <si>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</si>
  <si>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</si>
  <si>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</si>
  <si>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</si>
  <si>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</si>
  <si>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</si>
  <si>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</si>
  <si>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</si>
  <si>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</si>
  <si>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</si>
  <si>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</si>
  <si>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</si>
  <si>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</si>
  <si>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</si>
  <si>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</si>
  <si>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</si>
  <si>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</si>
  <si>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</si>
  <si>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</si>
  <si>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</si>
  <si>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</si>
  <si>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</si>
  <si>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</si>
  <si>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</si>
  <si>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</si>
  <si>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</si>
  <si>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</si>
  <si>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</si>
  <si>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</si>
  <si>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</si>
  <si>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</si>
  <si>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</si>
  <si>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</si>
  <si>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</si>
  <si>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</si>
  <si>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</si>
  <si>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</si>
  <si>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</si>
  <si>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</si>
  <si>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</si>
  <si>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</si>
  <si>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</si>
  <si>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</si>
  <si>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</si>
  <si>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</si>
  <si>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</si>
  <si>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</si>
  <si>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</si>
  <si>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</si>
  <si>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Edward Burns</t>
  </si>
  <si>
    <t>Victor Fleming</t>
  </si>
  <si>
    <t>Gone with the Wind </t>
  </si>
  <si>
    <t>Richard Raymond</t>
  </si>
  <si>
    <t>Desert Dancer 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</si>
  <si>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</si>
  <si>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</si>
  <si>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</si>
  <si>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</si>
  <si>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</si>
  <si>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</si>
  <si>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</si>
  <si>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</si>
  <si>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</si>
  <si>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</si>
  <si>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</si>
  <si>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</si>
  <si>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</si>
  <si>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</si>
  <si>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</si>
  <si>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</si>
  <si>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</si>
  <si>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</si>
  <si>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</si>
  <si>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</si>
  <si>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</si>
  <si>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</si>
  <si>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She's the One </t>
  </si>
  <si>
    <t>Gods and Monsters </t>
  </si>
  <si>
    <t>The Secret in Their Eyes 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</si>
  <si>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</si>
  <si>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</si>
  <si>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</si>
  <si>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</si>
  <si>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</si>
  <si>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</si>
  <si>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</si>
  <si>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</si>
  <si>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</si>
  <si>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</si>
  <si>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</si>
  <si>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</si>
  <si>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</si>
  <si>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</si>
  <si>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</si>
  <si>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</si>
  <si>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</si>
  <si>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Robert Townsend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</si>
  <si>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</si>
  <si>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</si>
  <si>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</si>
  <si>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</si>
  <si>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</si>
  <si>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</si>
  <si>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</si>
  <si>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</si>
  <si>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</si>
  <si>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</si>
  <si>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</si>
  <si>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</si>
  <si>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Karen Moncrieff</t>
  </si>
  <si>
    <t>The Hunt </t>
  </si>
  <si>
    <t>Bella </t>
  </si>
  <si>
    <t>Eric Styles</t>
  </si>
  <si>
    <t>Dreaming of Joseph Lees </t>
  </si>
  <si>
    <t>Joshua Marston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</si>
  <si>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</si>
  <si>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</si>
  <si>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</si>
  <si>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</si>
  <si>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</si>
  <si>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</si>
  <si>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</si>
  <si>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</si>
  <si>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</si>
  <si>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</si>
  <si>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</si>
  <si>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</si>
  <si>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</si>
  <si>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</si>
  <si>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</si>
  <si>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</si>
  <si>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</si>
  <si>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</si>
  <si>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</si>
  <si>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</si>
  <si>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</si>
  <si>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</si>
  <si>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</si>
  <si>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</si>
  <si>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</si>
  <si>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</si>
  <si>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</si>
  <si>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</si>
  <si>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</si>
  <si>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Before Midnight 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</si>
  <si>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</si>
  <si>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</si>
  <si>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</si>
  <si>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</si>
  <si>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</si>
  <si>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</si>
  <si>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</si>
  <si>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</si>
  <si>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</si>
  <si>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</si>
  <si>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</si>
  <si>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</si>
  <si>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</si>
  <si>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</si>
  <si>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</si>
  <si>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</si>
  <si>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</si>
  <si>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Basquiat </t>
  </si>
  <si>
    <t>Tsotsi </t>
  </si>
  <si>
    <t>Zulu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</si>
  <si>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</si>
  <si>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</si>
  <si>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</si>
  <si>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</si>
  <si>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</si>
  <si>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</si>
  <si>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</si>
  <si>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</si>
  <si>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</si>
  <si>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</si>
  <si>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</si>
  <si>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Michael Landon Jr.</t>
  </si>
  <si>
    <t>Whit Stillman</t>
  </si>
  <si>
    <t>Leslye Headland</t>
  </si>
  <si>
    <t>Bachelorette 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</si>
  <si>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</si>
  <si>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</si>
  <si>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</si>
  <si>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</si>
  <si>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</si>
  <si>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</si>
  <si>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Just Looking </t>
  </si>
  <si>
    <t>The Divide </t>
  </si>
  <si>
    <t>Francesca Gregorini</t>
  </si>
  <si>
    <t>Tanner Hall </t>
  </si>
  <si>
    <t>Youssef Delara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</si>
  <si>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</si>
  <si>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</si>
  <si>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</si>
  <si>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</si>
  <si>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</si>
  <si>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</si>
  <si>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</si>
  <si>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</si>
  <si>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</si>
  <si>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</si>
  <si>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</si>
  <si>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</si>
  <si>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</si>
  <si>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</si>
  <si>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</si>
  <si>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Romance</t>
  </si>
  <si>
    <t>Blazing Saddles </t>
  </si>
  <si>
    <t>Friday the 13th: The Final Chapter </t>
  </si>
  <si>
    <t>Pawel Pawlikowski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</si>
  <si>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</si>
  <si>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</si>
  <si>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</si>
  <si>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</si>
  <si>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</si>
  <si>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</si>
  <si>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</si>
  <si>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</si>
  <si>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</si>
  <si>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</si>
  <si>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</si>
  <si>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</si>
  <si>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</si>
  <si>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</si>
  <si>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</si>
  <si>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</si>
  <si>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Action|Drama|Horror|Thriller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</si>
  <si>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</si>
  <si>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</si>
  <si>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</si>
  <si>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</si>
  <si>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</si>
  <si>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</si>
  <si>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</si>
  <si>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</si>
  <si>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</si>
  <si>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</si>
  <si>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</si>
  <si>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</si>
  <si>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</si>
  <si>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</si>
  <si>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</si>
  <si>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</si>
  <si>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</si>
  <si>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</si>
  <si>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</si>
  <si>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</si>
  <si>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</si>
  <si>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</si>
  <si>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</si>
  <si>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</si>
  <si>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</si>
  <si>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</si>
  <si>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</si>
  <si>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</si>
  <si>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</si>
  <si>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This Is England </t>
  </si>
  <si>
    <t>Fantasia </t>
  </si>
  <si>
    <t>Friday the 13th Part III </t>
  </si>
  <si>
    <t>Danny Steinmann</t>
  </si>
  <si>
    <t>Friday the 13th: A New Beginning </t>
  </si>
  <si>
    <t>The Last Sin Eater </t>
  </si>
  <si>
    <t>Jon Gunn</t>
  </si>
  <si>
    <t>Do You Believe? </t>
  </si>
  <si>
    <t>William Wyler</t>
  </si>
  <si>
    <t>The Best Years of Our Lives </t>
  </si>
  <si>
    <t>Larry Clark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</si>
  <si>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</si>
  <si>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</si>
  <si>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</si>
  <si>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</si>
  <si>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</si>
  <si>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</si>
  <si>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</si>
  <si>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</si>
  <si>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</si>
  <si>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</si>
  <si>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</si>
  <si>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</si>
  <si>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</si>
  <si>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</si>
  <si>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</si>
  <si>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</si>
  <si>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</si>
  <si>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</si>
  <si>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</si>
  <si>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</si>
  <si>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</si>
  <si>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</si>
  <si>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</si>
  <si>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</si>
  <si>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</si>
  <si>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</si>
  <si>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Elia Kazan</t>
  </si>
  <si>
    <t>Debra Granik</t>
  </si>
  <si>
    <t>Winter's Bone </t>
  </si>
  <si>
    <t>Miranda July</t>
  </si>
  <si>
    <t>Me and You and Everyone We Know </t>
  </si>
  <si>
    <t>Crime|Documentary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</si>
  <si>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</si>
  <si>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</si>
  <si>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</si>
  <si>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</si>
  <si>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</si>
  <si>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</si>
  <si>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</si>
  <si>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</si>
  <si>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</si>
  <si>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</si>
  <si>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</si>
  <si>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</si>
  <si>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</si>
  <si>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</si>
  <si>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</si>
  <si>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</si>
  <si>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</si>
  <si>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</si>
  <si>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Kelly Reichardt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</si>
  <si>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</si>
  <si>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</si>
  <si>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</si>
  <si>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</si>
  <si>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</si>
  <si>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</si>
  <si>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</si>
  <si>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</si>
  <si>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</si>
  <si>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</si>
  <si>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</si>
  <si>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</si>
  <si>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</si>
  <si>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</si>
  <si>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</si>
  <si>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</si>
  <si>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</si>
  <si>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</si>
  <si>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</si>
  <si>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</si>
  <si>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</si>
  <si>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</si>
  <si>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</si>
  <si>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</si>
  <si>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</si>
  <si>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</si>
  <si>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</si>
  <si>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</si>
  <si>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</si>
  <si>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</si>
  <si>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</si>
  <si>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</si>
  <si>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</si>
  <si>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</si>
  <si>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</si>
  <si>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</si>
  <si>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</si>
  <si>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</si>
  <si>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</si>
  <si>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</si>
  <si>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</si>
  <si>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</si>
  <si>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</si>
  <si>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</si>
  <si>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</si>
  <si>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</si>
  <si>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</si>
  <si>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</si>
  <si>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</si>
  <si>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</si>
  <si>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</si>
  <si>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</si>
  <si>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</si>
  <si>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</si>
  <si>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</si>
  <si>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</si>
  <si>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</si>
  <si>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</si>
  <si>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</si>
  <si>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</si>
  <si>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</si>
  <si>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</si>
  <si>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</si>
  <si>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</si>
  <si>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</si>
  <si>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Eytan Fox</t>
  </si>
  <si>
    <t>The Bubble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</si>
  <si>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</si>
  <si>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</si>
  <si>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</si>
  <si>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</si>
  <si>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</si>
  <si>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</si>
  <si>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</si>
  <si>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</si>
  <si>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</si>
  <si>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</si>
  <si>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</si>
  <si>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</si>
  <si>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</si>
  <si>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</si>
  <si>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</si>
  <si>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</si>
  <si>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</si>
  <si>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</si>
  <si>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</si>
  <si>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</si>
  <si>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</si>
  <si>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</si>
  <si>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</si>
  <si>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I Want Someone to Eat Cheese With </t>
  </si>
  <si>
    <t>Charles Chaplin</t>
  </si>
  <si>
    <t>Modern Times </t>
  </si>
  <si>
    <t>Pete Jones</t>
  </si>
  <si>
    <t>Stolen Summer 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</si>
  <si>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</si>
  <si>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</si>
  <si>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</si>
  <si>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</si>
  <si>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</si>
  <si>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</si>
  <si>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</si>
  <si>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</si>
  <si>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</si>
  <si>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</si>
  <si>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</si>
  <si>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</si>
  <si>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</si>
  <si>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</si>
  <si>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</si>
  <si>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</si>
  <si>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</si>
  <si>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</si>
  <si>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</si>
  <si>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</si>
  <si>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</si>
  <si>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</si>
  <si>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</si>
  <si>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</si>
  <si>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</si>
  <si>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</si>
  <si>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</si>
  <si>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</si>
  <si>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</si>
  <si>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Friday the 13th Part 2 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</si>
  <si>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</si>
  <si>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</si>
  <si>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</si>
  <si>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</si>
  <si>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</si>
  <si>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</si>
  <si>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</si>
  <si>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</si>
  <si>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</si>
  <si>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</si>
  <si>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</si>
  <si>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</si>
  <si>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</si>
  <si>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</si>
  <si>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</si>
  <si>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</si>
  <si>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</si>
  <si>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</si>
  <si>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</si>
  <si>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</si>
  <si>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</si>
  <si>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</si>
  <si>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</si>
  <si>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</si>
  <si>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</si>
  <si>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</si>
  <si>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</si>
  <si>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</si>
  <si>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</si>
  <si>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</si>
  <si>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</si>
  <si>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</si>
  <si>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</si>
  <si>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</si>
  <si>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</si>
  <si>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</si>
  <si>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</si>
  <si>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</si>
  <si>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</si>
  <si>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</si>
  <si>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</si>
  <si>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</si>
  <si>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</si>
  <si>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</si>
  <si>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</si>
  <si>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</si>
  <si>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</si>
  <si>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</si>
  <si>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</si>
  <si>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</si>
  <si>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</si>
  <si>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</si>
  <si>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</si>
  <si>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</si>
  <si>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</si>
  <si>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</si>
  <si>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</si>
  <si>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</si>
  <si>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</si>
  <si>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</si>
  <si>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</si>
  <si>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</si>
  <si>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</si>
  <si>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</si>
  <si>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</si>
  <si>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</si>
  <si>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</si>
  <si>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</si>
  <si>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</si>
  <si>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</si>
  <si>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</si>
  <si>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</si>
  <si>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</si>
  <si>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</si>
  <si>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</si>
  <si>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</si>
  <si>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</si>
  <si>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</si>
  <si>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</si>
  <si>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</si>
  <si>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</si>
  <si>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</si>
  <si>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</si>
  <si>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Goran Dukic</t>
  </si>
  <si>
    <t>Wristcutters: A Love Story </t>
  </si>
  <si>
    <t>Mike Cahill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</si>
  <si>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</si>
  <si>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</si>
  <si>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</si>
  <si>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</si>
  <si>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</si>
  <si>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</si>
  <si>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Taxi to the Dark Side </t>
  </si>
  <si>
    <t>Paul Crowder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</si>
  <si>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</si>
  <si>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</si>
  <si>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</si>
  <si>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</si>
  <si>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</si>
  <si>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</si>
  <si>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</si>
  <si>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</si>
  <si>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</si>
  <si>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</si>
  <si>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</si>
  <si>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</si>
  <si>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</si>
  <si>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</si>
  <si>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</si>
  <si>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</si>
  <si>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</si>
  <si>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</si>
  <si>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</si>
  <si>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</si>
  <si>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</si>
  <si>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</si>
  <si>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</si>
  <si>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</si>
  <si>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The Jimmy Show 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</si>
  <si>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</si>
  <si>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</si>
  <si>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</si>
  <si>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</si>
  <si>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</si>
  <si>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</si>
  <si>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</si>
  <si>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</si>
  <si>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Persian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</si>
  <si>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</si>
  <si>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</si>
  <si>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</si>
  <si>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</si>
  <si>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</si>
  <si>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</si>
  <si>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</si>
  <si>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</si>
  <si>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</si>
  <si>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</si>
  <si>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</si>
  <si>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</si>
  <si>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</si>
  <si>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</si>
  <si>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</si>
  <si>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</si>
  <si>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</si>
  <si>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</si>
  <si>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</si>
  <si>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</si>
  <si>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</si>
  <si>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</si>
  <si>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</si>
  <si>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</si>
  <si>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</si>
  <si>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</si>
  <si>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</si>
  <si>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</si>
  <si>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</si>
  <si>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</si>
  <si>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</si>
  <si>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</si>
  <si>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</si>
  <si>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</si>
  <si>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</si>
  <si>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</si>
  <si>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</si>
  <si>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</si>
  <si>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</si>
  <si>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</si>
  <si>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</si>
  <si>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</si>
  <si>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</si>
  <si>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</si>
  <si>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</si>
  <si>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</si>
  <si>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</si>
  <si>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</si>
  <si>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</si>
  <si>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</si>
  <si>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</si>
  <si>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</si>
  <si>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</si>
  <si>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</si>
  <si>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</si>
  <si>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</si>
  <si>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</si>
  <si>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</si>
  <si>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</si>
  <si>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</si>
  <si>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Pan Nalin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</si>
  <si>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</si>
  <si>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</si>
  <si>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</si>
  <si>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</si>
  <si>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</si>
  <si>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</si>
  <si>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</si>
  <si>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</si>
  <si>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</si>
  <si>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</si>
  <si>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</si>
  <si>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</si>
  <si>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</si>
  <si>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</si>
  <si>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</si>
  <si>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</si>
  <si>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</si>
  <si>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</si>
  <si>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</si>
  <si>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</si>
  <si>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</si>
  <si>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</si>
  <si>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</si>
  <si>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</si>
  <si>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</si>
  <si>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</si>
  <si>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</si>
  <si>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</si>
  <si>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</si>
  <si>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</si>
  <si>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</si>
  <si>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</si>
  <si>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</si>
  <si>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</si>
  <si>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</si>
  <si>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</si>
  <si>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</si>
  <si>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</si>
  <si>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</si>
  <si>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</si>
  <si>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</si>
  <si>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</si>
  <si>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</si>
  <si>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</si>
  <si>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</si>
  <si>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</si>
  <si>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</si>
  <si>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</si>
  <si>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</si>
  <si>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</si>
  <si>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</si>
  <si>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</si>
  <si>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</si>
  <si>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</si>
  <si>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</si>
  <si>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</si>
  <si>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</si>
  <si>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</si>
  <si>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</si>
  <si>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</si>
  <si>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</si>
  <si>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</si>
  <si>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</si>
  <si>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</si>
  <si>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</si>
  <si>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</si>
  <si>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</si>
  <si>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</si>
  <si>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</si>
  <si>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</si>
  <si>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</si>
  <si>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</si>
  <si>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</si>
  <si>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</si>
  <si>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</si>
  <si>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</si>
  <si>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</si>
  <si>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</si>
  <si>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</si>
  <si>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</si>
  <si>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</si>
  <si>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</si>
  <si>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</si>
  <si>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</si>
  <si>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</si>
  <si>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</si>
  <si>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</si>
  <si>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</si>
  <si>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</si>
  <si>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</si>
  <si>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</si>
  <si>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</si>
  <si>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</si>
  <si>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</si>
  <si>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</si>
  <si>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</si>
  <si>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</si>
  <si>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Old Joy </t>
  </si>
  <si>
    <t>Wendy and Lucy 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</si>
  <si>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</si>
  <si>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</si>
  <si>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</si>
  <si>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</si>
  <si>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</si>
  <si>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</si>
  <si>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</si>
  <si>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</si>
  <si>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</si>
  <si>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</si>
  <si>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</si>
  <si>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</si>
  <si>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</si>
  <si>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</si>
  <si>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</si>
  <si>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</si>
  <si>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</si>
  <si>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</si>
  <si>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</si>
  <si>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</si>
  <si>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</si>
  <si>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</si>
  <si>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</si>
  <si>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</si>
  <si>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</si>
  <si>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</si>
  <si>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</si>
  <si>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</si>
  <si>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Hilary Brougher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</si>
  <si>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</si>
  <si>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</si>
  <si>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</si>
  <si>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</si>
  <si>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</si>
  <si>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</si>
  <si>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</si>
  <si>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</si>
  <si>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</si>
  <si>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</si>
  <si>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</si>
  <si>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</si>
  <si>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</si>
  <si>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</si>
  <si>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</si>
  <si>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</si>
  <si>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</si>
  <si>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</si>
  <si>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</si>
  <si>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</si>
  <si>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</si>
  <si>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</si>
  <si>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</si>
  <si>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</si>
  <si>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</si>
  <si>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</si>
  <si>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</si>
  <si>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</si>
  <si>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</si>
  <si>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</si>
  <si>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</si>
  <si>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</si>
  <si>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</si>
  <si>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</si>
  <si>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</si>
  <si>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</si>
  <si>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</si>
  <si>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</si>
  <si>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</si>
  <si>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</si>
  <si>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</si>
  <si>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</si>
  <si>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</si>
  <si>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</si>
  <si>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</si>
  <si>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</si>
  <si>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</si>
  <si>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</si>
  <si>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</si>
  <si>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</si>
  <si>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</si>
  <si>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</si>
  <si>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</si>
  <si>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</si>
  <si>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</si>
  <si>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</si>
  <si>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</si>
  <si>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</si>
  <si>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</si>
  <si>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Happy Christmas </t>
  </si>
  <si>
    <t>The Brothers McMullen 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</si>
  <si>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</si>
  <si>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</si>
  <si>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</si>
  <si>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</si>
  <si>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</si>
  <si>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</si>
  <si>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</si>
  <si>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</si>
  <si>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</si>
  <si>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</si>
  <si>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</si>
  <si>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</si>
  <si>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</si>
  <si>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</si>
  <si>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</si>
  <si>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</si>
  <si>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</si>
  <si>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</si>
  <si>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</si>
  <si>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</si>
  <si>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</si>
  <si>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</si>
  <si>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</si>
  <si>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</si>
  <si>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</si>
  <si>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El Mariachi </t>
  </si>
  <si>
    <t>Newlyweds </t>
  </si>
  <si>
    <t>My Date with Drew </t>
  </si>
  <si>
    <t>Grand Total</t>
  </si>
  <si>
    <t>Median</t>
  </si>
  <si>
    <t>Mean</t>
  </si>
  <si>
    <t>Standard deviation</t>
  </si>
  <si>
    <t>Average of imdb_score</t>
  </si>
  <si>
    <t>PERCENTILE</t>
  </si>
  <si>
    <t>correlation</t>
  </si>
  <si>
    <t>profit_margin</t>
  </si>
  <si>
    <t>Movie</t>
  </si>
  <si>
    <t>Max_profit</t>
  </si>
  <si>
    <t>Fantasy</t>
  </si>
  <si>
    <t>Animation</t>
  </si>
  <si>
    <t>Family</t>
  </si>
  <si>
    <t>Musical</t>
  </si>
  <si>
    <t>Mystery</t>
  </si>
  <si>
    <t>History</t>
  </si>
  <si>
    <t>Sport</t>
  </si>
  <si>
    <t>Crime</t>
  </si>
  <si>
    <t>War</t>
  </si>
  <si>
    <t>Biography</t>
  </si>
  <si>
    <t>Music</t>
  </si>
  <si>
    <t>Short</t>
  </si>
  <si>
    <t>Film-Noir</t>
  </si>
  <si>
    <t>genere</t>
  </si>
  <si>
    <t>unique_gener</t>
  </si>
  <si>
    <t>RANGE</t>
  </si>
  <si>
    <t>no.of movies</t>
  </si>
  <si>
    <t>standard deviation</t>
  </si>
  <si>
    <t>director</t>
  </si>
  <si>
    <t>directors</t>
  </si>
  <si>
    <t xml:space="preserve"> Genere</t>
  </si>
  <si>
    <t>total_movies</t>
  </si>
  <si>
    <t>Average</t>
  </si>
  <si>
    <t>Variance</t>
  </si>
  <si>
    <t>Max</t>
  </si>
  <si>
    <t>Min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</si>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</sst>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8492A6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vs imdb_score</a:t>
            </a:r>
            <a:endParaRPr lang="en-US"/>
          </a:p>
        </c:rich>
      </c:tx>
      <c:layout>
        <c:manualLayout>
          <c:xMode val="edge"/>
          <c:yMode val="edge"/>
          <c:x val="0.396652668416447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'duration analysis'!$A$2:$A$3697</c:f>
              <c:numCache>
                <c:formatCode>General</c:formatCode>
                <c:ptCount val="369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112</c:v>
                </c:pt>
                <c:pt idx="237">
                  <c:v>100</c:v>
                </c:pt>
                <c:pt idx="238">
                  <c:v>108</c:v>
                </c:pt>
                <c:pt idx="239">
                  <c:v>114</c:v>
                </c:pt>
                <c:pt idx="240">
                  <c:v>119</c:v>
                </c:pt>
                <c:pt idx="241">
                  <c:v>142</c:v>
                </c:pt>
                <c:pt idx="242">
                  <c:v>125</c:v>
                </c:pt>
                <c:pt idx="243">
                  <c:v>126</c:v>
                </c:pt>
                <c:pt idx="244">
                  <c:v>119</c:v>
                </c:pt>
                <c:pt idx="245">
                  <c:v>170</c:v>
                </c:pt>
                <c:pt idx="246">
                  <c:v>85</c:v>
                </c:pt>
                <c:pt idx="247">
                  <c:v>119</c:v>
                </c:pt>
                <c:pt idx="248">
                  <c:v>102</c:v>
                </c:pt>
                <c:pt idx="249">
                  <c:v>103</c:v>
                </c:pt>
                <c:pt idx="250">
                  <c:v>76</c:v>
                </c:pt>
                <c:pt idx="251">
                  <c:v>120</c:v>
                </c:pt>
                <c:pt idx="252">
                  <c:v>127</c:v>
                </c:pt>
                <c:pt idx="253">
                  <c:v>105</c:v>
                </c:pt>
                <c:pt idx="254">
                  <c:v>114</c:v>
                </c:pt>
                <c:pt idx="255">
                  <c:v>129</c:v>
                </c:pt>
                <c:pt idx="256">
                  <c:v>171</c:v>
                </c:pt>
                <c:pt idx="257">
                  <c:v>120</c:v>
                </c:pt>
                <c:pt idx="258">
                  <c:v>165</c:v>
                </c:pt>
                <c:pt idx="259">
                  <c:v>115</c:v>
                </c:pt>
                <c:pt idx="260">
                  <c:v>194</c:v>
                </c:pt>
                <c:pt idx="261">
                  <c:v>84</c:v>
                </c:pt>
                <c:pt idx="262">
                  <c:v>97</c:v>
                </c:pt>
                <c:pt idx="263">
                  <c:v>151</c:v>
                </c:pt>
                <c:pt idx="264">
                  <c:v>136</c:v>
                </c:pt>
                <c:pt idx="265">
                  <c:v>104</c:v>
                </c:pt>
                <c:pt idx="266">
                  <c:v>127</c:v>
                </c:pt>
                <c:pt idx="267">
                  <c:v>171</c:v>
                </c:pt>
                <c:pt idx="268">
                  <c:v>145</c:v>
                </c:pt>
                <c:pt idx="269">
                  <c:v>174</c:v>
                </c:pt>
                <c:pt idx="270">
                  <c:v>144</c:v>
                </c:pt>
                <c:pt idx="271">
                  <c:v>119</c:v>
                </c:pt>
                <c:pt idx="272">
                  <c:v>153</c:v>
                </c:pt>
                <c:pt idx="273">
                  <c:v>140</c:v>
                </c:pt>
                <c:pt idx="274">
                  <c:v>176</c:v>
                </c:pt>
                <c:pt idx="275">
                  <c:v>141</c:v>
                </c:pt>
                <c:pt idx="276">
                  <c:v>106</c:v>
                </c:pt>
                <c:pt idx="277">
                  <c:v>98</c:v>
                </c:pt>
                <c:pt idx="278">
                  <c:v>116</c:v>
                </c:pt>
                <c:pt idx="279">
                  <c:v>115</c:v>
                </c:pt>
                <c:pt idx="280">
                  <c:v>165</c:v>
                </c:pt>
                <c:pt idx="281">
                  <c:v>91</c:v>
                </c:pt>
                <c:pt idx="282">
                  <c:v>78</c:v>
                </c:pt>
                <c:pt idx="283">
                  <c:v>103</c:v>
                </c:pt>
                <c:pt idx="284">
                  <c:v>131</c:v>
                </c:pt>
                <c:pt idx="285">
                  <c:v>104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121</c:v>
                </c:pt>
                <c:pt idx="290">
                  <c:v>143</c:v>
                </c:pt>
                <c:pt idx="291">
                  <c:v>240</c:v>
                </c:pt>
                <c:pt idx="292">
                  <c:v>121</c:v>
                </c:pt>
                <c:pt idx="293">
                  <c:v>129</c:v>
                </c:pt>
                <c:pt idx="294">
                  <c:v>172</c:v>
                </c:pt>
                <c:pt idx="295">
                  <c:v>101</c:v>
                </c:pt>
                <c:pt idx="296">
                  <c:v>101</c:v>
                </c:pt>
                <c:pt idx="297">
                  <c:v>95</c:v>
                </c:pt>
                <c:pt idx="298">
                  <c:v>102</c:v>
                </c:pt>
                <c:pt idx="299">
                  <c:v>131</c:v>
                </c:pt>
                <c:pt idx="300">
                  <c:v>114</c:v>
                </c:pt>
                <c:pt idx="301">
                  <c:v>122</c:v>
                </c:pt>
                <c:pt idx="302">
                  <c:v>115</c:v>
                </c:pt>
                <c:pt idx="303">
                  <c:v>88</c:v>
                </c:pt>
                <c:pt idx="304">
                  <c:v>110</c:v>
                </c:pt>
                <c:pt idx="305">
                  <c:v>130</c:v>
                </c:pt>
                <c:pt idx="306">
                  <c:v>216</c:v>
                </c:pt>
                <c:pt idx="307">
                  <c:v>146</c:v>
                </c:pt>
                <c:pt idx="308">
                  <c:v>85</c:v>
                </c:pt>
                <c:pt idx="309">
                  <c:v>93</c:v>
                </c:pt>
                <c:pt idx="310">
                  <c:v>152</c:v>
                </c:pt>
                <c:pt idx="311">
                  <c:v>85</c:v>
                </c:pt>
                <c:pt idx="312">
                  <c:v>126</c:v>
                </c:pt>
                <c:pt idx="313">
                  <c:v>146</c:v>
                </c:pt>
                <c:pt idx="314">
                  <c:v>89</c:v>
                </c:pt>
                <c:pt idx="315">
                  <c:v>88</c:v>
                </c:pt>
                <c:pt idx="316">
                  <c:v>105</c:v>
                </c:pt>
                <c:pt idx="317">
                  <c:v>135</c:v>
                </c:pt>
                <c:pt idx="318">
                  <c:v>100</c:v>
                </c:pt>
                <c:pt idx="319">
                  <c:v>192</c:v>
                </c:pt>
                <c:pt idx="320">
                  <c:v>172</c:v>
                </c:pt>
                <c:pt idx="321">
                  <c:v>102</c:v>
                </c:pt>
                <c:pt idx="322">
                  <c:v>100</c:v>
                </c:pt>
                <c:pt idx="323">
                  <c:v>119</c:v>
                </c:pt>
                <c:pt idx="324">
                  <c:v>92</c:v>
                </c:pt>
                <c:pt idx="325">
                  <c:v>105</c:v>
                </c:pt>
                <c:pt idx="326">
                  <c:v>107</c:v>
                </c:pt>
                <c:pt idx="327">
                  <c:v>101</c:v>
                </c:pt>
                <c:pt idx="328">
                  <c:v>137</c:v>
                </c:pt>
                <c:pt idx="329">
                  <c:v>115</c:v>
                </c:pt>
                <c:pt idx="330">
                  <c:v>124</c:v>
                </c:pt>
                <c:pt idx="331">
                  <c:v>118</c:v>
                </c:pt>
                <c:pt idx="332">
                  <c:v>98</c:v>
                </c:pt>
                <c:pt idx="333">
                  <c:v>82</c:v>
                </c:pt>
                <c:pt idx="334">
                  <c:v>98</c:v>
                </c:pt>
                <c:pt idx="335">
                  <c:v>90</c:v>
                </c:pt>
                <c:pt idx="336">
                  <c:v>130</c:v>
                </c:pt>
                <c:pt idx="337">
                  <c:v>90</c:v>
                </c:pt>
                <c:pt idx="338">
                  <c:v>94</c:v>
                </c:pt>
                <c:pt idx="339">
                  <c:v>114</c:v>
                </c:pt>
                <c:pt idx="340">
                  <c:v>94</c:v>
                </c:pt>
                <c:pt idx="341">
                  <c:v>151</c:v>
                </c:pt>
                <c:pt idx="342">
                  <c:v>88</c:v>
                </c:pt>
                <c:pt idx="343">
                  <c:v>121</c:v>
                </c:pt>
                <c:pt idx="344">
                  <c:v>158</c:v>
                </c:pt>
                <c:pt idx="345">
                  <c:v>128</c:v>
                </c:pt>
                <c:pt idx="346">
                  <c:v>128</c:v>
                </c:pt>
                <c:pt idx="347">
                  <c:v>95</c:v>
                </c:pt>
                <c:pt idx="348">
                  <c:v>92</c:v>
                </c:pt>
                <c:pt idx="349">
                  <c:v>121</c:v>
                </c:pt>
                <c:pt idx="350">
                  <c:v>113</c:v>
                </c:pt>
                <c:pt idx="351">
                  <c:v>106</c:v>
                </c:pt>
                <c:pt idx="352">
                  <c:v>146</c:v>
                </c:pt>
                <c:pt idx="353">
                  <c:v>88</c:v>
                </c:pt>
                <c:pt idx="354">
                  <c:v>150</c:v>
                </c:pt>
                <c:pt idx="355">
                  <c:v>119</c:v>
                </c:pt>
                <c:pt idx="356">
                  <c:v>128</c:v>
                </c:pt>
                <c:pt idx="357">
                  <c:v>106</c:v>
                </c:pt>
                <c:pt idx="358">
                  <c:v>117</c:v>
                </c:pt>
                <c:pt idx="359">
                  <c:v>129</c:v>
                </c:pt>
                <c:pt idx="360">
                  <c:v>116</c:v>
                </c:pt>
                <c:pt idx="361">
                  <c:v>114</c:v>
                </c:pt>
                <c:pt idx="362">
                  <c:v>114</c:v>
                </c:pt>
                <c:pt idx="363">
                  <c:v>96</c:v>
                </c:pt>
                <c:pt idx="364">
                  <c:v>132</c:v>
                </c:pt>
                <c:pt idx="365">
                  <c:v>104</c:v>
                </c:pt>
                <c:pt idx="366">
                  <c:v>111</c:v>
                </c:pt>
                <c:pt idx="367">
                  <c:v>138</c:v>
                </c:pt>
                <c:pt idx="368">
                  <c:v>129</c:v>
                </c:pt>
                <c:pt idx="369">
                  <c:v>144</c:v>
                </c:pt>
                <c:pt idx="370">
                  <c:v>110</c:v>
                </c:pt>
                <c:pt idx="371">
                  <c:v>140</c:v>
                </c:pt>
                <c:pt idx="372">
                  <c:v>113</c:v>
                </c:pt>
                <c:pt idx="373">
                  <c:v>143</c:v>
                </c:pt>
                <c:pt idx="374">
                  <c:v>108</c:v>
                </c:pt>
                <c:pt idx="375">
                  <c:v>108</c:v>
                </c:pt>
                <c:pt idx="376">
                  <c:v>124</c:v>
                </c:pt>
                <c:pt idx="377">
                  <c:v>116</c:v>
                </c:pt>
                <c:pt idx="378">
                  <c:v>110</c:v>
                </c:pt>
                <c:pt idx="379">
                  <c:v>91</c:v>
                </c:pt>
                <c:pt idx="380">
                  <c:v>107</c:v>
                </c:pt>
                <c:pt idx="381">
                  <c:v>115</c:v>
                </c:pt>
                <c:pt idx="382">
                  <c:v>100</c:v>
                </c:pt>
                <c:pt idx="383">
                  <c:v>104</c:v>
                </c:pt>
                <c:pt idx="384">
                  <c:v>138</c:v>
                </c:pt>
                <c:pt idx="385">
                  <c:v>140</c:v>
                </c:pt>
                <c:pt idx="386">
                  <c:v>120</c:v>
                </c:pt>
                <c:pt idx="387">
                  <c:v>122</c:v>
                </c:pt>
                <c:pt idx="388">
                  <c:v>83</c:v>
                </c:pt>
                <c:pt idx="389">
                  <c:v>139</c:v>
                </c:pt>
                <c:pt idx="390">
                  <c:v>131</c:v>
                </c:pt>
                <c:pt idx="391">
                  <c:v>104</c:v>
                </c:pt>
                <c:pt idx="392">
                  <c:v>130</c:v>
                </c:pt>
                <c:pt idx="393">
                  <c:v>145</c:v>
                </c:pt>
                <c:pt idx="394">
                  <c:v>104</c:v>
                </c:pt>
                <c:pt idx="395">
                  <c:v>97</c:v>
                </c:pt>
                <c:pt idx="396">
                  <c:v>178</c:v>
                </c:pt>
                <c:pt idx="397">
                  <c:v>108</c:v>
                </c:pt>
                <c:pt idx="398">
                  <c:v>106</c:v>
                </c:pt>
                <c:pt idx="399">
                  <c:v>112</c:v>
                </c:pt>
                <c:pt idx="400">
                  <c:v>135</c:v>
                </c:pt>
                <c:pt idx="401">
                  <c:v>109</c:v>
                </c:pt>
                <c:pt idx="402">
                  <c:v>86</c:v>
                </c:pt>
                <c:pt idx="403">
                  <c:v>95</c:v>
                </c:pt>
                <c:pt idx="404">
                  <c:v>107</c:v>
                </c:pt>
                <c:pt idx="405">
                  <c:v>82</c:v>
                </c:pt>
                <c:pt idx="406">
                  <c:v>88</c:v>
                </c:pt>
                <c:pt idx="407">
                  <c:v>120</c:v>
                </c:pt>
                <c:pt idx="408">
                  <c:v>162</c:v>
                </c:pt>
                <c:pt idx="409">
                  <c:v>123</c:v>
                </c:pt>
                <c:pt idx="410">
                  <c:v>101</c:v>
                </c:pt>
                <c:pt idx="411">
                  <c:v>113</c:v>
                </c:pt>
                <c:pt idx="412">
                  <c:v>110</c:v>
                </c:pt>
                <c:pt idx="413">
                  <c:v>142</c:v>
                </c:pt>
                <c:pt idx="414">
                  <c:v>102</c:v>
                </c:pt>
                <c:pt idx="415">
                  <c:v>126</c:v>
                </c:pt>
                <c:pt idx="416">
                  <c:v>83</c:v>
                </c:pt>
                <c:pt idx="417">
                  <c:v>85</c:v>
                </c:pt>
                <c:pt idx="418">
                  <c:v>120</c:v>
                </c:pt>
                <c:pt idx="419">
                  <c:v>116</c:v>
                </c:pt>
                <c:pt idx="420">
                  <c:v>113</c:v>
                </c:pt>
                <c:pt idx="421">
                  <c:v>87</c:v>
                </c:pt>
                <c:pt idx="422">
                  <c:v>101</c:v>
                </c:pt>
                <c:pt idx="423">
                  <c:v>110</c:v>
                </c:pt>
                <c:pt idx="424">
                  <c:v>128</c:v>
                </c:pt>
                <c:pt idx="425">
                  <c:v>138</c:v>
                </c:pt>
                <c:pt idx="426">
                  <c:v>88</c:v>
                </c:pt>
                <c:pt idx="427">
                  <c:v>91</c:v>
                </c:pt>
                <c:pt idx="428">
                  <c:v>138</c:v>
                </c:pt>
                <c:pt idx="429">
                  <c:v>99</c:v>
                </c:pt>
                <c:pt idx="430">
                  <c:v>117</c:v>
                </c:pt>
                <c:pt idx="431">
                  <c:v>117</c:v>
                </c:pt>
                <c:pt idx="432">
                  <c:v>123</c:v>
                </c:pt>
                <c:pt idx="433">
                  <c:v>118</c:v>
                </c:pt>
                <c:pt idx="434">
                  <c:v>154</c:v>
                </c:pt>
                <c:pt idx="435">
                  <c:v>118</c:v>
                </c:pt>
                <c:pt idx="436">
                  <c:v>90</c:v>
                </c:pt>
                <c:pt idx="437">
                  <c:v>113</c:v>
                </c:pt>
                <c:pt idx="438">
                  <c:v>88</c:v>
                </c:pt>
                <c:pt idx="439">
                  <c:v>93</c:v>
                </c:pt>
                <c:pt idx="440">
                  <c:v>104</c:v>
                </c:pt>
                <c:pt idx="441">
                  <c:v>135</c:v>
                </c:pt>
                <c:pt idx="442">
                  <c:v>134</c:v>
                </c:pt>
                <c:pt idx="443">
                  <c:v>98</c:v>
                </c:pt>
                <c:pt idx="444">
                  <c:v>80</c:v>
                </c:pt>
                <c:pt idx="445">
                  <c:v>83</c:v>
                </c:pt>
                <c:pt idx="446">
                  <c:v>102</c:v>
                </c:pt>
                <c:pt idx="447">
                  <c:v>130</c:v>
                </c:pt>
                <c:pt idx="448">
                  <c:v>129</c:v>
                </c:pt>
                <c:pt idx="449">
                  <c:v>89</c:v>
                </c:pt>
                <c:pt idx="450">
                  <c:v>74</c:v>
                </c:pt>
                <c:pt idx="451">
                  <c:v>96</c:v>
                </c:pt>
                <c:pt idx="452">
                  <c:v>114</c:v>
                </c:pt>
                <c:pt idx="453">
                  <c:v>99</c:v>
                </c:pt>
                <c:pt idx="454">
                  <c:v>129</c:v>
                </c:pt>
                <c:pt idx="455">
                  <c:v>113</c:v>
                </c:pt>
                <c:pt idx="456">
                  <c:v>90</c:v>
                </c:pt>
                <c:pt idx="457">
                  <c:v>118</c:v>
                </c:pt>
                <c:pt idx="458">
                  <c:v>106</c:v>
                </c:pt>
                <c:pt idx="459">
                  <c:v>89</c:v>
                </c:pt>
                <c:pt idx="460">
                  <c:v>145</c:v>
                </c:pt>
                <c:pt idx="461">
                  <c:v>114</c:v>
                </c:pt>
                <c:pt idx="462">
                  <c:v>87</c:v>
                </c:pt>
                <c:pt idx="463">
                  <c:v>91</c:v>
                </c:pt>
                <c:pt idx="464">
                  <c:v>118</c:v>
                </c:pt>
                <c:pt idx="465">
                  <c:v>116</c:v>
                </c:pt>
                <c:pt idx="466">
                  <c:v>177</c:v>
                </c:pt>
                <c:pt idx="467">
                  <c:v>97</c:v>
                </c:pt>
                <c:pt idx="468">
                  <c:v>106</c:v>
                </c:pt>
                <c:pt idx="469">
                  <c:v>106</c:v>
                </c:pt>
                <c:pt idx="470">
                  <c:v>94</c:v>
                </c:pt>
                <c:pt idx="471">
                  <c:v>104</c:v>
                </c:pt>
                <c:pt idx="472">
                  <c:v>102</c:v>
                </c:pt>
                <c:pt idx="473">
                  <c:v>105</c:v>
                </c:pt>
                <c:pt idx="474">
                  <c:v>135</c:v>
                </c:pt>
                <c:pt idx="475">
                  <c:v>73</c:v>
                </c:pt>
                <c:pt idx="476">
                  <c:v>94</c:v>
                </c:pt>
                <c:pt idx="477">
                  <c:v>95</c:v>
                </c:pt>
                <c:pt idx="478">
                  <c:v>124</c:v>
                </c:pt>
                <c:pt idx="479">
                  <c:v>136</c:v>
                </c:pt>
                <c:pt idx="480">
                  <c:v>107</c:v>
                </c:pt>
                <c:pt idx="481">
                  <c:v>108</c:v>
                </c:pt>
                <c:pt idx="482">
                  <c:v>99</c:v>
                </c:pt>
                <c:pt idx="483">
                  <c:v>92</c:v>
                </c:pt>
                <c:pt idx="484">
                  <c:v>87</c:v>
                </c:pt>
                <c:pt idx="485">
                  <c:v>110</c:v>
                </c:pt>
                <c:pt idx="486">
                  <c:v>98</c:v>
                </c:pt>
                <c:pt idx="487">
                  <c:v>154</c:v>
                </c:pt>
                <c:pt idx="488">
                  <c:v>129</c:v>
                </c:pt>
                <c:pt idx="489">
                  <c:v>86</c:v>
                </c:pt>
                <c:pt idx="490">
                  <c:v>109</c:v>
                </c:pt>
                <c:pt idx="491">
                  <c:v>104</c:v>
                </c:pt>
                <c:pt idx="492">
                  <c:v>110</c:v>
                </c:pt>
                <c:pt idx="493">
                  <c:v>136</c:v>
                </c:pt>
                <c:pt idx="494">
                  <c:v>115</c:v>
                </c:pt>
                <c:pt idx="495">
                  <c:v>99</c:v>
                </c:pt>
                <c:pt idx="496">
                  <c:v>117</c:v>
                </c:pt>
                <c:pt idx="497">
                  <c:v>125</c:v>
                </c:pt>
                <c:pt idx="498">
                  <c:v>110</c:v>
                </c:pt>
                <c:pt idx="499">
                  <c:v>125</c:v>
                </c:pt>
                <c:pt idx="500">
                  <c:v>102</c:v>
                </c:pt>
                <c:pt idx="501">
                  <c:v>128</c:v>
                </c:pt>
                <c:pt idx="502">
                  <c:v>100</c:v>
                </c:pt>
                <c:pt idx="503">
                  <c:v>124</c:v>
                </c:pt>
                <c:pt idx="504">
                  <c:v>102</c:v>
                </c:pt>
                <c:pt idx="505">
                  <c:v>90</c:v>
                </c:pt>
                <c:pt idx="506">
                  <c:v>130</c:v>
                </c:pt>
                <c:pt idx="507">
                  <c:v>118</c:v>
                </c:pt>
                <c:pt idx="508">
                  <c:v>163</c:v>
                </c:pt>
                <c:pt idx="509">
                  <c:v>142</c:v>
                </c:pt>
                <c:pt idx="510">
                  <c:v>100</c:v>
                </c:pt>
                <c:pt idx="511">
                  <c:v>116</c:v>
                </c:pt>
                <c:pt idx="512">
                  <c:v>131</c:v>
                </c:pt>
                <c:pt idx="513">
                  <c:v>91</c:v>
                </c:pt>
                <c:pt idx="514">
                  <c:v>123</c:v>
                </c:pt>
                <c:pt idx="515">
                  <c:v>134</c:v>
                </c:pt>
                <c:pt idx="516">
                  <c:v>148</c:v>
                </c:pt>
                <c:pt idx="517">
                  <c:v>110</c:v>
                </c:pt>
                <c:pt idx="518">
                  <c:v>113</c:v>
                </c:pt>
                <c:pt idx="519">
                  <c:v>94</c:v>
                </c:pt>
                <c:pt idx="520">
                  <c:v>116</c:v>
                </c:pt>
                <c:pt idx="521">
                  <c:v>99</c:v>
                </c:pt>
                <c:pt idx="522">
                  <c:v>93</c:v>
                </c:pt>
                <c:pt idx="523">
                  <c:v>113</c:v>
                </c:pt>
                <c:pt idx="524">
                  <c:v>106</c:v>
                </c:pt>
                <c:pt idx="525">
                  <c:v>91</c:v>
                </c:pt>
                <c:pt idx="526">
                  <c:v>128</c:v>
                </c:pt>
                <c:pt idx="527">
                  <c:v>98</c:v>
                </c:pt>
                <c:pt idx="528">
                  <c:v>134</c:v>
                </c:pt>
                <c:pt idx="529">
                  <c:v>97</c:v>
                </c:pt>
                <c:pt idx="530">
                  <c:v>112</c:v>
                </c:pt>
                <c:pt idx="531">
                  <c:v>153</c:v>
                </c:pt>
                <c:pt idx="532">
                  <c:v>110</c:v>
                </c:pt>
                <c:pt idx="533">
                  <c:v>122</c:v>
                </c:pt>
                <c:pt idx="534">
                  <c:v>87</c:v>
                </c:pt>
                <c:pt idx="535">
                  <c:v>178</c:v>
                </c:pt>
                <c:pt idx="536">
                  <c:v>125</c:v>
                </c:pt>
                <c:pt idx="537">
                  <c:v>87</c:v>
                </c:pt>
                <c:pt idx="538">
                  <c:v>152</c:v>
                </c:pt>
                <c:pt idx="539">
                  <c:v>116</c:v>
                </c:pt>
                <c:pt idx="540">
                  <c:v>109</c:v>
                </c:pt>
                <c:pt idx="541">
                  <c:v>108</c:v>
                </c:pt>
                <c:pt idx="542">
                  <c:v>85</c:v>
                </c:pt>
                <c:pt idx="543">
                  <c:v>106</c:v>
                </c:pt>
                <c:pt idx="544">
                  <c:v>93</c:v>
                </c:pt>
                <c:pt idx="545">
                  <c:v>117</c:v>
                </c:pt>
                <c:pt idx="546">
                  <c:v>116</c:v>
                </c:pt>
                <c:pt idx="547">
                  <c:v>132</c:v>
                </c:pt>
                <c:pt idx="548">
                  <c:v>92</c:v>
                </c:pt>
                <c:pt idx="549">
                  <c:v>139</c:v>
                </c:pt>
                <c:pt idx="550">
                  <c:v>153</c:v>
                </c:pt>
                <c:pt idx="551">
                  <c:v>142</c:v>
                </c:pt>
                <c:pt idx="552">
                  <c:v>124</c:v>
                </c:pt>
                <c:pt idx="553">
                  <c:v>117</c:v>
                </c:pt>
                <c:pt idx="554">
                  <c:v>141</c:v>
                </c:pt>
                <c:pt idx="555">
                  <c:v>110</c:v>
                </c:pt>
                <c:pt idx="556">
                  <c:v>109</c:v>
                </c:pt>
                <c:pt idx="557">
                  <c:v>88</c:v>
                </c:pt>
                <c:pt idx="558">
                  <c:v>124</c:v>
                </c:pt>
                <c:pt idx="559">
                  <c:v>119</c:v>
                </c:pt>
                <c:pt idx="560">
                  <c:v>103</c:v>
                </c:pt>
                <c:pt idx="561">
                  <c:v>116</c:v>
                </c:pt>
                <c:pt idx="562">
                  <c:v>125</c:v>
                </c:pt>
                <c:pt idx="563">
                  <c:v>125</c:v>
                </c:pt>
                <c:pt idx="564">
                  <c:v>146</c:v>
                </c:pt>
                <c:pt idx="565">
                  <c:v>118</c:v>
                </c:pt>
                <c:pt idx="566">
                  <c:v>171</c:v>
                </c:pt>
                <c:pt idx="567">
                  <c:v>136</c:v>
                </c:pt>
                <c:pt idx="568">
                  <c:v>92</c:v>
                </c:pt>
                <c:pt idx="569">
                  <c:v>116</c:v>
                </c:pt>
                <c:pt idx="570">
                  <c:v>127</c:v>
                </c:pt>
                <c:pt idx="571">
                  <c:v>136</c:v>
                </c:pt>
                <c:pt idx="572">
                  <c:v>111</c:v>
                </c:pt>
                <c:pt idx="573">
                  <c:v>116</c:v>
                </c:pt>
                <c:pt idx="574">
                  <c:v>113</c:v>
                </c:pt>
                <c:pt idx="575">
                  <c:v>97</c:v>
                </c:pt>
                <c:pt idx="576">
                  <c:v>88</c:v>
                </c:pt>
                <c:pt idx="577">
                  <c:v>136</c:v>
                </c:pt>
                <c:pt idx="578">
                  <c:v>125</c:v>
                </c:pt>
                <c:pt idx="579">
                  <c:v>116</c:v>
                </c:pt>
                <c:pt idx="580">
                  <c:v>97</c:v>
                </c:pt>
                <c:pt idx="581">
                  <c:v>95</c:v>
                </c:pt>
                <c:pt idx="582">
                  <c:v>88</c:v>
                </c:pt>
                <c:pt idx="583">
                  <c:v>133</c:v>
                </c:pt>
                <c:pt idx="584">
                  <c:v>106</c:v>
                </c:pt>
                <c:pt idx="585">
                  <c:v>116</c:v>
                </c:pt>
                <c:pt idx="586">
                  <c:v>115</c:v>
                </c:pt>
                <c:pt idx="587">
                  <c:v>99</c:v>
                </c:pt>
                <c:pt idx="588">
                  <c:v>124</c:v>
                </c:pt>
                <c:pt idx="589">
                  <c:v>124</c:v>
                </c:pt>
                <c:pt idx="590">
                  <c:v>124</c:v>
                </c:pt>
                <c:pt idx="591">
                  <c:v>87</c:v>
                </c:pt>
                <c:pt idx="592">
                  <c:v>105</c:v>
                </c:pt>
                <c:pt idx="593">
                  <c:v>125</c:v>
                </c:pt>
                <c:pt idx="594">
                  <c:v>141</c:v>
                </c:pt>
                <c:pt idx="595">
                  <c:v>121</c:v>
                </c:pt>
                <c:pt idx="596">
                  <c:v>111</c:v>
                </c:pt>
                <c:pt idx="597">
                  <c:v>157</c:v>
                </c:pt>
                <c:pt idx="598">
                  <c:v>128</c:v>
                </c:pt>
                <c:pt idx="599">
                  <c:v>105</c:v>
                </c:pt>
                <c:pt idx="600">
                  <c:v>113</c:v>
                </c:pt>
                <c:pt idx="601">
                  <c:v>121</c:v>
                </c:pt>
                <c:pt idx="602">
                  <c:v>102</c:v>
                </c:pt>
                <c:pt idx="603">
                  <c:v>169</c:v>
                </c:pt>
                <c:pt idx="604">
                  <c:v>132</c:v>
                </c:pt>
                <c:pt idx="605">
                  <c:v>127</c:v>
                </c:pt>
                <c:pt idx="606">
                  <c:v>103</c:v>
                </c:pt>
                <c:pt idx="607">
                  <c:v>136</c:v>
                </c:pt>
                <c:pt idx="608">
                  <c:v>150</c:v>
                </c:pt>
                <c:pt idx="609">
                  <c:v>136</c:v>
                </c:pt>
                <c:pt idx="610">
                  <c:v>140</c:v>
                </c:pt>
                <c:pt idx="611">
                  <c:v>104</c:v>
                </c:pt>
                <c:pt idx="612">
                  <c:v>158</c:v>
                </c:pt>
                <c:pt idx="613">
                  <c:v>119</c:v>
                </c:pt>
                <c:pt idx="614">
                  <c:v>106</c:v>
                </c:pt>
                <c:pt idx="615">
                  <c:v>136</c:v>
                </c:pt>
                <c:pt idx="616">
                  <c:v>95</c:v>
                </c:pt>
                <c:pt idx="617">
                  <c:v>137</c:v>
                </c:pt>
                <c:pt idx="618">
                  <c:v>130</c:v>
                </c:pt>
                <c:pt idx="619">
                  <c:v>124</c:v>
                </c:pt>
                <c:pt idx="620">
                  <c:v>108</c:v>
                </c:pt>
                <c:pt idx="621">
                  <c:v>104</c:v>
                </c:pt>
                <c:pt idx="622">
                  <c:v>129</c:v>
                </c:pt>
                <c:pt idx="623">
                  <c:v>117</c:v>
                </c:pt>
                <c:pt idx="624">
                  <c:v>99</c:v>
                </c:pt>
                <c:pt idx="625">
                  <c:v>159</c:v>
                </c:pt>
                <c:pt idx="626">
                  <c:v>118</c:v>
                </c:pt>
                <c:pt idx="627">
                  <c:v>105</c:v>
                </c:pt>
                <c:pt idx="628">
                  <c:v>103</c:v>
                </c:pt>
                <c:pt idx="629">
                  <c:v>122</c:v>
                </c:pt>
                <c:pt idx="630">
                  <c:v>143</c:v>
                </c:pt>
                <c:pt idx="631">
                  <c:v>96</c:v>
                </c:pt>
                <c:pt idx="632">
                  <c:v>111</c:v>
                </c:pt>
                <c:pt idx="633">
                  <c:v>121</c:v>
                </c:pt>
                <c:pt idx="634">
                  <c:v>135</c:v>
                </c:pt>
                <c:pt idx="635">
                  <c:v>101</c:v>
                </c:pt>
                <c:pt idx="636">
                  <c:v>151</c:v>
                </c:pt>
                <c:pt idx="637">
                  <c:v>131</c:v>
                </c:pt>
                <c:pt idx="638">
                  <c:v>100</c:v>
                </c:pt>
                <c:pt idx="639">
                  <c:v>105</c:v>
                </c:pt>
                <c:pt idx="640">
                  <c:v>92</c:v>
                </c:pt>
                <c:pt idx="641">
                  <c:v>130</c:v>
                </c:pt>
                <c:pt idx="642">
                  <c:v>100</c:v>
                </c:pt>
                <c:pt idx="643">
                  <c:v>102</c:v>
                </c:pt>
                <c:pt idx="644">
                  <c:v>133</c:v>
                </c:pt>
                <c:pt idx="645">
                  <c:v>121</c:v>
                </c:pt>
                <c:pt idx="646">
                  <c:v>147</c:v>
                </c:pt>
                <c:pt idx="647">
                  <c:v>94</c:v>
                </c:pt>
                <c:pt idx="648">
                  <c:v>94</c:v>
                </c:pt>
                <c:pt idx="649">
                  <c:v>127</c:v>
                </c:pt>
                <c:pt idx="650">
                  <c:v>212</c:v>
                </c:pt>
                <c:pt idx="651">
                  <c:v>141</c:v>
                </c:pt>
                <c:pt idx="652">
                  <c:v>103</c:v>
                </c:pt>
                <c:pt idx="653">
                  <c:v>98</c:v>
                </c:pt>
                <c:pt idx="654">
                  <c:v>116</c:v>
                </c:pt>
                <c:pt idx="655">
                  <c:v>114</c:v>
                </c:pt>
                <c:pt idx="656">
                  <c:v>125</c:v>
                </c:pt>
                <c:pt idx="657">
                  <c:v>187</c:v>
                </c:pt>
                <c:pt idx="658">
                  <c:v>93</c:v>
                </c:pt>
                <c:pt idx="659">
                  <c:v>95</c:v>
                </c:pt>
                <c:pt idx="660">
                  <c:v>117</c:v>
                </c:pt>
                <c:pt idx="661">
                  <c:v>106</c:v>
                </c:pt>
                <c:pt idx="662">
                  <c:v>115</c:v>
                </c:pt>
                <c:pt idx="663">
                  <c:v>189</c:v>
                </c:pt>
                <c:pt idx="664">
                  <c:v>81</c:v>
                </c:pt>
                <c:pt idx="665">
                  <c:v>149</c:v>
                </c:pt>
                <c:pt idx="666">
                  <c:v>119</c:v>
                </c:pt>
                <c:pt idx="667">
                  <c:v>130</c:v>
                </c:pt>
                <c:pt idx="668">
                  <c:v>116</c:v>
                </c:pt>
                <c:pt idx="669">
                  <c:v>103</c:v>
                </c:pt>
                <c:pt idx="670">
                  <c:v>99</c:v>
                </c:pt>
                <c:pt idx="671">
                  <c:v>92</c:v>
                </c:pt>
                <c:pt idx="672">
                  <c:v>109</c:v>
                </c:pt>
                <c:pt idx="673">
                  <c:v>87</c:v>
                </c:pt>
                <c:pt idx="674">
                  <c:v>111</c:v>
                </c:pt>
                <c:pt idx="675">
                  <c:v>101</c:v>
                </c:pt>
                <c:pt idx="676">
                  <c:v>83</c:v>
                </c:pt>
                <c:pt idx="677">
                  <c:v>113</c:v>
                </c:pt>
                <c:pt idx="678">
                  <c:v>107</c:v>
                </c:pt>
                <c:pt idx="679">
                  <c:v>94</c:v>
                </c:pt>
                <c:pt idx="680">
                  <c:v>132</c:v>
                </c:pt>
                <c:pt idx="681">
                  <c:v>140</c:v>
                </c:pt>
                <c:pt idx="682">
                  <c:v>125</c:v>
                </c:pt>
                <c:pt idx="683">
                  <c:v>111</c:v>
                </c:pt>
                <c:pt idx="684">
                  <c:v>156</c:v>
                </c:pt>
                <c:pt idx="685">
                  <c:v>170</c:v>
                </c:pt>
                <c:pt idx="686">
                  <c:v>120</c:v>
                </c:pt>
                <c:pt idx="687">
                  <c:v>100</c:v>
                </c:pt>
                <c:pt idx="688">
                  <c:v>115</c:v>
                </c:pt>
                <c:pt idx="689">
                  <c:v>130</c:v>
                </c:pt>
                <c:pt idx="690">
                  <c:v>105</c:v>
                </c:pt>
                <c:pt idx="691">
                  <c:v>111</c:v>
                </c:pt>
                <c:pt idx="692">
                  <c:v>106</c:v>
                </c:pt>
                <c:pt idx="693">
                  <c:v>89</c:v>
                </c:pt>
                <c:pt idx="694">
                  <c:v>100</c:v>
                </c:pt>
                <c:pt idx="695">
                  <c:v>91</c:v>
                </c:pt>
                <c:pt idx="696">
                  <c:v>146</c:v>
                </c:pt>
                <c:pt idx="697">
                  <c:v>98</c:v>
                </c:pt>
                <c:pt idx="698">
                  <c:v>101</c:v>
                </c:pt>
                <c:pt idx="699">
                  <c:v>94</c:v>
                </c:pt>
                <c:pt idx="700">
                  <c:v>132</c:v>
                </c:pt>
                <c:pt idx="701">
                  <c:v>115</c:v>
                </c:pt>
                <c:pt idx="702">
                  <c:v>92</c:v>
                </c:pt>
                <c:pt idx="703">
                  <c:v>124</c:v>
                </c:pt>
                <c:pt idx="704">
                  <c:v>119</c:v>
                </c:pt>
                <c:pt idx="705">
                  <c:v>124</c:v>
                </c:pt>
                <c:pt idx="706">
                  <c:v>93</c:v>
                </c:pt>
                <c:pt idx="707">
                  <c:v>98</c:v>
                </c:pt>
                <c:pt idx="708">
                  <c:v>92</c:v>
                </c:pt>
                <c:pt idx="709">
                  <c:v>105</c:v>
                </c:pt>
                <c:pt idx="710">
                  <c:v>124</c:v>
                </c:pt>
                <c:pt idx="711">
                  <c:v>99</c:v>
                </c:pt>
                <c:pt idx="712">
                  <c:v>116</c:v>
                </c:pt>
                <c:pt idx="713">
                  <c:v>124</c:v>
                </c:pt>
                <c:pt idx="714">
                  <c:v>96</c:v>
                </c:pt>
                <c:pt idx="715">
                  <c:v>104</c:v>
                </c:pt>
                <c:pt idx="716">
                  <c:v>100</c:v>
                </c:pt>
                <c:pt idx="717">
                  <c:v>115</c:v>
                </c:pt>
                <c:pt idx="718">
                  <c:v>101</c:v>
                </c:pt>
                <c:pt idx="719">
                  <c:v>113</c:v>
                </c:pt>
                <c:pt idx="720">
                  <c:v>100</c:v>
                </c:pt>
                <c:pt idx="721">
                  <c:v>134</c:v>
                </c:pt>
                <c:pt idx="722">
                  <c:v>125</c:v>
                </c:pt>
                <c:pt idx="723">
                  <c:v>94</c:v>
                </c:pt>
                <c:pt idx="724">
                  <c:v>107</c:v>
                </c:pt>
                <c:pt idx="725">
                  <c:v>91</c:v>
                </c:pt>
                <c:pt idx="726">
                  <c:v>116</c:v>
                </c:pt>
                <c:pt idx="727">
                  <c:v>100</c:v>
                </c:pt>
                <c:pt idx="728">
                  <c:v>117</c:v>
                </c:pt>
                <c:pt idx="729">
                  <c:v>110</c:v>
                </c:pt>
                <c:pt idx="730">
                  <c:v>96</c:v>
                </c:pt>
                <c:pt idx="731">
                  <c:v>101</c:v>
                </c:pt>
                <c:pt idx="732">
                  <c:v>111</c:v>
                </c:pt>
                <c:pt idx="733">
                  <c:v>117</c:v>
                </c:pt>
                <c:pt idx="734">
                  <c:v>126</c:v>
                </c:pt>
                <c:pt idx="735">
                  <c:v>152</c:v>
                </c:pt>
                <c:pt idx="736">
                  <c:v>101</c:v>
                </c:pt>
                <c:pt idx="737">
                  <c:v>87</c:v>
                </c:pt>
                <c:pt idx="738">
                  <c:v>85</c:v>
                </c:pt>
                <c:pt idx="739">
                  <c:v>130</c:v>
                </c:pt>
                <c:pt idx="740">
                  <c:v>104</c:v>
                </c:pt>
                <c:pt idx="741">
                  <c:v>121</c:v>
                </c:pt>
                <c:pt idx="742">
                  <c:v>140</c:v>
                </c:pt>
                <c:pt idx="743">
                  <c:v>131</c:v>
                </c:pt>
                <c:pt idx="744">
                  <c:v>91</c:v>
                </c:pt>
                <c:pt idx="745">
                  <c:v>118</c:v>
                </c:pt>
                <c:pt idx="746">
                  <c:v>130</c:v>
                </c:pt>
                <c:pt idx="747">
                  <c:v>90</c:v>
                </c:pt>
                <c:pt idx="748">
                  <c:v>103</c:v>
                </c:pt>
                <c:pt idx="749">
                  <c:v>122</c:v>
                </c:pt>
                <c:pt idx="750">
                  <c:v>106</c:v>
                </c:pt>
                <c:pt idx="751">
                  <c:v>103</c:v>
                </c:pt>
                <c:pt idx="752">
                  <c:v>107</c:v>
                </c:pt>
                <c:pt idx="753">
                  <c:v>127</c:v>
                </c:pt>
                <c:pt idx="754">
                  <c:v>132</c:v>
                </c:pt>
                <c:pt idx="755">
                  <c:v>108</c:v>
                </c:pt>
                <c:pt idx="756">
                  <c:v>114</c:v>
                </c:pt>
                <c:pt idx="757">
                  <c:v>133</c:v>
                </c:pt>
                <c:pt idx="758">
                  <c:v>103</c:v>
                </c:pt>
                <c:pt idx="759">
                  <c:v>95</c:v>
                </c:pt>
                <c:pt idx="760">
                  <c:v>87</c:v>
                </c:pt>
                <c:pt idx="761">
                  <c:v>114</c:v>
                </c:pt>
                <c:pt idx="762">
                  <c:v>103</c:v>
                </c:pt>
                <c:pt idx="763">
                  <c:v>125</c:v>
                </c:pt>
                <c:pt idx="764">
                  <c:v>97</c:v>
                </c:pt>
                <c:pt idx="765">
                  <c:v>125</c:v>
                </c:pt>
                <c:pt idx="766">
                  <c:v>136</c:v>
                </c:pt>
                <c:pt idx="767">
                  <c:v>116</c:v>
                </c:pt>
                <c:pt idx="768">
                  <c:v>103</c:v>
                </c:pt>
                <c:pt idx="769">
                  <c:v>97</c:v>
                </c:pt>
                <c:pt idx="770">
                  <c:v>96</c:v>
                </c:pt>
                <c:pt idx="771">
                  <c:v>131</c:v>
                </c:pt>
                <c:pt idx="772">
                  <c:v>95</c:v>
                </c:pt>
                <c:pt idx="773">
                  <c:v>86</c:v>
                </c:pt>
                <c:pt idx="774">
                  <c:v>142</c:v>
                </c:pt>
                <c:pt idx="775">
                  <c:v>92</c:v>
                </c:pt>
                <c:pt idx="776">
                  <c:v>108</c:v>
                </c:pt>
                <c:pt idx="777">
                  <c:v>84</c:v>
                </c:pt>
                <c:pt idx="778">
                  <c:v>188</c:v>
                </c:pt>
                <c:pt idx="779">
                  <c:v>95</c:v>
                </c:pt>
                <c:pt idx="780">
                  <c:v>118</c:v>
                </c:pt>
                <c:pt idx="781">
                  <c:v>92</c:v>
                </c:pt>
                <c:pt idx="782">
                  <c:v>74</c:v>
                </c:pt>
                <c:pt idx="783">
                  <c:v>134</c:v>
                </c:pt>
                <c:pt idx="784">
                  <c:v>101</c:v>
                </c:pt>
                <c:pt idx="785">
                  <c:v>100</c:v>
                </c:pt>
                <c:pt idx="786">
                  <c:v>132</c:v>
                </c:pt>
                <c:pt idx="787">
                  <c:v>105</c:v>
                </c:pt>
                <c:pt idx="788">
                  <c:v>123</c:v>
                </c:pt>
                <c:pt idx="789">
                  <c:v>117</c:v>
                </c:pt>
                <c:pt idx="790">
                  <c:v>98</c:v>
                </c:pt>
                <c:pt idx="791">
                  <c:v>128</c:v>
                </c:pt>
                <c:pt idx="792">
                  <c:v>114</c:v>
                </c:pt>
                <c:pt idx="793">
                  <c:v>111</c:v>
                </c:pt>
                <c:pt idx="794">
                  <c:v>85</c:v>
                </c:pt>
                <c:pt idx="795">
                  <c:v>137</c:v>
                </c:pt>
                <c:pt idx="796">
                  <c:v>97</c:v>
                </c:pt>
                <c:pt idx="797">
                  <c:v>104</c:v>
                </c:pt>
                <c:pt idx="798">
                  <c:v>110</c:v>
                </c:pt>
                <c:pt idx="799">
                  <c:v>133</c:v>
                </c:pt>
                <c:pt idx="800">
                  <c:v>94</c:v>
                </c:pt>
                <c:pt idx="801">
                  <c:v>104</c:v>
                </c:pt>
                <c:pt idx="802">
                  <c:v>91</c:v>
                </c:pt>
                <c:pt idx="803">
                  <c:v>145</c:v>
                </c:pt>
                <c:pt idx="804">
                  <c:v>135</c:v>
                </c:pt>
                <c:pt idx="805">
                  <c:v>122</c:v>
                </c:pt>
                <c:pt idx="806">
                  <c:v>110</c:v>
                </c:pt>
                <c:pt idx="807">
                  <c:v>95</c:v>
                </c:pt>
                <c:pt idx="808">
                  <c:v>102</c:v>
                </c:pt>
                <c:pt idx="809">
                  <c:v>94</c:v>
                </c:pt>
                <c:pt idx="810">
                  <c:v>126</c:v>
                </c:pt>
                <c:pt idx="811">
                  <c:v>118</c:v>
                </c:pt>
                <c:pt idx="812">
                  <c:v>99</c:v>
                </c:pt>
                <c:pt idx="813">
                  <c:v>88</c:v>
                </c:pt>
                <c:pt idx="814">
                  <c:v>141</c:v>
                </c:pt>
                <c:pt idx="815">
                  <c:v>107</c:v>
                </c:pt>
                <c:pt idx="816">
                  <c:v>116</c:v>
                </c:pt>
                <c:pt idx="817">
                  <c:v>143</c:v>
                </c:pt>
                <c:pt idx="818">
                  <c:v>114</c:v>
                </c:pt>
                <c:pt idx="819">
                  <c:v>93</c:v>
                </c:pt>
                <c:pt idx="820">
                  <c:v>280</c:v>
                </c:pt>
                <c:pt idx="821">
                  <c:v>100</c:v>
                </c:pt>
                <c:pt idx="822">
                  <c:v>107</c:v>
                </c:pt>
                <c:pt idx="823">
                  <c:v>119</c:v>
                </c:pt>
                <c:pt idx="824">
                  <c:v>95</c:v>
                </c:pt>
                <c:pt idx="825">
                  <c:v>119</c:v>
                </c:pt>
                <c:pt idx="826">
                  <c:v>133</c:v>
                </c:pt>
                <c:pt idx="827">
                  <c:v>117</c:v>
                </c:pt>
                <c:pt idx="828">
                  <c:v>123</c:v>
                </c:pt>
                <c:pt idx="829">
                  <c:v>92</c:v>
                </c:pt>
                <c:pt idx="830">
                  <c:v>170</c:v>
                </c:pt>
                <c:pt idx="831">
                  <c:v>123</c:v>
                </c:pt>
                <c:pt idx="832">
                  <c:v>110</c:v>
                </c:pt>
                <c:pt idx="833">
                  <c:v>116</c:v>
                </c:pt>
                <c:pt idx="834">
                  <c:v>128</c:v>
                </c:pt>
                <c:pt idx="835">
                  <c:v>99</c:v>
                </c:pt>
                <c:pt idx="836">
                  <c:v>94</c:v>
                </c:pt>
                <c:pt idx="837">
                  <c:v>127</c:v>
                </c:pt>
                <c:pt idx="838">
                  <c:v>89</c:v>
                </c:pt>
                <c:pt idx="839">
                  <c:v>123</c:v>
                </c:pt>
                <c:pt idx="840">
                  <c:v>135</c:v>
                </c:pt>
                <c:pt idx="841">
                  <c:v>118</c:v>
                </c:pt>
                <c:pt idx="842">
                  <c:v>189</c:v>
                </c:pt>
                <c:pt idx="843">
                  <c:v>172</c:v>
                </c:pt>
                <c:pt idx="844">
                  <c:v>124</c:v>
                </c:pt>
                <c:pt idx="845">
                  <c:v>141</c:v>
                </c:pt>
                <c:pt idx="846">
                  <c:v>157</c:v>
                </c:pt>
                <c:pt idx="847">
                  <c:v>106</c:v>
                </c:pt>
                <c:pt idx="848">
                  <c:v>108</c:v>
                </c:pt>
                <c:pt idx="849">
                  <c:v>125</c:v>
                </c:pt>
                <c:pt idx="850">
                  <c:v>107</c:v>
                </c:pt>
                <c:pt idx="851">
                  <c:v>215</c:v>
                </c:pt>
                <c:pt idx="852">
                  <c:v>118</c:v>
                </c:pt>
                <c:pt idx="853">
                  <c:v>118</c:v>
                </c:pt>
                <c:pt idx="854">
                  <c:v>178</c:v>
                </c:pt>
                <c:pt idx="855">
                  <c:v>92</c:v>
                </c:pt>
                <c:pt idx="856">
                  <c:v>104</c:v>
                </c:pt>
                <c:pt idx="857">
                  <c:v>116</c:v>
                </c:pt>
                <c:pt idx="858">
                  <c:v>90</c:v>
                </c:pt>
                <c:pt idx="859">
                  <c:v>130</c:v>
                </c:pt>
                <c:pt idx="860">
                  <c:v>90</c:v>
                </c:pt>
                <c:pt idx="861">
                  <c:v>106</c:v>
                </c:pt>
                <c:pt idx="862">
                  <c:v>155</c:v>
                </c:pt>
                <c:pt idx="863">
                  <c:v>139</c:v>
                </c:pt>
                <c:pt idx="864">
                  <c:v>112</c:v>
                </c:pt>
                <c:pt idx="865">
                  <c:v>139</c:v>
                </c:pt>
                <c:pt idx="866">
                  <c:v>115</c:v>
                </c:pt>
                <c:pt idx="867">
                  <c:v>143</c:v>
                </c:pt>
                <c:pt idx="868">
                  <c:v>96</c:v>
                </c:pt>
                <c:pt idx="869">
                  <c:v>112</c:v>
                </c:pt>
                <c:pt idx="870">
                  <c:v>131</c:v>
                </c:pt>
                <c:pt idx="871">
                  <c:v>116</c:v>
                </c:pt>
                <c:pt idx="872">
                  <c:v>112</c:v>
                </c:pt>
                <c:pt idx="873">
                  <c:v>123</c:v>
                </c:pt>
                <c:pt idx="874">
                  <c:v>104</c:v>
                </c:pt>
                <c:pt idx="875">
                  <c:v>107</c:v>
                </c:pt>
                <c:pt idx="876">
                  <c:v>124</c:v>
                </c:pt>
                <c:pt idx="877">
                  <c:v>96</c:v>
                </c:pt>
                <c:pt idx="878">
                  <c:v>125</c:v>
                </c:pt>
                <c:pt idx="879">
                  <c:v>129</c:v>
                </c:pt>
                <c:pt idx="880">
                  <c:v>90</c:v>
                </c:pt>
                <c:pt idx="881">
                  <c:v>109</c:v>
                </c:pt>
                <c:pt idx="882">
                  <c:v>121</c:v>
                </c:pt>
                <c:pt idx="883">
                  <c:v>95</c:v>
                </c:pt>
                <c:pt idx="884">
                  <c:v>118</c:v>
                </c:pt>
                <c:pt idx="885">
                  <c:v>80</c:v>
                </c:pt>
                <c:pt idx="886">
                  <c:v>99</c:v>
                </c:pt>
                <c:pt idx="887">
                  <c:v>133</c:v>
                </c:pt>
                <c:pt idx="888">
                  <c:v>127</c:v>
                </c:pt>
                <c:pt idx="889">
                  <c:v>106</c:v>
                </c:pt>
                <c:pt idx="890">
                  <c:v>98</c:v>
                </c:pt>
                <c:pt idx="891">
                  <c:v>132</c:v>
                </c:pt>
                <c:pt idx="892">
                  <c:v>114</c:v>
                </c:pt>
                <c:pt idx="893">
                  <c:v>78</c:v>
                </c:pt>
                <c:pt idx="894">
                  <c:v>101</c:v>
                </c:pt>
                <c:pt idx="895">
                  <c:v>113</c:v>
                </c:pt>
                <c:pt idx="896">
                  <c:v>98</c:v>
                </c:pt>
                <c:pt idx="897">
                  <c:v>124</c:v>
                </c:pt>
                <c:pt idx="898">
                  <c:v>109</c:v>
                </c:pt>
                <c:pt idx="899">
                  <c:v>128</c:v>
                </c:pt>
                <c:pt idx="900">
                  <c:v>144</c:v>
                </c:pt>
                <c:pt idx="901">
                  <c:v>95</c:v>
                </c:pt>
                <c:pt idx="902">
                  <c:v>105</c:v>
                </c:pt>
                <c:pt idx="903">
                  <c:v>121</c:v>
                </c:pt>
                <c:pt idx="904">
                  <c:v>125</c:v>
                </c:pt>
                <c:pt idx="905">
                  <c:v>129</c:v>
                </c:pt>
                <c:pt idx="906">
                  <c:v>132</c:v>
                </c:pt>
                <c:pt idx="907">
                  <c:v>118</c:v>
                </c:pt>
                <c:pt idx="908">
                  <c:v>113</c:v>
                </c:pt>
                <c:pt idx="909">
                  <c:v>140</c:v>
                </c:pt>
                <c:pt idx="910">
                  <c:v>89</c:v>
                </c:pt>
                <c:pt idx="911">
                  <c:v>104</c:v>
                </c:pt>
                <c:pt idx="912">
                  <c:v>106</c:v>
                </c:pt>
                <c:pt idx="913">
                  <c:v>141</c:v>
                </c:pt>
                <c:pt idx="914">
                  <c:v>124</c:v>
                </c:pt>
                <c:pt idx="915">
                  <c:v>98</c:v>
                </c:pt>
                <c:pt idx="916">
                  <c:v>108</c:v>
                </c:pt>
                <c:pt idx="917">
                  <c:v>114</c:v>
                </c:pt>
                <c:pt idx="918">
                  <c:v>101</c:v>
                </c:pt>
                <c:pt idx="919">
                  <c:v>119</c:v>
                </c:pt>
                <c:pt idx="920">
                  <c:v>119</c:v>
                </c:pt>
                <c:pt idx="921">
                  <c:v>99</c:v>
                </c:pt>
                <c:pt idx="922">
                  <c:v>137</c:v>
                </c:pt>
                <c:pt idx="923">
                  <c:v>117</c:v>
                </c:pt>
                <c:pt idx="924">
                  <c:v>87</c:v>
                </c:pt>
                <c:pt idx="925">
                  <c:v>129</c:v>
                </c:pt>
                <c:pt idx="926">
                  <c:v>115</c:v>
                </c:pt>
                <c:pt idx="927">
                  <c:v>132</c:v>
                </c:pt>
                <c:pt idx="928">
                  <c:v>131</c:v>
                </c:pt>
                <c:pt idx="929">
                  <c:v>95</c:v>
                </c:pt>
                <c:pt idx="930">
                  <c:v>125</c:v>
                </c:pt>
                <c:pt idx="931">
                  <c:v>98</c:v>
                </c:pt>
                <c:pt idx="932">
                  <c:v>110</c:v>
                </c:pt>
                <c:pt idx="933">
                  <c:v>118</c:v>
                </c:pt>
                <c:pt idx="934">
                  <c:v>101</c:v>
                </c:pt>
                <c:pt idx="935">
                  <c:v>90</c:v>
                </c:pt>
                <c:pt idx="936">
                  <c:v>119</c:v>
                </c:pt>
                <c:pt idx="937">
                  <c:v>139</c:v>
                </c:pt>
                <c:pt idx="938">
                  <c:v>130</c:v>
                </c:pt>
                <c:pt idx="939">
                  <c:v>100</c:v>
                </c:pt>
                <c:pt idx="940">
                  <c:v>114</c:v>
                </c:pt>
                <c:pt idx="941">
                  <c:v>96</c:v>
                </c:pt>
                <c:pt idx="942">
                  <c:v>110</c:v>
                </c:pt>
                <c:pt idx="943">
                  <c:v>158</c:v>
                </c:pt>
                <c:pt idx="944">
                  <c:v>102</c:v>
                </c:pt>
                <c:pt idx="945">
                  <c:v>84</c:v>
                </c:pt>
                <c:pt idx="946">
                  <c:v>115</c:v>
                </c:pt>
                <c:pt idx="947">
                  <c:v>99</c:v>
                </c:pt>
                <c:pt idx="948">
                  <c:v>135</c:v>
                </c:pt>
                <c:pt idx="949">
                  <c:v>108</c:v>
                </c:pt>
                <c:pt idx="950">
                  <c:v>127</c:v>
                </c:pt>
                <c:pt idx="951">
                  <c:v>107</c:v>
                </c:pt>
                <c:pt idx="952">
                  <c:v>95</c:v>
                </c:pt>
                <c:pt idx="953">
                  <c:v>124</c:v>
                </c:pt>
                <c:pt idx="954">
                  <c:v>109</c:v>
                </c:pt>
                <c:pt idx="955">
                  <c:v>102</c:v>
                </c:pt>
                <c:pt idx="956">
                  <c:v>88</c:v>
                </c:pt>
                <c:pt idx="957">
                  <c:v>87</c:v>
                </c:pt>
                <c:pt idx="958">
                  <c:v>104</c:v>
                </c:pt>
                <c:pt idx="959">
                  <c:v>85</c:v>
                </c:pt>
                <c:pt idx="960">
                  <c:v>104</c:v>
                </c:pt>
                <c:pt idx="961">
                  <c:v>190</c:v>
                </c:pt>
                <c:pt idx="962">
                  <c:v>127</c:v>
                </c:pt>
                <c:pt idx="963">
                  <c:v>120</c:v>
                </c:pt>
                <c:pt idx="964">
                  <c:v>118</c:v>
                </c:pt>
                <c:pt idx="965">
                  <c:v>112</c:v>
                </c:pt>
                <c:pt idx="966">
                  <c:v>114</c:v>
                </c:pt>
                <c:pt idx="967">
                  <c:v>137</c:v>
                </c:pt>
                <c:pt idx="968">
                  <c:v>112</c:v>
                </c:pt>
                <c:pt idx="969">
                  <c:v>120</c:v>
                </c:pt>
                <c:pt idx="970">
                  <c:v>123</c:v>
                </c:pt>
                <c:pt idx="971">
                  <c:v>93</c:v>
                </c:pt>
                <c:pt idx="972">
                  <c:v>123</c:v>
                </c:pt>
                <c:pt idx="973">
                  <c:v>122</c:v>
                </c:pt>
                <c:pt idx="974">
                  <c:v>115</c:v>
                </c:pt>
                <c:pt idx="975">
                  <c:v>123</c:v>
                </c:pt>
                <c:pt idx="976">
                  <c:v>96</c:v>
                </c:pt>
                <c:pt idx="977">
                  <c:v>105</c:v>
                </c:pt>
                <c:pt idx="978">
                  <c:v>113</c:v>
                </c:pt>
                <c:pt idx="979">
                  <c:v>132</c:v>
                </c:pt>
                <c:pt idx="980">
                  <c:v>75</c:v>
                </c:pt>
                <c:pt idx="981">
                  <c:v>108</c:v>
                </c:pt>
                <c:pt idx="982">
                  <c:v>105</c:v>
                </c:pt>
                <c:pt idx="983">
                  <c:v>102</c:v>
                </c:pt>
                <c:pt idx="984">
                  <c:v>118</c:v>
                </c:pt>
                <c:pt idx="985">
                  <c:v>111</c:v>
                </c:pt>
                <c:pt idx="986">
                  <c:v>81</c:v>
                </c:pt>
                <c:pt idx="987">
                  <c:v>116</c:v>
                </c:pt>
                <c:pt idx="988">
                  <c:v>86</c:v>
                </c:pt>
                <c:pt idx="989">
                  <c:v>127</c:v>
                </c:pt>
                <c:pt idx="990">
                  <c:v>91</c:v>
                </c:pt>
                <c:pt idx="991">
                  <c:v>98</c:v>
                </c:pt>
                <c:pt idx="992">
                  <c:v>84</c:v>
                </c:pt>
                <c:pt idx="993">
                  <c:v>109</c:v>
                </c:pt>
                <c:pt idx="994">
                  <c:v>93</c:v>
                </c:pt>
                <c:pt idx="995">
                  <c:v>113</c:v>
                </c:pt>
                <c:pt idx="996">
                  <c:v>141</c:v>
                </c:pt>
                <c:pt idx="997">
                  <c:v>119</c:v>
                </c:pt>
                <c:pt idx="998">
                  <c:v>97</c:v>
                </c:pt>
                <c:pt idx="999">
                  <c:v>117</c:v>
                </c:pt>
                <c:pt idx="1000">
                  <c:v>101</c:v>
                </c:pt>
                <c:pt idx="1001">
                  <c:v>153</c:v>
                </c:pt>
                <c:pt idx="1002">
                  <c:v>122</c:v>
                </c:pt>
                <c:pt idx="1003">
                  <c:v>102</c:v>
                </c:pt>
                <c:pt idx="1004">
                  <c:v>83</c:v>
                </c:pt>
                <c:pt idx="1005">
                  <c:v>103</c:v>
                </c:pt>
                <c:pt idx="1006">
                  <c:v>110</c:v>
                </c:pt>
                <c:pt idx="1007">
                  <c:v>136</c:v>
                </c:pt>
                <c:pt idx="1008">
                  <c:v>91</c:v>
                </c:pt>
                <c:pt idx="1009">
                  <c:v>89</c:v>
                </c:pt>
                <c:pt idx="1010">
                  <c:v>107</c:v>
                </c:pt>
                <c:pt idx="1011">
                  <c:v>129</c:v>
                </c:pt>
                <c:pt idx="1012">
                  <c:v>95</c:v>
                </c:pt>
                <c:pt idx="1013">
                  <c:v>122</c:v>
                </c:pt>
                <c:pt idx="1014">
                  <c:v>110</c:v>
                </c:pt>
                <c:pt idx="1015">
                  <c:v>135</c:v>
                </c:pt>
                <c:pt idx="1016">
                  <c:v>95</c:v>
                </c:pt>
                <c:pt idx="1017">
                  <c:v>109</c:v>
                </c:pt>
                <c:pt idx="1018">
                  <c:v>93</c:v>
                </c:pt>
                <c:pt idx="1019">
                  <c:v>94</c:v>
                </c:pt>
                <c:pt idx="1020">
                  <c:v>117</c:v>
                </c:pt>
                <c:pt idx="1021">
                  <c:v>112</c:v>
                </c:pt>
                <c:pt idx="1022">
                  <c:v>111</c:v>
                </c:pt>
                <c:pt idx="1023">
                  <c:v>96</c:v>
                </c:pt>
                <c:pt idx="1024">
                  <c:v>141</c:v>
                </c:pt>
                <c:pt idx="1025">
                  <c:v>94</c:v>
                </c:pt>
                <c:pt idx="1026">
                  <c:v>87</c:v>
                </c:pt>
                <c:pt idx="1027">
                  <c:v>88</c:v>
                </c:pt>
                <c:pt idx="1028">
                  <c:v>177</c:v>
                </c:pt>
                <c:pt idx="1029">
                  <c:v>133</c:v>
                </c:pt>
                <c:pt idx="1030">
                  <c:v>119</c:v>
                </c:pt>
                <c:pt idx="1031">
                  <c:v>102</c:v>
                </c:pt>
                <c:pt idx="1032">
                  <c:v>101</c:v>
                </c:pt>
                <c:pt idx="1033">
                  <c:v>91</c:v>
                </c:pt>
                <c:pt idx="1034">
                  <c:v>117</c:v>
                </c:pt>
                <c:pt idx="1035">
                  <c:v>86</c:v>
                </c:pt>
                <c:pt idx="1036">
                  <c:v>124</c:v>
                </c:pt>
                <c:pt idx="1037">
                  <c:v>134</c:v>
                </c:pt>
                <c:pt idx="1038">
                  <c:v>100</c:v>
                </c:pt>
                <c:pt idx="1039">
                  <c:v>220</c:v>
                </c:pt>
                <c:pt idx="1040">
                  <c:v>212</c:v>
                </c:pt>
                <c:pt idx="1041">
                  <c:v>128</c:v>
                </c:pt>
                <c:pt idx="1042">
                  <c:v>106</c:v>
                </c:pt>
                <c:pt idx="1043">
                  <c:v>160</c:v>
                </c:pt>
                <c:pt idx="1044">
                  <c:v>114</c:v>
                </c:pt>
                <c:pt idx="1045">
                  <c:v>99</c:v>
                </c:pt>
                <c:pt idx="1046">
                  <c:v>74</c:v>
                </c:pt>
                <c:pt idx="1047">
                  <c:v>139</c:v>
                </c:pt>
                <c:pt idx="1048">
                  <c:v>103</c:v>
                </c:pt>
                <c:pt idx="1049">
                  <c:v>101</c:v>
                </c:pt>
                <c:pt idx="1050">
                  <c:v>130</c:v>
                </c:pt>
                <c:pt idx="1051">
                  <c:v>130</c:v>
                </c:pt>
                <c:pt idx="1052">
                  <c:v>110</c:v>
                </c:pt>
                <c:pt idx="1053">
                  <c:v>147</c:v>
                </c:pt>
                <c:pt idx="1054">
                  <c:v>96</c:v>
                </c:pt>
                <c:pt idx="1055">
                  <c:v>118</c:v>
                </c:pt>
                <c:pt idx="1056">
                  <c:v>88</c:v>
                </c:pt>
                <c:pt idx="1057">
                  <c:v>325</c:v>
                </c:pt>
                <c:pt idx="1058">
                  <c:v>102</c:v>
                </c:pt>
                <c:pt idx="1059">
                  <c:v>110</c:v>
                </c:pt>
                <c:pt idx="1060">
                  <c:v>136</c:v>
                </c:pt>
                <c:pt idx="1061">
                  <c:v>103</c:v>
                </c:pt>
                <c:pt idx="1062">
                  <c:v>103</c:v>
                </c:pt>
                <c:pt idx="1063">
                  <c:v>90</c:v>
                </c:pt>
                <c:pt idx="1064">
                  <c:v>154</c:v>
                </c:pt>
                <c:pt idx="1065">
                  <c:v>99</c:v>
                </c:pt>
                <c:pt idx="1066">
                  <c:v>93</c:v>
                </c:pt>
                <c:pt idx="1067">
                  <c:v>109</c:v>
                </c:pt>
                <c:pt idx="1068">
                  <c:v>124</c:v>
                </c:pt>
                <c:pt idx="1069">
                  <c:v>84</c:v>
                </c:pt>
                <c:pt idx="1070">
                  <c:v>90</c:v>
                </c:pt>
                <c:pt idx="1071">
                  <c:v>117</c:v>
                </c:pt>
                <c:pt idx="1072">
                  <c:v>123</c:v>
                </c:pt>
                <c:pt idx="1073">
                  <c:v>251</c:v>
                </c:pt>
                <c:pt idx="1074">
                  <c:v>105</c:v>
                </c:pt>
                <c:pt idx="1075">
                  <c:v>115</c:v>
                </c:pt>
                <c:pt idx="1076">
                  <c:v>122</c:v>
                </c:pt>
                <c:pt idx="1077">
                  <c:v>119</c:v>
                </c:pt>
                <c:pt idx="1078">
                  <c:v>81</c:v>
                </c:pt>
                <c:pt idx="1079">
                  <c:v>133</c:v>
                </c:pt>
                <c:pt idx="1080">
                  <c:v>100</c:v>
                </c:pt>
                <c:pt idx="1081">
                  <c:v>120</c:v>
                </c:pt>
                <c:pt idx="1082">
                  <c:v>104</c:v>
                </c:pt>
                <c:pt idx="1083">
                  <c:v>122</c:v>
                </c:pt>
                <c:pt idx="1084">
                  <c:v>80</c:v>
                </c:pt>
                <c:pt idx="1085">
                  <c:v>91</c:v>
                </c:pt>
                <c:pt idx="1086">
                  <c:v>112</c:v>
                </c:pt>
                <c:pt idx="1087">
                  <c:v>100</c:v>
                </c:pt>
                <c:pt idx="1088">
                  <c:v>105</c:v>
                </c:pt>
                <c:pt idx="1089">
                  <c:v>110</c:v>
                </c:pt>
                <c:pt idx="1090">
                  <c:v>144</c:v>
                </c:pt>
                <c:pt idx="1091">
                  <c:v>108</c:v>
                </c:pt>
                <c:pt idx="1092">
                  <c:v>107</c:v>
                </c:pt>
                <c:pt idx="1093">
                  <c:v>102</c:v>
                </c:pt>
                <c:pt idx="1094">
                  <c:v>100</c:v>
                </c:pt>
                <c:pt idx="1095">
                  <c:v>126</c:v>
                </c:pt>
                <c:pt idx="1096">
                  <c:v>138</c:v>
                </c:pt>
                <c:pt idx="1097">
                  <c:v>108</c:v>
                </c:pt>
                <c:pt idx="1098">
                  <c:v>105</c:v>
                </c:pt>
                <c:pt idx="1099">
                  <c:v>108</c:v>
                </c:pt>
                <c:pt idx="1100">
                  <c:v>89</c:v>
                </c:pt>
                <c:pt idx="1101">
                  <c:v>129</c:v>
                </c:pt>
                <c:pt idx="1102">
                  <c:v>84</c:v>
                </c:pt>
                <c:pt idx="1103">
                  <c:v>149</c:v>
                </c:pt>
                <c:pt idx="1104">
                  <c:v>94</c:v>
                </c:pt>
                <c:pt idx="1105">
                  <c:v>121</c:v>
                </c:pt>
                <c:pt idx="1106">
                  <c:v>128</c:v>
                </c:pt>
                <c:pt idx="1107">
                  <c:v>134</c:v>
                </c:pt>
                <c:pt idx="1108">
                  <c:v>120</c:v>
                </c:pt>
                <c:pt idx="1109">
                  <c:v>129</c:v>
                </c:pt>
                <c:pt idx="1110">
                  <c:v>89</c:v>
                </c:pt>
                <c:pt idx="1111">
                  <c:v>116</c:v>
                </c:pt>
                <c:pt idx="1112">
                  <c:v>118</c:v>
                </c:pt>
                <c:pt idx="1113">
                  <c:v>107</c:v>
                </c:pt>
                <c:pt idx="1114">
                  <c:v>155</c:v>
                </c:pt>
                <c:pt idx="1115">
                  <c:v>123</c:v>
                </c:pt>
                <c:pt idx="1116">
                  <c:v>128</c:v>
                </c:pt>
                <c:pt idx="1117">
                  <c:v>139</c:v>
                </c:pt>
                <c:pt idx="1118">
                  <c:v>109</c:v>
                </c:pt>
                <c:pt idx="1119">
                  <c:v>120</c:v>
                </c:pt>
                <c:pt idx="1120">
                  <c:v>121</c:v>
                </c:pt>
                <c:pt idx="1121">
                  <c:v>102</c:v>
                </c:pt>
                <c:pt idx="1122">
                  <c:v>117</c:v>
                </c:pt>
                <c:pt idx="1123">
                  <c:v>178</c:v>
                </c:pt>
                <c:pt idx="1124">
                  <c:v>147</c:v>
                </c:pt>
                <c:pt idx="1125">
                  <c:v>90</c:v>
                </c:pt>
                <c:pt idx="1126">
                  <c:v>105</c:v>
                </c:pt>
                <c:pt idx="1127">
                  <c:v>114</c:v>
                </c:pt>
                <c:pt idx="1128">
                  <c:v>206</c:v>
                </c:pt>
                <c:pt idx="1129">
                  <c:v>99</c:v>
                </c:pt>
                <c:pt idx="1130">
                  <c:v>123</c:v>
                </c:pt>
                <c:pt idx="1131">
                  <c:v>102</c:v>
                </c:pt>
                <c:pt idx="1132">
                  <c:v>109</c:v>
                </c:pt>
                <c:pt idx="1133">
                  <c:v>82</c:v>
                </c:pt>
                <c:pt idx="1134">
                  <c:v>142</c:v>
                </c:pt>
                <c:pt idx="1135">
                  <c:v>106</c:v>
                </c:pt>
                <c:pt idx="1136">
                  <c:v>106</c:v>
                </c:pt>
                <c:pt idx="1137">
                  <c:v>108</c:v>
                </c:pt>
                <c:pt idx="1138">
                  <c:v>98</c:v>
                </c:pt>
                <c:pt idx="1139">
                  <c:v>131</c:v>
                </c:pt>
                <c:pt idx="1140">
                  <c:v>118</c:v>
                </c:pt>
                <c:pt idx="1141">
                  <c:v>113</c:v>
                </c:pt>
                <c:pt idx="1142">
                  <c:v>130</c:v>
                </c:pt>
                <c:pt idx="1143">
                  <c:v>116</c:v>
                </c:pt>
                <c:pt idx="1144">
                  <c:v>89</c:v>
                </c:pt>
                <c:pt idx="1145">
                  <c:v>139</c:v>
                </c:pt>
                <c:pt idx="1146">
                  <c:v>130</c:v>
                </c:pt>
                <c:pt idx="1147">
                  <c:v>107</c:v>
                </c:pt>
                <c:pt idx="1148">
                  <c:v>116</c:v>
                </c:pt>
                <c:pt idx="1149">
                  <c:v>96</c:v>
                </c:pt>
                <c:pt idx="1150">
                  <c:v>99</c:v>
                </c:pt>
                <c:pt idx="1151">
                  <c:v>104</c:v>
                </c:pt>
                <c:pt idx="1152">
                  <c:v>105</c:v>
                </c:pt>
                <c:pt idx="1153">
                  <c:v>101</c:v>
                </c:pt>
                <c:pt idx="1154">
                  <c:v>134</c:v>
                </c:pt>
                <c:pt idx="1155">
                  <c:v>135</c:v>
                </c:pt>
                <c:pt idx="1156">
                  <c:v>98</c:v>
                </c:pt>
                <c:pt idx="1157">
                  <c:v>155</c:v>
                </c:pt>
                <c:pt idx="1158">
                  <c:v>106</c:v>
                </c:pt>
                <c:pt idx="1159">
                  <c:v>102</c:v>
                </c:pt>
                <c:pt idx="1160">
                  <c:v>95</c:v>
                </c:pt>
                <c:pt idx="1161">
                  <c:v>103</c:v>
                </c:pt>
                <c:pt idx="1162">
                  <c:v>109</c:v>
                </c:pt>
                <c:pt idx="1163">
                  <c:v>95</c:v>
                </c:pt>
                <c:pt idx="1164">
                  <c:v>111</c:v>
                </c:pt>
                <c:pt idx="1165">
                  <c:v>123</c:v>
                </c:pt>
                <c:pt idx="1166">
                  <c:v>140</c:v>
                </c:pt>
                <c:pt idx="1167">
                  <c:v>94</c:v>
                </c:pt>
                <c:pt idx="1168">
                  <c:v>94</c:v>
                </c:pt>
                <c:pt idx="1169">
                  <c:v>92</c:v>
                </c:pt>
                <c:pt idx="1170">
                  <c:v>102</c:v>
                </c:pt>
                <c:pt idx="1171">
                  <c:v>123</c:v>
                </c:pt>
                <c:pt idx="1172">
                  <c:v>104</c:v>
                </c:pt>
                <c:pt idx="1173">
                  <c:v>102</c:v>
                </c:pt>
                <c:pt idx="1174">
                  <c:v>136</c:v>
                </c:pt>
                <c:pt idx="1175">
                  <c:v>93</c:v>
                </c:pt>
                <c:pt idx="1176">
                  <c:v>129</c:v>
                </c:pt>
                <c:pt idx="1177">
                  <c:v>107</c:v>
                </c:pt>
                <c:pt idx="1178">
                  <c:v>117</c:v>
                </c:pt>
                <c:pt idx="1179">
                  <c:v>116</c:v>
                </c:pt>
                <c:pt idx="1180">
                  <c:v>135</c:v>
                </c:pt>
                <c:pt idx="1181">
                  <c:v>107</c:v>
                </c:pt>
                <c:pt idx="1182">
                  <c:v>90</c:v>
                </c:pt>
                <c:pt idx="1183">
                  <c:v>99</c:v>
                </c:pt>
                <c:pt idx="1184">
                  <c:v>104</c:v>
                </c:pt>
                <c:pt idx="1185">
                  <c:v>115</c:v>
                </c:pt>
                <c:pt idx="1186">
                  <c:v>119</c:v>
                </c:pt>
                <c:pt idx="1187">
                  <c:v>99</c:v>
                </c:pt>
                <c:pt idx="1188">
                  <c:v>112</c:v>
                </c:pt>
                <c:pt idx="1189">
                  <c:v>128</c:v>
                </c:pt>
                <c:pt idx="1190">
                  <c:v>112</c:v>
                </c:pt>
                <c:pt idx="1191">
                  <c:v>86</c:v>
                </c:pt>
                <c:pt idx="1192">
                  <c:v>108</c:v>
                </c:pt>
                <c:pt idx="1193">
                  <c:v>128</c:v>
                </c:pt>
                <c:pt idx="1194">
                  <c:v>84</c:v>
                </c:pt>
                <c:pt idx="1195">
                  <c:v>111</c:v>
                </c:pt>
                <c:pt idx="1196">
                  <c:v>131</c:v>
                </c:pt>
                <c:pt idx="1197">
                  <c:v>123</c:v>
                </c:pt>
                <c:pt idx="1198">
                  <c:v>101</c:v>
                </c:pt>
                <c:pt idx="1199">
                  <c:v>102</c:v>
                </c:pt>
                <c:pt idx="1200">
                  <c:v>114</c:v>
                </c:pt>
                <c:pt idx="1201">
                  <c:v>107</c:v>
                </c:pt>
                <c:pt idx="1202">
                  <c:v>87</c:v>
                </c:pt>
                <c:pt idx="1203">
                  <c:v>103</c:v>
                </c:pt>
                <c:pt idx="1204">
                  <c:v>99</c:v>
                </c:pt>
                <c:pt idx="1205">
                  <c:v>122</c:v>
                </c:pt>
                <c:pt idx="1206">
                  <c:v>91</c:v>
                </c:pt>
                <c:pt idx="1207">
                  <c:v>103</c:v>
                </c:pt>
                <c:pt idx="1208">
                  <c:v>107</c:v>
                </c:pt>
                <c:pt idx="1209">
                  <c:v>106</c:v>
                </c:pt>
                <c:pt idx="1210">
                  <c:v>109</c:v>
                </c:pt>
                <c:pt idx="1211">
                  <c:v>89</c:v>
                </c:pt>
                <c:pt idx="1212">
                  <c:v>119</c:v>
                </c:pt>
                <c:pt idx="1213">
                  <c:v>83</c:v>
                </c:pt>
                <c:pt idx="1214">
                  <c:v>108</c:v>
                </c:pt>
                <c:pt idx="1215">
                  <c:v>102</c:v>
                </c:pt>
                <c:pt idx="1216">
                  <c:v>93</c:v>
                </c:pt>
                <c:pt idx="1217">
                  <c:v>84</c:v>
                </c:pt>
                <c:pt idx="1218">
                  <c:v>107</c:v>
                </c:pt>
                <c:pt idx="1219">
                  <c:v>91</c:v>
                </c:pt>
                <c:pt idx="1220">
                  <c:v>94</c:v>
                </c:pt>
                <c:pt idx="1221">
                  <c:v>115</c:v>
                </c:pt>
                <c:pt idx="1222">
                  <c:v>93</c:v>
                </c:pt>
                <c:pt idx="1223">
                  <c:v>105</c:v>
                </c:pt>
                <c:pt idx="1224">
                  <c:v>107</c:v>
                </c:pt>
                <c:pt idx="1225">
                  <c:v>101</c:v>
                </c:pt>
                <c:pt idx="1226">
                  <c:v>111</c:v>
                </c:pt>
                <c:pt idx="1227">
                  <c:v>113</c:v>
                </c:pt>
                <c:pt idx="1228">
                  <c:v>112</c:v>
                </c:pt>
                <c:pt idx="1229">
                  <c:v>126</c:v>
                </c:pt>
                <c:pt idx="1230">
                  <c:v>98</c:v>
                </c:pt>
                <c:pt idx="1231">
                  <c:v>159</c:v>
                </c:pt>
                <c:pt idx="1232">
                  <c:v>107</c:v>
                </c:pt>
                <c:pt idx="1233">
                  <c:v>87</c:v>
                </c:pt>
                <c:pt idx="1234">
                  <c:v>119</c:v>
                </c:pt>
                <c:pt idx="1235">
                  <c:v>110</c:v>
                </c:pt>
                <c:pt idx="1236">
                  <c:v>125</c:v>
                </c:pt>
                <c:pt idx="1237">
                  <c:v>113</c:v>
                </c:pt>
                <c:pt idx="1238">
                  <c:v>150</c:v>
                </c:pt>
                <c:pt idx="1239">
                  <c:v>108</c:v>
                </c:pt>
                <c:pt idx="1240">
                  <c:v>96</c:v>
                </c:pt>
                <c:pt idx="1241">
                  <c:v>93</c:v>
                </c:pt>
                <c:pt idx="1242">
                  <c:v>100</c:v>
                </c:pt>
                <c:pt idx="1243">
                  <c:v>118</c:v>
                </c:pt>
                <c:pt idx="1244">
                  <c:v>122</c:v>
                </c:pt>
                <c:pt idx="1245">
                  <c:v>120</c:v>
                </c:pt>
                <c:pt idx="1246">
                  <c:v>146</c:v>
                </c:pt>
                <c:pt idx="1247">
                  <c:v>115</c:v>
                </c:pt>
                <c:pt idx="1248">
                  <c:v>123</c:v>
                </c:pt>
                <c:pt idx="1249">
                  <c:v>94</c:v>
                </c:pt>
                <c:pt idx="1250">
                  <c:v>102</c:v>
                </c:pt>
                <c:pt idx="1251">
                  <c:v>98</c:v>
                </c:pt>
                <c:pt idx="1252">
                  <c:v>133</c:v>
                </c:pt>
                <c:pt idx="1253">
                  <c:v>118</c:v>
                </c:pt>
                <c:pt idx="1254">
                  <c:v>105</c:v>
                </c:pt>
                <c:pt idx="1255">
                  <c:v>109</c:v>
                </c:pt>
                <c:pt idx="1256">
                  <c:v>129</c:v>
                </c:pt>
                <c:pt idx="1257">
                  <c:v>109</c:v>
                </c:pt>
                <c:pt idx="1258">
                  <c:v>127</c:v>
                </c:pt>
                <c:pt idx="1259">
                  <c:v>118</c:v>
                </c:pt>
                <c:pt idx="1260">
                  <c:v>110</c:v>
                </c:pt>
                <c:pt idx="1261">
                  <c:v>90</c:v>
                </c:pt>
                <c:pt idx="1262">
                  <c:v>144</c:v>
                </c:pt>
                <c:pt idx="1263">
                  <c:v>130</c:v>
                </c:pt>
                <c:pt idx="1264">
                  <c:v>112</c:v>
                </c:pt>
                <c:pt idx="1265">
                  <c:v>133</c:v>
                </c:pt>
                <c:pt idx="1266">
                  <c:v>150</c:v>
                </c:pt>
                <c:pt idx="1267">
                  <c:v>110</c:v>
                </c:pt>
                <c:pt idx="1268">
                  <c:v>96</c:v>
                </c:pt>
                <c:pt idx="1269">
                  <c:v>96</c:v>
                </c:pt>
                <c:pt idx="1270">
                  <c:v>123</c:v>
                </c:pt>
                <c:pt idx="1271">
                  <c:v>188</c:v>
                </c:pt>
                <c:pt idx="1272">
                  <c:v>107</c:v>
                </c:pt>
                <c:pt idx="1273">
                  <c:v>110</c:v>
                </c:pt>
                <c:pt idx="1274">
                  <c:v>113</c:v>
                </c:pt>
                <c:pt idx="1275">
                  <c:v>122</c:v>
                </c:pt>
                <c:pt idx="1276">
                  <c:v>116</c:v>
                </c:pt>
                <c:pt idx="1277">
                  <c:v>93</c:v>
                </c:pt>
                <c:pt idx="1278">
                  <c:v>118</c:v>
                </c:pt>
                <c:pt idx="1279">
                  <c:v>93</c:v>
                </c:pt>
                <c:pt idx="1280">
                  <c:v>121</c:v>
                </c:pt>
                <c:pt idx="1281">
                  <c:v>101</c:v>
                </c:pt>
                <c:pt idx="1282">
                  <c:v>107</c:v>
                </c:pt>
                <c:pt idx="1283">
                  <c:v>124</c:v>
                </c:pt>
                <c:pt idx="1284">
                  <c:v>109</c:v>
                </c:pt>
                <c:pt idx="1285">
                  <c:v>105</c:v>
                </c:pt>
                <c:pt idx="1286">
                  <c:v>130</c:v>
                </c:pt>
                <c:pt idx="1287">
                  <c:v>127</c:v>
                </c:pt>
                <c:pt idx="1288">
                  <c:v>114</c:v>
                </c:pt>
                <c:pt idx="1289">
                  <c:v>106</c:v>
                </c:pt>
                <c:pt idx="1290">
                  <c:v>95</c:v>
                </c:pt>
                <c:pt idx="1291">
                  <c:v>81</c:v>
                </c:pt>
                <c:pt idx="1292">
                  <c:v>95</c:v>
                </c:pt>
                <c:pt idx="1293">
                  <c:v>108</c:v>
                </c:pt>
                <c:pt idx="1294">
                  <c:v>105</c:v>
                </c:pt>
                <c:pt idx="1295">
                  <c:v>95</c:v>
                </c:pt>
                <c:pt idx="1296">
                  <c:v>126</c:v>
                </c:pt>
                <c:pt idx="1297">
                  <c:v>102</c:v>
                </c:pt>
                <c:pt idx="1298">
                  <c:v>121</c:v>
                </c:pt>
                <c:pt idx="1299">
                  <c:v>129</c:v>
                </c:pt>
                <c:pt idx="1300">
                  <c:v>88</c:v>
                </c:pt>
                <c:pt idx="1301">
                  <c:v>106</c:v>
                </c:pt>
                <c:pt idx="1302">
                  <c:v>110</c:v>
                </c:pt>
                <c:pt idx="1303">
                  <c:v>109</c:v>
                </c:pt>
                <c:pt idx="1304">
                  <c:v>143</c:v>
                </c:pt>
                <c:pt idx="1305">
                  <c:v>120</c:v>
                </c:pt>
                <c:pt idx="1306">
                  <c:v>128</c:v>
                </c:pt>
                <c:pt idx="1307">
                  <c:v>123</c:v>
                </c:pt>
                <c:pt idx="1308">
                  <c:v>129</c:v>
                </c:pt>
                <c:pt idx="1309">
                  <c:v>105</c:v>
                </c:pt>
                <c:pt idx="1310">
                  <c:v>162</c:v>
                </c:pt>
                <c:pt idx="1311">
                  <c:v>138</c:v>
                </c:pt>
                <c:pt idx="1312">
                  <c:v>100</c:v>
                </c:pt>
                <c:pt idx="1313">
                  <c:v>90</c:v>
                </c:pt>
                <c:pt idx="1314">
                  <c:v>108</c:v>
                </c:pt>
                <c:pt idx="1315">
                  <c:v>101</c:v>
                </c:pt>
                <c:pt idx="1316">
                  <c:v>109</c:v>
                </c:pt>
                <c:pt idx="1317">
                  <c:v>132</c:v>
                </c:pt>
                <c:pt idx="1318">
                  <c:v>123</c:v>
                </c:pt>
                <c:pt idx="1319">
                  <c:v>87</c:v>
                </c:pt>
                <c:pt idx="1320">
                  <c:v>109</c:v>
                </c:pt>
                <c:pt idx="1321">
                  <c:v>109</c:v>
                </c:pt>
                <c:pt idx="1322">
                  <c:v>92</c:v>
                </c:pt>
                <c:pt idx="1323">
                  <c:v>125</c:v>
                </c:pt>
                <c:pt idx="1324">
                  <c:v>202</c:v>
                </c:pt>
                <c:pt idx="1325">
                  <c:v>134</c:v>
                </c:pt>
                <c:pt idx="1326">
                  <c:v>88</c:v>
                </c:pt>
                <c:pt idx="1327">
                  <c:v>92</c:v>
                </c:pt>
                <c:pt idx="1328">
                  <c:v>91</c:v>
                </c:pt>
                <c:pt idx="1329">
                  <c:v>75</c:v>
                </c:pt>
                <c:pt idx="1330">
                  <c:v>98</c:v>
                </c:pt>
                <c:pt idx="1331">
                  <c:v>147</c:v>
                </c:pt>
                <c:pt idx="1332">
                  <c:v>100</c:v>
                </c:pt>
                <c:pt idx="1333">
                  <c:v>120</c:v>
                </c:pt>
                <c:pt idx="1334">
                  <c:v>104</c:v>
                </c:pt>
                <c:pt idx="1335">
                  <c:v>103</c:v>
                </c:pt>
                <c:pt idx="1336">
                  <c:v>109</c:v>
                </c:pt>
                <c:pt idx="1337">
                  <c:v>104</c:v>
                </c:pt>
                <c:pt idx="1338">
                  <c:v>112</c:v>
                </c:pt>
                <c:pt idx="1339">
                  <c:v>95</c:v>
                </c:pt>
                <c:pt idx="1340">
                  <c:v>150</c:v>
                </c:pt>
                <c:pt idx="1341">
                  <c:v>101</c:v>
                </c:pt>
                <c:pt idx="1342">
                  <c:v>108</c:v>
                </c:pt>
                <c:pt idx="1343">
                  <c:v>98</c:v>
                </c:pt>
                <c:pt idx="1344">
                  <c:v>137</c:v>
                </c:pt>
                <c:pt idx="1345">
                  <c:v>112</c:v>
                </c:pt>
                <c:pt idx="1346">
                  <c:v>101</c:v>
                </c:pt>
                <c:pt idx="1347">
                  <c:v>103</c:v>
                </c:pt>
                <c:pt idx="1348">
                  <c:v>101</c:v>
                </c:pt>
                <c:pt idx="1349">
                  <c:v>112</c:v>
                </c:pt>
                <c:pt idx="1350">
                  <c:v>102</c:v>
                </c:pt>
                <c:pt idx="1351">
                  <c:v>101</c:v>
                </c:pt>
                <c:pt idx="1352">
                  <c:v>155</c:v>
                </c:pt>
                <c:pt idx="1353">
                  <c:v>109</c:v>
                </c:pt>
                <c:pt idx="1354">
                  <c:v>140</c:v>
                </c:pt>
                <c:pt idx="1355">
                  <c:v>108</c:v>
                </c:pt>
                <c:pt idx="1356">
                  <c:v>96</c:v>
                </c:pt>
                <c:pt idx="1357">
                  <c:v>123</c:v>
                </c:pt>
                <c:pt idx="1358">
                  <c:v>106</c:v>
                </c:pt>
                <c:pt idx="1359">
                  <c:v>76</c:v>
                </c:pt>
                <c:pt idx="1360">
                  <c:v>107</c:v>
                </c:pt>
                <c:pt idx="1361">
                  <c:v>82</c:v>
                </c:pt>
                <c:pt idx="1362">
                  <c:v>109</c:v>
                </c:pt>
                <c:pt idx="1363">
                  <c:v>99</c:v>
                </c:pt>
                <c:pt idx="1364">
                  <c:v>91</c:v>
                </c:pt>
                <c:pt idx="1365">
                  <c:v>87</c:v>
                </c:pt>
                <c:pt idx="1366">
                  <c:v>125</c:v>
                </c:pt>
                <c:pt idx="1367">
                  <c:v>118</c:v>
                </c:pt>
                <c:pt idx="1368">
                  <c:v>98</c:v>
                </c:pt>
                <c:pt idx="1369">
                  <c:v>92</c:v>
                </c:pt>
                <c:pt idx="1370">
                  <c:v>115</c:v>
                </c:pt>
                <c:pt idx="1371">
                  <c:v>120</c:v>
                </c:pt>
                <c:pt idx="1372">
                  <c:v>111</c:v>
                </c:pt>
                <c:pt idx="1373">
                  <c:v>94</c:v>
                </c:pt>
                <c:pt idx="1374">
                  <c:v>100</c:v>
                </c:pt>
                <c:pt idx="1375">
                  <c:v>101</c:v>
                </c:pt>
                <c:pt idx="1376">
                  <c:v>139</c:v>
                </c:pt>
                <c:pt idx="1377">
                  <c:v>91</c:v>
                </c:pt>
                <c:pt idx="1378">
                  <c:v>109</c:v>
                </c:pt>
                <c:pt idx="1379">
                  <c:v>102</c:v>
                </c:pt>
                <c:pt idx="1380">
                  <c:v>103</c:v>
                </c:pt>
                <c:pt idx="1381">
                  <c:v>83</c:v>
                </c:pt>
                <c:pt idx="1382">
                  <c:v>123</c:v>
                </c:pt>
                <c:pt idx="1383">
                  <c:v>101</c:v>
                </c:pt>
                <c:pt idx="1384">
                  <c:v>117</c:v>
                </c:pt>
                <c:pt idx="1385">
                  <c:v>114</c:v>
                </c:pt>
                <c:pt idx="1386">
                  <c:v>330</c:v>
                </c:pt>
                <c:pt idx="1387">
                  <c:v>121</c:v>
                </c:pt>
                <c:pt idx="1388">
                  <c:v>114</c:v>
                </c:pt>
                <c:pt idx="1389">
                  <c:v>148</c:v>
                </c:pt>
                <c:pt idx="1390">
                  <c:v>113</c:v>
                </c:pt>
                <c:pt idx="1391">
                  <c:v>91</c:v>
                </c:pt>
                <c:pt idx="1392">
                  <c:v>139</c:v>
                </c:pt>
                <c:pt idx="1393">
                  <c:v>96</c:v>
                </c:pt>
                <c:pt idx="1394">
                  <c:v>102</c:v>
                </c:pt>
                <c:pt idx="1395">
                  <c:v>96</c:v>
                </c:pt>
                <c:pt idx="1396">
                  <c:v>101</c:v>
                </c:pt>
                <c:pt idx="1397">
                  <c:v>128</c:v>
                </c:pt>
                <c:pt idx="1398">
                  <c:v>109</c:v>
                </c:pt>
                <c:pt idx="1399">
                  <c:v>114</c:v>
                </c:pt>
                <c:pt idx="1400">
                  <c:v>105</c:v>
                </c:pt>
                <c:pt idx="1401">
                  <c:v>141</c:v>
                </c:pt>
                <c:pt idx="1402">
                  <c:v>138</c:v>
                </c:pt>
                <c:pt idx="1403">
                  <c:v>101</c:v>
                </c:pt>
                <c:pt idx="1404">
                  <c:v>99</c:v>
                </c:pt>
                <c:pt idx="1405">
                  <c:v>85</c:v>
                </c:pt>
                <c:pt idx="1406">
                  <c:v>89</c:v>
                </c:pt>
                <c:pt idx="1407">
                  <c:v>99</c:v>
                </c:pt>
                <c:pt idx="1408">
                  <c:v>105</c:v>
                </c:pt>
                <c:pt idx="1409">
                  <c:v>97</c:v>
                </c:pt>
                <c:pt idx="1410">
                  <c:v>140</c:v>
                </c:pt>
                <c:pt idx="1411">
                  <c:v>118</c:v>
                </c:pt>
                <c:pt idx="1412">
                  <c:v>94</c:v>
                </c:pt>
                <c:pt idx="1413">
                  <c:v>124</c:v>
                </c:pt>
                <c:pt idx="1414">
                  <c:v>134</c:v>
                </c:pt>
                <c:pt idx="1415">
                  <c:v>113</c:v>
                </c:pt>
                <c:pt idx="1416">
                  <c:v>124</c:v>
                </c:pt>
                <c:pt idx="1417">
                  <c:v>97</c:v>
                </c:pt>
                <c:pt idx="1418">
                  <c:v>123</c:v>
                </c:pt>
                <c:pt idx="1419">
                  <c:v>99</c:v>
                </c:pt>
                <c:pt idx="1420">
                  <c:v>101</c:v>
                </c:pt>
                <c:pt idx="1421">
                  <c:v>92</c:v>
                </c:pt>
                <c:pt idx="1422">
                  <c:v>131</c:v>
                </c:pt>
                <c:pt idx="1423">
                  <c:v>107</c:v>
                </c:pt>
                <c:pt idx="1424">
                  <c:v>103</c:v>
                </c:pt>
                <c:pt idx="1425">
                  <c:v>129</c:v>
                </c:pt>
                <c:pt idx="1426">
                  <c:v>107</c:v>
                </c:pt>
                <c:pt idx="1427">
                  <c:v>89</c:v>
                </c:pt>
                <c:pt idx="1428">
                  <c:v>113</c:v>
                </c:pt>
                <c:pt idx="1429">
                  <c:v>93</c:v>
                </c:pt>
                <c:pt idx="1430">
                  <c:v>120</c:v>
                </c:pt>
                <c:pt idx="1431">
                  <c:v>98</c:v>
                </c:pt>
                <c:pt idx="1432">
                  <c:v>105</c:v>
                </c:pt>
                <c:pt idx="1433">
                  <c:v>98</c:v>
                </c:pt>
                <c:pt idx="1434">
                  <c:v>96</c:v>
                </c:pt>
                <c:pt idx="1435">
                  <c:v>87</c:v>
                </c:pt>
                <c:pt idx="1436">
                  <c:v>107</c:v>
                </c:pt>
                <c:pt idx="1437">
                  <c:v>90</c:v>
                </c:pt>
                <c:pt idx="1438">
                  <c:v>121</c:v>
                </c:pt>
                <c:pt idx="1439">
                  <c:v>119</c:v>
                </c:pt>
                <c:pt idx="1440">
                  <c:v>110</c:v>
                </c:pt>
                <c:pt idx="1441">
                  <c:v>100</c:v>
                </c:pt>
                <c:pt idx="1442">
                  <c:v>75</c:v>
                </c:pt>
                <c:pt idx="1443">
                  <c:v>132</c:v>
                </c:pt>
                <c:pt idx="1444">
                  <c:v>105</c:v>
                </c:pt>
                <c:pt idx="1445">
                  <c:v>289</c:v>
                </c:pt>
                <c:pt idx="1446">
                  <c:v>102</c:v>
                </c:pt>
                <c:pt idx="1447">
                  <c:v>143</c:v>
                </c:pt>
                <c:pt idx="1448">
                  <c:v>113</c:v>
                </c:pt>
                <c:pt idx="1449">
                  <c:v>161</c:v>
                </c:pt>
                <c:pt idx="1450">
                  <c:v>138</c:v>
                </c:pt>
                <c:pt idx="1451">
                  <c:v>126</c:v>
                </c:pt>
                <c:pt idx="1452">
                  <c:v>99</c:v>
                </c:pt>
                <c:pt idx="1453">
                  <c:v>101</c:v>
                </c:pt>
                <c:pt idx="1454">
                  <c:v>103</c:v>
                </c:pt>
                <c:pt idx="1455">
                  <c:v>118</c:v>
                </c:pt>
                <c:pt idx="1456">
                  <c:v>99</c:v>
                </c:pt>
                <c:pt idx="1457">
                  <c:v>105</c:v>
                </c:pt>
                <c:pt idx="1458">
                  <c:v>113</c:v>
                </c:pt>
                <c:pt idx="1459">
                  <c:v>93</c:v>
                </c:pt>
                <c:pt idx="1460">
                  <c:v>108</c:v>
                </c:pt>
                <c:pt idx="1461">
                  <c:v>74</c:v>
                </c:pt>
                <c:pt idx="1462">
                  <c:v>116</c:v>
                </c:pt>
                <c:pt idx="1463">
                  <c:v>104</c:v>
                </c:pt>
                <c:pt idx="1464">
                  <c:v>106</c:v>
                </c:pt>
                <c:pt idx="1465">
                  <c:v>120</c:v>
                </c:pt>
                <c:pt idx="1466">
                  <c:v>135</c:v>
                </c:pt>
                <c:pt idx="1467">
                  <c:v>132</c:v>
                </c:pt>
                <c:pt idx="1468">
                  <c:v>92</c:v>
                </c:pt>
                <c:pt idx="1469">
                  <c:v>99</c:v>
                </c:pt>
                <c:pt idx="1470">
                  <c:v>90</c:v>
                </c:pt>
                <c:pt idx="1471">
                  <c:v>111</c:v>
                </c:pt>
                <c:pt idx="1472">
                  <c:v>103</c:v>
                </c:pt>
                <c:pt idx="1473">
                  <c:v>127</c:v>
                </c:pt>
                <c:pt idx="1474">
                  <c:v>112</c:v>
                </c:pt>
                <c:pt idx="1475">
                  <c:v>87</c:v>
                </c:pt>
                <c:pt idx="1476">
                  <c:v>138</c:v>
                </c:pt>
                <c:pt idx="1477">
                  <c:v>132</c:v>
                </c:pt>
                <c:pt idx="1478">
                  <c:v>103</c:v>
                </c:pt>
                <c:pt idx="1479">
                  <c:v>123</c:v>
                </c:pt>
                <c:pt idx="1480">
                  <c:v>111</c:v>
                </c:pt>
                <c:pt idx="1481">
                  <c:v>102</c:v>
                </c:pt>
                <c:pt idx="1482">
                  <c:v>78</c:v>
                </c:pt>
                <c:pt idx="1483">
                  <c:v>132</c:v>
                </c:pt>
                <c:pt idx="1484">
                  <c:v>133</c:v>
                </c:pt>
                <c:pt idx="1485">
                  <c:v>108</c:v>
                </c:pt>
                <c:pt idx="1486">
                  <c:v>125</c:v>
                </c:pt>
                <c:pt idx="1487">
                  <c:v>98</c:v>
                </c:pt>
                <c:pt idx="1488">
                  <c:v>119</c:v>
                </c:pt>
                <c:pt idx="1489">
                  <c:v>87</c:v>
                </c:pt>
                <c:pt idx="1490">
                  <c:v>91</c:v>
                </c:pt>
                <c:pt idx="1491">
                  <c:v>100</c:v>
                </c:pt>
                <c:pt idx="1492">
                  <c:v>118</c:v>
                </c:pt>
                <c:pt idx="1493">
                  <c:v>109</c:v>
                </c:pt>
                <c:pt idx="1494">
                  <c:v>99</c:v>
                </c:pt>
                <c:pt idx="1495">
                  <c:v>114</c:v>
                </c:pt>
                <c:pt idx="1496">
                  <c:v>89</c:v>
                </c:pt>
                <c:pt idx="1497">
                  <c:v>95</c:v>
                </c:pt>
                <c:pt idx="1498">
                  <c:v>98</c:v>
                </c:pt>
                <c:pt idx="1499">
                  <c:v>94</c:v>
                </c:pt>
                <c:pt idx="1500">
                  <c:v>85</c:v>
                </c:pt>
                <c:pt idx="1501">
                  <c:v>124</c:v>
                </c:pt>
                <c:pt idx="1502">
                  <c:v>131</c:v>
                </c:pt>
                <c:pt idx="1503">
                  <c:v>107</c:v>
                </c:pt>
                <c:pt idx="1504">
                  <c:v>99</c:v>
                </c:pt>
                <c:pt idx="1505">
                  <c:v>83</c:v>
                </c:pt>
                <c:pt idx="1506">
                  <c:v>131</c:v>
                </c:pt>
                <c:pt idx="1507">
                  <c:v>85</c:v>
                </c:pt>
                <c:pt idx="1508">
                  <c:v>126</c:v>
                </c:pt>
                <c:pt idx="1509">
                  <c:v>123</c:v>
                </c:pt>
                <c:pt idx="1510">
                  <c:v>105</c:v>
                </c:pt>
                <c:pt idx="1511">
                  <c:v>125</c:v>
                </c:pt>
                <c:pt idx="1512">
                  <c:v>77</c:v>
                </c:pt>
                <c:pt idx="1513">
                  <c:v>121</c:v>
                </c:pt>
                <c:pt idx="1514">
                  <c:v>124</c:v>
                </c:pt>
                <c:pt idx="1515">
                  <c:v>99</c:v>
                </c:pt>
                <c:pt idx="1516">
                  <c:v>112</c:v>
                </c:pt>
                <c:pt idx="1517">
                  <c:v>111</c:v>
                </c:pt>
                <c:pt idx="1518">
                  <c:v>107</c:v>
                </c:pt>
                <c:pt idx="1519">
                  <c:v>104</c:v>
                </c:pt>
                <c:pt idx="1520">
                  <c:v>113</c:v>
                </c:pt>
                <c:pt idx="1521">
                  <c:v>113</c:v>
                </c:pt>
                <c:pt idx="1522">
                  <c:v>95</c:v>
                </c:pt>
                <c:pt idx="1523">
                  <c:v>126</c:v>
                </c:pt>
                <c:pt idx="1524">
                  <c:v>101</c:v>
                </c:pt>
                <c:pt idx="1525">
                  <c:v>102</c:v>
                </c:pt>
                <c:pt idx="1526">
                  <c:v>111</c:v>
                </c:pt>
                <c:pt idx="1527">
                  <c:v>98</c:v>
                </c:pt>
                <c:pt idx="1528">
                  <c:v>100</c:v>
                </c:pt>
                <c:pt idx="1529">
                  <c:v>118</c:v>
                </c:pt>
                <c:pt idx="1530">
                  <c:v>125</c:v>
                </c:pt>
                <c:pt idx="1531">
                  <c:v>94</c:v>
                </c:pt>
                <c:pt idx="1532">
                  <c:v>79</c:v>
                </c:pt>
                <c:pt idx="1533">
                  <c:v>106</c:v>
                </c:pt>
                <c:pt idx="1534">
                  <c:v>63</c:v>
                </c:pt>
                <c:pt idx="1535">
                  <c:v>108</c:v>
                </c:pt>
                <c:pt idx="1536">
                  <c:v>139</c:v>
                </c:pt>
                <c:pt idx="1537">
                  <c:v>127</c:v>
                </c:pt>
                <c:pt idx="1538">
                  <c:v>106</c:v>
                </c:pt>
                <c:pt idx="1539">
                  <c:v>95</c:v>
                </c:pt>
                <c:pt idx="1540">
                  <c:v>118</c:v>
                </c:pt>
                <c:pt idx="1541">
                  <c:v>108</c:v>
                </c:pt>
                <c:pt idx="1542">
                  <c:v>105</c:v>
                </c:pt>
                <c:pt idx="1543">
                  <c:v>131</c:v>
                </c:pt>
                <c:pt idx="1544">
                  <c:v>104</c:v>
                </c:pt>
                <c:pt idx="1545">
                  <c:v>133</c:v>
                </c:pt>
                <c:pt idx="1546">
                  <c:v>94</c:v>
                </c:pt>
                <c:pt idx="1547">
                  <c:v>109</c:v>
                </c:pt>
                <c:pt idx="1548">
                  <c:v>96</c:v>
                </c:pt>
                <c:pt idx="1549">
                  <c:v>105</c:v>
                </c:pt>
                <c:pt idx="1550">
                  <c:v>99</c:v>
                </c:pt>
                <c:pt idx="1551">
                  <c:v>112</c:v>
                </c:pt>
                <c:pt idx="1552">
                  <c:v>108</c:v>
                </c:pt>
                <c:pt idx="1553">
                  <c:v>126</c:v>
                </c:pt>
                <c:pt idx="1554">
                  <c:v>98</c:v>
                </c:pt>
                <c:pt idx="1555">
                  <c:v>104</c:v>
                </c:pt>
                <c:pt idx="1556">
                  <c:v>110</c:v>
                </c:pt>
                <c:pt idx="1557">
                  <c:v>130</c:v>
                </c:pt>
                <c:pt idx="1558">
                  <c:v>93</c:v>
                </c:pt>
                <c:pt idx="1559">
                  <c:v>96</c:v>
                </c:pt>
                <c:pt idx="1560">
                  <c:v>114</c:v>
                </c:pt>
                <c:pt idx="1561">
                  <c:v>106</c:v>
                </c:pt>
                <c:pt idx="1562">
                  <c:v>150</c:v>
                </c:pt>
                <c:pt idx="1563">
                  <c:v>100</c:v>
                </c:pt>
                <c:pt idx="1564">
                  <c:v>100</c:v>
                </c:pt>
                <c:pt idx="1565">
                  <c:v>107</c:v>
                </c:pt>
                <c:pt idx="1566">
                  <c:v>102</c:v>
                </c:pt>
                <c:pt idx="1567">
                  <c:v>101</c:v>
                </c:pt>
                <c:pt idx="1568">
                  <c:v>86</c:v>
                </c:pt>
                <c:pt idx="1569">
                  <c:v>108</c:v>
                </c:pt>
                <c:pt idx="1570">
                  <c:v>123</c:v>
                </c:pt>
                <c:pt idx="1571">
                  <c:v>88</c:v>
                </c:pt>
                <c:pt idx="1572">
                  <c:v>109</c:v>
                </c:pt>
                <c:pt idx="1573">
                  <c:v>122</c:v>
                </c:pt>
                <c:pt idx="1574">
                  <c:v>251</c:v>
                </c:pt>
                <c:pt idx="1575">
                  <c:v>118</c:v>
                </c:pt>
                <c:pt idx="1576">
                  <c:v>131</c:v>
                </c:pt>
                <c:pt idx="1577">
                  <c:v>109</c:v>
                </c:pt>
                <c:pt idx="1578">
                  <c:v>88</c:v>
                </c:pt>
                <c:pt idx="1579">
                  <c:v>103</c:v>
                </c:pt>
                <c:pt idx="1580">
                  <c:v>87</c:v>
                </c:pt>
                <c:pt idx="1581">
                  <c:v>160</c:v>
                </c:pt>
                <c:pt idx="1582">
                  <c:v>121</c:v>
                </c:pt>
                <c:pt idx="1583">
                  <c:v>129</c:v>
                </c:pt>
                <c:pt idx="1584">
                  <c:v>115</c:v>
                </c:pt>
                <c:pt idx="1585">
                  <c:v>153</c:v>
                </c:pt>
                <c:pt idx="1586">
                  <c:v>128</c:v>
                </c:pt>
                <c:pt idx="1587">
                  <c:v>89</c:v>
                </c:pt>
                <c:pt idx="1588">
                  <c:v>122</c:v>
                </c:pt>
                <c:pt idx="1589">
                  <c:v>99</c:v>
                </c:pt>
                <c:pt idx="1590">
                  <c:v>99</c:v>
                </c:pt>
                <c:pt idx="1591">
                  <c:v>147</c:v>
                </c:pt>
                <c:pt idx="1592">
                  <c:v>112</c:v>
                </c:pt>
                <c:pt idx="1593">
                  <c:v>88</c:v>
                </c:pt>
                <c:pt idx="1594">
                  <c:v>94</c:v>
                </c:pt>
                <c:pt idx="1595">
                  <c:v>90</c:v>
                </c:pt>
                <c:pt idx="1596">
                  <c:v>167</c:v>
                </c:pt>
                <c:pt idx="1597">
                  <c:v>118</c:v>
                </c:pt>
                <c:pt idx="1598">
                  <c:v>83</c:v>
                </c:pt>
                <c:pt idx="1599">
                  <c:v>104</c:v>
                </c:pt>
                <c:pt idx="1600">
                  <c:v>102</c:v>
                </c:pt>
                <c:pt idx="1601">
                  <c:v>131</c:v>
                </c:pt>
                <c:pt idx="1602">
                  <c:v>101</c:v>
                </c:pt>
                <c:pt idx="1603">
                  <c:v>130</c:v>
                </c:pt>
                <c:pt idx="1604">
                  <c:v>120</c:v>
                </c:pt>
                <c:pt idx="1605">
                  <c:v>135</c:v>
                </c:pt>
                <c:pt idx="1606">
                  <c:v>110</c:v>
                </c:pt>
                <c:pt idx="1607">
                  <c:v>103</c:v>
                </c:pt>
                <c:pt idx="1608">
                  <c:v>110</c:v>
                </c:pt>
                <c:pt idx="1609">
                  <c:v>91</c:v>
                </c:pt>
                <c:pt idx="1610">
                  <c:v>105</c:v>
                </c:pt>
                <c:pt idx="1611">
                  <c:v>127</c:v>
                </c:pt>
                <c:pt idx="1612">
                  <c:v>82</c:v>
                </c:pt>
                <c:pt idx="1613">
                  <c:v>99</c:v>
                </c:pt>
                <c:pt idx="1614">
                  <c:v>90</c:v>
                </c:pt>
                <c:pt idx="1615">
                  <c:v>115</c:v>
                </c:pt>
                <c:pt idx="1616">
                  <c:v>96</c:v>
                </c:pt>
                <c:pt idx="1617">
                  <c:v>104</c:v>
                </c:pt>
                <c:pt idx="1618">
                  <c:v>117</c:v>
                </c:pt>
                <c:pt idx="1619">
                  <c:v>83</c:v>
                </c:pt>
                <c:pt idx="1620">
                  <c:v>99</c:v>
                </c:pt>
                <c:pt idx="1621">
                  <c:v>81</c:v>
                </c:pt>
                <c:pt idx="1622">
                  <c:v>135</c:v>
                </c:pt>
                <c:pt idx="1623">
                  <c:v>117</c:v>
                </c:pt>
                <c:pt idx="1624">
                  <c:v>139</c:v>
                </c:pt>
                <c:pt idx="1625">
                  <c:v>123</c:v>
                </c:pt>
                <c:pt idx="1626">
                  <c:v>117</c:v>
                </c:pt>
                <c:pt idx="1627">
                  <c:v>97</c:v>
                </c:pt>
                <c:pt idx="1628">
                  <c:v>81</c:v>
                </c:pt>
                <c:pt idx="1629">
                  <c:v>103</c:v>
                </c:pt>
                <c:pt idx="1630">
                  <c:v>119</c:v>
                </c:pt>
                <c:pt idx="1631">
                  <c:v>94</c:v>
                </c:pt>
                <c:pt idx="1632">
                  <c:v>89</c:v>
                </c:pt>
                <c:pt idx="1633">
                  <c:v>98</c:v>
                </c:pt>
                <c:pt idx="1634">
                  <c:v>107</c:v>
                </c:pt>
                <c:pt idx="1635">
                  <c:v>108</c:v>
                </c:pt>
                <c:pt idx="1636">
                  <c:v>134</c:v>
                </c:pt>
                <c:pt idx="1637">
                  <c:v>110</c:v>
                </c:pt>
                <c:pt idx="1638">
                  <c:v>103</c:v>
                </c:pt>
                <c:pt idx="1639">
                  <c:v>100</c:v>
                </c:pt>
                <c:pt idx="1640">
                  <c:v>131</c:v>
                </c:pt>
                <c:pt idx="1641">
                  <c:v>133</c:v>
                </c:pt>
                <c:pt idx="1642">
                  <c:v>109</c:v>
                </c:pt>
                <c:pt idx="1643">
                  <c:v>114</c:v>
                </c:pt>
                <c:pt idx="1644">
                  <c:v>164</c:v>
                </c:pt>
                <c:pt idx="1645">
                  <c:v>92</c:v>
                </c:pt>
                <c:pt idx="1646">
                  <c:v>122</c:v>
                </c:pt>
                <c:pt idx="1647">
                  <c:v>110</c:v>
                </c:pt>
                <c:pt idx="1648">
                  <c:v>116</c:v>
                </c:pt>
                <c:pt idx="1649">
                  <c:v>115</c:v>
                </c:pt>
                <c:pt idx="1650">
                  <c:v>148</c:v>
                </c:pt>
                <c:pt idx="1651">
                  <c:v>118</c:v>
                </c:pt>
                <c:pt idx="1652">
                  <c:v>101</c:v>
                </c:pt>
                <c:pt idx="1653">
                  <c:v>82</c:v>
                </c:pt>
                <c:pt idx="1654">
                  <c:v>110</c:v>
                </c:pt>
                <c:pt idx="1655">
                  <c:v>193</c:v>
                </c:pt>
                <c:pt idx="1656">
                  <c:v>130</c:v>
                </c:pt>
                <c:pt idx="1657">
                  <c:v>111</c:v>
                </c:pt>
                <c:pt idx="1658">
                  <c:v>110</c:v>
                </c:pt>
                <c:pt idx="1659">
                  <c:v>123</c:v>
                </c:pt>
                <c:pt idx="1660">
                  <c:v>109</c:v>
                </c:pt>
                <c:pt idx="1661">
                  <c:v>99</c:v>
                </c:pt>
                <c:pt idx="1662">
                  <c:v>106</c:v>
                </c:pt>
                <c:pt idx="1663">
                  <c:v>98</c:v>
                </c:pt>
                <c:pt idx="1664">
                  <c:v>93</c:v>
                </c:pt>
                <c:pt idx="1665">
                  <c:v>112</c:v>
                </c:pt>
                <c:pt idx="1666">
                  <c:v>101</c:v>
                </c:pt>
                <c:pt idx="1667">
                  <c:v>104</c:v>
                </c:pt>
                <c:pt idx="1668">
                  <c:v>120</c:v>
                </c:pt>
                <c:pt idx="1669">
                  <c:v>91</c:v>
                </c:pt>
                <c:pt idx="1670">
                  <c:v>97</c:v>
                </c:pt>
                <c:pt idx="1671">
                  <c:v>133</c:v>
                </c:pt>
                <c:pt idx="1672">
                  <c:v>123</c:v>
                </c:pt>
                <c:pt idx="1673">
                  <c:v>114</c:v>
                </c:pt>
                <c:pt idx="1674">
                  <c:v>111</c:v>
                </c:pt>
                <c:pt idx="1675">
                  <c:v>117</c:v>
                </c:pt>
                <c:pt idx="1676">
                  <c:v>121</c:v>
                </c:pt>
                <c:pt idx="1677">
                  <c:v>139</c:v>
                </c:pt>
                <c:pt idx="1678">
                  <c:v>115</c:v>
                </c:pt>
                <c:pt idx="1679">
                  <c:v>175</c:v>
                </c:pt>
                <c:pt idx="1680">
                  <c:v>85</c:v>
                </c:pt>
                <c:pt idx="1681">
                  <c:v>90</c:v>
                </c:pt>
                <c:pt idx="1682">
                  <c:v>107</c:v>
                </c:pt>
                <c:pt idx="1683">
                  <c:v>100</c:v>
                </c:pt>
                <c:pt idx="1684">
                  <c:v>129</c:v>
                </c:pt>
                <c:pt idx="1685">
                  <c:v>109</c:v>
                </c:pt>
                <c:pt idx="1686">
                  <c:v>94</c:v>
                </c:pt>
                <c:pt idx="1687">
                  <c:v>133</c:v>
                </c:pt>
                <c:pt idx="1688">
                  <c:v>105</c:v>
                </c:pt>
                <c:pt idx="1689">
                  <c:v>100</c:v>
                </c:pt>
                <c:pt idx="1690">
                  <c:v>113</c:v>
                </c:pt>
                <c:pt idx="1691">
                  <c:v>118</c:v>
                </c:pt>
                <c:pt idx="1692">
                  <c:v>110</c:v>
                </c:pt>
                <c:pt idx="1693">
                  <c:v>110</c:v>
                </c:pt>
                <c:pt idx="1694">
                  <c:v>99</c:v>
                </c:pt>
                <c:pt idx="1695">
                  <c:v>101</c:v>
                </c:pt>
                <c:pt idx="1696">
                  <c:v>103</c:v>
                </c:pt>
                <c:pt idx="1697">
                  <c:v>95</c:v>
                </c:pt>
                <c:pt idx="1698">
                  <c:v>117</c:v>
                </c:pt>
                <c:pt idx="1699">
                  <c:v>129</c:v>
                </c:pt>
                <c:pt idx="1700">
                  <c:v>120</c:v>
                </c:pt>
                <c:pt idx="1701">
                  <c:v>125</c:v>
                </c:pt>
                <c:pt idx="1702">
                  <c:v>133</c:v>
                </c:pt>
                <c:pt idx="1703">
                  <c:v>116</c:v>
                </c:pt>
                <c:pt idx="1704">
                  <c:v>129</c:v>
                </c:pt>
                <c:pt idx="1705">
                  <c:v>93</c:v>
                </c:pt>
                <c:pt idx="1706">
                  <c:v>118</c:v>
                </c:pt>
                <c:pt idx="1707">
                  <c:v>129</c:v>
                </c:pt>
                <c:pt idx="1708">
                  <c:v>185</c:v>
                </c:pt>
                <c:pt idx="1709">
                  <c:v>146</c:v>
                </c:pt>
                <c:pt idx="1710">
                  <c:v>128</c:v>
                </c:pt>
                <c:pt idx="1711">
                  <c:v>93</c:v>
                </c:pt>
                <c:pt idx="1712">
                  <c:v>97</c:v>
                </c:pt>
                <c:pt idx="1713">
                  <c:v>82</c:v>
                </c:pt>
                <c:pt idx="1714">
                  <c:v>85</c:v>
                </c:pt>
                <c:pt idx="1715">
                  <c:v>88</c:v>
                </c:pt>
                <c:pt idx="1716">
                  <c:v>119</c:v>
                </c:pt>
                <c:pt idx="1717">
                  <c:v>122</c:v>
                </c:pt>
                <c:pt idx="1718">
                  <c:v>99</c:v>
                </c:pt>
                <c:pt idx="1719">
                  <c:v>97</c:v>
                </c:pt>
                <c:pt idx="1720">
                  <c:v>121</c:v>
                </c:pt>
                <c:pt idx="1721">
                  <c:v>95</c:v>
                </c:pt>
                <c:pt idx="1722">
                  <c:v>105</c:v>
                </c:pt>
                <c:pt idx="1723">
                  <c:v>108</c:v>
                </c:pt>
                <c:pt idx="1724">
                  <c:v>134</c:v>
                </c:pt>
                <c:pt idx="1725">
                  <c:v>115</c:v>
                </c:pt>
                <c:pt idx="1726">
                  <c:v>86</c:v>
                </c:pt>
                <c:pt idx="1727">
                  <c:v>101</c:v>
                </c:pt>
                <c:pt idx="1728">
                  <c:v>96</c:v>
                </c:pt>
                <c:pt idx="1729">
                  <c:v>101</c:v>
                </c:pt>
                <c:pt idx="1730">
                  <c:v>100</c:v>
                </c:pt>
                <c:pt idx="1731">
                  <c:v>117</c:v>
                </c:pt>
                <c:pt idx="1732">
                  <c:v>101</c:v>
                </c:pt>
                <c:pt idx="1733">
                  <c:v>98</c:v>
                </c:pt>
                <c:pt idx="1734">
                  <c:v>146</c:v>
                </c:pt>
                <c:pt idx="1735">
                  <c:v>102</c:v>
                </c:pt>
                <c:pt idx="1736">
                  <c:v>97</c:v>
                </c:pt>
                <c:pt idx="1737">
                  <c:v>142</c:v>
                </c:pt>
                <c:pt idx="1738">
                  <c:v>98</c:v>
                </c:pt>
                <c:pt idx="1739">
                  <c:v>219</c:v>
                </c:pt>
                <c:pt idx="1740">
                  <c:v>109</c:v>
                </c:pt>
                <c:pt idx="1741">
                  <c:v>97</c:v>
                </c:pt>
                <c:pt idx="1742">
                  <c:v>158</c:v>
                </c:pt>
                <c:pt idx="1743">
                  <c:v>85</c:v>
                </c:pt>
                <c:pt idx="1744">
                  <c:v>80</c:v>
                </c:pt>
                <c:pt idx="1745">
                  <c:v>86</c:v>
                </c:pt>
                <c:pt idx="1746">
                  <c:v>119</c:v>
                </c:pt>
                <c:pt idx="1747">
                  <c:v>98</c:v>
                </c:pt>
                <c:pt idx="1748">
                  <c:v>97</c:v>
                </c:pt>
                <c:pt idx="1749">
                  <c:v>124</c:v>
                </c:pt>
                <c:pt idx="1750">
                  <c:v>97</c:v>
                </c:pt>
                <c:pt idx="1751">
                  <c:v>105</c:v>
                </c:pt>
                <c:pt idx="1752">
                  <c:v>104</c:v>
                </c:pt>
                <c:pt idx="1753">
                  <c:v>101</c:v>
                </c:pt>
                <c:pt idx="1754">
                  <c:v>101</c:v>
                </c:pt>
                <c:pt idx="1755">
                  <c:v>114</c:v>
                </c:pt>
                <c:pt idx="1756">
                  <c:v>105</c:v>
                </c:pt>
                <c:pt idx="1757">
                  <c:v>90</c:v>
                </c:pt>
                <c:pt idx="1758">
                  <c:v>97</c:v>
                </c:pt>
                <c:pt idx="1759">
                  <c:v>144</c:v>
                </c:pt>
                <c:pt idx="1760">
                  <c:v>114</c:v>
                </c:pt>
                <c:pt idx="1761">
                  <c:v>124</c:v>
                </c:pt>
                <c:pt idx="1762">
                  <c:v>89</c:v>
                </c:pt>
                <c:pt idx="1763">
                  <c:v>160</c:v>
                </c:pt>
                <c:pt idx="1764">
                  <c:v>92</c:v>
                </c:pt>
                <c:pt idx="1765">
                  <c:v>117</c:v>
                </c:pt>
                <c:pt idx="1766">
                  <c:v>111</c:v>
                </c:pt>
                <c:pt idx="1767">
                  <c:v>121</c:v>
                </c:pt>
                <c:pt idx="1768">
                  <c:v>107</c:v>
                </c:pt>
                <c:pt idx="1769">
                  <c:v>106</c:v>
                </c:pt>
                <c:pt idx="1770">
                  <c:v>136</c:v>
                </c:pt>
                <c:pt idx="1771">
                  <c:v>97</c:v>
                </c:pt>
                <c:pt idx="1772">
                  <c:v>108</c:v>
                </c:pt>
                <c:pt idx="1773">
                  <c:v>97</c:v>
                </c:pt>
                <c:pt idx="1774">
                  <c:v>99</c:v>
                </c:pt>
                <c:pt idx="1775">
                  <c:v>103</c:v>
                </c:pt>
                <c:pt idx="1776">
                  <c:v>95</c:v>
                </c:pt>
                <c:pt idx="1777">
                  <c:v>93</c:v>
                </c:pt>
                <c:pt idx="1778">
                  <c:v>98</c:v>
                </c:pt>
                <c:pt idx="1779">
                  <c:v>90</c:v>
                </c:pt>
                <c:pt idx="1780">
                  <c:v>107</c:v>
                </c:pt>
                <c:pt idx="1781">
                  <c:v>90</c:v>
                </c:pt>
                <c:pt idx="1782">
                  <c:v>115</c:v>
                </c:pt>
                <c:pt idx="1783">
                  <c:v>93</c:v>
                </c:pt>
                <c:pt idx="1784">
                  <c:v>99</c:v>
                </c:pt>
                <c:pt idx="1785">
                  <c:v>107</c:v>
                </c:pt>
                <c:pt idx="1786">
                  <c:v>110</c:v>
                </c:pt>
                <c:pt idx="1787">
                  <c:v>101</c:v>
                </c:pt>
                <c:pt idx="1788">
                  <c:v>85</c:v>
                </c:pt>
                <c:pt idx="1789">
                  <c:v>132</c:v>
                </c:pt>
                <c:pt idx="1790">
                  <c:v>90</c:v>
                </c:pt>
                <c:pt idx="1791">
                  <c:v>145</c:v>
                </c:pt>
                <c:pt idx="1792">
                  <c:v>110</c:v>
                </c:pt>
                <c:pt idx="1793">
                  <c:v>122</c:v>
                </c:pt>
                <c:pt idx="1794">
                  <c:v>107</c:v>
                </c:pt>
                <c:pt idx="1795">
                  <c:v>127</c:v>
                </c:pt>
                <c:pt idx="1796">
                  <c:v>99</c:v>
                </c:pt>
                <c:pt idx="1797">
                  <c:v>140</c:v>
                </c:pt>
                <c:pt idx="1798">
                  <c:v>133</c:v>
                </c:pt>
                <c:pt idx="1799">
                  <c:v>271</c:v>
                </c:pt>
                <c:pt idx="1800">
                  <c:v>112</c:v>
                </c:pt>
                <c:pt idx="1801">
                  <c:v>99</c:v>
                </c:pt>
                <c:pt idx="1802">
                  <c:v>100</c:v>
                </c:pt>
                <c:pt idx="1803">
                  <c:v>92</c:v>
                </c:pt>
                <c:pt idx="1804">
                  <c:v>105</c:v>
                </c:pt>
                <c:pt idx="1805">
                  <c:v>110</c:v>
                </c:pt>
                <c:pt idx="1806">
                  <c:v>116</c:v>
                </c:pt>
                <c:pt idx="1807">
                  <c:v>88</c:v>
                </c:pt>
                <c:pt idx="1808">
                  <c:v>111</c:v>
                </c:pt>
                <c:pt idx="1809">
                  <c:v>95</c:v>
                </c:pt>
                <c:pt idx="1810">
                  <c:v>95</c:v>
                </c:pt>
                <c:pt idx="1811">
                  <c:v>127</c:v>
                </c:pt>
                <c:pt idx="1812">
                  <c:v>104</c:v>
                </c:pt>
                <c:pt idx="1813">
                  <c:v>95</c:v>
                </c:pt>
                <c:pt idx="1814">
                  <c:v>121</c:v>
                </c:pt>
                <c:pt idx="1815">
                  <c:v>107</c:v>
                </c:pt>
                <c:pt idx="1816">
                  <c:v>117</c:v>
                </c:pt>
                <c:pt idx="1817">
                  <c:v>107</c:v>
                </c:pt>
                <c:pt idx="1818">
                  <c:v>131</c:v>
                </c:pt>
                <c:pt idx="1819">
                  <c:v>122</c:v>
                </c:pt>
                <c:pt idx="1820">
                  <c:v>134</c:v>
                </c:pt>
                <c:pt idx="1821">
                  <c:v>117</c:v>
                </c:pt>
                <c:pt idx="1822">
                  <c:v>138</c:v>
                </c:pt>
                <c:pt idx="1823">
                  <c:v>100</c:v>
                </c:pt>
                <c:pt idx="1824">
                  <c:v>119</c:v>
                </c:pt>
                <c:pt idx="1825">
                  <c:v>137</c:v>
                </c:pt>
                <c:pt idx="1826">
                  <c:v>119</c:v>
                </c:pt>
                <c:pt idx="1827">
                  <c:v>139</c:v>
                </c:pt>
                <c:pt idx="1828">
                  <c:v>120</c:v>
                </c:pt>
                <c:pt idx="1829">
                  <c:v>98</c:v>
                </c:pt>
                <c:pt idx="1830">
                  <c:v>106</c:v>
                </c:pt>
                <c:pt idx="1831">
                  <c:v>98</c:v>
                </c:pt>
                <c:pt idx="1832">
                  <c:v>107</c:v>
                </c:pt>
                <c:pt idx="1833">
                  <c:v>88</c:v>
                </c:pt>
                <c:pt idx="1834">
                  <c:v>137</c:v>
                </c:pt>
                <c:pt idx="1835">
                  <c:v>100</c:v>
                </c:pt>
                <c:pt idx="1836">
                  <c:v>115</c:v>
                </c:pt>
                <c:pt idx="1837">
                  <c:v>101</c:v>
                </c:pt>
                <c:pt idx="1838">
                  <c:v>110</c:v>
                </c:pt>
                <c:pt idx="1839">
                  <c:v>94</c:v>
                </c:pt>
                <c:pt idx="1840">
                  <c:v>88</c:v>
                </c:pt>
                <c:pt idx="1841">
                  <c:v>127</c:v>
                </c:pt>
                <c:pt idx="1842">
                  <c:v>95</c:v>
                </c:pt>
                <c:pt idx="1843">
                  <c:v>87</c:v>
                </c:pt>
                <c:pt idx="1844">
                  <c:v>118</c:v>
                </c:pt>
                <c:pt idx="1845">
                  <c:v>107</c:v>
                </c:pt>
                <c:pt idx="1846">
                  <c:v>124</c:v>
                </c:pt>
                <c:pt idx="1847">
                  <c:v>89</c:v>
                </c:pt>
                <c:pt idx="1848">
                  <c:v>88</c:v>
                </c:pt>
                <c:pt idx="1849">
                  <c:v>118</c:v>
                </c:pt>
                <c:pt idx="1850">
                  <c:v>80</c:v>
                </c:pt>
                <c:pt idx="1851">
                  <c:v>120</c:v>
                </c:pt>
                <c:pt idx="1852">
                  <c:v>98</c:v>
                </c:pt>
                <c:pt idx="1853">
                  <c:v>119</c:v>
                </c:pt>
                <c:pt idx="1854">
                  <c:v>88</c:v>
                </c:pt>
                <c:pt idx="1855">
                  <c:v>90</c:v>
                </c:pt>
                <c:pt idx="1856">
                  <c:v>127</c:v>
                </c:pt>
                <c:pt idx="1857">
                  <c:v>119</c:v>
                </c:pt>
                <c:pt idx="1858">
                  <c:v>85</c:v>
                </c:pt>
                <c:pt idx="1859">
                  <c:v>98</c:v>
                </c:pt>
                <c:pt idx="1860">
                  <c:v>101</c:v>
                </c:pt>
                <c:pt idx="1861">
                  <c:v>112</c:v>
                </c:pt>
                <c:pt idx="1862">
                  <c:v>97</c:v>
                </c:pt>
                <c:pt idx="1863">
                  <c:v>126</c:v>
                </c:pt>
                <c:pt idx="1864">
                  <c:v>97</c:v>
                </c:pt>
                <c:pt idx="1865">
                  <c:v>100</c:v>
                </c:pt>
                <c:pt idx="1866">
                  <c:v>114</c:v>
                </c:pt>
                <c:pt idx="1867">
                  <c:v>88</c:v>
                </c:pt>
                <c:pt idx="1868">
                  <c:v>93</c:v>
                </c:pt>
                <c:pt idx="1869">
                  <c:v>98</c:v>
                </c:pt>
                <c:pt idx="1870">
                  <c:v>94</c:v>
                </c:pt>
                <c:pt idx="1871">
                  <c:v>102</c:v>
                </c:pt>
                <c:pt idx="1872">
                  <c:v>98</c:v>
                </c:pt>
                <c:pt idx="1873">
                  <c:v>111</c:v>
                </c:pt>
                <c:pt idx="1874">
                  <c:v>100</c:v>
                </c:pt>
                <c:pt idx="1875">
                  <c:v>141</c:v>
                </c:pt>
                <c:pt idx="1876">
                  <c:v>114</c:v>
                </c:pt>
                <c:pt idx="1877">
                  <c:v>96</c:v>
                </c:pt>
                <c:pt idx="1878">
                  <c:v>111</c:v>
                </c:pt>
                <c:pt idx="1879">
                  <c:v>127</c:v>
                </c:pt>
                <c:pt idx="1880">
                  <c:v>107</c:v>
                </c:pt>
                <c:pt idx="1881">
                  <c:v>97</c:v>
                </c:pt>
                <c:pt idx="1882">
                  <c:v>127</c:v>
                </c:pt>
                <c:pt idx="1883">
                  <c:v>110</c:v>
                </c:pt>
                <c:pt idx="1884">
                  <c:v>135</c:v>
                </c:pt>
                <c:pt idx="1885">
                  <c:v>84</c:v>
                </c:pt>
                <c:pt idx="1886">
                  <c:v>122</c:v>
                </c:pt>
                <c:pt idx="1887">
                  <c:v>114</c:v>
                </c:pt>
                <c:pt idx="1888">
                  <c:v>132</c:v>
                </c:pt>
                <c:pt idx="1889">
                  <c:v>170</c:v>
                </c:pt>
                <c:pt idx="1890">
                  <c:v>133</c:v>
                </c:pt>
                <c:pt idx="1891">
                  <c:v>112</c:v>
                </c:pt>
                <c:pt idx="1892">
                  <c:v>108</c:v>
                </c:pt>
                <c:pt idx="1893">
                  <c:v>115</c:v>
                </c:pt>
                <c:pt idx="1894">
                  <c:v>83</c:v>
                </c:pt>
                <c:pt idx="1895">
                  <c:v>105</c:v>
                </c:pt>
                <c:pt idx="1896">
                  <c:v>96</c:v>
                </c:pt>
                <c:pt idx="1897">
                  <c:v>94</c:v>
                </c:pt>
                <c:pt idx="1898">
                  <c:v>142</c:v>
                </c:pt>
                <c:pt idx="1899">
                  <c:v>104</c:v>
                </c:pt>
                <c:pt idx="1900">
                  <c:v>106</c:v>
                </c:pt>
                <c:pt idx="1901">
                  <c:v>106</c:v>
                </c:pt>
                <c:pt idx="1902">
                  <c:v>98</c:v>
                </c:pt>
                <c:pt idx="1903">
                  <c:v>100</c:v>
                </c:pt>
                <c:pt idx="1904">
                  <c:v>95</c:v>
                </c:pt>
                <c:pt idx="1905">
                  <c:v>107</c:v>
                </c:pt>
                <c:pt idx="1906">
                  <c:v>104</c:v>
                </c:pt>
                <c:pt idx="1907">
                  <c:v>143</c:v>
                </c:pt>
                <c:pt idx="1908">
                  <c:v>96</c:v>
                </c:pt>
                <c:pt idx="1909">
                  <c:v>145</c:v>
                </c:pt>
                <c:pt idx="1910">
                  <c:v>116</c:v>
                </c:pt>
                <c:pt idx="1911">
                  <c:v>100</c:v>
                </c:pt>
                <c:pt idx="1912">
                  <c:v>104</c:v>
                </c:pt>
                <c:pt idx="1913">
                  <c:v>92</c:v>
                </c:pt>
                <c:pt idx="1914">
                  <c:v>105</c:v>
                </c:pt>
                <c:pt idx="1915">
                  <c:v>120</c:v>
                </c:pt>
                <c:pt idx="1916">
                  <c:v>116</c:v>
                </c:pt>
                <c:pt idx="1917">
                  <c:v>119</c:v>
                </c:pt>
                <c:pt idx="1918">
                  <c:v>101</c:v>
                </c:pt>
                <c:pt idx="1919">
                  <c:v>117</c:v>
                </c:pt>
                <c:pt idx="1920">
                  <c:v>112</c:v>
                </c:pt>
                <c:pt idx="1921">
                  <c:v>136</c:v>
                </c:pt>
                <c:pt idx="1922">
                  <c:v>81</c:v>
                </c:pt>
                <c:pt idx="1923">
                  <c:v>87</c:v>
                </c:pt>
                <c:pt idx="1924">
                  <c:v>96</c:v>
                </c:pt>
                <c:pt idx="1925">
                  <c:v>106</c:v>
                </c:pt>
                <c:pt idx="1926">
                  <c:v>122</c:v>
                </c:pt>
                <c:pt idx="1927">
                  <c:v>123</c:v>
                </c:pt>
                <c:pt idx="1928">
                  <c:v>92</c:v>
                </c:pt>
                <c:pt idx="1929">
                  <c:v>110</c:v>
                </c:pt>
                <c:pt idx="1930">
                  <c:v>104</c:v>
                </c:pt>
                <c:pt idx="1931">
                  <c:v>98</c:v>
                </c:pt>
                <c:pt idx="1932">
                  <c:v>120</c:v>
                </c:pt>
                <c:pt idx="1933">
                  <c:v>112</c:v>
                </c:pt>
                <c:pt idx="1934">
                  <c:v>127</c:v>
                </c:pt>
                <c:pt idx="1935">
                  <c:v>102</c:v>
                </c:pt>
                <c:pt idx="1936">
                  <c:v>91</c:v>
                </c:pt>
                <c:pt idx="1937">
                  <c:v>114</c:v>
                </c:pt>
                <c:pt idx="1938">
                  <c:v>115</c:v>
                </c:pt>
                <c:pt idx="1939">
                  <c:v>115</c:v>
                </c:pt>
                <c:pt idx="1940">
                  <c:v>120</c:v>
                </c:pt>
                <c:pt idx="1941">
                  <c:v>135</c:v>
                </c:pt>
                <c:pt idx="1942">
                  <c:v>90</c:v>
                </c:pt>
                <c:pt idx="1943">
                  <c:v>100</c:v>
                </c:pt>
                <c:pt idx="1944">
                  <c:v>105</c:v>
                </c:pt>
                <c:pt idx="1945">
                  <c:v>138</c:v>
                </c:pt>
                <c:pt idx="1946">
                  <c:v>94</c:v>
                </c:pt>
                <c:pt idx="1947">
                  <c:v>101</c:v>
                </c:pt>
                <c:pt idx="1948">
                  <c:v>131</c:v>
                </c:pt>
                <c:pt idx="1949">
                  <c:v>112</c:v>
                </c:pt>
                <c:pt idx="1950">
                  <c:v>95</c:v>
                </c:pt>
                <c:pt idx="1951">
                  <c:v>100</c:v>
                </c:pt>
                <c:pt idx="1952">
                  <c:v>108</c:v>
                </c:pt>
                <c:pt idx="1953">
                  <c:v>101</c:v>
                </c:pt>
                <c:pt idx="1954">
                  <c:v>109</c:v>
                </c:pt>
                <c:pt idx="1955">
                  <c:v>115</c:v>
                </c:pt>
                <c:pt idx="1956">
                  <c:v>117</c:v>
                </c:pt>
                <c:pt idx="1957">
                  <c:v>107</c:v>
                </c:pt>
                <c:pt idx="1958">
                  <c:v>134</c:v>
                </c:pt>
                <c:pt idx="1959">
                  <c:v>118</c:v>
                </c:pt>
                <c:pt idx="1960">
                  <c:v>121</c:v>
                </c:pt>
                <c:pt idx="1961">
                  <c:v>105</c:v>
                </c:pt>
                <c:pt idx="1962">
                  <c:v>110</c:v>
                </c:pt>
                <c:pt idx="1963">
                  <c:v>114</c:v>
                </c:pt>
                <c:pt idx="1964">
                  <c:v>100</c:v>
                </c:pt>
                <c:pt idx="1965">
                  <c:v>72</c:v>
                </c:pt>
                <c:pt idx="1966">
                  <c:v>128</c:v>
                </c:pt>
                <c:pt idx="1967">
                  <c:v>72</c:v>
                </c:pt>
                <c:pt idx="1968">
                  <c:v>89</c:v>
                </c:pt>
                <c:pt idx="1969">
                  <c:v>96</c:v>
                </c:pt>
                <c:pt idx="1970">
                  <c:v>77</c:v>
                </c:pt>
                <c:pt idx="1971">
                  <c:v>111</c:v>
                </c:pt>
                <c:pt idx="1972">
                  <c:v>128</c:v>
                </c:pt>
                <c:pt idx="1973">
                  <c:v>110</c:v>
                </c:pt>
                <c:pt idx="1974">
                  <c:v>137</c:v>
                </c:pt>
                <c:pt idx="1975">
                  <c:v>124</c:v>
                </c:pt>
                <c:pt idx="1976">
                  <c:v>93</c:v>
                </c:pt>
                <c:pt idx="1977">
                  <c:v>115</c:v>
                </c:pt>
                <c:pt idx="1978">
                  <c:v>105</c:v>
                </c:pt>
                <c:pt idx="1979">
                  <c:v>127</c:v>
                </c:pt>
                <c:pt idx="1980">
                  <c:v>143</c:v>
                </c:pt>
                <c:pt idx="1981">
                  <c:v>103</c:v>
                </c:pt>
                <c:pt idx="1982">
                  <c:v>104</c:v>
                </c:pt>
                <c:pt idx="1983">
                  <c:v>98</c:v>
                </c:pt>
                <c:pt idx="1984">
                  <c:v>92</c:v>
                </c:pt>
                <c:pt idx="1985">
                  <c:v>123</c:v>
                </c:pt>
                <c:pt idx="1986">
                  <c:v>128</c:v>
                </c:pt>
                <c:pt idx="1987">
                  <c:v>107</c:v>
                </c:pt>
                <c:pt idx="1988">
                  <c:v>91</c:v>
                </c:pt>
                <c:pt idx="1989">
                  <c:v>90</c:v>
                </c:pt>
                <c:pt idx="1990">
                  <c:v>115</c:v>
                </c:pt>
                <c:pt idx="1991">
                  <c:v>113</c:v>
                </c:pt>
                <c:pt idx="1992">
                  <c:v>113</c:v>
                </c:pt>
                <c:pt idx="1993">
                  <c:v>101</c:v>
                </c:pt>
                <c:pt idx="1994">
                  <c:v>111</c:v>
                </c:pt>
                <c:pt idx="1995">
                  <c:v>108</c:v>
                </c:pt>
                <c:pt idx="1996">
                  <c:v>105</c:v>
                </c:pt>
                <c:pt idx="1997">
                  <c:v>109</c:v>
                </c:pt>
                <c:pt idx="1998">
                  <c:v>109</c:v>
                </c:pt>
                <c:pt idx="1999">
                  <c:v>99</c:v>
                </c:pt>
                <c:pt idx="2000">
                  <c:v>98</c:v>
                </c:pt>
                <c:pt idx="2001">
                  <c:v>104</c:v>
                </c:pt>
                <c:pt idx="2002">
                  <c:v>109</c:v>
                </c:pt>
                <c:pt idx="2003">
                  <c:v>75</c:v>
                </c:pt>
                <c:pt idx="2004">
                  <c:v>119</c:v>
                </c:pt>
                <c:pt idx="2005">
                  <c:v>90</c:v>
                </c:pt>
                <c:pt idx="2006">
                  <c:v>97</c:v>
                </c:pt>
                <c:pt idx="2007">
                  <c:v>89</c:v>
                </c:pt>
                <c:pt idx="2008">
                  <c:v>106</c:v>
                </c:pt>
                <c:pt idx="2009">
                  <c:v>96</c:v>
                </c:pt>
                <c:pt idx="2010">
                  <c:v>104</c:v>
                </c:pt>
                <c:pt idx="2011">
                  <c:v>108</c:v>
                </c:pt>
                <c:pt idx="2012">
                  <c:v>112</c:v>
                </c:pt>
                <c:pt idx="2013">
                  <c:v>104</c:v>
                </c:pt>
                <c:pt idx="2014">
                  <c:v>113</c:v>
                </c:pt>
                <c:pt idx="2015">
                  <c:v>98</c:v>
                </c:pt>
                <c:pt idx="2016">
                  <c:v>114</c:v>
                </c:pt>
                <c:pt idx="2017">
                  <c:v>124</c:v>
                </c:pt>
                <c:pt idx="2018">
                  <c:v>148</c:v>
                </c:pt>
                <c:pt idx="2019">
                  <c:v>108</c:v>
                </c:pt>
                <c:pt idx="2020">
                  <c:v>95</c:v>
                </c:pt>
                <c:pt idx="2021">
                  <c:v>108</c:v>
                </c:pt>
                <c:pt idx="2022">
                  <c:v>68</c:v>
                </c:pt>
                <c:pt idx="2023">
                  <c:v>103</c:v>
                </c:pt>
                <c:pt idx="2024">
                  <c:v>99</c:v>
                </c:pt>
                <c:pt idx="2025">
                  <c:v>88</c:v>
                </c:pt>
                <c:pt idx="2026">
                  <c:v>128</c:v>
                </c:pt>
                <c:pt idx="2027">
                  <c:v>124</c:v>
                </c:pt>
                <c:pt idx="2028">
                  <c:v>84</c:v>
                </c:pt>
                <c:pt idx="2029">
                  <c:v>101</c:v>
                </c:pt>
                <c:pt idx="2030">
                  <c:v>98</c:v>
                </c:pt>
                <c:pt idx="2031">
                  <c:v>225</c:v>
                </c:pt>
                <c:pt idx="2032">
                  <c:v>88</c:v>
                </c:pt>
                <c:pt idx="2033">
                  <c:v>94</c:v>
                </c:pt>
                <c:pt idx="2034">
                  <c:v>117</c:v>
                </c:pt>
                <c:pt idx="2035">
                  <c:v>95</c:v>
                </c:pt>
                <c:pt idx="2036">
                  <c:v>99</c:v>
                </c:pt>
                <c:pt idx="2037">
                  <c:v>96</c:v>
                </c:pt>
                <c:pt idx="2038">
                  <c:v>98</c:v>
                </c:pt>
                <c:pt idx="2039">
                  <c:v>123</c:v>
                </c:pt>
                <c:pt idx="2040">
                  <c:v>101</c:v>
                </c:pt>
                <c:pt idx="2041">
                  <c:v>102</c:v>
                </c:pt>
                <c:pt idx="2042">
                  <c:v>94</c:v>
                </c:pt>
                <c:pt idx="2043">
                  <c:v>102</c:v>
                </c:pt>
                <c:pt idx="2044">
                  <c:v>108</c:v>
                </c:pt>
                <c:pt idx="2045">
                  <c:v>116</c:v>
                </c:pt>
                <c:pt idx="2046">
                  <c:v>93</c:v>
                </c:pt>
                <c:pt idx="2047">
                  <c:v>102</c:v>
                </c:pt>
                <c:pt idx="2048">
                  <c:v>103</c:v>
                </c:pt>
                <c:pt idx="2049">
                  <c:v>115</c:v>
                </c:pt>
                <c:pt idx="2050">
                  <c:v>96</c:v>
                </c:pt>
                <c:pt idx="2051">
                  <c:v>98</c:v>
                </c:pt>
                <c:pt idx="2052">
                  <c:v>101</c:v>
                </c:pt>
                <c:pt idx="2053">
                  <c:v>106</c:v>
                </c:pt>
                <c:pt idx="2054">
                  <c:v>101</c:v>
                </c:pt>
                <c:pt idx="2055">
                  <c:v>111</c:v>
                </c:pt>
                <c:pt idx="2056">
                  <c:v>99</c:v>
                </c:pt>
                <c:pt idx="2057">
                  <c:v>83</c:v>
                </c:pt>
                <c:pt idx="2058">
                  <c:v>91</c:v>
                </c:pt>
                <c:pt idx="2059">
                  <c:v>108</c:v>
                </c:pt>
                <c:pt idx="2060">
                  <c:v>148</c:v>
                </c:pt>
                <c:pt idx="2061">
                  <c:v>110</c:v>
                </c:pt>
                <c:pt idx="2062">
                  <c:v>83</c:v>
                </c:pt>
                <c:pt idx="2063">
                  <c:v>107</c:v>
                </c:pt>
                <c:pt idx="2064">
                  <c:v>100</c:v>
                </c:pt>
                <c:pt idx="2065">
                  <c:v>87</c:v>
                </c:pt>
                <c:pt idx="2066">
                  <c:v>154</c:v>
                </c:pt>
                <c:pt idx="2067">
                  <c:v>106</c:v>
                </c:pt>
                <c:pt idx="2068">
                  <c:v>99</c:v>
                </c:pt>
                <c:pt idx="2069">
                  <c:v>100</c:v>
                </c:pt>
                <c:pt idx="2070">
                  <c:v>116</c:v>
                </c:pt>
                <c:pt idx="2071">
                  <c:v>111</c:v>
                </c:pt>
                <c:pt idx="2072">
                  <c:v>100</c:v>
                </c:pt>
                <c:pt idx="2073">
                  <c:v>125</c:v>
                </c:pt>
                <c:pt idx="2074">
                  <c:v>119</c:v>
                </c:pt>
                <c:pt idx="2075">
                  <c:v>135</c:v>
                </c:pt>
                <c:pt idx="2076">
                  <c:v>93</c:v>
                </c:pt>
                <c:pt idx="2077">
                  <c:v>114</c:v>
                </c:pt>
                <c:pt idx="2078">
                  <c:v>124</c:v>
                </c:pt>
                <c:pt idx="2079">
                  <c:v>134</c:v>
                </c:pt>
                <c:pt idx="2080">
                  <c:v>114</c:v>
                </c:pt>
                <c:pt idx="2081">
                  <c:v>124</c:v>
                </c:pt>
                <c:pt idx="2082">
                  <c:v>104</c:v>
                </c:pt>
                <c:pt idx="2083">
                  <c:v>118</c:v>
                </c:pt>
                <c:pt idx="2084">
                  <c:v>107</c:v>
                </c:pt>
                <c:pt idx="2085">
                  <c:v>125</c:v>
                </c:pt>
                <c:pt idx="2086">
                  <c:v>115</c:v>
                </c:pt>
                <c:pt idx="2087">
                  <c:v>88</c:v>
                </c:pt>
                <c:pt idx="2088">
                  <c:v>122</c:v>
                </c:pt>
                <c:pt idx="2089">
                  <c:v>103</c:v>
                </c:pt>
                <c:pt idx="2090">
                  <c:v>101</c:v>
                </c:pt>
                <c:pt idx="2091">
                  <c:v>107</c:v>
                </c:pt>
                <c:pt idx="2092">
                  <c:v>118</c:v>
                </c:pt>
                <c:pt idx="2093">
                  <c:v>107</c:v>
                </c:pt>
                <c:pt idx="2094">
                  <c:v>100</c:v>
                </c:pt>
                <c:pt idx="2095">
                  <c:v>110</c:v>
                </c:pt>
                <c:pt idx="2096">
                  <c:v>125</c:v>
                </c:pt>
                <c:pt idx="2097">
                  <c:v>184</c:v>
                </c:pt>
                <c:pt idx="2098">
                  <c:v>236</c:v>
                </c:pt>
                <c:pt idx="2099">
                  <c:v>97</c:v>
                </c:pt>
                <c:pt idx="2100">
                  <c:v>113</c:v>
                </c:pt>
                <c:pt idx="2101">
                  <c:v>95</c:v>
                </c:pt>
                <c:pt idx="2102">
                  <c:v>103</c:v>
                </c:pt>
                <c:pt idx="2103">
                  <c:v>91</c:v>
                </c:pt>
                <c:pt idx="2104">
                  <c:v>116</c:v>
                </c:pt>
                <c:pt idx="2105">
                  <c:v>93</c:v>
                </c:pt>
                <c:pt idx="2106">
                  <c:v>113</c:v>
                </c:pt>
                <c:pt idx="2107">
                  <c:v>101</c:v>
                </c:pt>
                <c:pt idx="2108">
                  <c:v>95</c:v>
                </c:pt>
                <c:pt idx="2109">
                  <c:v>109</c:v>
                </c:pt>
                <c:pt idx="2110">
                  <c:v>101</c:v>
                </c:pt>
                <c:pt idx="2111">
                  <c:v>125</c:v>
                </c:pt>
                <c:pt idx="2112">
                  <c:v>132</c:v>
                </c:pt>
                <c:pt idx="2113">
                  <c:v>131</c:v>
                </c:pt>
                <c:pt idx="2114">
                  <c:v>129</c:v>
                </c:pt>
                <c:pt idx="2115">
                  <c:v>100</c:v>
                </c:pt>
                <c:pt idx="2116">
                  <c:v>97</c:v>
                </c:pt>
                <c:pt idx="2117">
                  <c:v>92</c:v>
                </c:pt>
                <c:pt idx="2118">
                  <c:v>116</c:v>
                </c:pt>
                <c:pt idx="2119">
                  <c:v>90</c:v>
                </c:pt>
                <c:pt idx="2120">
                  <c:v>81</c:v>
                </c:pt>
                <c:pt idx="2121">
                  <c:v>97</c:v>
                </c:pt>
                <c:pt idx="2122">
                  <c:v>118</c:v>
                </c:pt>
                <c:pt idx="2123">
                  <c:v>100</c:v>
                </c:pt>
                <c:pt idx="2124">
                  <c:v>97</c:v>
                </c:pt>
                <c:pt idx="2125">
                  <c:v>114</c:v>
                </c:pt>
                <c:pt idx="2126">
                  <c:v>130</c:v>
                </c:pt>
                <c:pt idx="2127">
                  <c:v>82</c:v>
                </c:pt>
                <c:pt idx="2128">
                  <c:v>96</c:v>
                </c:pt>
                <c:pt idx="2129">
                  <c:v>105</c:v>
                </c:pt>
                <c:pt idx="2130">
                  <c:v>122</c:v>
                </c:pt>
                <c:pt idx="2131">
                  <c:v>88</c:v>
                </c:pt>
                <c:pt idx="2132">
                  <c:v>103</c:v>
                </c:pt>
                <c:pt idx="2133">
                  <c:v>106</c:v>
                </c:pt>
                <c:pt idx="2134">
                  <c:v>98</c:v>
                </c:pt>
                <c:pt idx="2135">
                  <c:v>68</c:v>
                </c:pt>
                <c:pt idx="2136">
                  <c:v>94</c:v>
                </c:pt>
                <c:pt idx="2137">
                  <c:v>99</c:v>
                </c:pt>
                <c:pt idx="2138">
                  <c:v>107</c:v>
                </c:pt>
                <c:pt idx="2139">
                  <c:v>180</c:v>
                </c:pt>
                <c:pt idx="2140">
                  <c:v>97</c:v>
                </c:pt>
                <c:pt idx="2141">
                  <c:v>113</c:v>
                </c:pt>
                <c:pt idx="2142">
                  <c:v>131</c:v>
                </c:pt>
                <c:pt idx="2143">
                  <c:v>103</c:v>
                </c:pt>
                <c:pt idx="2144">
                  <c:v>119</c:v>
                </c:pt>
                <c:pt idx="2145">
                  <c:v>98</c:v>
                </c:pt>
                <c:pt idx="2146">
                  <c:v>111</c:v>
                </c:pt>
                <c:pt idx="2147">
                  <c:v>94</c:v>
                </c:pt>
                <c:pt idx="2148">
                  <c:v>81</c:v>
                </c:pt>
                <c:pt idx="2149">
                  <c:v>89</c:v>
                </c:pt>
                <c:pt idx="2150">
                  <c:v>106</c:v>
                </c:pt>
                <c:pt idx="2151">
                  <c:v>86</c:v>
                </c:pt>
                <c:pt idx="2152">
                  <c:v>103</c:v>
                </c:pt>
                <c:pt idx="2153">
                  <c:v>121</c:v>
                </c:pt>
                <c:pt idx="2154">
                  <c:v>109</c:v>
                </c:pt>
                <c:pt idx="2155">
                  <c:v>109</c:v>
                </c:pt>
                <c:pt idx="2156">
                  <c:v>123</c:v>
                </c:pt>
                <c:pt idx="2157">
                  <c:v>94</c:v>
                </c:pt>
                <c:pt idx="2158">
                  <c:v>94</c:v>
                </c:pt>
                <c:pt idx="2159">
                  <c:v>115</c:v>
                </c:pt>
                <c:pt idx="2160">
                  <c:v>107</c:v>
                </c:pt>
                <c:pt idx="2161">
                  <c:v>91</c:v>
                </c:pt>
                <c:pt idx="2162">
                  <c:v>125</c:v>
                </c:pt>
                <c:pt idx="2163">
                  <c:v>122</c:v>
                </c:pt>
                <c:pt idx="2164">
                  <c:v>102</c:v>
                </c:pt>
                <c:pt idx="2165">
                  <c:v>90</c:v>
                </c:pt>
                <c:pt idx="2166">
                  <c:v>98</c:v>
                </c:pt>
                <c:pt idx="2167">
                  <c:v>109</c:v>
                </c:pt>
                <c:pt idx="2168">
                  <c:v>90</c:v>
                </c:pt>
                <c:pt idx="2169">
                  <c:v>112</c:v>
                </c:pt>
                <c:pt idx="2170">
                  <c:v>94</c:v>
                </c:pt>
                <c:pt idx="2171">
                  <c:v>105</c:v>
                </c:pt>
                <c:pt idx="2172">
                  <c:v>104</c:v>
                </c:pt>
                <c:pt idx="2173">
                  <c:v>112</c:v>
                </c:pt>
                <c:pt idx="2174">
                  <c:v>108</c:v>
                </c:pt>
                <c:pt idx="2175">
                  <c:v>112</c:v>
                </c:pt>
                <c:pt idx="2176">
                  <c:v>127</c:v>
                </c:pt>
                <c:pt idx="2177">
                  <c:v>111</c:v>
                </c:pt>
                <c:pt idx="2178">
                  <c:v>126</c:v>
                </c:pt>
                <c:pt idx="2179">
                  <c:v>114</c:v>
                </c:pt>
                <c:pt idx="2180">
                  <c:v>150</c:v>
                </c:pt>
                <c:pt idx="2181">
                  <c:v>112</c:v>
                </c:pt>
                <c:pt idx="2182">
                  <c:v>108</c:v>
                </c:pt>
                <c:pt idx="2183">
                  <c:v>116</c:v>
                </c:pt>
                <c:pt idx="2184">
                  <c:v>144</c:v>
                </c:pt>
                <c:pt idx="2185">
                  <c:v>93</c:v>
                </c:pt>
                <c:pt idx="2186">
                  <c:v>103</c:v>
                </c:pt>
                <c:pt idx="2187">
                  <c:v>121</c:v>
                </c:pt>
                <c:pt idx="2188">
                  <c:v>105</c:v>
                </c:pt>
                <c:pt idx="2189">
                  <c:v>119</c:v>
                </c:pt>
                <c:pt idx="2190">
                  <c:v>98</c:v>
                </c:pt>
                <c:pt idx="2191">
                  <c:v>80</c:v>
                </c:pt>
                <c:pt idx="2192">
                  <c:v>121</c:v>
                </c:pt>
                <c:pt idx="2193">
                  <c:v>94</c:v>
                </c:pt>
                <c:pt idx="2194">
                  <c:v>93</c:v>
                </c:pt>
                <c:pt idx="2195">
                  <c:v>116</c:v>
                </c:pt>
                <c:pt idx="2196">
                  <c:v>101</c:v>
                </c:pt>
                <c:pt idx="2197">
                  <c:v>154</c:v>
                </c:pt>
                <c:pt idx="2198">
                  <c:v>170</c:v>
                </c:pt>
                <c:pt idx="2199">
                  <c:v>99</c:v>
                </c:pt>
                <c:pt idx="2200">
                  <c:v>104</c:v>
                </c:pt>
                <c:pt idx="2201">
                  <c:v>126</c:v>
                </c:pt>
                <c:pt idx="2202">
                  <c:v>110</c:v>
                </c:pt>
                <c:pt idx="2203">
                  <c:v>101</c:v>
                </c:pt>
                <c:pt idx="2204">
                  <c:v>87</c:v>
                </c:pt>
                <c:pt idx="2205">
                  <c:v>123</c:v>
                </c:pt>
                <c:pt idx="2206">
                  <c:v>109</c:v>
                </c:pt>
                <c:pt idx="2207">
                  <c:v>90</c:v>
                </c:pt>
                <c:pt idx="2208">
                  <c:v>96</c:v>
                </c:pt>
                <c:pt idx="2209">
                  <c:v>82</c:v>
                </c:pt>
                <c:pt idx="2210">
                  <c:v>86</c:v>
                </c:pt>
                <c:pt idx="2211">
                  <c:v>108</c:v>
                </c:pt>
                <c:pt idx="2212">
                  <c:v>98</c:v>
                </c:pt>
                <c:pt idx="2213">
                  <c:v>129</c:v>
                </c:pt>
                <c:pt idx="2214">
                  <c:v>112</c:v>
                </c:pt>
                <c:pt idx="2215">
                  <c:v>108</c:v>
                </c:pt>
                <c:pt idx="2216">
                  <c:v>121</c:v>
                </c:pt>
                <c:pt idx="2217">
                  <c:v>89</c:v>
                </c:pt>
                <c:pt idx="2218">
                  <c:v>73</c:v>
                </c:pt>
                <c:pt idx="2219">
                  <c:v>132</c:v>
                </c:pt>
                <c:pt idx="2220">
                  <c:v>96</c:v>
                </c:pt>
                <c:pt idx="2221">
                  <c:v>98</c:v>
                </c:pt>
                <c:pt idx="2222">
                  <c:v>107</c:v>
                </c:pt>
                <c:pt idx="2223">
                  <c:v>122</c:v>
                </c:pt>
                <c:pt idx="2224">
                  <c:v>110</c:v>
                </c:pt>
                <c:pt idx="2225">
                  <c:v>102</c:v>
                </c:pt>
                <c:pt idx="2226">
                  <c:v>98</c:v>
                </c:pt>
                <c:pt idx="2227">
                  <c:v>120</c:v>
                </c:pt>
                <c:pt idx="2228">
                  <c:v>160</c:v>
                </c:pt>
                <c:pt idx="2229">
                  <c:v>83</c:v>
                </c:pt>
                <c:pt idx="2230">
                  <c:v>102</c:v>
                </c:pt>
                <c:pt idx="2231">
                  <c:v>122</c:v>
                </c:pt>
                <c:pt idx="2232">
                  <c:v>126</c:v>
                </c:pt>
                <c:pt idx="2233">
                  <c:v>136</c:v>
                </c:pt>
                <c:pt idx="2234">
                  <c:v>120</c:v>
                </c:pt>
                <c:pt idx="2235">
                  <c:v>108</c:v>
                </c:pt>
                <c:pt idx="2236">
                  <c:v>126</c:v>
                </c:pt>
                <c:pt idx="2237">
                  <c:v>128</c:v>
                </c:pt>
                <c:pt idx="2238">
                  <c:v>113</c:v>
                </c:pt>
                <c:pt idx="2239">
                  <c:v>89</c:v>
                </c:pt>
                <c:pt idx="2240">
                  <c:v>129</c:v>
                </c:pt>
                <c:pt idx="2241">
                  <c:v>94</c:v>
                </c:pt>
                <c:pt idx="2242">
                  <c:v>106</c:v>
                </c:pt>
                <c:pt idx="2243">
                  <c:v>100</c:v>
                </c:pt>
                <c:pt idx="2244">
                  <c:v>89</c:v>
                </c:pt>
                <c:pt idx="2245">
                  <c:v>94</c:v>
                </c:pt>
                <c:pt idx="2246">
                  <c:v>83</c:v>
                </c:pt>
                <c:pt idx="2247">
                  <c:v>111</c:v>
                </c:pt>
                <c:pt idx="2248">
                  <c:v>112</c:v>
                </c:pt>
                <c:pt idx="2249">
                  <c:v>94</c:v>
                </c:pt>
                <c:pt idx="2250">
                  <c:v>130</c:v>
                </c:pt>
                <c:pt idx="2251">
                  <c:v>91</c:v>
                </c:pt>
                <c:pt idx="2252">
                  <c:v>91</c:v>
                </c:pt>
                <c:pt idx="2253">
                  <c:v>110</c:v>
                </c:pt>
                <c:pt idx="2254">
                  <c:v>121</c:v>
                </c:pt>
                <c:pt idx="2255">
                  <c:v>114</c:v>
                </c:pt>
                <c:pt idx="2256">
                  <c:v>96</c:v>
                </c:pt>
                <c:pt idx="2257">
                  <c:v>94</c:v>
                </c:pt>
                <c:pt idx="2258">
                  <c:v>109</c:v>
                </c:pt>
                <c:pt idx="2259">
                  <c:v>107</c:v>
                </c:pt>
                <c:pt idx="2260">
                  <c:v>96</c:v>
                </c:pt>
                <c:pt idx="2261">
                  <c:v>88</c:v>
                </c:pt>
                <c:pt idx="2262">
                  <c:v>113</c:v>
                </c:pt>
                <c:pt idx="2263">
                  <c:v>101</c:v>
                </c:pt>
                <c:pt idx="2264">
                  <c:v>105</c:v>
                </c:pt>
                <c:pt idx="2265">
                  <c:v>125</c:v>
                </c:pt>
                <c:pt idx="2266">
                  <c:v>100</c:v>
                </c:pt>
                <c:pt idx="2267">
                  <c:v>112</c:v>
                </c:pt>
                <c:pt idx="2268">
                  <c:v>112</c:v>
                </c:pt>
                <c:pt idx="2269">
                  <c:v>95</c:v>
                </c:pt>
                <c:pt idx="2270">
                  <c:v>110</c:v>
                </c:pt>
                <c:pt idx="2271">
                  <c:v>118</c:v>
                </c:pt>
                <c:pt idx="2272">
                  <c:v>120</c:v>
                </c:pt>
                <c:pt idx="2273">
                  <c:v>135</c:v>
                </c:pt>
                <c:pt idx="2274">
                  <c:v>101</c:v>
                </c:pt>
                <c:pt idx="2275">
                  <c:v>92</c:v>
                </c:pt>
                <c:pt idx="2276">
                  <c:v>92</c:v>
                </c:pt>
                <c:pt idx="2277">
                  <c:v>161</c:v>
                </c:pt>
                <c:pt idx="2278">
                  <c:v>92</c:v>
                </c:pt>
                <c:pt idx="2279">
                  <c:v>122</c:v>
                </c:pt>
                <c:pt idx="2280">
                  <c:v>91</c:v>
                </c:pt>
                <c:pt idx="2281">
                  <c:v>93</c:v>
                </c:pt>
                <c:pt idx="2282">
                  <c:v>94</c:v>
                </c:pt>
                <c:pt idx="2283">
                  <c:v>95</c:v>
                </c:pt>
                <c:pt idx="2284">
                  <c:v>105</c:v>
                </c:pt>
                <c:pt idx="2285">
                  <c:v>103</c:v>
                </c:pt>
                <c:pt idx="2286">
                  <c:v>102</c:v>
                </c:pt>
                <c:pt idx="2287">
                  <c:v>116</c:v>
                </c:pt>
                <c:pt idx="2288">
                  <c:v>110</c:v>
                </c:pt>
                <c:pt idx="2289">
                  <c:v>120</c:v>
                </c:pt>
                <c:pt idx="2290">
                  <c:v>122</c:v>
                </c:pt>
                <c:pt idx="2291">
                  <c:v>118</c:v>
                </c:pt>
                <c:pt idx="2292">
                  <c:v>107</c:v>
                </c:pt>
                <c:pt idx="2293">
                  <c:v>102</c:v>
                </c:pt>
                <c:pt idx="2294">
                  <c:v>154</c:v>
                </c:pt>
                <c:pt idx="2295">
                  <c:v>114</c:v>
                </c:pt>
                <c:pt idx="2296">
                  <c:v>109</c:v>
                </c:pt>
                <c:pt idx="2297">
                  <c:v>94</c:v>
                </c:pt>
                <c:pt idx="2298">
                  <c:v>100</c:v>
                </c:pt>
                <c:pt idx="2299">
                  <c:v>98</c:v>
                </c:pt>
                <c:pt idx="2300">
                  <c:v>102</c:v>
                </c:pt>
                <c:pt idx="2301">
                  <c:v>94</c:v>
                </c:pt>
                <c:pt idx="2302">
                  <c:v>92</c:v>
                </c:pt>
                <c:pt idx="2303">
                  <c:v>113</c:v>
                </c:pt>
                <c:pt idx="2304">
                  <c:v>115</c:v>
                </c:pt>
                <c:pt idx="2305">
                  <c:v>95</c:v>
                </c:pt>
                <c:pt idx="2306">
                  <c:v>87</c:v>
                </c:pt>
                <c:pt idx="2307">
                  <c:v>88</c:v>
                </c:pt>
                <c:pt idx="2308">
                  <c:v>97</c:v>
                </c:pt>
                <c:pt idx="2309">
                  <c:v>94</c:v>
                </c:pt>
                <c:pt idx="2310">
                  <c:v>112</c:v>
                </c:pt>
                <c:pt idx="2311">
                  <c:v>98</c:v>
                </c:pt>
                <c:pt idx="2312">
                  <c:v>104</c:v>
                </c:pt>
                <c:pt idx="2313">
                  <c:v>120</c:v>
                </c:pt>
                <c:pt idx="2314">
                  <c:v>99</c:v>
                </c:pt>
                <c:pt idx="2315">
                  <c:v>109</c:v>
                </c:pt>
                <c:pt idx="2316">
                  <c:v>106</c:v>
                </c:pt>
                <c:pt idx="2317">
                  <c:v>123</c:v>
                </c:pt>
                <c:pt idx="2318">
                  <c:v>86</c:v>
                </c:pt>
                <c:pt idx="2319">
                  <c:v>120</c:v>
                </c:pt>
                <c:pt idx="2320">
                  <c:v>227</c:v>
                </c:pt>
                <c:pt idx="2321">
                  <c:v>119</c:v>
                </c:pt>
                <c:pt idx="2322">
                  <c:v>115</c:v>
                </c:pt>
                <c:pt idx="2323">
                  <c:v>114</c:v>
                </c:pt>
                <c:pt idx="2324">
                  <c:v>90</c:v>
                </c:pt>
                <c:pt idx="2325">
                  <c:v>94</c:v>
                </c:pt>
                <c:pt idx="2326">
                  <c:v>98</c:v>
                </c:pt>
                <c:pt idx="2327">
                  <c:v>126</c:v>
                </c:pt>
                <c:pt idx="2328">
                  <c:v>100</c:v>
                </c:pt>
                <c:pt idx="2329">
                  <c:v>89</c:v>
                </c:pt>
                <c:pt idx="2330">
                  <c:v>111</c:v>
                </c:pt>
                <c:pt idx="2331">
                  <c:v>100</c:v>
                </c:pt>
                <c:pt idx="2332">
                  <c:v>115</c:v>
                </c:pt>
                <c:pt idx="2333">
                  <c:v>106</c:v>
                </c:pt>
                <c:pt idx="2334">
                  <c:v>124</c:v>
                </c:pt>
                <c:pt idx="2335">
                  <c:v>107</c:v>
                </c:pt>
                <c:pt idx="2336">
                  <c:v>99</c:v>
                </c:pt>
                <c:pt idx="2337">
                  <c:v>90</c:v>
                </c:pt>
                <c:pt idx="2338">
                  <c:v>101</c:v>
                </c:pt>
                <c:pt idx="2339">
                  <c:v>119</c:v>
                </c:pt>
                <c:pt idx="2340">
                  <c:v>103</c:v>
                </c:pt>
                <c:pt idx="2341">
                  <c:v>134</c:v>
                </c:pt>
                <c:pt idx="2342">
                  <c:v>155</c:v>
                </c:pt>
                <c:pt idx="2343">
                  <c:v>94</c:v>
                </c:pt>
                <c:pt idx="2344">
                  <c:v>95</c:v>
                </c:pt>
                <c:pt idx="2345">
                  <c:v>89</c:v>
                </c:pt>
                <c:pt idx="2346">
                  <c:v>97</c:v>
                </c:pt>
                <c:pt idx="2347">
                  <c:v>90</c:v>
                </c:pt>
                <c:pt idx="2348">
                  <c:v>92</c:v>
                </c:pt>
                <c:pt idx="2349">
                  <c:v>100</c:v>
                </c:pt>
                <c:pt idx="2350">
                  <c:v>117</c:v>
                </c:pt>
                <c:pt idx="2351">
                  <c:v>84</c:v>
                </c:pt>
                <c:pt idx="2352">
                  <c:v>140</c:v>
                </c:pt>
                <c:pt idx="2353">
                  <c:v>108</c:v>
                </c:pt>
                <c:pt idx="2354">
                  <c:v>109</c:v>
                </c:pt>
                <c:pt idx="2355">
                  <c:v>131</c:v>
                </c:pt>
                <c:pt idx="2356">
                  <c:v>114</c:v>
                </c:pt>
                <c:pt idx="2357">
                  <c:v>97</c:v>
                </c:pt>
                <c:pt idx="2358">
                  <c:v>122</c:v>
                </c:pt>
                <c:pt idx="2359">
                  <c:v>87</c:v>
                </c:pt>
                <c:pt idx="2360">
                  <c:v>85</c:v>
                </c:pt>
                <c:pt idx="2361">
                  <c:v>101</c:v>
                </c:pt>
                <c:pt idx="2362">
                  <c:v>121</c:v>
                </c:pt>
                <c:pt idx="2363">
                  <c:v>107</c:v>
                </c:pt>
                <c:pt idx="2364">
                  <c:v>111</c:v>
                </c:pt>
                <c:pt idx="2365">
                  <c:v>97</c:v>
                </c:pt>
                <c:pt idx="2366">
                  <c:v>97</c:v>
                </c:pt>
                <c:pt idx="2367">
                  <c:v>125</c:v>
                </c:pt>
                <c:pt idx="2368">
                  <c:v>124</c:v>
                </c:pt>
                <c:pt idx="2369">
                  <c:v>107</c:v>
                </c:pt>
                <c:pt idx="2370">
                  <c:v>91</c:v>
                </c:pt>
                <c:pt idx="2371">
                  <c:v>96</c:v>
                </c:pt>
                <c:pt idx="2372">
                  <c:v>142</c:v>
                </c:pt>
                <c:pt idx="2373">
                  <c:v>103</c:v>
                </c:pt>
                <c:pt idx="2374">
                  <c:v>117</c:v>
                </c:pt>
                <c:pt idx="2375">
                  <c:v>116</c:v>
                </c:pt>
                <c:pt idx="2376">
                  <c:v>118</c:v>
                </c:pt>
                <c:pt idx="2377">
                  <c:v>108</c:v>
                </c:pt>
                <c:pt idx="2378">
                  <c:v>94</c:v>
                </c:pt>
                <c:pt idx="2379">
                  <c:v>97</c:v>
                </c:pt>
                <c:pt idx="2380">
                  <c:v>97</c:v>
                </c:pt>
                <c:pt idx="2381">
                  <c:v>91</c:v>
                </c:pt>
                <c:pt idx="2382">
                  <c:v>107</c:v>
                </c:pt>
                <c:pt idx="2383">
                  <c:v>95</c:v>
                </c:pt>
                <c:pt idx="2384">
                  <c:v>102</c:v>
                </c:pt>
                <c:pt idx="2385">
                  <c:v>88</c:v>
                </c:pt>
                <c:pt idx="2386">
                  <c:v>106</c:v>
                </c:pt>
                <c:pt idx="2387">
                  <c:v>92</c:v>
                </c:pt>
                <c:pt idx="2388">
                  <c:v>105</c:v>
                </c:pt>
                <c:pt idx="2389">
                  <c:v>107</c:v>
                </c:pt>
                <c:pt idx="2390">
                  <c:v>120</c:v>
                </c:pt>
                <c:pt idx="2391">
                  <c:v>103</c:v>
                </c:pt>
                <c:pt idx="2392">
                  <c:v>92</c:v>
                </c:pt>
                <c:pt idx="2393">
                  <c:v>147</c:v>
                </c:pt>
                <c:pt idx="2394">
                  <c:v>98</c:v>
                </c:pt>
                <c:pt idx="2395">
                  <c:v>103</c:v>
                </c:pt>
                <c:pt idx="2396">
                  <c:v>111</c:v>
                </c:pt>
                <c:pt idx="2397">
                  <c:v>98</c:v>
                </c:pt>
                <c:pt idx="2398">
                  <c:v>111</c:v>
                </c:pt>
                <c:pt idx="2399">
                  <c:v>111</c:v>
                </c:pt>
                <c:pt idx="2400">
                  <c:v>145</c:v>
                </c:pt>
                <c:pt idx="2401">
                  <c:v>84</c:v>
                </c:pt>
                <c:pt idx="2402">
                  <c:v>115</c:v>
                </c:pt>
                <c:pt idx="2403">
                  <c:v>105</c:v>
                </c:pt>
                <c:pt idx="2404">
                  <c:v>98</c:v>
                </c:pt>
                <c:pt idx="2405">
                  <c:v>110</c:v>
                </c:pt>
                <c:pt idx="2406">
                  <c:v>103</c:v>
                </c:pt>
                <c:pt idx="2407">
                  <c:v>90</c:v>
                </c:pt>
                <c:pt idx="2408">
                  <c:v>105</c:v>
                </c:pt>
                <c:pt idx="2409">
                  <c:v>93</c:v>
                </c:pt>
                <c:pt idx="2410">
                  <c:v>101</c:v>
                </c:pt>
                <c:pt idx="2411">
                  <c:v>115</c:v>
                </c:pt>
                <c:pt idx="2412">
                  <c:v>120</c:v>
                </c:pt>
                <c:pt idx="2413">
                  <c:v>111</c:v>
                </c:pt>
                <c:pt idx="2414">
                  <c:v>131</c:v>
                </c:pt>
                <c:pt idx="2415">
                  <c:v>139</c:v>
                </c:pt>
                <c:pt idx="2416">
                  <c:v>120</c:v>
                </c:pt>
                <c:pt idx="2417">
                  <c:v>119</c:v>
                </c:pt>
                <c:pt idx="2418">
                  <c:v>125</c:v>
                </c:pt>
                <c:pt idx="2419">
                  <c:v>108</c:v>
                </c:pt>
                <c:pt idx="2420">
                  <c:v>145</c:v>
                </c:pt>
                <c:pt idx="2421">
                  <c:v>98</c:v>
                </c:pt>
                <c:pt idx="2422">
                  <c:v>101</c:v>
                </c:pt>
                <c:pt idx="2423">
                  <c:v>109</c:v>
                </c:pt>
                <c:pt idx="2424">
                  <c:v>123</c:v>
                </c:pt>
                <c:pt idx="2425">
                  <c:v>99</c:v>
                </c:pt>
                <c:pt idx="2426">
                  <c:v>107</c:v>
                </c:pt>
                <c:pt idx="2427">
                  <c:v>81</c:v>
                </c:pt>
                <c:pt idx="2428">
                  <c:v>105</c:v>
                </c:pt>
                <c:pt idx="2429">
                  <c:v>82</c:v>
                </c:pt>
                <c:pt idx="2430">
                  <c:v>109</c:v>
                </c:pt>
                <c:pt idx="2431">
                  <c:v>95</c:v>
                </c:pt>
                <c:pt idx="2432">
                  <c:v>100</c:v>
                </c:pt>
                <c:pt idx="2433">
                  <c:v>91</c:v>
                </c:pt>
                <c:pt idx="2434">
                  <c:v>90</c:v>
                </c:pt>
                <c:pt idx="2435">
                  <c:v>108</c:v>
                </c:pt>
                <c:pt idx="2436">
                  <c:v>103</c:v>
                </c:pt>
                <c:pt idx="2437">
                  <c:v>96</c:v>
                </c:pt>
                <c:pt idx="2438">
                  <c:v>117</c:v>
                </c:pt>
                <c:pt idx="2439">
                  <c:v>93</c:v>
                </c:pt>
                <c:pt idx="2440">
                  <c:v>115</c:v>
                </c:pt>
                <c:pt idx="2441">
                  <c:v>85</c:v>
                </c:pt>
                <c:pt idx="2442">
                  <c:v>112</c:v>
                </c:pt>
                <c:pt idx="2443">
                  <c:v>86</c:v>
                </c:pt>
                <c:pt idx="2444">
                  <c:v>86</c:v>
                </c:pt>
                <c:pt idx="2445">
                  <c:v>137</c:v>
                </c:pt>
                <c:pt idx="2446">
                  <c:v>90</c:v>
                </c:pt>
                <c:pt idx="2447">
                  <c:v>107</c:v>
                </c:pt>
                <c:pt idx="2448">
                  <c:v>98</c:v>
                </c:pt>
                <c:pt idx="2449">
                  <c:v>139</c:v>
                </c:pt>
                <c:pt idx="2450">
                  <c:v>127</c:v>
                </c:pt>
                <c:pt idx="2451">
                  <c:v>150</c:v>
                </c:pt>
                <c:pt idx="2452">
                  <c:v>132</c:v>
                </c:pt>
                <c:pt idx="2453">
                  <c:v>115</c:v>
                </c:pt>
                <c:pt idx="2454">
                  <c:v>186</c:v>
                </c:pt>
                <c:pt idx="2455">
                  <c:v>90</c:v>
                </c:pt>
                <c:pt idx="2456">
                  <c:v>134</c:v>
                </c:pt>
                <c:pt idx="2457">
                  <c:v>97</c:v>
                </c:pt>
                <c:pt idx="2458">
                  <c:v>107</c:v>
                </c:pt>
                <c:pt idx="2459">
                  <c:v>99</c:v>
                </c:pt>
                <c:pt idx="2460">
                  <c:v>124</c:v>
                </c:pt>
                <c:pt idx="2461">
                  <c:v>110</c:v>
                </c:pt>
                <c:pt idx="2462">
                  <c:v>178</c:v>
                </c:pt>
                <c:pt idx="2463">
                  <c:v>125</c:v>
                </c:pt>
                <c:pt idx="2464">
                  <c:v>121</c:v>
                </c:pt>
                <c:pt idx="2465">
                  <c:v>108</c:v>
                </c:pt>
                <c:pt idx="2466">
                  <c:v>220</c:v>
                </c:pt>
                <c:pt idx="2467">
                  <c:v>112</c:v>
                </c:pt>
                <c:pt idx="2468">
                  <c:v>99</c:v>
                </c:pt>
                <c:pt idx="2469">
                  <c:v>109</c:v>
                </c:pt>
                <c:pt idx="2470">
                  <c:v>83</c:v>
                </c:pt>
                <c:pt idx="2471">
                  <c:v>107</c:v>
                </c:pt>
                <c:pt idx="2472">
                  <c:v>102</c:v>
                </c:pt>
                <c:pt idx="2473">
                  <c:v>100</c:v>
                </c:pt>
                <c:pt idx="2474">
                  <c:v>97</c:v>
                </c:pt>
                <c:pt idx="2475">
                  <c:v>92</c:v>
                </c:pt>
                <c:pt idx="2476">
                  <c:v>84</c:v>
                </c:pt>
                <c:pt idx="2477">
                  <c:v>86</c:v>
                </c:pt>
                <c:pt idx="2478">
                  <c:v>120</c:v>
                </c:pt>
                <c:pt idx="2479">
                  <c:v>89</c:v>
                </c:pt>
                <c:pt idx="2480">
                  <c:v>117</c:v>
                </c:pt>
                <c:pt idx="2481">
                  <c:v>91</c:v>
                </c:pt>
                <c:pt idx="2482">
                  <c:v>100</c:v>
                </c:pt>
                <c:pt idx="2483">
                  <c:v>72</c:v>
                </c:pt>
                <c:pt idx="2484">
                  <c:v>84</c:v>
                </c:pt>
                <c:pt idx="2485">
                  <c:v>126</c:v>
                </c:pt>
                <c:pt idx="2486">
                  <c:v>108</c:v>
                </c:pt>
                <c:pt idx="2487">
                  <c:v>112</c:v>
                </c:pt>
                <c:pt idx="2488">
                  <c:v>90</c:v>
                </c:pt>
                <c:pt idx="2489">
                  <c:v>91</c:v>
                </c:pt>
                <c:pt idx="2490">
                  <c:v>135</c:v>
                </c:pt>
                <c:pt idx="2491">
                  <c:v>141</c:v>
                </c:pt>
                <c:pt idx="2492">
                  <c:v>104</c:v>
                </c:pt>
                <c:pt idx="2493">
                  <c:v>118</c:v>
                </c:pt>
                <c:pt idx="2494">
                  <c:v>82</c:v>
                </c:pt>
                <c:pt idx="2495">
                  <c:v>95</c:v>
                </c:pt>
                <c:pt idx="2496">
                  <c:v>94</c:v>
                </c:pt>
                <c:pt idx="2497">
                  <c:v>99</c:v>
                </c:pt>
                <c:pt idx="2498">
                  <c:v>121</c:v>
                </c:pt>
                <c:pt idx="2499">
                  <c:v>84</c:v>
                </c:pt>
                <c:pt idx="2500">
                  <c:v>93</c:v>
                </c:pt>
                <c:pt idx="2501">
                  <c:v>93</c:v>
                </c:pt>
                <c:pt idx="2502">
                  <c:v>120</c:v>
                </c:pt>
                <c:pt idx="2503">
                  <c:v>112</c:v>
                </c:pt>
                <c:pt idx="2504">
                  <c:v>107</c:v>
                </c:pt>
                <c:pt idx="2505">
                  <c:v>112</c:v>
                </c:pt>
                <c:pt idx="2506">
                  <c:v>96</c:v>
                </c:pt>
                <c:pt idx="2507">
                  <c:v>91</c:v>
                </c:pt>
                <c:pt idx="2508">
                  <c:v>125</c:v>
                </c:pt>
                <c:pt idx="2509">
                  <c:v>102</c:v>
                </c:pt>
                <c:pt idx="2510">
                  <c:v>87</c:v>
                </c:pt>
                <c:pt idx="2511">
                  <c:v>118</c:v>
                </c:pt>
                <c:pt idx="2512">
                  <c:v>115</c:v>
                </c:pt>
                <c:pt idx="2513">
                  <c:v>91</c:v>
                </c:pt>
                <c:pt idx="2514">
                  <c:v>88</c:v>
                </c:pt>
                <c:pt idx="2515">
                  <c:v>127</c:v>
                </c:pt>
                <c:pt idx="2516">
                  <c:v>94</c:v>
                </c:pt>
                <c:pt idx="2517">
                  <c:v>115</c:v>
                </c:pt>
                <c:pt idx="2518">
                  <c:v>90</c:v>
                </c:pt>
                <c:pt idx="2519">
                  <c:v>102</c:v>
                </c:pt>
                <c:pt idx="2520">
                  <c:v>117</c:v>
                </c:pt>
                <c:pt idx="2521">
                  <c:v>109</c:v>
                </c:pt>
                <c:pt idx="2522">
                  <c:v>121</c:v>
                </c:pt>
                <c:pt idx="2523">
                  <c:v>100</c:v>
                </c:pt>
                <c:pt idx="2524">
                  <c:v>109</c:v>
                </c:pt>
                <c:pt idx="2525">
                  <c:v>101</c:v>
                </c:pt>
                <c:pt idx="2526">
                  <c:v>106</c:v>
                </c:pt>
                <c:pt idx="2527">
                  <c:v>94</c:v>
                </c:pt>
                <c:pt idx="2528">
                  <c:v>140</c:v>
                </c:pt>
                <c:pt idx="2529">
                  <c:v>132</c:v>
                </c:pt>
                <c:pt idx="2530">
                  <c:v>99</c:v>
                </c:pt>
                <c:pt idx="2531">
                  <c:v>90</c:v>
                </c:pt>
                <c:pt idx="2532">
                  <c:v>105</c:v>
                </c:pt>
                <c:pt idx="2533">
                  <c:v>108</c:v>
                </c:pt>
                <c:pt idx="2534">
                  <c:v>69</c:v>
                </c:pt>
                <c:pt idx="2535">
                  <c:v>148</c:v>
                </c:pt>
                <c:pt idx="2536">
                  <c:v>118</c:v>
                </c:pt>
                <c:pt idx="2537">
                  <c:v>132</c:v>
                </c:pt>
                <c:pt idx="2538">
                  <c:v>130</c:v>
                </c:pt>
                <c:pt idx="2539">
                  <c:v>95</c:v>
                </c:pt>
                <c:pt idx="2540">
                  <c:v>80</c:v>
                </c:pt>
                <c:pt idx="2541">
                  <c:v>94</c:v>
                </c:pt>
                <c:pt idx="2542">
                  <c:v>122</c:v>
                </c:pt>
                <c:pt idx="2543">
                  <c:v>102</c:v>
                </c:pt>
                <c:pt idx="2544">
                  <c:v>116</c:v>
                </c:pt>
                <c:pt idx="2545">
                  <c:v>78</c:v>
                </c:pt>
                <c:pt idx="2546">
                  <c:v>114</c:v>
                </c:pt>
                <c:pt idx="2547">
                  <c:v>112</c:v>
                </c:pt>
                <c:pt idx="2548">
                  <c:v>110</c:v>
                </c:pt>
                <c:pt idx="2549">
                  <c:v>104</c:v>
                </c:pt>
                <c:pt idx="2550">
                  <c:v>81</c:v>
                </c:pt>
                <c:pt idx="2551">
                  <c:v>154</c:v>
                </c:pt>
                <c:pt idx="2552">
                  <c:v>102</c:v>
                </c:pt>
                <c:pt idx="2553">
                  <c:v>89</c:v>
                </c:pt>
                <c:pt idx="2554">
                  <c:v>132</c:v>
                </c:pt>
                <c:pt idx="2555">
                  <c:v>103</c:v>
                </c:pt>
                <c:pt idx="2556">
                  <c:v>93</c:v>
                </c:pt>
                <c:pt idx="2557">
                  <c:v>96</c:v>
                </c:pt>
                <c:pt idx="2558">
                  <c:v>89</c:v>
                </c:pt>
                <c:pt idx="2559">
                  <c:v>92</c:v>
                </c:pt>
                <c:pt idx="2560">
                  <c:v>97</c:v>
                </c:pt>
                <c:pt idx="2561">
                  <c:v>93</c:v>
                </c:pt>
                <c:pt idx="2562">
                  <c:v>89</c:v>
                </c:pt>
                <c:pt idx="2563">
                  <c:v>123</c:v>
                </c:pt>
                <c:pt idx="2564">
                  <c:v>93</c:v>
                </c:pt>
                <c:pt idx="2565">
                  <c:v>133</c:v>
                </c:pt>
                <c:pt idx="2566">
                  <c:v>121</c:v>
                </c:pt>
                <c:pt idx="2567">
                  <c:v>102</c:v>
                </c:pt>
                <c:pt idx="2568">
                  <c:v>99</c:v>
                </c:pt>
                <c:pt idx="2569">
                  <c:v>98</c:v>
                </c:pt>
                <c:pt idx="2570">
                  <c:v>118</c:v>
                </c:pt>
                <c:pt idx="2571">
                  <c:v>104</c:v>
                </c:pt>
                <c:pt idx="2572">
                  <c:v>109</c:v>
                </c:pt>
                <c:pt idx="2573">
                  <c:v>115</c:v>
                </c:pt>
                <c:pt idx="2574">
                  <c:v>92</c:v>
                </c:pt>
                <c:pt idx="2575">
                  <c:v>91</c:v>
                </c:pt>
                <c:pt idx="2576">
                  <c:v>94</c:v>
                </c:pt>
                <c:pt idx="2577">
                  <c:v>93</c:v>
                </c:pt>
                <c:pt idx="2578">
                  <c:v>100</c:v>
                </c:pt>
                <c:pt idx="2579">
                  <c:v>293</c:v>
                </c:pt>
                <c:pt idx="2580">
                  <c:v>93</c:v>
                </c:pt>
                <c:pt idx="2581">
                  <c:v>123</c:v>
                </c:pt>
                <c:pt idx="2582">
                  <c:v>119</c:v>
                </c:pt>
                <c:pt idx="2583">
                  <c:v>107</c:v>
                </c:pt>
                <c:pt idx="2584">
                  <c:v>106</c:v>
                </c:pt>
                <c:pt idx="2585">
                  <c:v>109</c:v>
                </c:pt>
                <c:pt idx="2586">
                  <c:v>81</c:v>
                </c:pt>
                <c:pt idx="2587">
                  <c:v>95</c:v>
                </c:pt>
                <c:pt idx="2588">
                  <c:v>86</c:v>
                </c:pt>
                <c:pt idx="2589">
                  <c:v>113</c:v>
                </c:pt>
                <c:pt idx="2590">
                  <c:v>122</c:v>
                </c:pt>
                <c:pt idx="2591">
                  <c:v>108</c:v>
                </c:pt>
                <c:pt idx="2592">
                  <c:v>113</c:v>
                </c:pt>
                <c:pt idx="2593">
                  <c:v>110</c:v>
                </c:pt>
                <c:pt idx="2594">
                  <c:v>109</c:v>
                </c:pt>
                <c:pt idx="2595">
                  <c:v>110</c:v>
                </c:pt>
                <c:pt idx="2596">
                  <c:v>101</c:v>
                </c:pt>
                <c:pt idx="2597">
                  <c:v>97</c:v>
                </c:pt>
                <c:pt idx="2598">
                  <c:v>172</c:v>
                </c:pt>
                <c:pt idx="2599">
                  <c:v>104</c:v>
                </c:pt>
                <c:pt idx="2600">
                  <c:v>99</c:v>
                </c:pt>
                <c:pt idx="2601">
                  <c:v>129</c:v>
                </c:pt>
                <c:pt idx="2602">
                  <c:v>91</c:v>
                </c:pt>
                <c:pt idx="2603">
                  <c:v>100</c:v>
                </c:pt>
                <c:pt idx="2604">
                  <c:v>111</c:v>
                </c:pt>
                <c:pt idx="2605">
                  <c:v>114</c:v>
                </c:pt>
                <c:pt idx="2606">
                  <c:v>86</c:v>
                </c:pt>
                <c:pt idx="2607">
                  <c:v>107</c:v>
                </c:pt>
                <c:pt idx="2608">
                  <c:v>90</c:v>
                </c:pt>
                <c:pt idx="2609">
                  <c:v>120</c:v>
                </c:pt>
                <c:pt idx="2610">
                  <c:v>134</c:v>
                </c:pt>
                <c:pt idx="2611">
                  <c:v>110</c:v>
                </c:pt>
                <c:pt idx="2612">
                  <c:v>132</c:v>
                </c:pt>
                <c:pt idx="2613">
                  <c:v>113</c:v>
                </c:pt>
                <c:pt idx="2614">
                  <c:v>111</c:v>
                </c:pt>
                <c:pt idx="2615">
                  <c:v>99</c:v>
                </c:pt>
                <c:pt idx="2616">
                  <c:v>104</c:v>
                </c:pt>
                <c:pt idx="2617">
                  <c:v>103</c:v>
                </c:pt>
                <c:pt idx="2618">
                  <c:v>134</c:v>
                </c:pt>
                <c:pt idx="2619">
                  <c:v>106</c:v>
                </c:pt>
                <c:pt idx="2620">
                  <c:v>125</c:v>
                </c:pt>
                <c:pt idx="2621">
                  <c:v>109</c:v>
                </c:pt>
                <c:pt idx="2622">
                  <c:v>200</c:v>
                </c:pt>
                <c:pt idx="2623">
                  <c:v>112</c:v>
                </c:pt>
                <c:pt idx="2624">
                  <c:v>116</c:v>
                </c:pt>
                <c:pt idx="2625">
                  <c:v>120</c:v>
                </c:pt>
                <c:pt idx="2626">
                  <c:v>107</c:v>
                </c:pt>
                <c:pt idx="2627">
                  <c:v>107</c:v>
                </c:pt>
                <c:pt idx="2628">
                  <c:v>81</c:v>
                </c:pt>
                <c:pt idx="2629">
                  <c:v>101</c:v>
                </c:pt>
                <c:pt idx="2630">
                  <c:v>122</c:v>
                </c:pt>
                <c:pt idx="2631">
                  <c:v>97</c:v>
                </c:pt>
                <c:pt idx="2632">
                  <c:v>92</c:v>
                </c:pt>
                <c:pt idx="2633">
                  <c:v>110</c:v>
                </c:pt>
                <c:pt idx="2634">
                  <c:v>86</c:v>
                </c:pt>
                <c:pt idx="2635">
                  <c:v>91</c:v>
                </c:pt>
                <c:pt idx="2636">
                  <c:v>100</c:v>
                </c:pt>
                <c:pt idx="2637">
                  <c:v>111</c:v>
                </c:pt>
                <c:pt idx="2638">
                  <c:v>89</c:v>
                </c:pt>
                <c:pt idx="2639">
                  <c:v>84</c:v>
                </c:pt>
                <c:pt idx="2640">
                  <c:v>98</c:v>
                </c:pt>
                <c:pt idx="2641">
                  <c:v>95</c:v>
                </c:pt>
                <c:pt idx="2642">
                  <c:v>100</c:v>
                </c:pt>
                <c:pt idx="2643">
                  <c:v>109</c:v>
                </c:pt>
                <c:pt idx="2644">
                  <c:v>118</c:v>
                </c:pt>
                <c:pt idx="2645">
                  <c:v>88</c:v>
                </c:pt>
                <c:pt idx="2646">
                  <c:v>86</c:v>
                </c:pt>
                <c:pt idx="2647">
                  <c:v>118</c:v>
                </c:pt>
                <c:pt idx="2648">
                  <c:v>125</c:v>
                </c:pt>
                <c:pt idx="2649">
                  <c:v>125</c:v>
                </c:pt>
                <c:pt idx="2650">
                  <c:v>94</c:v>
                </c:pt>
                <c:pt idx="2651">
                  <c:v>113</c:v>
                </c:pt>
                <c:pt idx="2652">
                  <c:v>104</c:v>
                </c:pt>
                <c:pt idx="2653">
                  <c:v>95</c:v>
                </c:pt>
                <c:pt idx="2654">
                  <c:v>102</c:v>
                </c:pt>
                <c:pt idx="2655">
                  <c:v>104</c:v>
                </c:pt>
                <c:pt idx="2656">
                  <c:v>95</c:v>
                </c:pt>
                <c:pt idx="2657">
                  <c:v>118</c:v>
                </c:pt>
                <c:pt idx="2658">
                  <c:v>193</c:v>
                </c:pt>
                <c:pt idx="2659">
                  <c:v>97</c:v>
                </c:pt>
                <c:pt idx="2660">
                  <c:v>98</c:v>
                </c:pt>
                <c:pt idx="2661">
                  <c:v>103</c:v>
                </c:pt>
                <c:pt idx="2662">
                  <c:v>161</c:v>
                </c:pt>
                <c:pt idx="2663">
                  <c:v>120</c:v>
                </c:pt>
                <c:pt idx="2664">
                  <c:v>97</c:v>
                </c:pt>
                <c:pt idx="2665">
                  <c:v>99</c:v>
                </c:pt>
                <c:pt idx="2666">
                  <c:v>145</c:v>
                </c:pt>
                <c:pt idx="2667">
                  <c:v>126</c:v>
                </c:pt>
                <c:pt idx="2668">
                  <c:v>121</c:v>
                </c:pt>
                <c:pt idx="2669">
                  <c:v>117</c:v>
                </c:pt>
                <c:pt idx="2670">
                  <c:v>98</c:v>
                </c:pt>
                <c:pt idx="2671">
                  <c:v>109</c:v>
                </c:pt>
                <c:pt idx="2672">
                  <c:v>95</c:v>
                </c:pt>
                <c:pt idx="2673">
                  <c:v>96</c:v>
                </c:pt>
                <c:pt idx="2674">
                  <c:v>101</c:v>
                </c:pt>
                <c:pt idx="2675">
                  <c:v>107</c:v>
                </c:pt>
                <c:pt idx="2676">
                  <c:v>119</c:v>
                </c:pt>
                <c:pt idx="2677">
                  <c:v>100</c:v>
                </c:pt>
                <c:pt idx="2678">
                  <c:v>98</c:v>
                </c:pt>
                <c:pt idx="2679">
                  <c:v>92</c:v>
                </c:pt>
                <c:pt idx="2680">
                  <c:v>90</c:v>
                </c:pt>
                <c:pt idx="2681">
                  <c:v>90</c:v>
                </c:pt>
                <c:pt idx="2682">
                  <c:v>153</c:v>
                </c:pt>
                <c:pt idx="2683">
                  <c:v>124</c:v>
                </c:pt>
                <c:pt idx="2684">
                  <c:v>82</c:v>
                </c:pt>
                <c:pt idx="2685">
                  <c:v>107</c:v>
                </c:pt>
                <c:pt idx="2686">
                  <c:v>97</c:v>
                </c:pt>
                <c:pt idx="2687">
                  <c:v>80</c:v>
                </c:pt>
                <c:pt idx="2688">
                  <c:v>85</c:v>
                </c:pt>
                <c:pt idx="2689">
                  <c:v>97</c:v>
                </c:pt>
                <c:pt idx="2690">
                  <c:v>109</c:v>
                </c:pt>
                <c:pt idx="2691">
                  <c:v>140</c:v>
                </c:pt>
                <c:pt idx="2692">
                  <c:v>90</c:v>
                </c:pt>
                <c:pt idx="2693">
                  <c:v>130</c:v>
                </c:pt>
                <c:pt idx="2694">
                  <c:v>98</c:v>
                </c:pt>
                <c:pt idx="2695">
                  <c:v>101</c:v>
                </c:pt>
                <c:pt idx="2696">
                  <c:v>114</c:v>
                </c:pt>
                <c:pt idx="2697">
                  <c:v>100</c:v>
                </c:pt>
                <c:pt idx="2698">
                  <c:v>85</c:v>
                </c:pt>
                <c:pt idx="2699">
                  <c:v>103</c:v>
                </c:pt>
                <c:pt idx="2700">
                  <c:v>100</c:v>
                </c:pt>
                <c:pt idx="2701">
                  <c:v>114</c:v>
                </c:pt>
                <c:pt idx="2702">
                  <c:v>97</c:v>
                </c:pt>
                <c:pt idx="2703">
                  <c:v>116</c:v>
                </c:pt>
                <c:pt idx="2704">
                  <c:v>96</c:v>
                </c:pt>
                <c:pt idx="2705">
                  <c:v>98</c:v>
                </c:pt>
                <c:pt idx="2706">
                  <c:v>105</c:v>
                </c:pt>
                <c:pt idx="2707">
                  <c:v>123</c:v>
                </c:pt>
                <c:pt idx="2708">
                  <c:v>93</c:v>
                </c:pt>
                <c:pt idx="2709">
                  <c:v>97</c:v>
                </c:pt>
                <c:pt idx="2710">
                  <c:v>122</c:v>
                </c:pt>
                <c:pt idx="2711">
                  <c:v>101</c:v>
                </c:pt>
                <c:pt idx="2712">
                  <c:v>100</c:v>
                </c:pt>
                <c:pt idx="2713">
                  <c:v>129</c:v>
                </c:pt>
                <c:pt idx="2714">
                  <c:v>81</c:v>
                </c:pt>
                <c:pt idx="2715">
                  <c:v>96</c:v>
                </c:pt>
                <c:pt idx="2716">
                  <c:v>84</c:v>
                </c:pt>
                <c:pt idx="2717">
                  <c:v>110</c:v>
                </c:pt>
                <c:pt idx="2718">
                  <c:v>130</c:v>
                </c:pt>
                <c:pt idx="2719">
                  <c:v>84</c:v>
                </c:pt>
                <c:pt idx="2720">
                  <c:v>106</c:v>
                </c:pt>
                <c:pt idx="2721">
                  <c:v>76</c:v>
                </c:pt>
                <c:pt idx="2722">
                  <c:v>99</c:v>
                </c:pt>
                <c:pt idx="2723">
                  <c:v>96</c:v>
                </c:pt>
                <c:pt idx="2724">
                  <c:v>104</c:v>
                </c:pt>
                <c:pt idx="2725">
                  <c:v>108</c:v>
                </c:pt>
                <c:pt idx="2726">
                  <c:v>108</c:v>
                </c:pt>
                <c:pt idx="2727">
                  <c:v>87</c:v>
                </c:pt>
                <c:pt idx="2728">
                  <c:v>89</c:v>
                </c:pt>
                <c:pt idx="2729">
                  <c:v>97</c:v>
                </c:pt>
                <c:pt idx="2730">
                  <c:v>106</c:v>
                </c:pt>
                <c:pt idx="2731">
                  <c:v>100</c:v>
                </c:pt>
                <c:pt idx="2732">
                  <c:v>89</c:v>
                </c:pt>
                <c:pt idx="2733">
                  <c:v>95</c:v>
                </c:pt>
                <c:pt idx="2734">
                  <c:v>97</c:v>
                </c:pt>
                <c:pt idx="2735">
                  <c:v>94</c:v>
                </c:pt>
                <c:pt idx="2736">
                  <c:v>95</c:v>
                </c:pt>
                <c:pt idx="2737">
                  <c:v>101</c:v>
                </c:pt>
                <c:pt idx="2738">
                  <c:v>101</c:v>
                </c:pt>
                <c:pt idx="2739">
                  <c:v>82</c:v>
                </c:pt>
                <c:pt idx="2740">
                  <c:v>74</c:v>
                </c:pt>
                <c:pt idx="2741">
                  <c:v>130</c:v>
                </c:pt>
                <c:pt idx="2742">
                  <c:v>112</c:v>
                </c:pt>
                <c:pt idx="2743">
                  <c:v>96</c:v>
                </c:pt>
                <c:pt idx="2744">
                  <c:v>89</c:v>
                </c:pt>
                <c:pt idx="2745">
                  <c:v>121</c:v>
                </c:pt>
                <c:pt idx="2746">
                  <c:v>85</c:v>
                </c:pt>
                <c:pt idx="2747">
                  <c:v>120</c:v>
                </c:pt>
                <c:pt idx="2748">
                  <c:v>106</c:v>
                </c:pt>
                <c:pt idx="2749">
                  <c:v>83</c:v>
                </c:pt>
                <c:pt idx="2750">
                  <c:v>120</c:v>
                </c:pt>
                <c:pt idx="2751">
                  <c:v>111</c:v>
                </c:pt>
                <c:pt idx="2752">
                  <c:v>100</c:v>
                </c:pt>
                <c:pt idx="2753">
                  <c:v>89</c:v>
                </c:pt>
                <c:pt idx="2754">
                  <c:v>115</c:v>
                </c:pt>
                <c:pt idx="2755">
                  <c:v>135</c:v>
                </c:pt>
                <c:pt idx="2756">
                  <c:v>92</c:v>
                </c:pt>
                <c:pt idx="2757">
                  <c:v>120</c:v>
                </c:pt>
                <c:pt idx="2758">
                  <c:v>135</c:v>
                </c:pt>
                <c:pt idx="2759">
                  <c:v>93</c:v>
                </c:pt>
                <c:pt idx="2760">
                  <c:v>118</c:v>
                </c:pt>
                <c:pt idx="2761">
                  <c:v>97</c:v>
                </c:pt>
                <c:pt idx="2762">
                  <c:v>98</c:v>
                </c:pt>
                <c:pt idx="2763">
                  <c:v>98</c:v>
                </c:pt>
                <c:pt idx="2764">
                  <c:v>101</c:v>
                </c:pt>
                <c:pt idx="2765">
                  <c:v>132</c:v>
                </c:pt>
                <c:pt idx="2766">
                  <c:v>106</c:v>
                </c:pt>
                <c:pt idx="2767">
                  <c:v>87</c:v>
                </c:pt>
                <c:pt idx="2768">
                  <c:v>98</c:v>
                </c:pt>
                <c:pt idx="2769">
                  <c:v>96</c:v>
                </c:pt>
                <c:pt idx="2770">
                  <c:v>104</c:v>
                </c:pt>
                <c:pt idx="2771">
                  <c:v>93</c:v>
                </c:pt>
                <c:pt idx="2772">
                  <c:v>95</c:v>
                </c:pt>
                <c:pt idx="2773">
                  <c:v>107</c:v>
                </c:pt>
                <c:pt idx="2774">
                  <c:v>85</c:v>
                </c:pt>
                <c:pt idx="2775">
                  <c:v>93</c:v>
                </c:pt>
                <c:pt idx="2776">
                  <c:v>101</c:v>
                </c:pt>
                <c:pt idx="2777">
                  <c:v>103</c:v>
                </c:pt>
                <c:pt idx="2778">
                  <c:v>111</c:v>
                </c:pt>
                <c:pt idx="2779">
                  <c:v>86</c:v>
                </c:pt>
                <c:pt idx="2780">
                  <c:v>90</c:v>
                </c:pt>
                <c:pt idx="2781">
                  <c:v>82</c:v>
                </c:pt>
                <c:pt idx="2782">
                  <c:v>125</c:v>
                </c:pt>
                <c:pt idx="2783">
                  <c:v>91</c:v>
                </c:pt>
                <c:pt idx="2784">
                  <c:v>90</c:v>
                </c:pt>
                <c:pt idx="2785">
                  <c:v>90</c:v>
                </c:pt>
                <c:pt idx="2786">
                  <c:v>104</c:v>
                </c:pt>
                <c:pt idx="2787">
                  <c:v>85</c:v>
                </c:pt>
                <c:pt idx="2788">
                  <c:v>81</c:v>
                </c:pt>
                <c:pt idx="2789">
                  <c:v>135</c:v>
                </c:pt>
                <c:pt idx="2790">
                  <c:v>144</c:v>
                </c:pt>
                <c:pt idx="2791">
                  <c:v>98</c:v>
                </c:pt>
                <c:pt idx="2792">
                  <c:v>117</c:v>
                </c:pt>
                <c:pt idx="2793">
                  <c:v>127</c:v>
                </c:pt>
                <c:pt idx="2794">
                  <c:v>98</c:v>
                </c:pt>
                <c:pt idx="2795">
                  <c:v>197</c:v>
                </c:pt>
                <c:pt idx="2796">
                  <c:v>104</c:v>
                </c:pt>
                <c:pt idx="2797">
                  <c:v>90</c:v>
                </c:pt>
                <c:pt idx="2798">
                  <c:v>130</c:v>
                </c:pt>
                <c:pt idx="2799">
                  <c:v>176</c:v>
                </c:pt>
                <c:pt idx="2800">
                  <c:v>116</c:v>
                </c:pt>
                <c:pt idx="2801">
                  <c:v>88</c:v>
                </c:pt>
                <c:pt idx="2802">
                  <c:v>106</c:v>
                </c:pt>
                <c:pt idx="2803">
                  <c:v>181</c:v>
                </c:pt>
                <c:pt idx="2804">
                  <c:v>130</c:v>
                </c:pt>
                <c:pt idx="2805">
                  <c:v>123</c:v>
                </c:pt>
                <c:pt idx="2806">
                  <c:v>120</c:v>
                </c:pt>
                <c:pt idx="2807">
                  <c:v>87</c:v>
                </c:pt>
                <c:pt idx="2808">
                  <c:v>123</c:v>
                </c:pt>
                <c:pt idx="2809">
                  <c:v>103</c:v>
                </c:pt>
                <c:pt idx="2810">
                  <c:v>91</c:v>
                </c:pt>
                <c:pt idx="2811">
                  <c:v>88</c:v>
                </c:pt>
                <c:pt idx="2812">
                  <c:v>126</c:v>
                </c:pt>
                <c:pt idx="2813">
                  <c:v>120</c:v>
                </c:pt>
                <c:pt idx="2814">
                  <c:v>94</c:v>
                </c:pt>
                <c:pt idx="2815">
                  <c:v>137</c:v>
                </c:pt>
                <c:pt idx="2816">
                  <c:v>119</c:v>
                </c:pt>
                <c:pt idx="2817">
                  <c:v>99</c:v>
                </c:pt>
                <c:pt idx="2818">
                  <c:v>79</c:v>
                </c:pt>
                <c:pt idx="2819">
                  <c:v>95</c:v>
                </c:pt>
                <c:pt idx="2820">
                  <c:v>103</c:v>
                </c:pt>
                <c:pt idx="2821">
                  <c:v>92</c:v>
                </c:pt>
                <c:pt idx="2822">
                  <c:v>84</c:v>
                </c:pt>
                <c:pt idx="2823">
                  <c:v>300</c:v>
                </c:pt>
                <c:pt idx="2824">
                  <c:v>120</c:v>
                </c:pt>
                <c:pt idx="2825">
                  <c:v>121</c:v>
                </c:pt>
                <c:pt idx="2826">
                  <c:v>97</c:v>
                </c:pt>
                <c:pt idx="2827">
                  <c:v>86</c:v>
                </c:pt>
                <c:pt idx="2828">
                  <c:v>45</c:v>
                </c:pt>
                <c:pt idx="2829">
                  <c:v>97</c:v>
                </c:pt>
                <c:pt idx="2830">
                  <c:v>93</c:v>
                </c:pt>
                <c:pt idx="2831">
                  <c:v>84</c:v>
                </c:pt>
                <c:pt idx="2832">
                  <c:v>96</c:v>
                </c:pt>
                <c:pt idx="2833">
                  <c:v>112</c:v>
                </c:pt>
                <c:pt idx="2834">
                  <c:v>125</c:v>
                </c:pt>
                <c:pt idx="2835">
                  <c:v>96</c:v>
                </c:pt>
                <c:pt idx="2836">
                  <c:v>103</c:v>
                </c:pt>
                <c:pt idx="2837">
                  <c:v>101</c:v>
                </c:pt>
                <c:pt idx="2838">
                  <c:v>119</c:v>
                </c:pt>
                <c:pt idx="2839">
                  <c:v>128</c:v>
                </c:pt>
                <c:pt idx="2840">
                  <c:v>106</c:v>
                </c:pt>
                <c:pt idx="2841">
                  <c:v>126</c:v>
                </c:pt>
                <c:pt idx="2842">
                  <c:v>150</c:v>
                </c:pt>
                <c:pt idx="2843">
                  <c:v>178</c:v>
                </c:pt>
                <c:pt idx="2844">
                  <c:v>117</c:v>
                </c:pt>
                <c:pt idx="2845">
                  <c:v>119</c:v>
                </c:pt>
                <c:pt idx="2846">
                  <c:v>174</c:v>
                </c:pt>
                <c:pt idx="2847">
                  <c:v>111</c:v>
                </c:pt>
                <c:pt idx="2848">
                  <c:v>101</c:v>
                </c:pt>
                <c:pt idx="2849">
                  <c:v>89</c:v>
                </c:pt>
                <c:pt idx="2850">
                  <c:v>113</c:v>
                </c:pt>
                <c:pt idx="2851">
                  <c:v>112</c:v>
                </c:pt>
                <c:pt idx="2852">
                  <c:v>109</c:v>
                </c:pt>
                <c:pt idx="2853">
                  <c:v>108</c:v>
                </c:pt>
                <c:pt idx="2854">
                  <c:v>100</c:v>
                </c:pt>
                <c:pt idx="2855">
                  <c:v>90</c:v>
                </c:pt>
                <c:pt idx="2856">
                  <c:v>94</c:v>
                </c:pt>
                <c:pt idx="2857">
                  <c:v>111</c:v>
                </c:pt>
                <c:pt idx="2858">
                  <c:v>142</c:v>
                </c:pt>
                <c:pt idx="2859">
                  <c:v>107</c:v>
                </c:pt>
                <c:pt idx="2860">
                  <c:v>91</c:v>
                </c:pt>
                <c:pt idx="2861">
                  <c:v>82</c:v>
                </c:pt>
                <c:pt idx="2862">
                  <c:v>97</c:v>
                </c:pt>
                <c:pt idx="2863">
                  <c:v>102</c:v>
                </c:pt>
                <c:pt idx="2864">
                  <c:v>93</c:v>
                </c:pt>
                <c:pt idx="2865">
                  <c:v>138</c:v>
                </c:pt>
                <c:pt idx="2866">
                  <c:v>93</c:v>
                </c:pt>
                <c:pt idx="2867">
                  <c:v>92</c:v>
                </c:pt>
                <c:pt idx="2868">
                  <c:v>92</c:v>
                </c:pt>
                <c:pt idx="2869">
                  <c:v>104</c:v>
                </c:pt>
                <c:pt idx="2870">
                  <c:v>89</c:v>
                </c:pt>
                <c:pt idx="2871">
                  <c:v>92</c:v>
                </c:pt>
                <c:pt idx="2872">
                  <c:v>90</c:v>
                </c:pt>
                <c:pt idx="2873">
                  <c:v>129</c:v>
                </c:pt>
                <c:pt idx="2874">
                  <c:v>111</c:v>
                </c:pt>
                <c:pt idx="2875">
                  <c:v>79</c:v>
                </c:pt>
                <c:pt idx="2876">
                  <c:v>104</c:v>
                </c:pt>
                <c:pt idx="2877">
                  <c:v>101</c:v>
                </c:pt>
                <c:pt idx="2878">
                  <c:v>113</c:v>
                </c:pt>
                <c:pt idx="2879">
                  <c:v>92</c:v>
                </c:pt>
                <c:pt idx="2880">
                  <c:v>106</c:v>
                </c:pt>
                <c:pt idx="2881">
                  <c:v>75</c:v>
                </c:pt>
                <c:pt idx="2882">
                  <c:v>104</c:v>
                </c:pt>
                <c:pt idx="2883">
                  <c:v>108</c:v>
                </c:pt>
                <c:pt idx="2884">
                  <c:v>99</c:v>
                </c:pt>
                <c:pt idx="2885">
                  <c:v>109</c:v>
                </c:pt>
                <c:pt idx="2886">
                  <c:v>93</c:v>
                </c:pt>
                <c:pt idx="2887">
                  <c:v>99</c:v>
                </c:pt>
                <c:pt idx="2888">
                  <c:v>98</c:v>
                </c:pt>
                <c:pt idx="2889">
                  <c:v>95</c:v>
                </c:pt>
                <c:pt idx="2890">
                  <c:v>107</c:v>
                </c:pt>
                <c:pt idx="2891">
                  <c:v>102</c:v>
                </c:pt>
                <c:pt idx="2892">
                  <c:v>97</c:v>
                </c:pt>
                <c:pt idx="2893">
                  <c:v>124</c:v>
                </c:pt>
                <c:pt idx="2894">
                  <c:v>90</c:v>
                </c:pt>
                <c:pt idx="2895">
                  <c:v>90</c:v>
                </c:pt>
                <c:pt idx="2896">
                  <c:v>99</c:v>
                </c:pt>
                <c:pt idx="2897">
                  <c:v>115</c:v>
                </c:pt>
                <c:pt idx="2898">
                  <c:v>89</c:v>
                </c:pt>
                <c:pt idx="2899">
                  <c:v>92</c:v>
                </c:pt>
                <c:pt idx="2900">
                  <c:v>94</c:v>
                </c:pt>
                <c:pt idx="2901">
                  <c:v>100</c:v>
                </c:pt>
                <c:pt idx="2902">
                  <c:v>109</c:v>
                </c:pt>
                <c:pt idx="2903">
                  <c:v>105</c:v>
                </c:pt>
                <c:pt idx="2904">
                  <c:v>102</c:v>
                </c:pt>
                <c:pt idx="2905">
                  <c:v>118</c:v>
                </c:pt>
                <c:pt idx="2906">
                  <c:v>92</c:v>
                </c:pt>
                <c:pt idx="2907">
                  <c:v>103</c:v>
                </c:pt>
                <c:pt idx="2908">
                  <c:v>93</c:v>
                </c:pt>
                <c:pt idx="2909">
                  <c:v>113</c:v>
                </c:pt>
                <c:pt idx="2910">
                  <c:v>153</c:v>
                </c:pt>
                <c:pt idx="2911">
                  <c:v>89</c:v>
                </c:pt>
                <c:pt idx="2912">
                  <c:v>118</c:v>
                </c:pt>
                <c:pt idx="2913">
                  <c:v>97</c:v>
                </c:pt>
                <c:pt idx="2914">
                  <c:v>96</c:v>
                </c:pt>
                <c:pt idx="2915">
                  <c:v>120</c:v>
                </c:pt>
                <c:pt idx="2916">
                  <c:v>95</c:v>
                </c:pt>
                <c:pt idx="2917">
                  <c:v>95</c:v>
                </c:pt>
                <c:pt idx="2918">
                  <c:v>121</c:v>
                </c:pt>
                <c:pt idx="2919">
                  <c:v>110</c:v>
                </c:pt>
                <c:pt idx="2920">
                  <c:v>96</c:v>
                </c:pt>
                <c:pt idx="2921">
                  <c:v>121</c:v>
                </c:pt>
                <c:pt idx="2922">
                  <c:v>95</c:v>
                </c:pt>
                <c:pt idx="2923">
                  <c:v>112</c:v>
                </c:pt>
                <c:pt idx="2924">
                  <c:v>93</c:v>
                </c:pt>
                <c:pt idx="2925">
                  <c:v>110</c:v>
                </c:pt>
                <c:pt idx="2926">
                  <c:v>104</c:v>
                </c:pt>
                <c:pt idx="2927">
                  <c:v>119</c:v>
                </c:pt>
                <c:pt idx="2928">
                  <c:v>125</c:v>
                </c:pt>
                <c:pt idx="2929">
                  <c:v>96</c:v>
                </c:pt>
                <c:pt idx="2930">
                  <c:v>100</c:v>
                </c:pt>
                <c:pt idx="2931">
                  <c:v>89</c:v>
                </c:pt>
                <c:pt idx="2932">
                  <c:v>92</c:v>
                </c:pt>
                <c:pt idx="2933">
                  <c:v>109</c:v>
                </c:pt>
                <c:pt idx="2934">
                  <c:v>103</c:v>
                </c:pt>
                <c:pt idx="2935">
                  <c:v>95</c:v>
                </c:pt>
                <c:pt idx="2936">
                  <c:v>105</c:v>
                </c:pt>
                <c:pt idx="2937">
                  <c:v>106</c:v>
                </c:pt>
                <c:pt idx="2938">
                  <c:v>100</c:v>
                </c:pt>
                <c:pt idx="2939">
                  <c:v>103</c:v>
                </c:pt>
                <c:pt idx="2940">
                  <c:v>116</c:v>
                </c:pt>
                <c:pt idx="2941">
                  <c:v>99</c:v>
                </c:pt>
                <c:pt idx="2942">
                  <c:v>164</c:v>
                </c:pt>
                <c:pt idx="2943">
                  <c:v>96</c:v>
                </c:pt>
                <c:pt idx="2944">
                  <c:v>122</c:v>
                </c:pt>
                <c:pt idx="2945">
                  <c:v>94</c:v>
                </c:pt>
                <c:pt idx="2946">
                  <c:v>96</c:v>
                </c:pt>
                <c:pt idx="2947">
                  <c:v>113</c:v>
                </c:pt>
                <c:pt idx="2948">
                  <c:v>192</c:v>
                </c:pt>
                <c:pt idx="2949">
                  <c:v>99</c:v>
                </c:pt>
                <c:pt idx="2950">
                  <c:v>91</c:v>
                </c:pt>
                <c:pt idx="2951">
                  <c:v>100</c:v>
                </c:pt>
                <c:pt idx="2952">
                  <c:v>105</c:v>
                </c:pt>
                <c:pt idx="2953">
                  <c:v>99</c:v>
                </c:pt>
                <c:pt idx="2954">
                  <c:v>112</c:v>
                </c:pt>
                <c:pt idx="2955">
                  <c:v>99</c:v>
                </c:pt>
                <c:pt idx="2956">
                  <c:v>125</c:v>
                </c:pt>
                <c:pt idx="2957">
                  <c:v>107</c:v>
                </c:pt>
                <c:pt idx="2958">
                  <c:v>107</c:v>
                </c:pt>
                <c:pt idx="2959">
                  <c:v>97</c:v>
                </c:pt>
                <c:pt idx="2960">
                  <c:v>106</c:v>
                </c:pt>
                <c:pt idx="2961">
                  <c:v>103</c:v>
                </c:pt>
                <c:pt idx="2962">
                  <c:v>96</c:v>
                </c:pt>
                <c:pt idx="2963">
                  <c:v>103</c:v>
                </c:pt>
                <c:pt idx="2964">
                  <c:v>108</c:v>
                </c:pt>
                <c:pt idx="2965">
                  <c:v>118</c:v>
                </c:pt>
                <c:pt idx="2966">
                  <c:v>97</c:v>
                </c:pt>
                <c:pt idx="2967">
                  <c:v>115</c:v>
                </c:pt>
                <c:pt idx="2968">
                  <c:v>102</c:v>
                </c:pt>
                <c:pt idx="2969">
                  <c:v>125</c:v>
                </c:pt>
                <c:pt idx="2970">
                  <c:v>108</c:v>
                </c:pt>
                <c:pt idx="2971">
                  <c:v>101</c:v>
                </c:pt>
                <c:pt idx="2972">
                  <c:v>101</c:v>
                </c:pt>
                <c:pt idx="2973">
                  <c:v>139</c:v>
                </c:pt>
                <c:pt idx="2974">
                  <c:v>125</c:v>
                </c:pt>
                <c:pt idx="2975">
                  <c:v>115</c:v>
                </c:pt>
                <c:pt idx="2976">
                  <c:v>99</c:v>
                </c:pt>
                <c:pt idx="2977">
                  <c:v>88</c:v>
                </c:pt>
                <c:pt idx="2978">
                  <c:v>112</c:v>
                </c:pt>
                <c:pt idx="2979">
                  <c:v>108</c:v>
                </c:pt>
                <c:pt idx="2980">
                  <c:v>104</c:v>
                </c:pt>
                <c:pt idx="2981">
                  <c:v>108</c:v>
                </c:pt>
                <c:pt idx="2982">
                  <c:v>102</c:v>
                </c:pt>
                <c:pt idx="2983">
                  <c:v>88</c:v>
                </c:pt>
                <c:pt idx="2984">
                  <c:v>141</c:v>
                </c:pt>
                <c:pt idx="2985">
                  <c:v>101</c:v>
                </c:pt>
                <c:pt idx="2986">
                  <c:v>105</c:v>
                </c:pt>
                <c:pt idx="2987">
                  <c:v>100</c:v>
                </c:pt>
                <c:pt idx="2988">
                  <c:v>116</c:v>
                </c:pt>
                <c:pt idx="2989">
                  <c:v>97</c:v>
                </c:pt>
                <c:pt idx="2990">
                  <c:v>106</c:v>
                </c:pt>
                <c:pt idx="2991">
                  <c:v>105</c:v>
                </c:pt>
                <c:pt idx="2992">
                  <c:v>122</c:v>
                </c:pt>
                <c:pt idx="2993">
                  <c:v>107</c:v>
                </c:pt>
                <c:pt idx="2994">
                  <c:v>121</c:v>
                </c:pt>
                <c:pt idx="2995">
                  <c:v>98</c:v>
                </c:pt>
                <c:pt idx="2996">
                  <c:v>123</c:v>
                </c:pt>
                <c:pt idx="2997">
                  <c:v>110</c:v>
                </c:pt>
                <c:pt idx="2998">
                  <c:v>120</c:v>
                </c:pt>
                <c:pt idx="2999">
                  <c:v>122</c:v>
                </c:pt>
                <c:pt idx="3000">
                  <c:v>110</c:v>
                </c:pt>
                <c:pt idx="3001">
                  <c:v>139</c:v>
                </c:pt>
                <c:pt idx="3002">
                  <c:v>124</c:v>
                </c:pt>
                <c:pt idx="3003">
                  <c:v>152</c:v>
                </c:pt>
                <c:pt idx="3004">
                  <c:v>98</c:v>
                </c:pt>
                <c:pt idx="3005">
                  <c:v>106</c:v>
                </c:pt>
                <c:pt idx="3006">
                  <c:v>106</c:v>
                </c:pt>
                <c:pt idx="3007">
                  <c:v>106</c:v>
                </c:pt>
                <c:pt idx="3008">
                  <c:v>89</c:v>
                </c:pt>
                <c:pt idx="3009">
                  <c:v>94</c:v>
                </c:pt>
                <c:pt idx="3010">
                  <c:v>109</c:v>
                </c:pt>
                <c:pt idx="3011">
                  <c:v>144</c:v>
                </c:pt>
                <c:pt idx="3012">
                  <c:v>90</c:v>
                </c:pt>
                <c:pt idx="3013">
                  <c:v>106</c:v>
                </c:pt>
                <c:pt idx="3014">
                  <c:v>121</c:v>
                </c:pt>
                <c:pt idx="3015">
                  <c:v>104</c:v>
                </c:pt>
                <c:pt idx="3016">
                  <c:v>99</c:v>
                </c:pt>
                <c:pt idx="3017">
                  <c:v>98</c:v>
                </c:pt>
                <c:pt idx="3018">
                  <c:v>121</c:v>
                </c:pt>
                <c:pt idx="3019">
                  <c:v>96</c:v>
                </c:pt>
                <c:pt idx="3020">
                  <c:v>99</c:v>
                </c:pt>
                <c:pt idx="3021">
                  <c:v>42</c:v>
                </c:pt>
                <c:pt idx="3022">
                  <c:v>122</c:v>
                </c:pt>
                <c:pt idx="3023">
                  <c:v>101</c:v>
                </c:pt>
                <c:pt idx="3024">
                  <c:v>102</c:v>
                </c:pt>
                <c:pt idx="3025">
                  <c:v>84</c:v>
                </c:pt>
                <c:pt idx="3026">
                  <c:v>104</c:v>
                </c:pt>
                <c:pt idx="3027">
                  <c:v>96</c:v>
                </c:pt>
                <c:pt idx="3028">
                  <c:v>94</c:v>
                </c:pt>
                <c:pt idx="3029">
                  <c:v>90</c:v>
                </c:pt>
                <c:pt idx="3030">
                  <c:v>90</c:v>
                </c:pt>
                <c:pt idx="3031">
                  <c:v>106</c:v>
                </c:pt>
                <c:pt idx="3032">
                  <c:v>96</c:v>
                </c:pt>
                <c:pt idx="3033">
                  <c:v>95</c:v>
                </c:pt>
                <c:pt idx="3034">
                  <c:v>99</c:v>
                </c:pt>
                <c:pt idx="3035">
                  <c:v>99</c:v>
                </c:pt>
                <c:pt idx="3036">
                  <c:v>95</c:v>
                </c:pt>
                <c:pt idx="3037">
                  <c:v>99</c:v>
                </c:pt>
                <c:pt idx="3038">
                  <c:v>90</c:v>
                </c:pt>
                <c:pt idx="3039">
                  <c:v>96</c:v>
                </c:pt>
                <c:pt idx="3040">
                  <c:v>104</c:v>
                </c:pt>
                <c:pt idx="3041">
                  <c:v>97</c:v>
                </c:pt>
                <c:pt idx="3042">
                  <c:v>107</c:v>
                </c:pt>
                <c:pt idx="3043">
                  <c:v>85</c:v>
                </c:pt>
                <c:pt idx="3044">
                  <c:v>95</c:v>
                </c:pt>
                <c:pt idx="3045">
                  <c:v>111</c:v>
                </c:pt>
                <c:pt idx="3046">
                  <c:v>86</c:v>
                </c:pt>
                <c:pt idx="3047">
                  <c:v>103</c:v>
                </c:pt>
                <c:pt idx="3048">
                  <c:v>111</c:v>
                </c:pt>
                <c:pt idx="3049">
                  <c:v>112</c:v>
                </c:pt>
                <c:pt idx="3050">
                  <c:v>141</c:v>
                </c:pt>
                <c:pt idx="3051">
                  <c:v>85</c:v>
                </c:pt>
                <c:pt idx="3052">
                  <c:v>129</c:v>
                </c:pt>
                <c:pt idx="3053">
                  <c:v>125</c:v>
                </c:pt>
                <c:pt idx="3054">
                  <c:v>116</c:v>
                </c:pt>
                <c:pt idx="3055">
                  <c:v>105</c:v>
                </c:pt>
                <c:pt idx="3056">
                  <c:v>90</c:v>
                </c:pt>
                <c:pt idx="3057">
                  <c:v>111</c:v>
                </c:pt>
                <c:pt idx="3058">
                  <c:v>91</c:v>
                </c:pt>
                <c:pt idx="3059">
                  <c:v>97</c:v>
                </c:pt>
                <c:pt idx="3060">
                  <c:v>92</c:v>
                </c:pt>
                <c:pt idx="3061">
                  <c:v>104</c:v>
                </c:pt>
                <c:pt idx="3062">
                  <c:v>120</c:v>
                </c:pt>
                <c:pt idx="3063">
                  <c:v>99</c:v>
                </c:pt>
                <c:pt idx="3064">
                  <c:v>93</c:v>
                </c:pt>
                <c:pt idx="3065">
                  <c:v>99</c:v>
                </c:pt>
                <c:pt idx="3066">
                  <c:v>96</c:v>
                </c:pt>
                <c:pt idx="3067">
                  <c:v>96</c:v>
                </c:pt>
                <c:pt idx="3068">
                  <c:v>100</c:v>
                </c:pt>
                <c:pt idx="3069">
                  <c:v>98</c:v>
                </c:pt>
                <c:pt idx="3070">
                  <c:v>106</c:v>
                </c:pt>
                <c:pt idx="3071">
                  <c:v>95</c:v>
                </c:pt>
                <c:pt idx="3072">
                  <c:v>104</c:v>
                </c:pt>
                <c:pt idx="3073">
                  <c:v>87</c:v>
                </c:pt>
                <c:pt idx="3074">
                  <c:v>81</c:v>
                </c:pt>
                <c:pt idx="3075">
                  <c:v>94</c:v>
                </c:pt>
                <c:pt idx="3076">
                  <c:v>89</c:v>
                </c:pt>
                <c:pt idx="3077">
                  <c:v>88</c:v>
                </c:pt>
                <c:pt idx="3078">
                  <c:v>115</c:v>
                </c:pt>
                <c:pt idx="3079">
                  <c:v>96</c:v>
                </c:pt>
                <c:pt idx="3080">
                  <c:v>135</c:v>
                </c:pt>
                <c:pt idx="3081">
                  <c:v>93</c:v>
                </c:pt>
                <c:pt idx="3082">
                  <c:v>109</c:v>
                </c:pt>
                <c:pt idx="3083">
                  <c:v>101</c:v>
                </c:pt>
                <c:pt idx="3084">
                  <c:v>117</c:v>
                </c:pt>
                <c:pt idx="3085">
                  <c:v>83</c:v>
                </c:pt>
                <c:pt idx="3086">
                  <c:v>113</c:v>
                </c:pt>
                <c:pt idx="3087">
                  <c:v>104</c:v>
                </c:pt>
                <c:pt idx="3088">
                  <c:v>97</c:v>
                </c:pt>
                <c:pt idx="3089">
                  <c:v>110</c:v>
                </c:pt>
                <c:pt idx="3090">
                  <c:v>103</c:v>
                </c:pt>
                <c:pt idx="3091">
                  <c:v>94</c:v>
                </c:pt>
                <c:pt idx="3092">
                  <c:v>77</c:v>
                </c:pt>
                <c:pt idx="3093">
                  <c:v>134</c:v>
                </c:pt>
                <c:pt idx="3094">
                  <c:v>90</c:v>
                </c:pt>
                <c:pt idx="3095">
                  <c:v>104</c:v>
                </c:pt>
                <c:pt idx="3096">
                  <c:v>93</c:v>
                </c:pt>
                <c:pt idx="3097">
                  <c:v>106</c:v>
                </c:pt>
                <c:pt idx="3098">
                  <c:v>109</c:v>
                </c:pt>
                <c:pt idx="3099">
                  <c:v>101</c:v>
                </c:pt>
                <c:pt idx="3100">
                  <c:v>100</c:v>
                </c:pt>
                <c:pt idx="3101">
                  <c:v>95</c:v>
                </c:pt>
                <c:pt idx="3102">
                  <c:v>94</c:v>
                </c:pt>
                <c:pt idx="3103">
                  <c:v>93</c:v>
                </c:pt>
                <c:pt idx="3104">
                  <c:v>106</c:v>
                </c:pt>
                <c:pt idx="3105">
                  <c:v>99</c:v>
                </c:pt>
                <c:pt idx="3106">
                  <c:v>135</c:v>
                </c:pt>
                <c:pt idx="3107">
                  <c:v>88</c:v>
                </c:pt>
                <c:pt idx="3108">
                  <c:v>89</c:v>
                </c:pt>
                <c:pt idx="3109">
                  <c:v>110</c:v>
                </c:pt>
                <c:pt idx="3110">
                  <c:v>107</c:v>
                </c:pt>
                <c:pt idx="3111">
                  <c:v>86</c:v>
                </c:pt>
                <c:pt idx="3112">
                  <c:v>91</c:v>
                </c:pt>
                <c:pt idx="3113">
                  <c:v>103</c:v>
                </c:pt>
                <c:pt idx="3114">
                  <c:v>99</c:v>
                </c:pt>
                <c:pt idx="3115">
                  <c:v>96</c:v>
                </c:pt>
                <c:pt idx="3116">
                  <c:v>82</c:v>
                </c:pt>
                <c:pt idx="3117">
                  <c:v>92</c:v>
                </c:pt>
                <c:pt idx="3118">
                  <c:v>112</c:v>
                </c:pt>
                <c:pt idx="3119">
                  <c:v>90</c:v>
                </c:pt>
                <c:pt idx="3120">
                  <c:v>150</c:v>
                </c:pt>
                <c:pt idx="3121">
                  <c:v>91</c:v>
                </c:pt>
                <c:pt idx="3122">
                  <c:v>95</c:v>
                </c:pt>
                <c:pt idx="3123">
                  <c:v>97</c:v>
                </c:pt>
                <c:pt idx="3124">
                  <c:v>41</c:v>
                </c:pt>
                <c:pt idx="3125">
                  <c:v>112</c:v>
                </c:pt>
                <c:pt idx="3126">
                  <c:v>122</c:v>
                </c:pt>
                <c:pt idx="3127">
                  <c:v>110</c:v>
                </c:pt>
                <c:pt idx="3128">
                  <c:v>108</c:v>
                </c:pt>
                <c:pt idx="3129">
                  <c:v>121</c:v>
                </c:pt>
                <c:pt idx="3130">
                  <c:v>97</c:v>
                </c:pt>
                <c:pt idx="3131">
                  <c:v>116</c:v>
                </c:pt>
                <c:pt idx="3132">
                  <c:v>94</c:v>
                </c:pt>
                <c:pt idx="3133">
                  <c:v>103</c:v>
                </c:pt>
                <c:pt idx="3134">
                  <c:v>112</c:v>
                </c:pt>
                <c:pt idx="3135">
                  <c:v>91</c:v>
                </c:pt>
                <c:pt idx="3136">
                  <c:v>98</c:v>
                </c:pt>
                <c:pt idx="3137">
                  <c:v>95</c:v>
                </c:pt>
                <c:pt idx="3138">
                  <c:v>99</c:v>
                </c:pt>
                <c:pt idx="3139">
                  <c:v>91</c:v>
                </c:pt>
                <c:pt idx="3140">
                  <c:v>97</c:v>
                </c:pt>
                <c:pt idx="3141">
                  <c:v>90</c:v>
                </c:pt>
                <c:pt idx="3142">
                  <c:v>90</c:v>
                </c:pt>
                <c:pt idx="3143">
                  <c:v>94</c:v>
                </c:pt>
                <c:pt idx="3144">
                  <c:v>90</c:v>
                </c:pt>
                <c:pt idx="3145">
                  <c:v>105</c:v>
                </c:pt>
                <c:pt idx="3146">
                  <c:v>113</c:v>
                </c:pt>
                <c:pt idx="3147">
                  <c:v>99</c:v>
                </c:pt>
                <c:pt idx="3148">
                  <c:v>148</c:v>
                </c:pt>
                <c:pt idx="3149">
                  <c:v>93</c:v>
                </c:pt>
                <c:pt idx="3150">
                  <c:v>94</c:v>
                </c:pt>
                <c:pt idx="3151">
                  <c:v>121</c:v>
                </c:pt>
                <c:pt idx="3152">
                  <c:v>118</c:v>
                </c:pt>
                <c:pt idx="3153">
                  <c:v>101</c:v>
                </c:pt>
                <c:pt idx="3154">
                  <c:v>90</c:v>
                </c:pt>
                <c:pt idx="3155">
                  <c:v>100</c:v>
                </c:pt>
                <c:pt idx="3156">
                  <c:v>97</c:v>
                </c:pt>
                <c:pt idx="3157">
                  <c:v>96</c:v>
                </c:pt>
                <c:pt idx="3158">
                  <c:v>117</c:v>
                </c:pt>
                <c:pt idx="3159">
                  <c:v>108</c:v>
                </c:pt>
                <c:pt idx="3160">
                  <c:v>109</c:v>
                </c:pt>
                <c:pt idx="3161">
                  <c:v>102</c:v>
                </c:pt>
                <c:pt idx="3162">
                  <c:v>115</c:v>
                </c:pt>
                <c:pt idx="3163">
                  <c:v>98</c:v>
                </c:pt>
                <c:pt idx="3164">
                  <c:v>133</c:v>
                </c:pt>
                <c:pt idx="3165">
                  <c:v>122</c:v>
                </c:pt>
                <c:pt idx="3166">
                  <c:v>106</c:v>
                </c:pt>
                <c:pt idx="3167">
                  <c:v>112</c:v>
                </c:pt>
                <c:pt idx="3168">
                  <c:v>99</c:v>
                </c:pt>
                <c:pt idx="3169">
                  <c:v>110</c:v>
                </c:pt>
                <c:pt idx="3170">
                  <c:v>104</c:v>
                </c:pt>
                <c:pt idx="3171">
                  <c:v>133</c:v>
                </c:pt>
                <c:pt idx="3172">
                  <c:v>103</c:v>
                </c:pt>
                <c:pt idx="3173">
                  <c:v>112</c:v>
                </c:pt>
                <c:pt idx="3174">
                  <c:v>101</c:v>
                </c:pt>
                <c:pt idx="3175">
                  <c:v>133</c:v>
                </c:pt>
                <c:pt idx="3176">
                  <c:v>104</c:v>
                </c:pt>
                <c:pt idx="3177">
                  <c:v>112</c:v>
                </c:pt>
                <c:pt idx="3178">
                  <c:v>94</c:v>
                </c:pt>
                <c:pt idx="3179">
                  <c:v>90</c:v>
                </c:pt>
                <c:pt idx="3180">
                  <c:v>101</c:v>
                </c:pt>
                <c:pt idx="3181">
                  <c:v>93</c:v>
                </c:pt>
                <c:pt idx="3182">
                  <c:v>152</c:v>
                </c:pt>
                <c:pt idx="3183">
                  <c:v>112</c:v>
                </c:pt>
                <c:pt idx="3184">
                  <c:v>95</c:v>
                </c:pt>
                <c:pt idx="3185">
                  <c:v>111</c:v>
                </c:pt>
                <c:pt idx="3186">
                  <c:v>91</c:v>
                </c:pt>
                <c:pt idx="3187">
                  <c:v>106</c:v>
                </c:pt>
                <c:pt idx="3188">
                  <c:v>93</c:v>
                </c:pt>
                <c:pt idx="3189">
                  <c:v>93</c:v>
                </c:pt>
                <c:pt idx="3190">
                  <c:v>165</c:v>
                </c:pt>
                <c:pt idx="3191">
                  <c:v>96</c:v>
                </c:pt>
                <c:pt idx="3192">
                  <c:v>93</c:v>
                </c:pt>
                <c:pt idx="3193">
                  <c:v>82</c:v>
                </c:pt>
                <c:pt idx="3194">
                  <c:v>101</c:v>
                </c:pt>
                <c:pt idx="3195">
                  <c:v>81</c:v>
                </c:pt>
                <c:pt idx="3196">
                  <c:v>105</c:v>
                </c:pt>
                <c:pt idx="3197">
                  <c:v>86</c:v>
                </c:pt>
                <c:pt idx="3198">
                  <c:v>110</c:v>
                </c:pt>
                <c:pt idx="3199">
                  <c:v>110</c:v>
                </c:pt>
                <c:pt idx="3200">
                  <c:v>104</c:v>
                </c:pt>
                <c:pt idx="3201">
                  <c:v>110</c:v>
                </c:pt>
                <c:pt idx="3202">
                  <c:v>84</c:v>
                </c:pt>
                <c:pt idx="3203">
                  <c:v>94</c:v>
                </c:pt>
                <c:pt idx="3204">
                  <c:v>93</c:v>
                </c:pt>
                <c:pt idx="3205">
                  <c:v>96</c:v>
                </c:pt>
                <c:pt idx="3206">
                  <c:v>101</c:v>
                </c:pt>
                <c:pt idx="3207">
                  <c:v>102</c:v>
                </c:pt>
                <c:pt idx="3208">
                  <c:v>87</c:v>
                </c:pt>
                <c:pt idx="3209">
                  <c:v>99</c:v>
                </c:pt>
                <c:pt idx="3210">
                  <c:v>106</c:v>
                </c:pt>
                <c:pt idx="3211">
                  <c:v>117</c:v>
                </c:pt>
                <c:pt idx="3212">
                  <c:v>99</c:v>
                </c:pt>
                <c:pt idx="3213">
                  <c:v>102</c:v>
                </c:pt>
                <c:pt idx="3214">
                  <c:v>85</c:v>
                </c:pt>
                <c:pt idx="3215">
                  <c:v>86</c:v>
                </c:pt>
                <c:pt idx="3216">
                  <c:v>120</c:v>
                </c:pt>
                <c:pt idx="3217">
                  <c:v>106</c:v>
                </c:pt>
                <c:pt idx="3218">
                  <c:v>103</c:v>
                </c:pt>
                <c:pt idx="3219">
                  <c:v>93</c:v>
                </c:pt>
                <c:pt idx="3220">
                  <c:v>112</c:v>
                </c:pt>
                <c:pt idx="3221">
                  <c:v>113</c:v>
                </c:pt>
                <c:pt idx="3222">
                  <c:v>98</c:v>
                </c:pt>
                <c:pt idx="3223">
                  <c:v>92</c:v>
                </c:pt>
                <c:pt idx="3224">
                  <c:v>106</c:v>
                </c:pt>
                <c:pt idx="3225">
                  <c:v>93</c:v>
                </c:pt>
                <c:pt idx="3226">
                  <c:v>226</c:v>
                </c:pt>
                <c:pt idx="3227">
                  <c:v>104</c:v>
                </c:pt>
                <c:pt idx="3228">
                  <c:v>152</c:v>
                </c:pt>
                <c:pt idx="3229">
                  <c:v>107</c:v>
                </c:pt>
                <c:pt idx="3230">
                  <c:v>95</c:v>
                </c:pt>
                <c:pt idx="3231">
                  <c:v>102</c:v>
                </c:pt>
                <c:pt idx="3232">
                  <c:v>99</c:v>
                </c:pt>
                <c:pt idx="3233">
                  <c:v>109</c:v>
                </c:pt>
                <c:pt idx="3234">
                  <c:v>91</c:v>
                </c:pt>
                <c:pt idx="3235">
                  <c:v>88</c:v>
                </c:pt>
                <c:pt idx="3236">
                  <c:v>97</c:v>
                </c:pt>
                <c:pt idx="3237">
                  <c:v>97</c:v>
                </c:pt>
                <c:pt idx="3238">
                  <c:v>85</c:v>
                </c:pt>
                <c:pt idx="3239">
                  <c:v>92</c:v>
                </c:pt>
                <c:pt idx="3240">
                  <c:v>96</c:v>
                </c:pt>
                <c:pt idx="3241">
                  <c:v>105</c:v>
                </c:pt>
                <c:pt idx="3242">
                  <c:v>129</c:v>
                </c:pt>
                <c:pt idx="3243">
                  <c:v>37</c:v>
                </c:pt>
                <c:pt idx="3244">
                  <c:v>81</c:v>
                </c:pt>
                <c:pt idx="3245">
                  <c:v>106</c:v>
                </c:pt>
                <c:pt idx="3246">
                  <c:v>103</c:v>
                </c:pt>
                <c:pt idx="3247">
                  <c:v>101</c:v>
                </c:pt>
                <c:pt idx="3248">
                  <c:v>98</c:v>
                </c:pt>
                <c:pt idx="3249">
                  <c:v>91</c:v>
                </c:pt>
                <c:pt idx="3250">
                  <c:v>105</c:v>
                </c:pt>
                <c:pt idx="3251">
                  <c:v>100</c:v>
                </c:pt>
                <c:pt idx="3252">
                  <c:v>80</c:v>
                </c:pt>
                <c:pt idx="3253">
                  <c:v>107</c:v>
                </c:pt>
                <c:pt idx="3254">
                  <c:v>92</c:v>
                </c:pt>
                <c:pt idx="3255">
                  <c:v>107</c:v>
                </c:pt>
                <c:pt idx="3256">
                  <c:v>135</c:v>
                </c:pt>
                <c:pt idx="3257">
                  <c:v>99</c:v>
                </c:pt>
                <c:pt idx="3258">
                  <c:v>115</c:v>
                </c:pt>
                <c:pt idx="3259">
                  <c:v>91</c:v>
                </c:pt>
                <c:pt idx="3260">
                  <c:v>92</c:v>
                </c:pt>
                <c:pt idx="3261">
                  <c:v>101</c:v>
                </c:pt>
                <c:pt idx="3262">
                  <c:v>105</c:v>
                </c:pt>
                <c:pt idx="3263">
                  <c:v>109</c:v>
                </c:pt>
                <c:pt idx="3264">
                  <c:v>110</c:v>
                </c:pt>
                <c:pt idx="3265">
                  <c:v>94</c:v>
                </c:pt>
                <c:pt idx="3266">
                  <c:v>115</c:v>
                </c:pt>
                <c:pt idx="3267">
                  <c:v>98</c:v>
                </c:pt>
                <c:pt idx="3268">
                  <c:v>91</c:v>
                </c:pt>
                <c:pt idx="3269">
                  <c:v>120</c:v>
                </c:pt>
                <c:pt idx="3270">
                  <c:v>87</c:v>
                </c:pt>
                <c:pt idx="3271">
                  <c:v>117</c:v>
                </c:pt>
                <c:pt idx="3272">
                  <c:v>85</c:v>
                </c:pt>
                <c:pt idx="3273">
                  <c:v>110</c:v>
                </c:pt>
                <c:pt idx="3274">
                  <c:v>113</c:v>
                </c:pt>
                <c:pt idx="3275">
                  <c:v>98</c:v>
                </c:pt>
                <c:pt idx="3276">
                  <c:v>86</c:v>
                </c:pt>
                <c:pt idx="3277">
                  <c:v>161</c:v>
                </c:pt>
                <c:pt idx="3278">
                  <c:v>100</c:v>
                </c:pt>
                <c:pt idx="3279">
                  <c:v>91</c:v>
                </c:pt>
                <c:pt idx="3280">
                  <c:v>100</c:v>
                </c:pt>
                <c:pt idx="3281">
                  <c:v>84</c:v>
                </c:pt>
                <c:pt idx="3282">
                  <c:v>109</c:v>
                </c:pt>
                <c:pt idx="3283">
                  <c:v>97</c:v>
                </c:pt>
                <c:pt idx="3284">
                  <c:v>90</c:v>
                </c:pt>
                <c:pt idx="3285">
                  <c:v>96</c:v>
                </c:pt>
                <c:pt idx="3286">
                  <c:v>82</c:v>
                </c:pt>
                <c:pt idx="3287">
                  <c:v>109</c:v>
                </c:pt>
                <c:pt idx="3288">
                  <c:v>98</c:v>
                </c:pt>
                <c:pt idx="3289">
                  <c:v>95</c:v>
                </c:pt>
                <c:pt idx="3290">
                  <c:v>104</c:v>
                </c:pt>
                <c:pt idx="3291">
                  <c:v>87</c:v>
                </c:pt>
                <c:pt idx="3292">
                  <c:v>108</c:v>
                </c:pt>
                <c:pt idx="3293">
                  <c:v>94</c:v>
                </c:pt>
                <c:pt idx="3294">
                  <c:v>134</c:v>
                </c:pt>
                <c:pt idx="3295">
                  <c:v>89</c:v>
                </c:pt>
                <c:pt idx="3296">
                  <c:v>102</c:v>
                </c:pt>
                <c:pt idx="3297">
                  <c:v>120</c:v>
                </c:pt>
                <c:pt idx="3298">
                  <c:v>110</c:v>
                </c:pt>
                <c:pt idx="3299">
                  <c:v>86</c:v>
                </c:pt>
                <c:pt idx="3300">
                  <c:v>101</c:v>
                </c:pt>
                <c:pt idx="3301">
                  <c:v>87</c:v>
                </c:pt>
                <c:pt idx="3302">
                  <c:v>93</c:v>
                </c:pt>
                <c:pt idx="3303">
                  <c:v>98</c:v>
                </c:pt>
                <c:pt idx="3304">
                  <c:v>100</c:v>
                </c:pt>
                <c:pt idx="3305">
                  <c:v>88</c:v>
                </c:pt>
                <c:pt idx="3306">
                  <c:v>97</c:v>
                </c:pt>
                <c:pt idx="3307">
                  <c:v>122</c:v>
                </c:pt>
                <c:pt idx="3308">
                  <c:v>96</c:v>
                </c:pt>
                <c:pt idx="3309">
                  <c:v>113</c:v>
                </c:pt>
                <c:pt idx="3310">
                  <c:v>105</c:v>
                </c:pt>
                <c:pt idx="3311">
                  <c:v>93</c:v>
                </c:pt>
                <c:pt idx="3312">
                  <c:v>89</c:v>
                </c:pt>
                <c:pt idx="3313">
                  <c:v>116</c:v>
                </c:pt>
                <c:pt idx="3314">
                  <c:v>120</c:v>
                </c:pt>
                <c:pt idx="3315">
                  <c:v>88</c:v>
                </c:pt>
                <c:pt idx="3316">
                  <c:v>102</c:v>
                </c:pt>
                <c:pt idx="3317">
                  <c:v>106</c:v>
                </c:pt>
                <c:pt idx="3318">
                  <c:v>95</c:v>
                </c:pt>
                <c:pt idx="3319">
                  <c:v>113</c:v>
                </c:pt>
                <c:pt idx="3320">
                  <c:v>93</c:v>
                </c:pt>
                <c:pt idx="3321">
                  <c:v>97</c:v>
                </c:pt>
                <c:pt idx="3322">
                  <c:v>140</c:v>
                </c:pt>
                <c:pt idx="3323">
                  <c:v>86</c:v>
                </c:pt>
                <c:pt idx="3324">
                  <c:v>66</c:v>
                </c:pt>
                <c:pt idx="3325">
                  <c:v>86</c:v>
                </c:pt>
                <c:pt idx="3326">
                  <c:v>87</c:v>
                </c:pt>
                <c:pt idx="3327">
                  <c:v>149</c:v>
                </c:pt>
                <c:pt idx="3328">
                  <c:v>98</c:v>
                </c:pt>
                <c:pt idx="3329">
                  <c:v>75</c:v>
                </c:pt>
                <c:pt idx="3330">
                  <c:v>104</c:v>
                </c:pt>
                <c:pt idx="3331">
                  <c:v>102</c:v>
                </c:pt>
                <c:pt idx="3332">
                  <c:v>105</c:v>
                </c:pt>
                <c:pt idx="3333">
                  <c:v>107</c:v>
                </c:pt>
                <c:pt idx="3334">
                  <c:v>89</c:v>
                </c:pt>
                <c:pt idx="3335">
                  <c:v>106</c:v>
                </c:pt>
                <c:pt idx="3336">
                  <c:v>95</c:v>
                </c:pt>
                <c:pt idx="3337">
                  <c:v>34</c:v>
                </c:pt>
                <c:pt idx="3338">
                  <c:v>101</c:v>
                </c:pt>
                <c:pt idx="3339">
                  <c:v>112</c:v>
                </c:pt>
                <c:pt idx="3340">
                  <c:v>100</c:v>
                </c:pt>
                <c:pt idx="3341">
                  <c:v>100</c:v>
                </c:pt>
                <c:pt idx="3342">
                  <c:v>80</c:v>
                </c:pt>
                <c:pt idx="3343">
                  <c:v>106</c:v>
                </c:pt>
                <c:pt idx="3344">
                  <c:v>103</c:v>
                </c:pt>
                <c:pt idx="3345">
                  <c:v>90</c:v>
                </c:pt>
                <c:pt idx="3346">
                  <c:v>96</c:v>
                </c:pt>
                <c:pt idx="3347">
                  <c:v>120</c:v>
                </c:pt>
                <c:pt idx="3348">
                  <c:v>101</c:v>
                </c:pt>
                <c:pt idx="3349">
                  <c:v>101</c:v>
                </c:pt>
                <c:pt idx="3350">
                  <c:v>120</c:v>
                </c:pt>
                <c:pt idx="3351">
                  <c:v>91</c:v>
                </c:pt>
                <c:pt idx="3352">
                  <c:v>92</c:v>
                </c:pt>
                <c:pt idx="3353">
                  <c:v>117</c:v>
                </c:pt>
                <c:pt idx="3354">
                  <c:v>120</c:v>
                </c:pt>
                <c:pt idx="3355">
                  <c:v>172</c:v>
                </c:pt>
                <c:pt idx="3356">
                  <c:v>89</c:v>
                </c:pt>
                <c:pt idx="3357">
                  <c:v>125</c:v>
                </c:pt>
                <c:pt idx="3358">
                  <c:v>115</c:v>
                </c:pt>
                <c:pt idx="3359">
                  <c:v>96</c:v>
                </c:pt>
                <c:pt idx="3360">
                  <c:v>100</c:v>
                </c:pt>
                <c:pt idx="3361">
                  <c:v>87</c:v>
                </c:pt>
                <c:pt idx="3362">
                  <c:v>102</c:v>
                </c:pt>
                <c:pt idx="3363">
                  <c:v>118</c:v>
                </c:pt>
                <c:pt idx="3364">
                  <c:v>86</c:v>
                </c:pt>
                <c:pt idx="3365">
                  <c:v>137</c:v>
                </c:pt>
                <c:pt idx="3366">
                  <c:v>129</c:v>
                </c:pt>
                <c:pt idx="3367">
                  <c:v>80</c:v>
                </c:pt>
                <c:pt idx="3368">
                  <c:v>89</c:v>
                </c:pt>
                <c:pt idx="3369">
                  <c:v>80</c:v>
                </c:pt>
                <c:pt idx="3370">
                  <c:v>115</c:v>
                </c:pt>
                <c:pt idx="3371">
                  <c:v>100</c:v>
                </c:pt>
                <c:pt idx="3372">
                  <c:v>100</c:v>
                </c:pt>
                <c:pt idx="3373">
                  <c:v>91</c:v>
                </c:pt>
                <c:pt idx="3374">
                  <c:v>96</c:v>
                </c:pt>
                <c:pt idx="3375">
                  <c:v>116</c:v>
                </c:pt>
                <c:pt idx="3376">
                  <c:v>97</c:v>
                </c:pt>
                <c:pt idx="3377">
                  <c:v>101</c:v>
                </c:pt>
                <c:pt idx="3378">
                  <c:v>98</c:v>
                </c:pt>
                <c:pt idx="3379">
                  <c:v>101</c:v>
                </c:pt>
                <c:pt idx="3380">
                  <c:v>90</c:v>
                </c:pt>
                <c:pt idx="3381">
                  <c:v>102</c:v>
                </c:pt>
                <c:pt idx="3382">
                  <c:v>102</c:v>
                </c:pt>
                <c:pt idx="3383">
                  <c:v>100</c:v>
                </c:pt>
                <c:pt idx="3384">
                  <c:v>89</c:v>
                </c:pt>
                <c:pt idx="3385">
                  <c:v>86</c:v>
                </c:pt>
                <c:pt idx="3386">
                  <c:v>96</c:v>
                </c:pt>
                <c:pt idx="3387">
                  <c:v>91</c:v>
                </c:pt>
                <c:pt idx="3388">
                  <c:v>85</c:v>
                </c:pt>
                <c:pt idx="3389">
                  <c:v>129</c:v>
                </c:pt>
                <c:pt idx="3390">
                  <c:v>95</c:v>
                </c:pt>
                <c:pt idx="3391">
                  <c:v>92</c:v>
                </c:pt>
                <c:pt idx="3392">
                  <c:v>96</c:v>
                </c:pt>
                <c:pt idx="3393">
                  <c:v>119</c:v>
                </c:pt>
                <c:pt idx="3394">
                  <c:v>92</c:v>
                </c:pt>
                <c:pt idx="3395">
                  <c:v>106</c:v>
                </c:pt>
                <c:pt idx="3396">
                  <c:v>99</c:v>
                </c:pt>
                <c:pt idx="3397">
                  <c:v>103</c:v>
                </c:pt>
                <c:pt idx="3398">
                  <c:v>95</c:v>
                </c:pt>
                <c:pt idx="3399">
                  <c:v>95</c:v>
                </c:pt>
                <c:pt idx="3400">
                  <c:v>90</c:v>
                </c:pt>
                <c:pt idx="3401">
                  <c:v>89</c:v>
                </c:pt>
                <c:pt idx="3402">
                  <c:v>87</c:v>
                </c:pt>
                <c:pt idx="3403">
                  <c:v>118</c:v>
                </c:pt>
                <c:pt idx="3404">
                  <c:v>93</c:v>
                </c:pt>
                <c:pt idx="3405">
                  <c:v>109</c:v>
                </c:pt>
                <c:pt idx="3406">
                  <c:v>90</c:v>
                </c:pt>
                <c:pt idx="3407">
                  <c:v>108</c:v>
                </c:pt>
                <c:pt idx="3408">
                  <c:v>81</c:v>
                </c:pt>
                <c:pt idx="3409">
                  <c:v>93</c:v>
                </c:pt>
                <c:pt idx="3410">
                  <c:v>138</c:v>
                </c:pt>
                <c:pt idx="3411">
                  <c:v>105</c:v>
                </c:pt>
                <c:pt idx="3412">
                  <c:v>98</c:v>
                </c:pt>
                <c:pt idx="3413">
                  <c:v>86</c:v>
                </c:pt>
                <c:pt idx="3414">
                  <c:v>104</c:v>
                </c:pt>
                <c:pt idx="3415">
                  <c:v>100</c:v>
                </c:pt>
                <c:pt idx="3416">
                  <c:v>84</c:v>
                </c:pt>
                <c:pt idx="3417">
                  <c:v>95</c:v>
                </c:pt>
                <c:pt idx="3418">
                  <c:v>90</c:v>
                </c:pt>
                <c:pt idx="3419">
                  <c:v>123</c:v>
                </c:pt>
                <c:pt idx="3420">
                  <c:v>111</c:v>
                </c:pt>
                <c:pt idx="3421">
                  <c:v>108</c:v>
                </c:pt>
                <c:pt idx="3422">
                  <c:v>92</c:v>
                </c:pt>
                <c:pt idx="3423">
                  <c:v>91</c:v>
                </c:pt>
                <c:pt idx="3424">
                  <c:v>88</c:v>
                </c:pt>
                <c:pt idx="3425">
                  <c:v>97</c:v>
                </c:pt>
                <c:pt idx="3426">
                  <c:v>103</c:v>
                </c:pt>
                <c:pt idx="3427">
                  <c:v>110</c:v>
                </c:pt>
                <c:pt idx="3428">
                  <c:v>103</c:v>
                </c:pt>
                <c:pt idx="3429">
                  <c:v>114</c:v>
                </c:pt>
                <c:pt idx="3430">
                  <c:v>112</c:v>
                </c:pt>
                <c:pt idx="3431">
                  <c:v>104</c:v>
                </c:pt>
                <c:pt idx="3432">
                  <c:v>99</c:v>
                </c:pt>
                <c:pt idx="3433">
                  <c:v>98</c:v>
                </c:pt>
                <c:pt idx="3434">
                  <c:v>100</c:v>
                </c:pt>
                <c:pt idx="3435">
                  <c:v>80</c:v>
                </c:pt>
                <c:pt idx="3436">
                  <c:v>87</c:v>
                </c:pt>
                <c:pt idx="3437">
                  <c:v>91</c:v>
                </c:pt>
                <c:pt idx="3438">
                  <c:v>84</c:v>
                </c:pt>
                <c:pt idx="3439">
                  <c:v>90</c:v>
                </c:pt>
                <c:pt idx="3440">
                  <c:v>98</c:v>
                </c:pt>
                <c:pt idx="3441">
                  <c:v>124</c:v>
                </c:pt>
                <c:pt idx="3442">
                  <c:v>95</c:v>
                </c:pt>
                <c:pt idx="3443">
                  <c:v>90</c:v>
                </c:pt>
                <c:pt idx="3444">
                  <c:v>101</c:v>
                </c:pt>
                <c:pt idx="3445">
                  <c:v>83</c:v>
                </c:pt>
                <c:pt idx="3446">
                  <c:v>106</c:v>
                </c:pt>
                <c:pt idx="3447">
                  <c:v>94</c:v>
                </c:pt>
                <c:pt idx="3448">
                  <c:v>120</c:v>
                </c:pt>
                <c:pt idx="3449">
                  <c:v>105</c:v>
                </c:pt>
                <c:pt idx="3450">
                  <c:v>95</c:v>
                </c:pt>
                <c:pt idx="3451">
                  <c:v>135</c:v>
                </c:pt>
                <c:pt idx="3452">
                  <c:v>105</c:v>
                </c:pt>
                <c:pt idx="3453">
                  <c:v>83</c:v>
                </c:pt>
                <c:pt idx="3454">
                  <c:v>87</c:v>
                </c:pt>
                <c:pt idx="3455">
                  <c:v>87</c:v>
                </c:pt>
                <c:pt idx="3456">
                  <c:v>80</c:v>
                </c:pt>
                <c:pt idx="3457">
                  <c:v>100</c:v>
                </c:pt>
                <c:pt idx="3458">
                  <c:v>103</c:v>
                </c:pt>
                <c:pt idx="3459">
                  <c:v>100</c:v>
                </c:pt>
                <c:pt idx="3460">
                  <c:v>89</c:v>
                </c:pt>
                <c:pt idx="3461">
                  <c:v>114</c:v>
                </c:pt>
                <c:pt idx="3462">
                  <c:v>111</c:v>
                </c:pt>
                <c:pt idx="3463">
                  <c:v>85</c:v>
                </c:pt>
                <c:pt idx="3464">
                  <c:v>113</c:v>
                </c:pt>
                <c:pt idx="3465">
                  <c:v>99</c:v>
                </c:pt>
                <c:pt idx="3466">
                  <c:v>142</c:v>
                </c:pt>
                <c:pt idx="3467">
                  <c:v>112</c:v>
                </c:pt>
                <c:pt idx="3468">
                  <c:v>108</c:v>
                </c:pt>
                <c:pt idx="3469">
                  <c:v>88</c:v>
                </c:pt>
                <c:pt idx="3470">
                  <c:v>97</c:v>
                </c:pt>
                <c:pt idx="3471">
                  <c:v>85</c:v>
                </c:pt>
                <c:pt idx="3472">
                  <c:v>110</c:v>
                </c:pt>
                <c:pt idx="3473">
                  <c:v>91</c:v>
                </c:pt>
                <c:pt idx="3474">
                  <c:v>94</c:v>
                </c:pt>
                <c:pt idx="3475">
                  <c:v>90</c:v>
                </c:pt>
                <c:pt idx="3476">
                  <c:v>92</c:v>
                </c:pt>
                <c:pt idx="3477">
                  <c:v>73</c:v>
                </c:pt>
                <c:pt idx="3478">
                  <c:v>110</c:v>
                </c:pt>
                <c:pt idx="3479">
                  <c:v>102</c:v>
                </c:pt>
                <c:pt idx="3480">
                  <c:v>145</c:v>
                </c:pt>
                <c:pt idx="3481">
                  <c:v>83</c:v>
                </c:pt>
                <c:pt idx="3482">
                  <c:v>91</c:v>
                </c:pt>
                <c:pt idx="3483">
                  <c:v>110</c:v>
                </c:pt>
                <c:pt idx="3484">
                  <c:v>86</c:v>
                </c:pt>
                <c:pt idx="3485">
                  <c:v>86</c:v>
                </c:pt>
                <c:pt idx="3486">
                  <c:v>90</c:v>
                </c:pt>
                <c:pt idx="3487">
                  <c:v>99</c:v>
                </c:pt>
                <c:pt idx="3488">
                  <c:v>112</c:v>
                </c:pt>
                <c:pt idx="3489">
                  <c:v>103</c:v>
                </c:pt>
                <c:pt idx="3490">
                  <c:v>83</c:v>
                </c:pt>
                <c:pt idx="3491">
                  <c:v>109</c:v>
                </c:pt>
                <c:pt idx="3492">
                  <c:v>100</c:v>
                </c:pt>
                <c:pt idx="3493">
                  <c:v>95</c:v>
                </c:pt>
                <c:pt idx="3494">
                  <c:v>104</c:v>
                </c:pt>
                <c:pt idx="3495">
                  <c:v>97</c:v>
                </c:pt>
                <c:pt idx="3496">
                  <c:v>91</c:v>
                </c:pt>
                <c:pt idx="3497">
                  <c:v>84</c:v>
                </c:pt>
                <c:pt idx="3498">
                  <c:v>86</c:v>
                </c:pt>
                <c:pt idx="3499">
                  <c:v>92</c:v>
                </c:pt>
                <c:pt idx="3500">
                  <c:v>94</c:v>
                </c:pt>
                <c:pt idx="3501">
                  <c:v>100</c:v>
                </c:pt>
                <c:pt idx="3502">
                  <c:v>119</c:v>
                </c:pt>
                <c:pt idx="3503">
                  <c:v>167</c:v>
                </c:pt>
                <c:pt idx="3504">
                  <c:v>92</c:v>
                </c:pt>
                <c:pt idx="3505">
                  <c:v>108</c:v>
                </c:pt>
                <c:pt idx="3506">
                  <c:v>97</c:v>
                </c:pt>
                <c:pt idx="3507">
                  <c:v>88</c:v>
                </c:pt>
                <c:pt idx="3508">
                  <c:v>88</c:v>
                </c:pt>
                <c:pt idx="3509">
                  <c:v>79</c:v>
                </c:pt>
                <c:pt idx="3510">
                  <c:v>96</c:v>
                </c:pt>
                <c:pt idx="3511">
                  <c:v>53</c:v>
                </c:pt>
                <c:pt idx="3512">
                  <c:v>97</c:v>
                </c:pt>
                <c:pt idx="3513">
                  <c:v>91</c:v>
                </c:pt>
                <c:pt idx="3514">
                  <c:v>93</c:v>
                </c:pt>
                <c:pt idx="3515">
                  <c:v>112</c:v>
                </c:pt>
                <c:pt idx="3516">
                  <c:v>160</c:v>
                </c:pt>
                <c:pt idx="3517">
                  <c:v>95</c:v>
                </c:pt>
                <c:pt idx="3518">
                  <c:v>93</c:v>
                </c:pt>
                <c:pt idx="3519">
                  <c:v>88</c:v>
                </c:pt>
                <c:pt idx="3520">
                  <c:v>82</c:v>
                </c:pt>
                <c:pt idx="3521">
                  <c:v>78</c:v>
                </c:pt>
                <c:pt idx="3522">
                  <c:v>97</c:v>
                </c:pt>
                <c:pt idx="3523">
                  <c:v>81</c:v>
                </c:pt>
                <c:pt idx="3524">
                  <c:v>88</c:v>
                </c:pt>
                <c:pt idx="3525">
                  <c:v>96</c:v>
                </c:pt>
                <c:pt idx="3526">
                  <c:v>108</c:v>
                </c:pt>
                <c:pt idx="3527">
                  <c:v>100</c:v>
                </c:pt>
                <c:pt idx="3528">
                  <c:v>113</c:v>
                </c:pt>
                <c:pt idx="3529">
                  <c:v>104</c:v>
                </c:pt>
                <c:pt idx="3530">
                  <c:v>91</c:v>
                </c:pt>
                <c:pt idx="3531">
                  <c:v>85</c:v>
                </c:pt>
                <c:pt idx="3532">
                  <c:v>101</c:v>
                </c:pt>
                <c:pt idx="3533">
                  <c:v>88</c:v>
                </c:pt>
                <c:pt idx="3534">
                  <c:v>107</c:v>
                </c:pt>
                <c:pt idx="3535">
                  <c:v>88</c:v>
                </c:pt>
                <c:pt idx="3536">
                  <c:v>95</c:v>
                </c:pt>
                <c:pt idx="3537">
                  <c:v>123</c:v>
                </c:pt>
                <c:pt idx="3538">
                  <c:v>88</c:v>
                </c:pt>
                <c:pt idx="3539">
                  <c:v>114</c:v>
                </c:pt>
                <c:pt idx="3540">
                  <c:v>88</c:v>
                </c:pt>
                <c:pt idx="3541">
                  <c:v>104</c:v>
                </c:pt>
                <c:pt idx="3542">
                  <c:v>93</c:v>
                </c:pt>
                <c:pt idx="3543">
                  <c:v>91</c:v>
                </c:pt>
                <c:pt idx="3544">
                  <c:v>90</c:v>
                </c:pt>
                <c:pt idx="3545">
                  <c:v>112</c:v>
                </c:pt>
                <c:pt idx="3546">
                  <c:v>86</c:v>
                </c:pt>
                <c:pt idx="3547">
                  <c:v>86</c:v>
                </c:pt>
                <c:pt idx="3548">
                  <c:v>95</c:v>
                </c:pt>
                <c:pt idx="3549">
                  <c:v>101</c:v>
                </c:pt>
                <c:pt idx="3550">
                  <c:v>88</c:v>
                </c:pt>
                <c:pt idx="3551">
                  <c:v>99</c:v>
                </c:pt>
                <c:pt idx="3552">
                  <c:v>170</c:v>
                </c:pt>
                <c:pt idx="3553">
                  <c:v>97</c:v>
                </c:pt>
                <c:pt idx="3554">
                  <c:v>106</c:v>
                </c:pt>
                <c:pt idx="3555">
                  <c:v>107</c:v>
                </c:pt>
                <c:pt idx="3556">
                  <c:v>84</c:v>
                </c:pt>
                <c:pt idx="3557">
                  <c:v>81</c:v>
                </c:pt>
                <c:pt idx="3558">
                  <c:v>81</c:v>
                </c:pt>
                <c:pt idx="3559">
                  <c:v>215</c:v>
                </c:pt>
                <c:pt idx="3560">
                  <c:v>106</c:v>
                </c:pt>
                <c:pt idx="3561">
                  <c:v>103</c:v>
                </c:pt>
                <c:pt idx="3562">
                  <c:v>90</c:v>
                </c:pt>
                <c:pt idx="3563">
                  <c:v>87</c:v>
                </c:pt>
                <c:pt idx="3564">
                  <c:v>80</c:v>
                </c:pt>
                <c:pt idx="3565">
                  <c:v>122</c:v>
                </c:pt>
                <c:pt idx="3566">
                  <c:v>86</c:v>
                </c:pt>
                <c:pt idx="3567">
                  <c:v>79</c:v>
                </c:pt>
                <c:pt idx="3568">
                  <c:v>97</c:v>
                </c:pt>
                <c:pt idx="3569">
                  <c:v>89</c:v>
                </c:pt>
                <c:pt idx="3570">
                  <c:v>120</c:v>
                </c:pt>
                <c:pt idx="3571">
                  <c:v>108</c:v>
                </c:pt>
                <c:pt idx="3572">
                  <c:v>102</c:v>
                </c:pt>
                <c:pt idx="3573">
                  <c:v>83</c:v>
                </c:pt>
                <c:pt idx="3574">
                  <c:v>93</c:v>
                </c:pt>
                <c:pt idx="3575">
                  <c:v>86</c:v>
                </c:pt>
                <c:pt idx="3576">
                  <c:v>101</c:v>
                </c:pt>
                <c:pt idx="3577">
                  <c:v>111</c:v>
                </c:pt>
                <c:pt idx="3578">
                  <c:v>90</c:v>
                </c:pt>
                <c:pt idx="3579">
                  <c:v>86</c:v>
                </c:pt>
                <c:pt idx="3580">
                  <c:v>98</c:v>
                </c:pt>
                <c:pt idx="3581">
                  <c:v>91</c:v>
                </c:pt>
                <c:pt idx="3582">
                  <c:v>91</c:v>
                </c:pt>
                <c:pt idx="3583">
                  <c:v>88</c:v>
                </c:pt>
                <c:pt idx="3584">
                  <c:v>202</c:v>
                </c:pt>
                <c:pt idx="3585">
                  <c:v>89</c:v>
                </c:pt>
                <c:pt idx="3586">
                  <c:v>84</c:v>
                </c:pt>
                <c:pt idx="3587">
                  <c:v>82</c:v>
                </c:pt>
                <c:pt idx="3588">
                  <c:v>100</c:v>
                </c:pt>
                <c:pt idx="3589">
                  <c:v>112</c:v>
                </c:pt>
                <c:pt idx="3590">
                  <c:v>94</c:v>
                </c:pt>
                <c:pt idx="3591">
                  <c:v>91</c:v>
                </c:pt>
                <c:pt idx="3592">
                  <c:v>87</c:v>
                </c:pt>
                <c:pt idx="3593">
                  <c:v>82</c:v>
                </c:pt>
                <c:pt idx="3594">
                  <c:v>91</c:v>
                </c:pt>
                <c:pt idx="3595">
                  <c:v>107</c:v>
                </c:pt>
                <c:pt idx="3596">
                  <c:v>84</c:v>
                </c:pt>
                <c:pt idx="3597">
                  <c:v>103</c:v>
                </c:pt>
                <c:pt idx="3598">
                  <c:v>89</c:v>
                </c:pt>
                <c:pt idx="3599">
                  <c:v>98</c:v>
                </c:pt>
                <c:pt idx="3600">
                  <c:v>133</c:v>
                </c:pt>
                <c:pt idx="3601">
                  <c:v>92</c:v>
                </c:pt>
                <c:pt idx="3602">
                  <c:v>90</c:v>
                </c:pt>
                <c:pt idx="3603">
                  <c:v>84</c:v>
                </c:pt>
                <c:pt idx="3604">
                  <c:v>91</c:v>
                </c:pt>
                <c:pt idx="3605">
                  <c:v>90</c:v>
                </c:pt>
                <c:pt idx="3606">
                  <c:v>96</c:v>
                </c:pt>
                <c:pt idx="3607">
                  <c:v>88</c:v>
                </c:pt>
                <c:pt idx="3608">
                  <c:v>92</c:v>
                </c:pt>
                <c:pt idx="3609">
                  <c:v>82</c:v>
                </c:pt>
                <c:pt idx="3610">
                  <c:v>101</c:v>
                </c:pt>
                <c:pt idx="3611">
                  <c:v>86</c:v>
                </c:pt>
                <c:pt idx="3612">
                  <c:v>100</c:v>
                </c:pt>
                <c:pt idx="3613">
                  <c:v>89</c:v>
                </c:pt>
                <c:pt idx="3614">
                  <c:v>84</c:v>
                </c:pt>
                <c:pt idx="3615">
                  <c:v>88</c:v>
                </c:pt>
                <c:pt idx="3616">
                  <c:v>90</c:v>
                </c:pt>
                <c:pt idx="3617">
                  <c:v>102</c:v>
                </c:pt>
                <c:pt idx="3618">
                  <c:v>98</c:v>
                </c:pt>
                <c:pt idx="3619">
                  <c:v>91</c:v>
                </c:pt>
                <c:pt idx="3620">
                  <c:v>80</c:v>
                </c:pt>
                <c:pt idx="3621">
                  <c:v>76</c:v>
                </c:pt>
                <c:pt idx="3622">
                  <c:v>80</c:v>
                </c:pt>
                <c:pt idx="3623">
                  <c:v>102</c:v>
                </c:pt>
                <c:pt idx="3624">
                  <c:v>95</c:v>
                </c:pt>
                <c:pt idx="3625">
                  <c:v>94</c:v>
                </c:pt>
                <c:pt idx="3626">
                  <c:v>109</c:v>
                </c:pt>
                <c:pt idx="3627">
                  <c:v>95</c:v>
                </c:pt>
                <c:pt idx="3628">
                  <c:v>90</c:v>
                </c:pt>
                <c:pt idx="3629">
                  <c:v>113</c:v>
                </c:pt>
                <c:pt idx="3630">
                  <c:v>91</c:v>
                </c:pt>
                <c:pt idx="3631">
                  <c:v>98</c:v>
                </c:pt>
                <c:pt idx="3632">
                  <c:v>94</c:v>
                </c:pt>
                <c:pt idx="3633">
                  <c:v>96</c:v>
                </c:pt>
                <c:pt idx="3634">
                  <c:v>100</c:v>
                </c:pt>
                <c:pt idx="3635">
                  <c:v>90</c:v>
                </c:pt>
                <c:pt idx="3636">
                  <c:v>76</c:v>
                </c:pt>
                <c:pt idx="3637">
                  <c:v>75</c:v>
                </c:pt>
                <c:pt idx="3638">
                  <c:v>78</c:v>
                </c:pt>
                <c:pt idx="3639">
                  <c:v>90</c:v>
                </c:pt>
                <c:pt idx="3640">
                  <c:v>92</c:v>
                </c:pt>
                <c:pt idx="3641">
                  <c:v>81</c:v>
                </c:pt>
                <c:pt idx="3642">
                  <c:v>86</c:v>
                </c:pt>
                <c:pt idx="3643">
                  <c:v>106</c:v>
                </c:pt>
                <c:pt idx="3644">
                  <c:v>80</c:v>
                </c:pt>
                <c:pt idx="3645">
                  <c:v>96</c:v>
                </c:pt>
                <c:pt idx="3646">
                  <c:v>99</c:v>
                </c:pt>
                <c:pt idx="3647">
                  <c:v>85</c:v>
                </c:pt>
                <c:pt idx="3648">
                  <c:v>101</c:v>
                </c:pt>
                <c:pt idx="3649">
                  <c:v>97</c:v>
                </c:pt>
                <c:pt idx="3650">
                  <c:v>103</c:v>
                </c:pt>
                <c:pt idx="3651">
                  <c:v>86</c:v>
                </c:pt>
                <c:pt idx="3652">
                  <c:v>106</c:v>
                </c:pt>
                <c:pt idx="3653">
                  <c:v>89</c:v>
                </c:pt>
                <c:pt idx="3654">
                  <c:v>97</c:v>
                </c:pt>
                <c:pt idx="3655">
                  <c:v>88</c:v>
                </c:pt>
                <c:pt idx="3656">
                  <c:v>92</c:v>
                </c:pt>
                <c:pt idx="3657">
                  <c:v>97</c:v>
                </c:pt>
                <c:pt idx="3658">
                  <c:v>78</c:v>
                </c:pt>
                <c:pt idx="3659">
                  <c:v>85</c:v>
                </c:pt>
                <c:pt idx="3660">
                  <c:v>88</c:v>
                </c:pt>
                <c:pt idx="3661">
                  <c:v>93</c:v>
                </c:pt>
                <c:pt idx="3662">
                  <c:v>72</c:v>
                </c:pt>
                <c:pt idx="3663">
                  <c:v>80</c:v>
                </c:pt>
                <c:pt idx="3664">
                  <c:v>91</c:v>
                </c:pt>
                <c:pt idx="3665">
                  <c:v>90</c:v>
                </c:pt>
                <c:pt idx="3666">
                  <c:v>111</c:v>
                </c:pt>
                <c:pt idx="3667">
                  <c:v>81</c:v>
                </c:pt>
                <c:pt idx="3668">
                  <c:v>81</c:v>
                </c:pt>
                <c:pt idx="3669">
                  <c:v>90</c:v>
                </c:pt>
                <c:pt idx="3670">
                  <c:v>88</c:v>
                </c:pt>
                <c:pt idx="3671">
                  <c:v>84</c:v>
                </c:pt>
                <c:pt idx="3672">
                  <c:v>87</c:v>
                </c:pt>
                <c:pt idx="3673">
                  <c:v>100</c:v>
                </c:pt>
                <c:pt idx="3674">
                  <c:v>82</c:v>
                </c:pt>
                <c:pt idx="3675">
                  <c:v>82</c:v>
                </c:pt>
                <c:pt idx="3676">
                  <c:v>98</c:v>
                </c:pt>
                <c:pt idx="3677">
                  <c:v>98</c:v>
                </c:pt>
                <c:pt idx="3678">
                  <c:v>90</c:v>
                </c:pt>
                <c:pt idx="3679">
                  <c:v>90</c:v>
                </c:pt>
                <c:pt idx="3680">
                  <c:v>78</c:v>
                </c:pt>
                <c:pt idx="3681">
                  <c:v>102</c:v>
                </c:pt>
                <c:pt idx="3682">
                  <c:v>65</c:v>
                </c:pt>
                <c:pt idx="3683">
                  <c:v>97</c:v>
                </c:pt>
                <c:pt idx="3684">
                  <c:v>100</c:v>
                </c:pt>
                <c:pt idx="3685">
                  <c:v>85</c:v>
                </c:pt>
                <c:pt idx="3686">
                  <c:v>88</c:v>
                </c:pt>
                <c:pt idx="3687">
                  <c:v>108</c:v>
                </c:pt>
                <c:pt idx="3688">
                  <c:v>110</c:v>
                </c:pt>
                <c:pt idx="3689">
                  <c:v>90</c:v>
                </c:pt>
                <c:pt idx="3690">
                  <c:v>111</c:v>
                </c:pt>
                <c:pt idx="3691">
                  <c:v>77</c:v>
                </c:pt>
                <c:pt idx="3692">
                  <c:v>80</c:v>
                </c:pt>
                <c:pt idx="3693">
                  <c:v>81</c:v>
                </c:pt>
                <c:pt idx="3694">
                  <c:v>95</c:v>
                </c:pt>
                <c:pt idx="3695">
                  <c:v>90</c:v>
                </c:pt>
              </c:numCache>
            </c:numRef>
          </c:xVal>
          <c:yVal>
            <c:numRef>
              <c:f>'duration analysis'!$B$2:$B$3697</c:f>
              <c:numCache>
                <c:formatCode>General</c:formatCode>
                <c:ptCount val="369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6.3</c:v>
                </c:pt>
                <c:pt idx="237">
                  <c:v>4.3</c:v>
                </c:pt>
                <c:pt idx="238">
                  <c:v>6.4</c:v>
                </c:pt>
                <c:pt idx="239">
                  <c:v>6.1</c:v>
                </c:pt>
                <c:pt idx="240">
                  <c:v>6.5</c:v>
                </c:pt>
                <c:pt idx="241">
                  <c:v>7.1</c:v>
                </c:pt>
                <c:pt idx="242">
                  <c:v>6.4</c:v>
                </c:pt>
                <c:pt idx="243">
                  <c:v>6.5</c:v>
                </c:pt>
                <c:pt idx="244">
                  <c:v>6.3</c:v>
                </c:pt>
                <c:pt idx="245">
                  <c:v>7.5</c:v>
                </c:pt>
                <c:pt idx="246">
                  <c:v>4.9000000000000004</c:v>
                </c:pt>
                <c:pt idx="247">
                  <c:v>5.8</c:v>
                </c:pt>
                <c:pt idx="248">
                  <c:v>6.2</c:v>
                </c:pt>
                <c:pt idx="249">
                  <c:v>5.5</c:v>
                </c:pt>
                <c:pt idx="250">
                  <c:v>5.4</c:v>
                </c:pt>
                <c:pt idx="251">
                  <c:v>5.8</c:v>
                </c:pt>
                <c:pt idx="252">
                  <c:v>7.1</c:v>
                </c:pt>
                <c:pt idx="253">
                  <c:v>5.4</c:v>
                </c:pt>
                <c:pt idx="254">
                  <c:v>6.7</c:v>
                </c:pt>
                <c:pt idx="255">
                  <c:v>7.2</c:v>
                </c:pt>
                <c:pt idx="256">
                  <c:v>8.8000000000000007</c:v>
                </c:pt>
                <c:pt idx="257">
                  <c:v>5.8</c:v>
                </c:pt>
                <c:pt idx="258">
                  <c:v>6.8</c:v>
                </c:pt>
                <c:pt idx="259">
                  <c:v>7.1</c:v>
                </c:pt>
                <c:pt idx="260">
                  <c:v>7.2</c:v>
                </c:pt>
                <c:pt idx="261">
                  <c:v>5.9</c:v>
                </c:pt>
                <c:pt idx="262">
                  <c:v>7.1</c:v>
                </c:pt>
                <c:pt idx="263">
                  <c:v>8.1</c:v>
                </c:pt>
                <c:pt idx="264">
                  <c:v>6.9</c:v>
                </c:pt>
                <c:pt idx="265">
                  <c:v>4.4000000000000004</c:v>
                </c:pt>
                <c:pt idx="266">
                  <c:v>6.5</c:v>
                </c:pt>
                <c:pt idx="267">
                  <c:v>8.5</c:v>
                </c:pt>
                <c:pt idx="268">
                  <c:v>7.7</c:v>
                </c:pt>
                <c:pt idx="269">
                  <c:v>7.4</c:v>
                </c:pt>
                <c:pt idx="270">
                  <c:v>8</c:v>
                </c:pt>
                <c:pt idx="271">
                  <c:v>5.7</c:v>
                </c:pt>
                <c:pt idx="272">
                  <c:v>8.5</c:v>
                </c:pt>
                <c:pt idx="273">
                  <c:v>7</c:v>
                </c:pt>
                <c:pt idx="274">
                  <c:v>7.8</c:v>
                </c:pt>
                <c:pt idx="275">
                  <c:v>7.2</c:v>
                </c:pt>
                <c:pt idx="276">
                  <c:v>6.4</c:v>
                </c:pt>
                <c:pt idx="277">
                  <c:v>5.5</c:v>
                </c:pt>
                <c:pt idx="278">
                  <c:v>6.7</c:v>
                </c:pt>
                <c:pt idx="279">
                  <c:v>6.1</c:v>
                </c:pt>
                <c:pt idx="280">
                  <c:v>8.5</c:v>
                </c:pt>
                <c:pt idx="281">
                  <c:v>6.9</c:v>
                </c:pt>
                <c:pt idx="282">
                  <c:v>7.3</c:v>
                </c:pt>
                <c:pt idx="283">
                  <c:v>6.7</c:v>
                </c:pt>
                <c:pt idx="284">
                  <c:v>6.9</c:v>
                </c:pt>
                <c:pt idx="285">
                  <c:v>5.0999999999999996</c:v>
                </c:pt>
                <c:pt idx="286">
                  <c:v>6.8</c:v>
                </c:pt>
                <c:pt idx="287">
                  <c:v>6.7</c:v>
                </c:pt>
                <c:pt idx="288">
                  <c:v>6</c:v>
                </c:pt>
                <c:pt idx="289">
                  <c:v>5.7</c:v>
                </c:pt>
                <c:pt idx="290">
                  <c:v>8</c:v>
                </c:pt>
                <c:pt idx="291">
                  <c:v>8.1999999999999993</c:v>
                </c:pt>
                <c:pt idx="292">
                  <c:v>5.4</c:v>
                </c:pt>
                <c:pt idx="293">
                  <c:v>7.2</c:v>
                </c:pt>
                <c:pt idx="294">
                  <c:v>7.5</c:v>
                </c:pt>
                <c:pt idx="295">
                  <c:v>7</c:v>
                </c:pt>
                <c:pt idx="296">
                  <c:v>6</c:v>
                </c:pt>
                <c:pt idx="297">
                  <c:v>7.1</c:v>
                </c:pt>
                <c:pt idx="298">
                  <c:v>5.4</c:v>
                </c:pt>
                <c:pt idx="299">
                  <c:v>6.1</c:v>
                </c:pt>
                <c:pt idx="300">
                  <c:v>5.3</c:v>
                </c:pt>
                <c:pt idx="301">
                  <c:v>7</c:v>
                </c:pt>
                <c:pt idx="302">
                  <c:v>6.9</c:v>
                </c:pt>
                <c:pt idx="303">
                  <c:v>7.2</c:v>
                </c:pt>
                <c:pt idx="304">
                  <c:v>7.3</c:v>
                </c:pt>
                <c:pt idx="305">
                  <c:v>6.3</c:v>
                </c:pt>
                <c:pt idx="306">
                  <c:v>7.5</c:v>
                </c:pt>
                <c:pt idx="307">
                  <c:v>7.6</c:v>
                </c:pt>
                <c:pt idx="308">
                  <c:v>6.8</c:v>
                </c:pt>
                <c:pt idx="309">
                  <c:v>5.2</c:v>
                </c:pt>
                <c:pt idx="310">
                  <c:v>7.7</c:v>
                </c:pt>
                <c:pt idx="311">
                  <c:v>6.2</c:v>
                </c:pt>
                <c:pt idx="312">
                  <c:v>7.7</c:v>
                </c:pt>
                <c:pt idx="313">
                  <c:v>4.3</c:v>
                </c:pt>
                <c:pt idx="314">
                  <c:v>6.9</c:v>
                </c:pt>
                <c:pt idx="315">
                  <c:v>6.6</c:v>
                </c:pt>
                <c:pt idx="316">
                  <c:v>7</c:v>
                </c:pt>
                <c:pt idx="317">
                  <c:v>6.7</c:v>
                </c:pt>
                <c:pt idx="318">
                  <c:v>8.1999999999999993</c:v>
                </c:pt>
                <c:pt idx="319">
                  <c:v>8.9</c:v>
                </c:pt>
                <c:pt idx="320">
                  <c:v>8.6999999999999993</c:v>
                </c:pt>
                <c:pt idx="321">
                  <c:v>5.5</c:v>
                </c:pt>
                <c:pt idx="322">
                  <c:v>5.7</c:v>
                </c:pt>
                <c:pt idx="323">
                  <c:v>6.3</c:v>
                </c:pt>
                <c:pt idx="324">
                  <c:v>5.9</c:v>
                </c:pt>
                <c:pt idx="325">
                  <c:v>7.6</c:v>
                </c:pt>
                <c:pt idx="326">
                  <c:v>6.6</c:v>
                </c:pt>
                <c:pt idx="327">
                  <c:v>5.3</c:v>
                </c:pt>
                <c:pt idx="328">
                  <c:v>6</c:v>
                </c:pt>
                <c:pt idx="329">
                  <c:v>8</c:v>
                </c:pt>
                <c:pt idx="330">
                  <c:v>5.6</c:v>
                </c:pt>
                <c:pt idx="331">
                  <c:v>5.9</c:v>
                </c:pt>
                <c:pt idx="332">
                  <c:v>7.3</c:v>
                </c:pt>
                <c:pt idx="333">
                  <c:v>7.9</c:v>
                </c:pt>
                <c:pt idx="334">
                  <c:v>6.8</c:v>
                </c:pt>
                <c:pt idx="335">
                  <c:v>6.6</c:v>
                </c:pt>
                <c:pt idx="336">
                  <c:v>6.6</c:v>
                </c:pt>
                <c:pt idx="337">
                  <c:v>7</c:v>
                </c:pt>
                <c:pt idx="338">
                  <c:v>7</c:v>
                </c:pt>
                <c:pt idx="339">
                  <c:v>7.3</c:v>
                </c:pt>
                <c:pt idx="340">
                  <c:v>5.5</c:v>
                </c:pt>
                <c:pt idx="341">
                  <c:v>8.5</c:v>
                </c:pt>
                <c:pt idx="342">
                  <c:v>7.5</c:v>
                </c:pt>
                <c:pt idx="343">
                  <c:v>7</c:v>
                </c:pt>
                <c:pt idx="344">
                  <c:v>7.8</c:v>
                </c:pt>
                <c:pt idx="345">
                  <c:v>7.6</c:v>
                </c:pt>
                <c:pt idx="346">
                  <c:v>7.6</c:v>
                </c:pt>
                <c:pt idx="347">
                  <c:v>6.8</c:v>
                </c:pt>
                <c:pt idx="348">
                  <c:v>5</c:v>
                </c:pt>
                <c:pt idx="349">
                  <c:v>7.1</c:v>
                </c:pt>
                <c:pt idx="350">
                  <c:v>5.5</c:v>
                </c:pt>
                <c:pt idx="351">
                  <c:v>5.6</c:v>
                </c:pt>
                <c:pt idx="352">
                  <c:v>7.1</c:v>
                </c:pt>
                <c:pt idx="353">
                  <c:v>4.9000000000000004</c:v>
                </c:pt>
                <c:pt idx="354">
                  <c:v>7.4</c:v>
                </c:pt>
                <c:pt idx="355">
                  <c:v>5.7</c:v>
                </c:pt>
                <c:pt idx="356">
                  <c:v>6.4</c:v>
                </c:pt>
                <c:pt idx="357">
                  <c:v>5.9</c:v>
                </c:pt>
                <c:pt idx="358">
                  <c:v>5.5</c:v>
                </c:pt>
                <c:pt idx="359">
                  <c:v>6.9</c:v>
                </c:pt>
                <c:pt idx="360">
                  <c:v>6.2</c:v>
                </c:pt>
                <c:pt idx="361">
                  <c:v>7</c:v>
                </c:pt>
                <c:pt idx="362">
                  <c:v>5.6</c:v>
                </c:pt>
                <c:pt idx="363">
                  <c:v>7</c:v>
                </c:pt>
                <c:pt idx="364">
                  <c:v>6.8</c:v>
                </c:pt>
                <c:pt idx="365">
                  <c:v>5.4</c:v>
                </c:pt>
                <c:pt idx="366">
                  <c:v>6.1</c:v>
                </c:pt>
                <c:pt idx="367">
                  <c:v>6.7</c:v>
                </c:pt>
                <c:pt idx="368">
                  <c:v>6.9</c:v>
                </c:pt>
                <c:pt idx="369">
                  <c:v>8</c:v>
                </c:pt>
                <c:pt idx="370">
                  <c:v>4.4000000000000004</c:v>
                </c:pt>
                <c:pt idx="371">
                  <c:v>7.3</c:v>
                </c:pt>
                <c:pt idx="372">
                  <c:v>6.3</c:v>
                </c:pt>
                <c:pt idx="373">
                  <c:v>7.7</c:v>
                </c:pt>
                <c:pt idx="374">
                  <c:v>6.5</c:v>
                </c:pt>
                <c:pt idx="375">
                  <c:v>7.8</c:v>
                </c:pt>
                <c:pt idx="376">
                  <c:v>6.4</c:v>
                </c:pt>
                <c:pt idx="377">
                  <c:v>7.8</c:v>
                </c:pt>
                <c:pt idx="378">
                  <c:v>5.8</c:v>
                </c:pt>
                <c:pt idx="379">
                  <c:v>7.1</c:v>
                </c:pt>
                <c:pt idx="380">
                  <c:v>7.1</c:v>
                </c:pt>
                <c:pt idx="381">
                  <c:v>6.8</c:v>
                </c:pt>
                <c:pt idx="382">
                  <c:v>4.8</c:v>
                </c:pt>
                <c:pt idx="383">
                  <c:v>6.2</c:v>
                </c:pt>
                <c:pt idx="384">
                  <c:v>6.9</c:v>
                </c:pt>
                <c:pt idx="385">
                  <c:v>7.3</c:v>
                </c:pt>
                <c:pt idx="386">
                  <c:v>6.6</c:v>
                </c:pt>
                <c:pt idx="387">
                  <c:v>6.9</c:v>
                </c:pt>
                <c:pt idx="388">
                  <c:v>6.2</c:v>
                </c:pt>
                <c:pt idx="389">
                  <c:v>6.7</c:v>
                </c:pt>
                <c:pt idx="390">
                  <c:v>7.6</c:v>
                </c:pt>
                <c:pt idx="391">
                  <c:v>6.7</c:v>
                </c:pt>
                <c:pt idx="392">
                  <c:v>6.2</c:v>
                </c:pt>
                <c:pt idx="393">
                  <c:v>7.3</c:v>
                </c:pt>
                <c:pt idx="394">
                  <c:v>6</c:v>
                </c:pt>
                <c:pt idx="395">
                  <c:v>7.1</c:v>
                </c:pt>
                <c:pt idx="396">
                  <c:v>7.1</c:v>
                </c:pt>
                <c:pt idx="397">
                  <c:v>5.5</c:v>
                </c:pt>
                <c:pt idx="398">
                  <c:v>5.6</c:v>
                </c:pt>
                <c:pt idx="399">
                  <c:v>7.5</c:v>
                </c:pt>
                <c:pt idx="400">
                  <c:v>5.4</c:v>
                </c:pt>
                <c:pt idx="401">
                  <c:v>4.3</c:v>
                </c:pt>
                <c:pt idx="402">
                  <c:v>4.9000000000000004</c:v>
                </c:pt>
                <c:pt idx="403">
                  <c:v>7.1</c:v>
                </c:pt>
                <c:pt idx="404">
                  <c:v>6.4</c:v>
                </c:pt>
                <c:pt idx="405">
                  <c:v>4.3</c:v>
                </c:pt>
                <c:pt idx="406">
                  <c:v>6.1</c:v>
                </c:pt>
                <c:pt idx="407">
                  <c:v>7</c:v>
                </c:pt>
                <c:pt idx="408">
                  <c:v>7.7</c:v>
                </c:pt>
                <c:pt idx="409">
                  <c:v>5.9</c:v>
                </c:pt>
                <c:pt idx="410">
                  <c:v>6.7</c:v>
                </c:pt>
                <c:pt idx="411">
                  <c:v>6.5</c:v>
                </c:pt>
                <c:pt idx="412">
                  <c:v>7.1</c:v>
                </c:pt>
                <c:pt idx="413">
                  <c:v>7.3</c:v>
                </c:pt>
                <c:pt idx="414">
                  <c:v>6.5</c:v>
                </c:pt>
                <c:pt idx="415">
                  <c:v>7</c:v>
                </c:pt>
                <c:pt idx="416">
                  <c:v>6.8</c:v>
                </c:pt>
                <c:pt idx="417">
                  <c:v>7.2</c:v>
                </c:pt>
                <c:pt idx="418">
                  <c:v>6.1</c:v>
                </c:pt>
                <c:pt idx="419">
                  <c:v>6.7</c:v>
                </c:pt>
                <c:pt idx="420">
                  <c:v>6.4</c:v>
                </c:pt>
                <c:pt idx="421">
                  <c:v>4.4000000000000004</c:v>
                </c:pt>
                <c:pt idx="422">
                  <c:v>5.4</c:v>
                </c:pt>
                <c:pt idx="423">
                  <c:v>6.5</c:v>
                </c:pt>
                <c:pt idx="424">
                  <c:v>6.7</c:v>
                </c:pt>
                <c:pt idx="425">
                  <c:v>8.1</c:v>
                </c:pt>
                <c:pt idx="426">
                  <c:v>5.6</c:v>
                </c:pt>
                <c:pt idx="427">
                  <c:v>6.3</c:v>
                </c:pt>
                <c:pt idx="428">
                  <c:v>7.3</c:v>
                </c:pt>
                <c:pt idx="429">
                  <c:v>6.1</c:v>
                </c:pt>
                <c:pt idx="430">
                  <c:v>7.7</c:v>
                </c:pt>
                <c:pt idx="431">
                  <c:v>6.4</c:v>
                </c:pt>
                <c:pt idx="432">
                  <c:v>6.8</c:v>
                </c:pt>
                <c:pt idx="433">
                  <c:v>6.6</c:v>
                </c:pt>
                <c:pt idx="434">
                  <c:v>7.2</c:v>
                </c:pt>
                <c:pt idx="435">
                  <c:v>6.9</c:v>
                </c:pt>
                <c:pt idx="436">
                  <c:v>5.2</c:v>
                </c:pt>
                <c:pt idx="437">
                  <c:v>4.9000000000000004</c:v>
                </c:pt>
                <c:pt idx="438">
                  <c:v>6.3</c:v>
                </c:pt>
                <c:pt idx="439">
                  <c:v>5.6</c:v>
                </c:pt>
                <c:pt idx="440">
                  <c:v>5.5</c:v>
                </c:pt>
                <c:pt idx="441">
                  <c:v>6.7</c:v>
                </c:pt>
                <c:pt idx="442">
                  <c:v>7.6</c:v>
                </c:pt>
                <c:pt idx="443">
                  <c:v>5.7</c:v>
                </c:pt>
                <c:pt idx="444">
                  <c:v>4.5999999999999996</c:v>
                </c:pt>
                <c:pt idx="445">
                  <c:v>7</c:v>
                </c:pt>
                <c:pt idx="446">
                  <c:v>5.2</c:v>
                </c:pt>
                <c:pt idx="447">
                  <c:v>5.0999999999999996</c:v>
                </c:pt>
                <c:pt idx="448">
                  <c:v>6.6</c:v>
                </c:pt>
                <c:pt idx="449">
                  <c:v>6.7</c:v>
                </c:pt>
                <c:pt idx="450">
                  <c:v>7.3</c:v>
                </c:pt>
                <c:pt idx="451">
                  <c:v>5.9</c:v>
                </c:pt>
                <c:pt idx="452">
                  <c:v>5.6</c:v>
                </c:pt>
                <c:pt idx="453">
                  <c:v>6.5</c:v>
                </c:pt>
                <c:pt idx="454">
                  <c:v>5.9</c:v>
                </c:pt>
                <c:pt idx="455">
                  <c:v>7</c:v>
                </c:pt>
                <c:pt idx="456">
                  <c:v>5.3</c:v>
                </c:pt>
                <c:pt idx="457">
                  <c:v>5.9</c:v>
                </c:pt>
                <c:pt idx="458">
                  <c:v>6.3</c:v>
                </c:pt>
                <c:pt idx="459">
                  <c:v>6.3</c:v>
                </c:pt>
                <c:pt idx="460">
                  <c:v>7.3</c:v>
                </c:pt>
                <c:pt idx="461">
                  <c:v>5.8</c:v>
                </c:pt>
                <c:pt idx="462">
                  <c:v>5.2</c:v>
                </c:pt>
                <c:pt idx="463">
                  <c:v>5.7</c:v>
                </c:pt>
                <c:pt idx="464">
                  <c:v>5.8</c:v>
                </c:pt>
                <c:pt idx="465">
                  <c:v>5.6</c:v>
                </c:pt>
                <c:pt idx="466">
                  <c:v>6</c:v>
                </c:pt>
                <c:pt idx="467">
                  <c:v>5.8</c:v>
                </c:pt>
                <c:pt idx="468">
                  <c:v>6</c:v>
                </c:pt>
                <c:pt idx="469">
                  <c:v>5.7</c:v>
                </c:pt>
                <c:pt idx="470">
                  <c:v>6</c:v>
                </c:pt>
                <c:pt idx="471">
                  <c:v>7.8</c:v>
                </c:pt>
                <c:pt idx="472">
                  <c:v>4.2</c:v>
                </c:pt>
                <c:pt idx="473">
                  <c:v>5.6</c:v>
                </c:pt>
                <c:pt idx="474">
                  <c:v>8.1999999999999993</c:v>
                </c:pt>
                <c:pt idx="475">
                  <c:v>8.5</c:v>
                </c:pt>
                <c:pt idx="476">
                  <c:v>5.8</c:v>
                </c:pt>
                <c:pt idx="477">
                  <c:v>6.5</c:v>
                </c:pt>
                <c:pt idx="478">
                  <c:v>7.2</c:v>
                </c:pt>
                <c:pt idx="479">
                  <c:v>6.7</c:v>
                </c:pt>
                <c:pt idx="480">
                  <c:v>5.9</c:v>
                </c:pt>
                <c:pt idx="481">
                  <c:v>7.8</c:v>
                </c:pt>
                <c:pt idx="482">
                  <c:v>5.9</c:v>
                </c:pt>
                <c:pt idx="483">
                  <c:v>4.0999999999999996</c:v>
                </c:pt>
                <c:pt idx="484">
                  <c:v>6.8</c:v>
                </c:pt>
                <c:pt idx="485">
                  <c:v>5.8</c:v>
                </c:pt>
                <c:pt idx="486">
                  <c:v>7.5</c:v>
                </c:pt>
                <c:pt idx="487">
                  <c:v>6.9</c:v>
                </c:pt>
                <c:pt idx="488">
                  <c:v>6.5</c:v>
                </c:pt>
                <c:pt idx="489">
                  <c:v>6.9</c:v>
                </c:pt>
                <c:pt idx="490">
                  <c:v>7.9</c:v>
                </c:pt>
                <c:pt idx="491">
                  <c:v>7.4</c:v>
                </c:pt>
                <c:pt idx="492">
                  <c:v>6.7</c:v>
                </c:pt>
                <c:pt idx="493">
                  <c:v>7.4</c:v>
                </c:pt>
                <c:pt idx="494">
                  <c:v>6.9</c:v>
                </c:pt>
                <c:pt idx="495">
                  <c:v>6.8</c:v>
                </c:pt>
                <c:pt idx="496">
                  <c:v>6.7</c:v>
                </c:pt>
                <c:pt idx="497">
                  <c:v>5.0999999999999996</c:v>
                </c:pt>
                <c:pt idx="498">
                  <c:v>4.0999999999999996</c:v>
                </c:pt>
                <c:pt idx="499">
                  <c:v>7.3</c:v>
                </c:pt>
                <c:pt idx="500">
                  <c:v>6</c:v>
                </c:pt>
                <c:pt idx="501">
                  <c:v>7.3</c:v>
                </c:pt>
                <c:pt idx="502">
                  <c:v>5.4</c:v>
                </c:pt>
                <c:pt idx="503">
                  <c:v>5.9</c:v>
                </c:pt>
                <c:pt idx="504">
                  <c:v>7.1</c:v>
                </c:pt>
                <c:pt idx="505">
                  <c:v>6</c:v>
                </c:pt>
                <c:pt idx="506">
                  <c:v>6.5</c:v>
                </c:pt>
                <c:pt idx="507">
                  <c:v>5.7</c:v>
                </c:pt>
                <c:pt idx="508">
                  <c:v>7.6</c:v>
                </c:pt>
                <c:pt idx="509">
                  <c:v>6.6</c:v>
                </c:pt>
                <c:pt idx="510">
                  <c:v>5.4</c:v>
                </c:pt>
                <c:pt idx="511">
                  <c:v>7.3</c:v>
                </c:pt>
                <c:pt idx="512">
                  <c:v>6.5</c:v>
                </c:pt>
                <c:pt idx="513">
                  <c:v>6.6</c:v>
                </c:pt>
                <c:pt idx="514">
                  <c:v>6.6</c:v>
                </c:pt>
                <c:pt idx="515">
                  <c:v>5.9</c:v>
                </c:pt>
                <c:pt idx="516">
                  <c:v>6.7</c:v>
                </c:pt>
                <c:pt idx="517">
                  <c:v>6.1</c:v>
                </c:pt>
                <c:pt idx="518">
                  <c:v>6.6</c:v>
                </c:pt>
                <c:pt idx="519">
                  <c:v>6.6</c:v>
                </c:pt>
                <c:pt idx="520">
                  <c:v>5.3</c:v>
                </c:pt>
                <c:pt idx="521">
                  <c:v>6</c:v>
                </c:pt>
                <c:pt idx="522">
                  <c:v>4.7</c:v>
                </c:pt>
                <c:pt idx="523">
                  <c:v>6.1</c:v>
                </c:pt>
                <c:pt idx="524">
                  <c:v>7.2</c:v>
                </c:pt>
                <c:pt idx="525">
                  <c:v>6.4</c:v>
                </c:pt>
                <c:pt idx="526">
                  <c:v>6.1</c:v>
                </c:pt>
                <c:pt idx="527">
                  <c:v>5.9</c:v>
                </c:pt>
                <c:pt idx="528">
                  <c:v>6</c:v>
                </c:pt>
                <c:pt idx="529">
                  <c:v>6.3</c:v>
                </c:pt>
                <c:pt idx="530">
                  <c:v>5.6</c:v>
                </c:pt>
                <c:pt idx="531">
                  <c:v>6.4</c:v>
                </c:pt>
                <c:pt idx="532">
                  <c:v>7.1</c:v>
                </c:pt>
                <c:pt idx="533">
                  <c:v>6.6</c:v>
                </c:pt>
                <c:pt idx="534">
                  <c:v>4.5999999999999996</c:v>
                </c:pt>
                <c:pt idx="535">
                  <c:v>8.4</c:v>
                </c:pt>
                <c:pt idx="536">
                  <c:v>7.1</c:v>
                </c:pt>
                <c:pt idx="537">
                  <c:v>7.4</c:v>
                </c:pt>
                <c:pt idx="538">
                  <c:v>6.9</c:v>
                </c:pt>
                <c:pt idx="539">
                  <c:v>4.5</c:v>
                </c:pt>
                <c:pt idx="540">
                  <c:v>7.1</c:v>
                </c:pt>
                <c:pt idx="541">
                  <c:v>6.5</c:v>
                </c:pt>
                <c:pt idx="542">
                  <c:v>5.3</c:v>
                </c:pt>
                <c:pt idx="543">
                  <c:v>6.7</c:v>
                </c:pt>
                <c:pt idx="544">
                  <c:v>7.2</c:v>
                </c:pt>
                <c:pt idx="545">
                  <c:v>7.2</c:v>
                </c:pt>
                <c:pt idx="546">
                  <c:v>5.5</c:v>
                </c:pt>
                <c:pt idx="547">
                  <c:v>5.8</c:v>
                </c:pt>
                <c:pt idx="548">
                  <c:v>6</c:v>
                </c:pt>
                <c:pt idx="549">
                  <c:v>6.6</c:v>
                </c:pt>
                <c:pt idx="550">
                  <c:v>8.3000000000000007</c:v>
                </c:pt>
                <c:pt idx="551">
                  <c:v>6.7</c:v>
                </c:pt>
                <c:pt idx="552">
                  <c:v>7.1</c:v>
                </c:pt>
                <c:pt idx="553">
                  <c:v>6</c:v>
                </c:pt>
                <c:pt idx="554">
                  <c:v>6.9</c:v>
                </c:pt>
                <c:pt idx="555">
                  <c:v>5.6</c:v>
                </c:pt>
                <c:pt idx="556">
                  <c:v>5.6</c:v>
                </c:pt>
                <c:pt idx="557">
                  <c:v>4.5</c:v>
                </c:pt>
                <c:pt idx="558">
                  <c:v>7.1</c:v>
                </c:pt>
                <c:pt idx="559">
                  <c:v>6.5</c:v>
                </c:pt>
                <c:pt idx="560">
                  <c:v>6.4</c:v>
                </c:pt>
                <c:pt idx="561">
                  <c:v>5.8</c:v>
                </c:pt>
                <c:pt idx="562">
                  <c:v>8</c:v>
                </c:pt>
                <c:pt idx="563">
                  <c:v>6.2</c:v>
                </c:pt>
                <c:pt idx="564">
                  <c:v>7.2</c:v>
                </c:pt>
                <c:pt idx="565">
                  <c:v>6.1</c:v>
                </c:pt>
                <c:pt idx="566">
                  <c:v>7.6</c:v>
                </c:pt>
                <c:pt idx="567">
                  <c:v>6.3</c:v>
                </c:pt>
                <c:pt idx="568">
                  <c:v>6.3</c:v>
                </c:pt>
                <c:pt idx="569">
                  <c:v>6.3</c:v>
                </c:pt>
                <c:pt idx="570">
                  <c:v>7.7</c:v>
                </c:pt>
                <c:pt idx="571">
                  <c:v>7</c:v>
                </c:pt>
                <c:pt idx="572">
                  <c:v>5.3</c:v>
                </c:pt>
                <c:pt idx="573">
                  <c:v>5.6</c:v>
                </c:pt>
                <c:pt idx="574">
                  <c:v>5.2</c:v>
                </c:pt>
                <c:pt idx="575">
                  <c:v>5.4</c:v>
                </c:pt>
                <c:pt idx="576">
                  <c:v>6.4</c:v>
                </c:pt>
                <c:pt idx="577">
                  <c:v>5.9</c:v>
                </c:pt>
                <c:pt idx="578">
                  <c:v>6.3</c:v>
                </c:pt>
                <c:pt idx="579">
                  <c:v>6.5</c:v>
                </c:pt>
                <c:pt idx="580">
                  <c:v>5.8</c:v>
                </c:pt>
                <c:pt idx="581">
                  <c:v>6.2</c:v>
                </c:pt>
                <c:pt idx="582">
                  <c:v>5.6</c:v>
                </c:pt>
                <c:pt idx="583">
                  <c:v>5.4</c:v>
                </c:pt>
                <c:pt idx="584">
                  <c:v>6.1</c:v>
                </c:pt>
                <c:pt idx="585">
                  <c:v>4.2</c:v>
                </c:pt>
                <c:pt idx="586">
                  <c:v>6.7</c:v>
                </c:pt>
                <c:pt idx="587">
                  <c:v>4.2</c:v>
                </c:pt>
                <c:pt idx="588">
                  <c:v>6.4</c:v>
                </c:pt>
                <c:pt idx="589">
                  <c:v>4.9000000000000004</c:v>
                </c:pt>
                <c:pt idx="590">
                  <c:v>6.8</c:v>
                </c:pt>
                <c:pt idx="591">
                  <c:v>7.7</c:v>
                </c:pt>
                <c:pt idx="592">
                  <c:v>5.6</c:v>
                </c:pt>
                <c:pt idx="593">
                  <c:v>6.4</c:v>
                </c:pt>
                <c:pt idx="594">
                  <c:v>7.2</c:v>
                </c:pt>
                <c:pt idx="595">
                  <c:v>6</c:v>
                </c:pt>
                <c:pt idx="596">
                  <c:v>5.9</c:v>
                </c:pt>
                <c:pt idx="597">
                  <c:v>7.9</c:v>
                </c:pt>
                <c:pt idx="598">
                  <c:v>7.1</c:v>
                </c:pt>
                <c:pt idx="599">
                  <c:v>5.9</c:v>
                </c:pt>
                <c:pt idx="600">
                  <c:v>6.2</c:v>
                </c:pt>
                <c:pt idx="601">
                  <c:v>7</c:v>
                </c:pt>
                <c:pt idx="602">
                  <c:v>5.4</c:v>
                </c:pt>
                <c:pt idx="603">
                  <c:v>8.6</c:v>
                </c:pt>
                <c:pt idx="604">
                  <c:v>6.5</c:v>
                </c:pt>
                <c:pt idx="605">
                  <c:v>6.4</c:v>
                </c:pt>
                <c:pt idx="606">
                  <c:v>7.6</c:v>
                </c:pt>
                <c:pt idx="607">
                  <c:v>5.5</c:v>
                </c:pt>
                <c:pt idx="608">
                  <c:v>7.4</c:v>
                </c:pt>
                <c:pt idx="609">
                  <c:v>8.6999999999999993</c:v>
                </c:pt>
                <c:pt idx="610">
                  <c:v>7.6</c:v>
                </c:pt>
                <c:pt idx="611">
                  <c:v>5.5</c:v>
                </c:pt>
                <c:pt idx="612">
                  <c:v>7.6</c:v>
                </c:pt>
                <c:pt idx="613">
                  <c:v>6.5</c:v>
                </c:pt>
                <c:pt idx="614">
                  <c:v>6.9</c:v>
                </c:pt>
                <c:pt idx="615">
                  <c:v>6.7</c:v>
                </c:pt>
                <c:pt idx="616">
                  <c:v>6.6</c:v>
                </c:pt>
                <c:pt idx="617">
                  <c:v>7.2</c:v>
                </c:pt>
                <c:pt idx="618">
                  <c:v>6.4</c:v>
                </c:pt>
                <c:pt idx="619">
                  <c:v>6.4</c:v>
                </c:pt>
                <c:pt idx="620">
                  <c:v>6</c:v>
                </c:pt>
                <c:pt idx="621">
                  <c:v>6.1</c:v>
                </c:pt>
                <c:pt idx="622">
                  <c:v>6</c:v>
                </c:pt>
                <c:pt idx="623">
                  <c:v>6.4</c:v>
                </c:pt>
                <c:pt idx="624">
                  <c:v>6.4</c:v>
                </c:pt>
                <c:pt idx="625">
                  <c:v>7.3</c:v>
                </c:pt>
                <c:pt idx="626">
                  <c:v>5.2</c:v>
                </c:pt>
                <c:pt idx="627">
                  <c:v>6.6</c:v>
                </c:pt>
                <c:pt idx="628">
                  <c:v>6.3</c:v>
                </c:pt>
                <c:pt idx="629">
                  <c:v>5.9</c:v>
                </c:pt>
                <c:pt idx="630">
                  <c:v>6.7</c:v>
                </c:pt>
                <c:pt idx="631">
                  <c:v>5.4</c:v>
                </c:pt>
                <c:pt idx="632">
                  <c:v>6.4</c:v>
                </c:pt>
                <c:pt idx="633">
                  <c:v>6.7</c:v>
                </c:pt>
                <c:pt idx="634">
                  <c:v>6.2</c:v>
                </c:pt>
                <c:pt idx="635">
                  <c:v>6.1</c:v>
                </c:pt>
                <c:pt idx="636">
                  <c:v>8.8000000000000007</c:v>
                </c:pt>
                <c:pt idx="637">
                  <c:v>7.1</c:v>
                </c:pt>
                <c:pt idx="638">
                  <c:v>5.7</c:v>
                </c:pt>
                <c:pt idx="639">
                  <c:v>5</c:v>
                </c:pt>
                <c:pt idx="640">
                  <c:v>5.0999999999999996</c:v>
                </c:pt>
                <c:pt idx="641">
                  <c:v>6.9</c:v>
                </c:pt>
                <c:pt idx="642">
                  <c:v>4.8</c:v>
                </c:pt>
                <c:pt idx="643">
                  <c:v>6.5</c:v>
                </c:pt>
                <c:pt idx="644">
                  <c:v>5.0999999999999996</c:v>
                </c:pt>
                <c:pt idx="645">
                  <c:v>7.1</c:v>
                </c:pt>
                <c:pt idx="646">
                  <c:v>7.5</c:v>
                </c:pt>
                <c:pt idx="647">
                  <c:v>6.2</c:v>
                </c:pt>
                <c:pt idx="648">
                  <c:v>6.3</c:v>
                </c:pt>
                <c:pt idx="649">
                  <c:v>8.1</c:v>
                </c:pt>
                <c:pt idx="650">
                  <c:v>6.6</c:v>
                </c:pt>
                <c:pt idx="651">
                  <c:v>6.9</c:v>
                </c:pt>
                <c:pt idx="652">
                  <c:v>6.1</c:v>
                </c:pt>
                <c:pt idx="653">
                  <c:v>4.3</c:v>
                </c:pt>
                <c:pt idx="654">
                  <c:v>6.6</c:v>
                </c:pt>
                <c:pt idx="655">
                  <c:v>6.8</c:v>
                </c:pt>
                <c:pt idx="656">
                  <c:v>5.9</c:v>
                </c:pt>
                <c:pt idx="657">
                  <c:v>7.9</c:v>
                </c:pt>
                <c:pt idx="658">
                  <c:v>6.3</c:v>
                </c:pt>
                <c:pt idx="659">
                  <c:v>5.5</c:v>
                </c:pt>
                <c:pt idx="660">
                  <c:v>7.7</c:v>
                </c:pt>
                <c:pt idx="661">
                  <c:v>6.3</c:v>
                </c:pt>
                <c:pt idx="662">
                  <c:v>7.1</c:v>
                </c:pt>
                <c:pt idx="663">
                  <c:v>8.5</c:v>
                </c:pt>
                <c:pt idx="664">
                  <c:v>5.8</c:v>
                </c:pt>
                <c:pt idx="665">
                  <c:v>8.1</c:v>
                </c:pt>
                <c:pt idx="666">
                  <c:v>7.9</c:v>
                </c:pt>
                <c:pt idx="667">
                  <c:v>7.2</c:v>
                </c:pt>
                <c:pt idx="668">
                  <c:v>6.3</c:v>
                </c:pt>
                <c:pt idx="669">
                  <c:v>8.1</c:v>
                </c:pt>
                <c:pt idx="670">
                  <c:v>7</c:v>
                </c:pt>
                <c:pt idx="671">
                  <c:v>5.5</c:v>
                </c:pt>
                <c:pt idx="672">
                  <c:v>6.7</c:v>
                </c:pt>
                <c:pt idx="673">
                  <c:v>5.2</c:v>
                </c:pt>
                <c:pt idx="674">
                  <c:v>7</c:v>
                </c:pt>
                <c:pt idx="675">
                  <c:v>6.1</c:v>
                </c:pt>
                <c:pt idx="676">
                  <c:v>6.6</c:v>
                </c:pt>
                <c:pt idx="677">
                  <c:v>5.5</c:v>
                </c:pt>
                <c:pt idx="678">
                  <c:v>5.9</c:v>
                </c:pt>
                <c:pt idx="679">
                  <c:v>5.4</c:v>
                </c:pt>
                <c:pt idx="680">
                  <c:v>6.4</c:v>
                </c:pt>
                <c:pt idx="681">
                  <c:v>5.7</c:v>
                </c:pt>
                <c:pt idx="682">
                  <c:v>6.7</c:v>
                </c:pt>
                <c:pt idx="683">
                  <c:v>7.1</c:v>
                </c:pt>
                <c:pt idx="684">
                  <c:v>6.8</c:v>
                </c:pt>
                <c:pt idx="685">
                  <c:v>6.5</c:v>
                </c:pt>
                <c:pt idx="686">
                  <c:v>7.6</c:v>
                </c:pt>
                <c:pt idx="687">
                  <c:v>5.5</c:v>
                </c:pt>
                <c:pt idx="688">
                  <c:v>6.5</c:v>
                </c:pt>
                <c:pt idx="689">
                  <c:v>7</c:v>
                </c:pt>
                <c:pt idx="690">
                  <c:v>5.8</c:v>
                </c:pt>
                <c:pt idx="691">
                  <c:v>7.3</c:v>
                </c:pt>
                <c:pt idx="692">
                  <c:v>6.6</c:v>
                </c:pt>
                <c:pt idx="693">
                  <c:v>4.4000000000000004</c:v>
                </c:pt>
                <c:pt idx="694">
                  <c:v>7.7</c:v>
                </c:pt>
                <c:pt idx="695">
                  <c:v>5</c:v>
                </c:pt>
                <c:pt idx="696">
                  <c:v>7.7</c:v>
                </c:pt>
                <c:pt idx="697">
                  <c:v>4.4000000000000004</c:v>
                </c:pt>
                <c:pt idx="698">
                  <c:v>6.1</c:v>
                </c:pt>
                <c:pt idx="699">
                  <c:v>5.4</c:v>
                </c:pt>
                <c:pt idx="700">
                  <c:v>6.8</c:v>
                </c:pt>
                <c:pt idx="701">
                  <c:v>6.5</c:v>
                </c:pt>
                <c:pt idx="702">
                  <c:v>7</c:v>
                </c:pt>
                <c:pt idx="703">
                  <c:v>6.3</c:v>
                </c:pt>
                <c:pt idx="704">
                  <c:v>6.3</c:v>
                </c:pt>
                <c:pt idx="705">
                  <c:v>6.1</c:v>
                </c:pt>
                <c:pt idx="706">
                  <c:v>6.1</c:v>
                </c:pt>
                <c:pt idx="707">
                  <c:v>5.3</c:v>
                </c:pt>
                <c:pt idx="708">
                  <c:v>5.4</c:v>
                </c:pt>
                <c:pt idx="709">
                  <c:v>6.2</c:v>
                </c:pt>
                <c:pt idx="710">
                  <c:v>6.6</c:v>
                </c:pt>
                <c:pt idx="711">
                  <c:v>5.9</c:v>
                </c:pt>
                <c:pt idx="712">
                  <c:v>6.3</c:v>
                </c:pt>
                <c:pt idx="713">
                  <c:v>7.2</c:v>
                </c:pt>
                <c:pt idx="714">
                  <c:v>6.8</c:v>
                </c:pt>
                <c:pt idx="715">
                  <c:v>6.1</c:v>
                </c:pt>
                <c:pt idx="716">
                  <c:v>7.8</c:v>
                </c:pt>
                <c:pt idx="717">
                  <c:v>5</c:v>
                </c:pt>
                <c:pt idx="718">
                  <c:v>6.2</c:v>
                </c:pt>
                <c:pt idx="719">
                  <c:v>6.7</c:v>
                </c:pt>
                <c:pt idx="720">
                  <c:v>4.9000000000000004</c:v>
                </c:pt>
                <c:pt idx="721">
                  <c:v>7.4</c:v>
                </c:pt>
                <c:pt idx="722">
                  <c:v>6.2</c:v>
                </c:pt>
                <c:pt idx="723">
                  <c:v>4.9000000000000004</c:v>
                </c:pt>
                <c:pt idx="724">
                  <c:v>6.1</c:v>
                </c:pt>
                <c:pt idx="725">
                  <c:v>6.1</c:v>
                </c:pt>
                <c:pt idx="726">
                  <c:v>6.4</c:v>
                </c:pt>
                <c:pt idx="727">
                  <c:v>6.3</c:v>
                </c:pt>
                <c:pt idx="728">
                  <c:v>6.6</c:v>
                </c:pt>
                <c:pt idx="729">
                  <c:v>5.7</c:v>
                </c:pt>
                <c:pt idx="730">
                  <c:v>5.9</c:v>
                </c:pt>
                <c:pt idx="731">
                  <c:v>6</c:v>
                </c:pt>
                <c:pt idx="732">
                  <c:v>6.1</c:v>
                </c:pt>
                <c:pt idx="733">
                  <c:v>6.7</c:v>
                </c:pt>
                <c:pt idx="734">
                  <c:v>6.7</c:v>
                </c:pt>
                <c:pt idx="735">
                  <c:v>7.9</c:v>
                </c:pt>
                <c:pt idx="736">
                  <c:v>4.3</c:v>
                </c:pt>
                <c:pt idx="737">
                  <c:v>5.7</c:v>
                </c:pt>
                <c:pt idx="738">
                  <c:v>6.7</c:v>
                </c:pt>
                <c:pt idx="739">
                  <c:v>6.7</c:v>
                </c:pt>
                <c:pt idx="740">
                  <c:v>6.1</c:v>
                </c:pt>
                <c:pt idx="741">
                  <c:v>5.6</c:v>
                </c:pt>
                <c:pt idx="742">
                  <c:v>6.6</c:v>
                </c:pt>
                <c:pt idx="743">
                  <c:v>6.9</c:v>
                </c:pt>
                <c:pt idx="744">
                  <c:v>4.8</c:v>
                </c:pt>
                <c:pt idx="745">
                  <c:v>6.2</c:v>
                </c:pt>
                <c:pt idx="746">
                  <c:v>6</c:v>
                </c:pt>
                <c:pt idx="747">
                  <c:v>4.9000000000000004</c:v>
                </c:pt>
                <c:pt idx="748">
                  <c:v>5.6</c:v>
                </c:pt>
                <c:pt idx="749">
                  <c:v>6.1</c:v>
                </c:pt>
                <c:pt idx="750">
                  <c:v>6.1</c:v>
                </c:pt>
                <c:pt idx="751">
                  <c:v>4.8</c:v>
                </c:pt>
                <c:pt idx="752">
                  <c:v>5.5</c:v>
                </c:pt>
                <c:pt idx="753">
                  <c:v>6.5</c:v>
                </c:pt>
                <c:pt idx="754">
                  <c:v>6.7</c:v>
                </c:pt>
                <c:pt idx="755">
                  <c:v>8.1</c:v>
                </c:pt>
                <c:pt idx="756">
                  <c:v>4.9000000000000004</c:v>
                </c:pt>
                <c:pt idx="757">
                  <c:v>7.3</c:v>
                </c:pt>
                <c:pt idx="758">
                  <c:v>6.4</c:v>
                </c:pt>
                <c:pt idx="759">
                  <c:v>6.7</c:v>
                </c:pt>
                <c:pt idx="760">
                  <c:v>5.7</c:v>
                </c:pt>
                <c:pt idx="761">
                  <c:v>6</c:v>
                </c:pt>
                <c:pt idx="762">
                  <c:v>4.7</c:v>
                </c:pt>
                <c:pt idx="763">
                  <c:v>6.3</c:v>
                </c:pt>
                <c:pt idx="764">
                  <c:v>5.9</c:v>
                </c:pt>
                <c:pt idx="765">
                  <c:v>5.9</c:v>
                </c:pt>
                <c:pt idx="766">
                  <c:v>7.5</c:v>
                </c:pt>
                <c:pt idx="767">
                  <c:v>5.6</c:v>
                </c:pt>
                <c:pt idx="768">
                  <c:v>6.4</c:v>
                </c:pt>
                <c:pt idx="769">
                  <c:v>6.3</c:v>
                </c:pt>
                <c:pt idx="770">
                  <c:v>4.3</c:v>
                </c:pt>
                <c:pt idx="771">
                  <c:v>5.9</c:v>
                </c:pt>
                <c:pt idx="772">
                  <c:v>5.5</c:v>
                </c:pt>
                <c:pt idx="773">
                  <c:v>6.2</c:v>
                </c:pt>
                <c:pt idx="774">
                  <c:v>8.8000000000000007</c:v>
                </c:pt>
                <c:pt idx="775">
                  <c:v>5.2</c:v>
                </c:pt>
                <c:pt idx="776">
                  <c:v>7</c:v>
                </c:pt>
                <c:pt idx="777">
                  <c:v>6.6</c:v>
                </c:pt>
                <c:pt idx="778">
                  <c:v>7.3</c:v>
                </c:pt>
                <c:pt idx="779">
                  <c:v>5.6</c:v>
                </c:pt>
                <c:pt idx="780">
                  <c:v>6.6</c:v>
                </c:pt>
                <c:pt idx="781">
                  <c:v>5.4</c:v>
                </c:pt>
                <c:pt idx="782">
                  <c:v>6.3</c:v>
                </c:pt>
                <c:pt idx="783">
                  <c:v>7.9</c:v>
                </c:pt>
                <c:pt idx="784">
                  <c:v>6.3</c:v>
                </c:pt>
                <c:pt idx="785">
                  <c:v>6</c:v>
                </c:pt>
                <c:pt idx="786">
                  <c:v>7.2</c:v>
                </c:pt>
                <c:pt idx="787">
                  <c:v>5.0999999999999996</c:v>
                </c:pt>
                <c:pt idx="788">
                  <c:v>7.3</c:v>
                </c:pt>
                <c:pt idx="789">
                  <c:v>8</c:v>
                </c:pt>
                <c:pt idx="790">
                  <c:v>6.2</c:v>
                </c:pt>
                <c:pt idx="791">
                  <c:v>6</c:v>
                </c:pt>
                <c:pt idx="792">
                  <c:v>6.7</c:v>
                </c:pt>
                <c:pt idx="793">
                  <c:v>8.1</c:v>
                </c:pt>
                <c:pt idx="794">
                  <c:v>6.4</c:v>
                </c:pt>
                <c:pt idx="795">
                  <c:v>8</c:v>
                </c:pt>
                <c:pt idx="796">
                  <c:v>6.3</c:v>
                </c:pt>
                <c:pt idx="797">
                  <c:v>6.4</c:v>
                </c:pt>
                <c:pt idx="798">
                  <c:v>6.6</c:v>
                </c:pt>
                <c:pt idx="799">
                  <c:v>6.4</c:v>
                </c:pt>
                <c:pt idx="800">
                  <c:v>6</c:v>
                </c:pt>
                <c:pt idx="801">
                  <c:v>6.6</c:v>
                </c:pt>
                <c:pt idx="802">
                  <c:v>5.9</c:v>
                </c:pt>
                <c:pt idx="803">
                  <c:v>6.4</c:v>
                </c:pt>
                <c:pt idx="804">
                  <c:v>6.3</c:v>
                </c:pt>
                <c:pt idx="805">
                  <c:v>7.3</c:v>
                </c:pt>
                <c:pt idx="806">
                  <c:v>6.8</c:v>
                </c:pt>
                <c:pt idx="807">
                  <c:v>7.2</c:v>
                </c:pt>
                <c:pt idx="808">
                  <c:v>5.7</c:v>
                </c:pt>
                <c:pt idx="809">
                  <c:v>6</c:v>
                </c:pt>
                <c:pt idx="810">
                  <c:v>6.5</c:v>
                </c:pt>
                <c:pt idx="811">
                  <c:v>5.8</c:v>
                </c:pt>
                <c:pt idx="812">
                  <c:v>5.8</c:v>
                </c:pt>
                <c:pt idx="813">
                  <c:v>6.7</c:v>
                </c:pt>
                <c:pt idx="814">
                  <c:v>7.8</c:v>
                </c:pt>
                <c:pt idx="815">
                  <c:v>5.6</c:v>
                </c:pt>
                <c:pt idx="816">
                  <c:v>5.8</c:v>
                </c:pt>
                <c:pt idx="817">
                  <c:v>7.4</c:v>
                </c:pt>
                <c:pt idx="818">
                  <c:v>6.9</c:v>
                </c:pt>
                <c:pt idx="819">
                  <c:v>5.5</c:v>
                </c:pt>
                <c:pt idx="820">
                  <c:v>6.3</c:v>
                </c:pt>
                <c:pt idx="821">
                  <c:v>4.7</c:v>
                </c:pt>
                <c:pt idx="822">
                  <c:v>5.6</c:v>
                </c:pt>
                <c:pt idx="823">
                  <c:v>6.4</c:v>
                </c:pt>
                <c:pt idx="824">
                  <c:v>4.2</c:v>
                </c:pt>
                <c:pt idx="825">
                  <c:v>6.4</c:v>
                </c:pt>
                <c:pt idx="826">
                  <c:v>7.7</c:v>
                </c:pt>
                <c:pt idx="827">
                  <c:v>6.7</c:v>
                </c:pt>
                <c:pt idx="828">
                  <c:v>7.7</c:v>
                </c:pt>
                <c:pt idx="829">
                  <c:v>5.7</c:v>
                </c:pt>
                <c:pt idx="830">
                  <c:v>7.6</c:v>
                </c:pt>
                <c:pt idx="831">
                  <c:v>6.4</c:v>
                </c:pt>
                <c:pt idx="832">
                  <c:v>5.6</c:v>
                </c:pt>
                <c:pt idx="833">
                  <c:v>6.8</c:v>
                </c:pt>
                <c:pt idx="834">
                  <c:v>6.2</c:v>
                </c:pt>
                <c:pt idx="835">
                  <c:v>5.9</c:v>
                </c:pt>
                <c:pt idx="836">
                  <c:v>7.1</c:v>
                </c:pt>
                <c:pt idx="837">
                  <c:v>7.6</c:v>
                </c:pt>
                <c:pt idx="838">
                  <c:v>5.5</c:v>
                </c:pt>
                <c:pt idx="839">
                  <c:v>7</c:v>
                </c:pt>
                <c:pt idx="840">
                  <c:v>7.1</c:v>
                </c:pt>
                <c:pt idx="841">
                  <c:v>7.4</c:v>
                </c:pt>
                <c:pt idx="842">
                  <c:v>7.6</c:v>
                </c:pt>
                <c:pt idx="843">
                  <c:v>5.9</c:v>
                </c:pt>
                <c:pt idx="844">
                  <c:v>5.9</c:v>
                </c:pt>
                <c:pt idx="845">
                  <c:v>8</c:v>
                </c:pt>
                <c:pt idx="846">
                  <c:v>7.4</c:v>
                </c:pt>
                <c:pt idx="847">
                  <c:v>5.8</c:v>
                </c:pt>
                <c:pt idx="848">
                  <c:v>6.3</c:v>
                </c:pt>
                <c:pt idx="849">
                  <c:v>5.7</c:v>
                </c:pt>
                <c:pt idx="850">
                  <c:v>5.0999999999999996</c:v>
                </c:pt>
                <c:pt idx="851">
                  <c:v>7.6</c:v>
                </c:pt>
                <c:pt idx="852">
                  <c:v>6.4</c:v>
                </c:pt>
                <c:pt idx="853">
                  <c:v>7.4</c:v>
                </c:pt>
                <c:pt idx="854">
                  <c:v>8.1999999999999993</c:v>
                </c:pt>
                <c:pt idx="855">
                  <c:v>6.5</c:v>
                </c:pt>
                <c:pt idx="856">
                  <c:v>5.5</c:v>
                </c:pt>
                <c:pt idx="857">
                  <c:v>6.5</c:v>
                </c:pt>
                <c:pt idx="858">
                  <c:v>5.6</c:v>
                </c:pt>
                <c:pt idx="859">
                  <c:v>4.5999999999999996</c:v>
                </c:pt>
                <c:pt idx="860">
                  <c:v>7.9</c:v>
                </c:pt>
                <c:pt idx="861">
                  <c:v>7.1</c:v>
                </c:pt>
                <c:pt idx="862">
                  <c:v>6.9</c:v>
                </c:pt>
                <c:pt idx="863">
                  <c:v>7.3</c:v>
                </c:pt>
                <c:pt idx="864">
                  <c:v>7</c:v>
                </c:pt>
                <c:pt idx="865">
                  <c:v>7.7</c:v>
                </c:pt>
                <c:pt idx="866">
                  <c:v>6.7</c:v>
                </c:pt>
                <c:pt idx="867">
                  <c:v>6.3</c:v>
                </c:pt>
                <c:pt idx="868">
                  <c:v>5.8</c:v>
                </c:pt>
                <c:pt idx="869">
                  <c:v>7.1</c:v>
                </c:pt>
                <c:pt idx="870">
                  <c:v>7.3</c:v>
                </c:pt>
                <c:pt idx="871">
                  <c:v>6.4</c:v>
                </c:pt>
                <c:pt idx="872">
                  <c:v>7.1</c:v>
                </c:pt>
                <c:pt idx="873">
                  <c:v>7.6</c:v>
                </c:pt>
                <c:pt idx="874">
                  <c:v>6.8</c:v>
                </c:pt>
                <c:pt idx="875">
                  <c:v>6.6</c:v>
                </c:pt>
                <c:pt idx="876">
                  <c:v>6.7</c:v>
                </c:pt>
                <c:pt idx="877">
                  <c:v>6.1</c:v>
                </c:pt>
                <c:pt idx="878">
                  <c:v>6</c:v>
                </c:pt>
                <c:pt idx="879">
                  <c:v>7.6</c:v>
                </c:pt>
                <c:pt idx="880">
                  <c:v>7.1</c:v>
                </c:pt>
                <c:pt idx="881">
                  <c:v>5</c:v>
                </c:pt>
                <c:pt idx="882">
                  <c:v>6.2</c:v>
                </c:pt>
                <c:pt idx="883">
                  <c:v>5.6</c:v>
                </c:pt>
                <c:pt idx="884">
                  <c:v>7.4</c:v>
                </c:pt>
                <c:pt idx="885">
                  <c:v>5</c:v>
                </c:pt>
                <c:pt idx="886">
                  <c:v>5.2</c:v>
                </c:pt>
                <c:pt idx="887">
                  <c:v>7.6</c:v>
                </c:pt>
                <c:pt idx="888">
                  <c:v>6.6</c:v>
                </c:pt>
                <c:pt idx="889">
                  <c:v>7</c:v>
                </c:pt>
                <c:pt idx="890">
                  <c:v>5.7</c:v>
                </c:pt>
                <c:pt idx="891">
                  <c:v>8.1999999999999993</c:v>
                </c:pt>
                <c:pt idx="892">
                  <c:v>6.2</c:v>
                </c:pt>
                <c:pt idx="893">
                  <c:v>6.6</c:v>
                </c:pt>
                <c:pt idx="894">
                  <c:v>4.7</c:v>
                </c:pt>
                <c:pt idx="895">
                  <c:v>6.3</c:v>
                </c:pt>
                <c:pt idx="896">
                  <c:v>6.1</c:v>
                </c:pt>
                <c:pt idx="897">
                  <c:v>6.7</c:v>
                </c:pt>
                <c:pt idx="898">
                  <c:v>6.1</c:v>
                </c:pt>
                <c:pt idx="899">
                  <c:v>7</c:v>
                </c:pt>
                <c:pt idx="900">
                  <c:v>7.4</c:v>
                </c:pt>
                <c:pt idx="901">
                  <c:v>7.3</c:v>
                </c:pt>
                <c:pt idx="902">
                  <c:v>5.8</c:v>
                </c:pt>
                <c:pt idx="903">
                  <c:v>6.7</c:v>
                </c:pt>
                <c:pt idx="904">
                  <c:v>5.8</c:v>
                </c:pt>
                <c:pt idx="905">
                  <c:v>7.8</c:v>
                </c:pt>
                <c:pt idx="906">
                  <c:v>6.6</c:v>
                </c:pt>
                <c:pt idx="907">
                  <c:v>6.5</c:v>
                </c:pt>
                <c:pt idx="908">
                  <c:v>6.7</c:v>
                </c:pt>
                <c:pt idx="909">
                  <c:v>7.3</c:v>
                </c:pt>
                <c:pt idx="910">
                  <c:v>5.8</c:v>
                </c:pt>
                <c:pt idx="911">
                  <c:v>5.5</c:v>
                </c:pt>
                <c:pt idx="912">
                  <c:v>6.3</c:v>
                </c:pt>
                <c:pt idx="913">
                  <c:v>7.4</c:v>
                </c:pt>
                <c:pt idx="914">
                  <c:v>5.9</c:v>
                </c:pt>
                <c:pt idx="915">
                  <c:v>6.2</c:v>
                </c:pt>
                <c:pt idx="916">
                  <c:v>5.9</c:v>
                </c:pt>
                <c:pt idx="917">
                  <c:v>6.5</c:v>
                </c:pt>
                <c:pt idx="918">
                  <c:v>4.4000000000000004</c:v>
                </c:pt>
                <c:pt idx="919">
                  <c:v>6.6</c:v>
                </c:pt>
                <c:pt idx="920">
                  <c:v>6</c:v>
                </c:pt>
                <c:pt idx="921">
                  <c:v>6.4</c:v>
                </c:pt>
                <c:pt idx="922">
                  <c:v>6.5</c:v>
                </c:pt>
                <c:pt idx="923">
                  <c:v>4.3</c:v>
                </c:pt>
                <c:pt idx="924">
                  <c:v>4.2</c:v>
                </c:pt>
                <c:pt idx="925">
                  <c:v>6.5</c:v>
                </c:pt>
                <c:pt idx="926">
                  <c:v>6.1</c:v>
                </c:pt>
                <c:pt idx="927">
                  <c:v>6.3</c:v>
                </c:pt>
                <c:pt idx="928">
                  <c:v>6.2</c:v>
                </c:pt>
                <c:pt idx="929">
                  <c:v>5.9</c:v>
                </c:pt>
                <c:pt idx="930">
                  <c:v>5.9</c:v>
                </c:pt>
                <c:pt idx="931">
                  <c:v>6.5</c:v>
                </c:pt>
                <c:pt idx="932">
                  <c:v>6.4</c:v>
                </c:pt>
                <c:pt idx="933">
                  <c:v>6.5</c:v>
                </c:pt>
                <c:pt idx="934">
                  <c:v>5.7</c:v>
                </c:pt>
                <c:pt idx="935">
                  <c:v>8</c:v>
                </c:pt>
                <c:pt idx="936">
                  <c:v>7.3</c:v>
                </c:pt>
                <c:pt idx="937">
                  <c:v>6.7</c:v>
                </c:pt>
                <c:pt idx="938">
                  <c:v>7.5</c:v>
                </c:pt>
                <c:pt idx="939">
                  <c:v>5.4</c:v>
                </c:pt>
                <c:pt idx="940">
                  <c:v>6.6</c:v>
                </c:pt>
                <c:pt idx="941">
                  <c:v>7.7</c:v>
                </c:pt>
                <c:pt idx="942">
                  <c:v>5.8</c:v>
                </c:pt>
                <c:pt idx="943">
                  <c:v>6.4</c:v>
                </c:pt>
                <c:pt idx="944">
                  <c:v>5.6</c:v>
                </c:pt>
                <c:pt idx="945">
                  <c:v>6</c:v>
                </c:pt>
                <c:pt idx="946">
                  <c:v>6.2</c:v>
                </c:pt>
                <c:pt idx="947">
                  <c:v>5.9</c:v>
                </c:pt>
                <c:pt idx="948">
                  <c:v>5.0999999999999996</c:v>
                </c:pt>
                <c:pt idx="949">
                  <c:v>6.8</c:v>
                </c:pt>
                <c:pt idx="950">
                  <c:v>6</c:v>
                </c:pt>
                <c:pt idx="951">
                  <c:v>5.0999999999999996</c:v>
                </c:pt>
                <c:pt idx="952">
                  <c:v>5.8</c:v>
                </c:pt>
                <c:pt idx="953">
                  <c:v>6.2</c:v>
                </c:pt>
                <c:pt idx="954">
                  <c:v>6.4</c:v>
                </c:pt>
                <c:pt idx="955">
                  <c:v>4.8</c:v>
                </c:pt>
                <c:pt idx="956">
                  <c:v>4.9000000000000004</c:v>
                </c:pt>
                <c:pt idx="957">
                  <c:v>5.6</c:v>
                </c:pt>
                <c:pt idx="958">
                  <c:v>5.5</c:v>
                </c:pt>
                <c:pt idx="959">
                  <c:v>5.9</c:v>
                </c:pt>
                <c:pt idx="960">
                  <c:v>6.3</c:v>
                </c:pt>
                <c:pt idx="961">
                  <c:v>7.6</c:v>
                </c:pt>
                <c:pt idx="962">
                  <c:v>8.3000000000000007</c:v>
                </c:pt>
                <c:pt idx="963">
                  <c:v>6.9</c:v>
                </c:pt>
                <c:pt idx="964">
                  <c:v>6.7</c:v>
                </c:pt>
                <c:pt idx="965">
                  <c:v>6.8</c:v>
                </c:pt>
                <c:pt idx="966">
                  <c:v>7.1</c:v>
                </c:pt>
                <c:pt idx="967">
                  <c:v>6.4</c:v>
                </c:pt>
                <c:pt idx="968">
                  <c:v>6.4</c:v>
                </c:pt>
                <c:pt idx="969">
                  <c:v>7.4</c:v>
                </c:pt>
                <c:pt idx="970">
                  <c:v>6.4</c:v>
                </c:pt>
                <c:pt idx="971">
                  <c:v>6</c:v>
                </c:pt>
                <c:pt idx="972">
                  <c:v>6.5</c:v>
                </c:pt>
                <c:pt idx="973">
                  <c:v>7.8</c:v>
                </c:pt>
                <c:pt idx="974">
                  <c:v>6</c:v>
                </c:pt>
                <c:pt idx="975">
                  <c:v>7</c:v>
                </c:pt>
                <c:pt idx="976">
                  <c:v>6</c:v>
                </c:pt>
                <c:pt idx="977">
                  <c:v>6.1</c:v>
                </c:pt>
                <c:pt idx="978">
                  <c:v>6.8</c:v>
                </c:pt>
                <c:pt idx="979">
                  <c:v>6.4</c:v>
                </c:pt>
                <c:pt idx="980">
                  <c:v>4.5</c:v>
                </c:pt>
                <c:pt idx="981">
                  <c:v>5.8</c:v>
                </c:pt>
                <c:pt idx="982">
                  <c:v>6.3</c:v>
                </c:pt>
                <c:pt idx="983">
                  <c:v>5.7</c:v>
                </c:pt>
                <c:pt idx="984">
                  <c:v>7.2</c:v>
                </c:pt>
                <c:pt idx="985">
                  <c:v>7.6</c:v>
                </c:pt>
                <c:pt idx="986">
                  <c:v>4.7</c:v>
                </c:pt>
                <c:pt idx="987">
                  <c:v>6.6</c:v>
                </c:pt>
                <c:pt idx="988">
                  <c:v>6.8</c:v>
                </c:pt>
                <c:pt idx="989">
                  <c:v>7.3</c:v>
                </c:pt>
                <c:pt idx="990">
                  <c:v>4.8</c:v>
                </c:pt>
                <c:pt idx="991">
                  <c:v>6.3</c:v>
                </c:pt>
                <c:pt idx="992">
                  <c:v>5.5</c:v>
                </c:pt>
                <c:pt idx="993">
                  <c:v>6.2</c:v>
                </c:pt>
                <c:pt idx="994">
                  <c:v>5.8</c:v>
                </c:pt>
                <c:pt idx="995">
                  <c:v>5.7</c:v>
                </c:pt>
                <c:pt idx="996">
                  <c:v>6.5</c:v>
                </c:pt>
                <c:pt idx="997">
                  <c:v>6.7</c:v>
                </c:pt>
                <c:pt idx="998">
                  <c:v>7.4</c:v>
                </c:pt>
                <c:pt idx="999">
                  <c:v>6.9</c:v>
                </c:pt>
                <c:pt idx="1000">
                  <c:v>5.5</c:v>
                </c:pt>
                <c:pt idx="1001">
                  <c:v>8.1</c:v>
                </c:pt>
                <c:pt idx="1002">
                  <c:v>7.7</c:v>
                </c:pt>
                <c:pt idx="1003">
                  <c:v>7.3</c:v>
                </c:pt>
                <c:pt idx="1004">
                  <c:v>5.2</c:v>
                </c:pt>
                <c:pt idx="1005">
                  <c:v>7.1</c:v>
                </c:pt>
                <c:pt idx="1006">
                  <c:v>7.1</c:v>
                </c:pt>
                <c:pt idx="1007">
                  <c:v>7.2</c:v>
                </c:pt>
                <c:pt idx="1008">
                  <c:v>6.5</c:v>
                </c:pt>
                <c:pt idx="1009">
                  <c:v>4.5999999999999996</c:v>
                </c:pt>
                <c:pt idx="1010">
                  <c:v>5.6</c:v>
                </c:pt>
                <c:pt idx="1011">
                  <c:v>7.7</c:v>
                </c:pt>
                <c:pt idx="1012">
                  <c:v>7.2</c:v>
                </c:pt>
                <c:pt idx="1013">
                  <c:v>6.8</c:v>
                </c:pt>
                <c:pt idx="1014">
                  <c:v>5.4</c:v>
                </c:pt>
                <c:pt idx="1015">
                  <c:v>6.3</c:v>
                </c:pt>
                <c:pt idx="1016">
                  <c:v>5.6</c:v>
                </c:pt>
                <c:pt idx="1017">
                  <c:v>6.8</c:v>
                </c:pt>
                <c:pt idx="1018">
                  <c:v>4.3</c:v>
                </c:pt>
                <c:pt idx="1019">
                  <c:v>6.3</c:v>
                </c:pt>
                <c:pt idx="1020">
                  <c:v>6.5</c:v>
                </c:pt>
                <c:pt idx="1021">
                  <c:v>6.4</c:v>
                </c:pt>
                <c:pt idx="1022">
                  <c:v>6.3</c:v>
                </c:pt>
                <c:pt idx="1023">
                  <c:v>5.9</c:v>
                </c:pt>
                <c:pt idx="1024">
                  <c:v>6.5</c:v>
                </c:pt>
                <c:pt idx="1025">
                  <c:v>6.5</c:v>
                </c:pt>
                <c:pt idx="1026">
                  <c:v>6.1</c:v>
                </c:pt>
                <c:pt idx="1027">
                  <c:v>5.9</c:v>
                </c:pt>
                <c:pt idx="1028">
                  <c:v>6.6</c:v>
                </c:pt>
                <c:pt idx="1029">
                  <c:v>7.4</c:v>
                </c:pt>
                <c:pt idx="1030">
                  <c:v>7.3</c:v>
                </c:pt>
                <c:pt idx="1031">
                  <c:v>6.6</c:v>
                </c:pt>
                <c:pt idx="1032">
                  <c:v>5.6</c:v>
                </c:pt>
                <c:pt idx="1033">
                  <c:v>5.3</c:v>
                </c:pt>
                <c:pt idx="1034">
                  <c:v>6</c:v>
                </c:pt>
                <c:pt idx="1035">
                  <c:v>5.4</c:v>
                </c:pt>
                <c:pt idx="1036">
                  <c:v>6.8</c:v>
                </c:pt>
                <c:pt idx="1037">
                  <c:v>6.4</c:v>
                </c:pt>
                <c:pt idx="1038">
                  <c:v>4.9000000000000004</c:v>
                </c:pt>
                <c:pt idx="1039">
                  <c:v>5.8</c:v>
                </c:pt>
                <c:pt idx="1040">
                  <c:v>7.1</c:v>
                </c:pt>
                <c:pt idx="1041">
                  <c:v>7.2</c:v>
                </c:pt>
                <c:pt idx="1042">
                  <c:v>6</c:v>
                </c:pt>
                <c:pt idx="1043">
                  <c:v>6</c:v>
                </c:pt>
                <c:pt idx="1044">
                  <c:v>7</c:v>
                </c:pt>
                <c:pt idx="1045">
                  <c:v>5.4</c:v>
                </c:pt>
                <c:pt idx="1046">
                  <c:v>6.5</c:v>
                </c:pt>
                <c:pt idx="1047">
                  <c:v>6.4</c:v>
                </c:pt>
                <c:pt idx="1048">
                  <c:v>4.9000000000000004</c:v>
                </c:pt>
                <c:pt idx="1049">
                  <c:v>6.3</c:v>
                </c:pt>
                <c:pt idx="1050">
                  <c:v>7.7</c:v>
                </c:pt>
                <c:pt idx="1051">
                  <c:v>7.8</c:v>
                </c:pt>
                <c:pt idx="1052">
                  <c:v>5.5</c:v>
                </c:pt>
                <c:pt idx="1053">
                  <c:v>7.5</c:v>
                </c:pt>
                <c:pt idx="1054">
                  <c:v>6.4</c:v>
                </c:pt>
                <c:pt idx="1055">
                  <c:v>5.6</c:v>
                </c:pt>
                <c:pt idx="1056">
                  <c:v>7.5</c:v>
                </c:pt>
                <c:pt idx="1057">
                  <c:v>6.8</c:v>
                </c:pt>
                <c:pt idx="1058">
                  <c:v>6.8</c:v>
                </c:pt>
                <c:pt idx="1059">
                  <c:v>6</c:v>
                </c:pt>
                <c:pt idx="1060">
                  <c:v>7.3</c:v>
                </c:pt>
                <c:pt idx="1061">
                  <c:v>6</c:v>
                </c:pt>
                <c:pt idx="1062">
                  <c:v>7</c:v>
                </c:pt>
                <c:pt idx="1063">
                  <c:v>5.0999999999999996</c:v>
                </c:pt>
                <c:pt idx="1064">
                  <c:v>6.8</c:v>
                </c:pt>
                <c:pt idx="1065">
                  <c:v>6.5</c:v>
                </c:pt>
                <c:pt idx="1066">
                  <c:v>6.6</c:v>
                </c:pt>
                <c:pt idx="1067">
                  <c:v>7.2</c:v>
                </c:pt>
                <c:pt idx="1068">
                  <c:v>7</c:v>
                </c:pt>
                <c:pt idx="1069">
                  <c:v>7</c:v>
                </c:pt>
                <c:pt idx="1070">
                  <c:v>5.9</c:v>
                </c:pt>
                <c:pt idx="1071">
                  <c:v>5.4</c:v>
                </c:pt>
                <c:pt idx="1072">
                  <c:v>6.6</c:v>
                </c:pt>
                <c:pt idx="1073">
                  <c:v>7</c:v>
                </c:pt>
                <c:pt idx="1074">
                  <c:v>6.5</c:v>
                </c:pt>
                <c:pt idx="1075">
                  <c:v>6.3</c:v>
                </c:pt>
                <c:pt idx="1076">
                  <c:v>6.5</c:v>
                </c:pt>
                <c:pt idx="1077">
                  <c:v>6.5</c:v>
                </c:pt>
                <c:pt idx="1078">
                  <c:v>5.8</c:v>
                </c:pt>
                <c:pt idx="1079">
                  <c:v>6.6</c:v>
                </c:pt>
                <c:pt idx="1080">
                  <c:v>5.4</c:v>
                </c:pt>
                <c:pt idx="1081">
                  <c:v>6.1</c:v>
                </c:pt>
                <c:pt idx="1082">
                  <c:v>4</c:v>
                </c:pt>
                <c:pt idx="1083">
                  <c:v>7.6</c:v>
                </c:pt>
                <c:pt idx="1084">
                  <c:v>7.9</c:v>
                </c:pt>
                <c:pt idx="1085">
                  <c:v>5.3</c:v>
                </c:pt>
                <c:pt idx="1086">
                  <c:v>6.6</c:v>
                </c:pt>
                <c:pt idx="1087">
                  <c:v>6.3</c:v>
                </c:pt>
                <c:pt idx="1088">
                  <c:v>7.2</c:v>
                </c:pt>
                <c:pt idx="1089">
                  <c:v>7</c:v>
                </c:pt>
                <c:pt idx="1090">
                  <c:v>6.9</c:v>
                </c:pt>
                <c:pt idx="1091">
                  <c:v>5.2</c:v>
                </c:pt>
                <c:pt idx="1092">
                  <c:v>8.1</c:v>
                </c:pt>
                <c:pt idx="1093">
                  <c:v>6.6</c:v>
                </c:pt>
                <c:pt idx="1094">
                  <c:v>6.2</c:v>
                </c:pt>
                <c:pt idx="1095">
                  <c:v>7.2</c:v>
                </c:pt>
                <c:pt idx="1096">
                  <c:v>7.3</c:v>
                </c:pt>
                <c:pt idx="1097">
                  <c:v>6.7</c:v>
                </c:pt>
                <c:pt idx="1098">
                  <c:v>6.4</c:v>
                </c:pt>
                <c:pt idx="1099">
                  <c:v>7.8</c:v>
                </c:pt>
                <c:pt idx="1100">
                  <c:v>6.4</c:v>
                </c:pt>
                <c:pt idx="1101">
                  <c:v>4.0999999999999996</c:v>
                </c:pt>
                <c:pt idx="1102">
                  <c:v>4.0999999999999996</c:v>
                </c:pt>
                <c:pt idx="1103">
                  <c:v>7.4</c:v>
                </c:pt>
                <c:pt idx="1104">
                  <c:v>5.8</c:v>
                </c:pt>
                <c:pt idx="1105">
                  <c:v>7.6</c:v>
                </c:pt>
                <c:pt idx="1106">
                  <c:v>7.2</c:v>
                </c:pt>
                <c:pt idx="1107">
                  <c:v>7.8</c:v>
                </c:pt>
                <c:pt idx="1108">
                  <c:v>7.7</c:v>
                </c:pt>
                <c:pt idx="1109">
                  <c:v>6.4</c:v>
                </c:pt>
                <c:pt idx="1110">
                  <c:v>5.0999999999999996</c:v>
                </c:pt>
                <c:pt idx="1111">
                  <c:v>5.5</c:v>
                </c:pt>
                <c:pt idx="1112">
                  <c:v>7.4</c:v>
                </c:pt>
                <c:pt idx="1113">
                  <c:v>6</c:v>
                </c:pt>
                <c:pt idx="1114">
                  <c:v>7.5</c:v>
                </c:pt>
                <c:pt idx="1115">
                  <c:v>7</c:v>
                </c:pt>
                <c:pt idx="1116">
                  <c:v>7.5</c:v>
                </c:pt>
                <c:pt idx="1117">
                  <c:v>7.3</c:v>
                </c:pt>
                <c:pt idx="1118">
                  <c:v>5.7</c:v>
                </c:pt>
                <c:pt idx="1119">
                  <c:v>7.3</c:v>
                </c:pt>
                <c:pt idx="1120">
                  <c:v>7.2</c:v>
                </c:pt>
                <c:pt idx="1121">
                  <c:v>5.9</c:v>
                </c:pt>
                <c:pt idx="1122">
                  <c:v>7.8</c:v>
                </c:pt>
                <c:pt idx="1123">
                  <c:v>7.7</c:v>
                </c:pt>
                <c:pt idx="1124">
                  <c:v>8.1</c:v>
                </c:pt>
                <c:pt idx="1125">
                  <c:v>6.6</c:v>
                </c:pt>
                <c:pt idx="1126">
                  <c:v>7.1</c:v>
                </c:pt>
                <c:pt idx="1127">
                  <c:v>5.9</c:v>
                </c:pt>
                <c:pt idx="1128">
                  <c:v>8</c:v>
                </c:pt>
                <c:pt idx="1129">
                  <c:v>4.5999999999999996</c:v>
                </c:pt>
                <c:pt idx="1130">
                  <c:v>6.1</c:v>
                </c:pt>
                <c:pt idx="1131">
                  <c:v>6.4</c:v>
                </c:pt>
                <c:pt idx="1132">
                  <c:v>6</c:v>
                </c:pt>
                <c:pt idx="1133">
                  <c:v>5.2</c:v>
                </c:pt>
                <c:pt idx="1134">
                  <c:v>7.6</c:v>
                </c:pt>
                <c:pt idx="1135">
                  <c:v>6.4</c:v>
                </c:pt>
                <c:pt idx="1136">
                  <c:v>6.1</c:v>
                </c:pt>
                <c:pt idx="1137">
                  <c:v>6.1</c:v>
                </c:pt>
                <c:pt idx="1138">
                  <c:v>5.2</c:v>
                </c:pt>
                <c:pt idx="1139">
                  <c:v>7.7</c:v>
                </c:pt>
                <c:pt idx="1140">
                  <c:v>7.3</c:v>
                </c:pt>
                <c:pt idx="1141">
                  <c:v>6.9</c:v>
                </c:pt>
                <c:pt idx="1142">
                  <c:v>8.5</c:v>
                </c:pt>
                <c:pt idx="1143">
                  <c:v>6.3</c:v>
                </c:pt>
                <c:pt idx="1144">
                  <c:v>5.9</c:v>
                </c:pt>
                <c:pt idx="1145">
                  <c:v>7.8</c:v>
                </c:pt>
                <c:pt idx="1146">
                  <c:v>6.7</c:v>
                </c:pt>
                <c:pt idx="1147">
                  <c:v>6.4</c:v>
                </c:pt>
                <c:pt idx="1148">
                  <c:v>5.9</c:v>
                </c:pt>
                <c:pt idx="1149">
                  <c:v>6.6</c:v>
                </c:pt>
                <c:pt idx="1150">
                  <c:v>6.8</c:v>
                </c:pt>
                <c:pt idx="1151">
                  <c:v>6.5</c:v>
                </c:pt>
                <c:pt idx="1152">
                  <c:v>6.6</c:v>
                </c:pt>
                <c:pt idx="1153">
                  <c:v>5.8</c:v>
                </c:pt>
                <c:pt idx="1154">
                  <c:v>6.9</c:v>
                </c:pt>
                <c:pt idx="1155">
                  <c:v>7.1</c:v>
                </c:pt>
                <c:pt idx="1156">
                  <c:v>5.8</c:v>
                </c:pt>
                <c:pt idx="1157">
                  <c:v>7.2</c:v>
                </c:pt>
                <c:pt idx="1158">
                  <c:v>6</c:v>
                </c:pt>
                <c:pt idx="1159">
                  <c:v>4.7</c:v>
                </c:pt>
                <c:pt idx="1160">
                  <c:v>5.2</c:v>
                </c:pt>
                <c:pt idx="1161">
                  <c:v>5.5</c:v>
                </c:pt>
                <c:pt idx="1162">
                  <c:v>7</c:v>
                </c:pt>
                <c:pt idx="1163">
                  <c:v>5.8</c:v>
                </c:pt>
                <c:pt idx="1164">
                  <c:v>6.2</c:v>
                </c:pt>
                <c:pt idx="1165">
                  <c:v>6.5</c:v>
                </c:pt>
                <c:pt idx="1166">
                  <c:v>7.2</c:v>
                </c:pt>
                <c:pt idx="1167">
                  <c:v>5.0999999999999996</c:v>
                </c:pt>
                <c:pt idx="1168">
                  <c:v>4.7</c:v>
                </c:pt>
                <c:pt idx="1169">
                  <c:v>5.9</c:v>
                </c:pt>
                <c:pt idx="1170">
                  <c:v>5.8</c:v>
                </c:pt>
                <c:pt idx="1171">
                  <c:v>7.2</c:v>
                </c:pt>
                <c:pt idx="1172">
                  <c:v>6.2</c:v>
                </c:pt>
                <c:pt idx="1173">
                  <c:v>5.7</c:v>
                </c:pt>
                <c:pt idx="1174">
                  <c:v>6.1</c:v>
                </c:pt>
                <c:pt idx="1175">
                  <c:v>6</c:v>
                </c:pt>
                <c:pt idx="1176">
                  <c:v>6.9</c:v>
                </c:pt>
                <c:pt idx="1177">
                  <c:v>6.5</c:v>
                </c:pt>
                <c:pt idx="1178">
                  <c:v>5</c:v>
                </c:pt>
                <c:pt idx="1179">
                  <c:v>5.7</c:v>
                </c:pt>
                <c:pt idx="1180">
                  <c:v>7</c:v>
                </c:pt>
                <c:pt idx="1181">
                  <c:v>5.0999999999999996</c:v>
                </c:pt>
                <c:pt idx="1182">
                  <c:v>5.3</c:v>
                </c:pt>
                <c:pt idx="1183">
                  <c:v>4.4000000000000004</c:v>
                </c:pt>
                <c:pt idx="1184">
                  <c:v>4.7</c:v>
                </c:pt>
                <c:pt idx="1185">
                  <c:v>6.7</c:v>
                </c:pt>
                <c:pt idx="1186">
                  <c:v>6.7</c:v>
                </c:pt>
                <c:pt idx="1187">
                  <c:v>5.7</c:v>
                </c:pt>
                <c:pt idx="1188">
                  <c:v>7.4</c:v>
                </c:pt>
                <c:pt idx="1189">
                  <c:v>6.1</c:v>
                </c:pt>
                <c:pt idx="1190">
                  <c:v>6.4</c:v>
                </c:pt>
                <c:pt idx="1191">
                  <c:v>6.2</c:v>
                </c:pt>
                <c:pt idx="1192">
                  <c:v>6.2</c:v>
                </c:pt>
                <c:pt idx="1193">
                  <c:v>5.9</c:v>
                </c:pt>
                <c:pt idx="1194">
                  <c:v>4</c:v>
                </c:pt>
                <c:pt idx="1195">
                  <c:v>6.2</c:v>
                </c:pt>
                <c:pt idx="1196">
                  <c:v>4.5999999999999996</c:v>
                </c:pt>
                <c:pt idx="1197">
                  <c:v>6.4</c:v>
                </c:pt>
                <c:pt idx="1198">
                  <c:v>5.9</c:v>
                </c:pt>
                <c:pt idx="1199">
                  <c:v>5.0999999999999996</c:v>
                </c:pt>
                <c:pt idx="1200">
                  <c:v>7.6</c:v>
                </c:pt>
                <c:pt idx="1201">
                  <c:v>4.2</c:v>
                </c:pt>
                <c:pt idx="1202">
                  <c:v>7.8</c:v>
                </c:pt>
                <c:pt idx="1203">
                  <c:v>5.8</c:v>
                </c:pt>
                <c:pt idx="1204">
                  <c:v>5.9</c:v>
                </c:pt>
                <c:pt idx="1205">
                  <c:v>8.4</c:v>
                </c:pt>
                <c:pt idx="1206">
                  <c:v>4.8</c:v>
                </c:pt>
                <c:pt idx="1207">
                  <c:v>6.2</c:v>
                </c:pt>
                <c:pt idx="1208">
                  <c:v>6.5</c:v>
                </c:pt>
                <c:pt idx="1209">
                  <c:v>6.3</c:v>
                </c:pt>
                <c:pt idx="1210">
                  <c:v>5.9</c:v>
                </c:pt>
                <c:pt idx="1211">
                  <c:v>5.8</c:v>
                </c:pt>
                <c:pt idx="1212">
                  <c:v>4.7</c:v>
                </c:pt>
                <c:pt idx="1213">
                  <c:v>4.0999999999999996</c:v>
                </c:pt>
                <c:pt idx="1214">
                  <c:v>6.8</c:v>
                </c:pt>
                <c:pt idx="1215">
                  <c:v>6.2</c:v>
                </c:pt>
                <c:pt idx="1216">
                  <c:v>4.5</c:v>
                </c:pt>
                <c:pt idx="1217">
                  <c:v>5.8</c:v>
                </c:pt>
                <c:pt idx="1218">
                  <c:v>7.3</c:v>
                </c:pt>
                <c:pt idx="1219">
                  <c:v>5.9</c:v>
                </c:pt>
                <c:pt idx="1220">
                  <c:v>4.4000000000000004</c:v>
                </c:pt>
                <c:pt idx="1221">
                  <c:v>5.8</c:v>
                </c:pt>
                <c:pt idx="1222">
                  <c:v>5.0999999999999996</c:v>
                </c:pt>
                <c:pt idx="1223">
                  <c:v>6.9</c:v>
                </c:pt>
                <c:pt idx="1224">
                  <c:v>6.2</c:v>
                </c:pt>
                <c:pt idx="1225">
                  <c:v>6.9</c:v>
                </c:pt>
                <c:pt idx="1226">
                  <c:v>7.3</c:v>
                </c:pt>
                <c:pt idx="1227">
                  <c:v>7.1</c:v>
                </c:pt>
                <c:pt idx="1228">
                  <c:v>6</c:v>
                </c:pt>
                <c:pt idx="1229">
                  <c:v>7</c:v>
                </c:pt>
                <c:pt idx="1230">
                  <c:v>7.6</c:v>
                </c:pt>
                <c:pt idx="1231">
                  <c:v>8.4</c:v>
                </c:pt>
                <c:pt idx="1232">
                  <c:v>7.1</c:v>
                </c:pt>
                <c:pt idx="1233">
                  <c:v>7</c:v>
                </c:pt>
                <c:pt idx="1234">
                  <c:v>8</c:v>
                </c:pt>
                <c:pt idx="1235">
                  <c:v>5.3</c:v>
                </c:pt>
                <c:pt idx="1236">
                  <c:v>4.9000000000000004</c:v>
                </c:pt>
                <c:pt idx="1237">
                  <c:v>6.4</c:v>
                </c:pt>
                <c:pt idx="1238">
                  <c:v>7.4</c:v>
                </c:pt>
                <c:pt idx="1239">
                  <c:v>6.1</c:v>
                </c:pt>
                <c:pt idx="1240">
                  <c:v>6.5</c:v>
                </c:pt>
                <c:pt idx="1241">
                  <c:v>5.7</c:v>
                </c:pt>
                <c:pt idx="1242">
                  <c:v>5.0999999999999996</c:v>
                </c:pt>
                <c:pt idx="1243">
                  <c:v>6.6</c:v>
                </c:pt>
                <c:pt idx="1244">
                  <c:v>6.5</c:v>
                </c:pt>
                <c:pt idx="1245">
                  <c:v>6.9</c:v>
                </c:pt>
                <c:pt idx="1246">
                  <c:v>7.6</c:v>
                </c:pt>
                <c:pt idx="1247">
                  <c:v>5.6</c:v>
                </c:pt>
                <c:pt idx="1248">
                  <c:v>6.2</c:v>
                </c:pt>
                <c:pt idx="1249">
                  <c:v>4.4000000000000004</c:v>
                </c:pt>
                <c:pt idx="1250">
                  <c:v>5.6</c:v>
                </c:pt>
                <c:pt idx="1251">
                  <c:v>5.5</c:v>
                </c:pt>
                <c:pt idx="1252">
                  <c:v>6.7</c:v>
                </c:pt>
                <c:pt idx="1253">
                  <c:v>6.1</c:v>
                </c:pt>
                <c:pt idx="1254">
                  <c:v>6.2</c:v>
                </c:pt>
                <c:pt idx="1255">
                  <c:v>7.3</c:v>
                </c:pt>
                <c:pt idx="1256">
                  <c:v>6.6</c:v>
                </c:pt>
                <c:pt idx="1257">
                  <c:v>8.1999999999999993</c:v>
                </c:pt>
                <c:pt idx="1258">
                  <c:v>6.4</c:v>
                </c:pt>
                <c:pt idx="1259">
                  <c:v>6.4</c:v>
                </c:pt>
                <c:pt idx="1260">
                  <c:v>5.2</c:v>
                </c:pt>
                <c:pt idx="1261">
                  <c:v>6.5</c:v>
                </c:pt>
                <c:pt idx="1262">
                  <c:v>7.1</c:v>
                </c:pt>
                <c:pt idx="1263">
                  <c:v>7.3</c:v>
                </c:pt>
                <c:pt idx="1264">
                  <c:v>5.2</c:v>
                </c:pt>
                <c:pt idx="1265">
                  <c:v>7.7</c:v>
                </c:pt>
                <c:pt idx="1266">
                  <c:v>7.6</c:v>
                </c:pt>
                <c:pt idx="1267">
                  <c:v>5.7</c:v>
                </c:pt>
                <c:pt idx="1268">
                  <c:v>7</c:v>
                </c:pt>
                <c:pt idx="1269">
                  <c:v>6</c:v>
                </c:pt>
                <c:pt idx="1270">
                  <c:v>8.1</c:v>
                </c:pt>
                <c:pt idx="1271">
                  <c:v>8</c:v>
                </c:pt>
                <c:pt idx="1272">
                  <c:v>5.6</c:v>
                </c:pt>
                <c:pt idx="1273">
                  <c:v>6.1</c:v>
                </c:pt>
                <c:pt idx="1274">
                  <c:v>6.9</c:v>
                </c:pt>
                <c:pt idx="1275">
                  <c:v>5.2</c:v>
                </c:pt>
                <c:pt idx="1276">
                  <c:v>7</c:v>
                </c:pt>
                <c:pt idx="1277">
                  <c:v>6.3</c:v>
                </c:pt>
                <c:pt idx="1278">
                  <c:v>7</c:v>
                </c:pt>
                <c:pt idx="1279">
                  <c:v>6.9</c:v>
                </c:pt>
                <c:pt idx="1280">
                  <c:v>6.2</c:v>
                </c:pt>
                <c:pt idx="1281">
                  <c:v>6.4</c:v>
                </c:pt>
                <c:pt idx="1282">
                  <c:v>6.4</c:v>
                </c:pt>
                <c:pt idx="1283">
                  <c:v>5.7</c:v>
                </c:pt>
                <c:pt idx="1284">
                  <c:v>6.1</c:v>
                </c:pt>
                <c:pt idx="1285">
                  <c:v>5.4</c:v>
                </c:pt>
                <c:pt idx="1286">
                  <c:v>6.7</c:v>
                </c:pt>
                <c:pt idx="1287">
                  <c:v>6.8</c:v>
                </c:pt>
                <c:pt idx="1288">
                  <c:v>6</c:v>
                </c:pt>
                <c:pt idx="1289">
                  <c:v>7.8</c:v>
                </c:pt>
                <c:pt idx="1290">
                  <c:v>5.3</c:v>
                </c:pt>
                <c:pt idx="1291">
                  <c:v>4.5</c:v>
                </c:pt>
                <c:pt idx="1292">
                  <c:v>5.4</c:v>
                </c:pt>
                <c:pt idx="1293">
                  <c:v>7.8</c:v>
                </c:pt>
                <c:pt idx="1294">
                  <c:v>7.2</c:v>
                </c:pt>
                <c:pt idx="1295">
                  <c:v>6.6</c:v>
                </c:pt>
                <c:pt idx="1296">
                  <c:v>7.6</c:v>
                </c:pt>
                <c:pt idx="1297">
                  <c:v>5.9</c:v>
                </c:pt>
                <c:pt idx="1298">
                  <c:v>6.7</c:v>
                </c:pt>
                <c:pt idx="1299">
                  <c:v>7.7</c:v>
                </c:pt>
                <c:pt idx="1300">
                  <c:v>5.4</c:v>
                </c:pt>
                <c:pt idx="1301">
                  <c:v>6.9</c:v>
                </c:pt>
                <c:pt idx="1302">
                  <c:v>7.7</c:v>
                </c:pt>
                <c:pt idx="1303">
                  <c:v>6.8</c:v>
                </c:pt>
                <c:pt idx="1304">
                  <c:v>6.4</c:v>
                </c:pt>
                <c:pt idx="1305">
                  <c:v>5.7</c:v>
                </c:pt>
                <c:pt idx="1306">
                  <c:v>7.3</c:v>
                </c:pt>
                <c:pt idx="1307">
                  <c:v>6.8</c:v>
                </c:pt>
                <c:pt idx="1308">
                  <c:v>6.3</c:v>
                </c:pt>
                <c:pt idx="1309">
                  <c:v>5.9</c:v>
                </c:pt>
                <c:pt idx="1310">
                  <c:v>7.4</c:v>
                </c:pt>
                <c:pt idx="1311">
                  <c:v>8.3000000000000007</c:v>
                </c:pt>
                <c:pt idx="1312">
                  <c:v>6.2</c:v>
                </c:pt>
                <c:pt idx="1313">
                  <c:v>6.3</c:v>
                </c:pt>
                <c:pt idx="1314">
                  <c:v>5.8</c:v>
                </c:pt>
                <c:pt idx="1315">
                  <c:v>7.5</c:v>
                </c:pt>
                <c:pt idx="1316">
                  <c:v>6.3</c:v>
                </c:pt>
                <c:pt idx="1317">
                  <c:v>6.4</c:v>
                </c:pt>
                <c:pt idx="1318">
                  <c:v>7.2</c:v>
                </c:pt>
                <c:pt idx="1319">
                  <c:v>6.3</c:v>
                </c:pt>
                <c:pt idx="1320">
                  <c:v>6.9</c:v>
                </c:pt>
                <c:pt idx="1321">
                  <c:v>6.6</c:v>
                </c:pt>
                <c:pt idx="1322">
                  <c:v>6</c:v>
                </c:pt>
                <c:pt idx="1323">
                  <c:v>7.5</c:v>
                </c:pt>
                <c:pt idx="1324">
                  <c:v>7.7</c:v>
                </c:pt>
                <c:pt idx="1325">
                  <c:v>6.2</c:v>
                </c:pt>
                <c:pt idx="1326">
                  <c:v>5.4</c:v>
                </c:pt>
                <c:pt idx="1327">
                  <c:v>6.6</c:v>
                </c:pt>
                <c:pt idx="1328">
                  <c:v>5.3</c:v>
                </c:pt>
                <c:pt idx="1329">
                  <c:v>5.6</c:v>
                </c:pt>
                <c:pt idx="1330">
                  <c:v>5.9</c:v>
                </c:pt>
                <c:pt idx="1331">
                  <c:v>7.8</c:v>
                </c:pt>
                <c:pt idx="1332">
                  <c:v>6.7</c:v>
                </c:pt>
                <c:pt idx="1333">
                  <c:v>7.4</c:v>
                </c:pt>
                <c:pt idx="1334">
                  <c:v>6.2</c:v>
                </c:pt>
                <c:pt idx="1335">
                  <c:v>5.4</c:v>
                </c:pt>
                <c:pt idx="1336">
                  <c:v>6.7</c:v>
                </c:pt>
                <c:pt idx="1337">
                  <c:v>5.3</c:v>
                </c:pt>
                <c:pt idx="1338">
                  <c:v>5.9</c:v>
                </c:pt>
                <c:pt idx="1339">
                  <c:v>4.8</c:v>
                </c:pt>
                <c:pt idx="1340">
                  <c:v>8.5</c:v>
                </c:pt>
                <c:pt idx="1341">
                  <c:v>6.8</c:v>
                </c:pt>
                <c:pt idx="1342">
                  <c:v>5.3</c:v>
                </c:pt>
                <c:pt idx="1343">
                  <c:v>7.3</c:v>
                </c:pt>
                <c:pt idx="1344">
                  <c:v>6.6</c:v>
                </c:pt>
                <c:pt idx="1345">
                  <c:v>6.2</c:v>
                </c:pt>
                <c:pt idx="1346">
                  <c:v>5.2</c:v>
                </c:pt>
                <c:pt idx="1347">
                  <c:v>6.2</c:v>
                </c:pt>
                <c:pt idx="1348">
                  <c:v>6.2</c:v>
                </c:pt>
                <c:pt idx="1349">
                  <c:v>6.6</c:v>
                </c:pt>
                <c:pt idx="1350">
                  <c:v>6.2</c:v>
                </c:pt>
                <c:pt idx="1351">
                  <c:v>5.0999999999999996</c:v>
                </c:pt>
                <c:pt idx="1352">
                  <c:v>6.6</c:v>
                </c:pt>
                <c:pt idx="1353">
                  <c:v>6.1</c:v>
                </c:pt>
                <c:pt idx="1354">
                  <c:v>6.6</c:v>
                </c:pt>
                <c:pt idx="1355">
                  <c:v>5.9</c:v>
                </c:pt>
                <c:pt idx="1356">
                  <c:v>6.3</c:v>
                </c:pt>
                <c:pt idx="1357">
                  <c:v>7.1</c:v>
                </c:pt>
                <c:pt idx="1358">
                  <c:v>5</c:v>
                </c:pt>
                <c:pt idx="1359">
                  <c:v>5.6</c:v>
                </c:pt>
                <c:pt idx="1360">
                  <c:v>7.4</c:v>
                </c:pt>
                <c:pt idx="1361">
                  <c:v>4.5</c:v>
                </c:pt>
                <c:pt idx="1362">
                  <c:v>6.2</c:v>
                </c:pt>
                <c:pt idx="1363">
                  <c:v>5</c:v>
                </c:pt>
                <c:pt idx="1364">
                  <c:v>6.5</c:v>
                </c:pt>
                <c:pt idx="1365">
                  <c:v>5.0999999999999996</c:v>
                </c:pt>
                <c:pt idx="1366">
                  <c:v>6.5</c:v>
                </c:pt>
                <c:pt idx="1367">
                  <c:v>6.2</c:v>
                </c:pt>
                <c:pt idx="1368">
                  <c:v>6.3</c:v>
                </c:pt>
                <c:pt idx="1369">
                  <c:v>6.2</c:v>
                </c:pt>
                <c:pt idx="1370">
                  <c:v>5.7</c:v>
                </c:pt>
                <c:pt idx="1371">
                  <c:v>6.7</c:v>
                </c:pt>
                <c:pt idx="1372">
                  <c:v>6.8</c:v>
                </c:pt>
                <c:pt idx="1373">
                  <c:v>6</c:v>
                </c:pt>
                <c:pt idx="1374">
                  <c:v>7.3</c:v>
                </c:pt>
                <c:pt idx="1375">
                  <c:v>5.5</c:v>
                </c:pt>
                <c:pt idx="1376">
                  <c:v>6.7</c:v>
                </c:pt>
                <c:pt idx="1377">
                  <c:v>4.8</c:v>
                </c:pt>
                <c:pt idx="1378">
                  <c:v>5.7</c:v>
                </c:pt>
                <c:pt idx="1379">
                  <c:v>5.0999999999999996</c:v>
                </c:pt>
                <c:pt idx="1380">
                  <c:v>6</c:v>
                </c:pt>
                <c:pt idx="1381">
                  <c:v>4.2</c:v>
                </c:pt>
                <c:pt idx="1382">
                  <c:v>7.4</c:v>
                </c:pt>
                <c:pt idx="1383">
                  <c:v>4.5999999999999996</c:v>
                </c:pt>
                <c:pt idx="1384">
                  <c:v>6.9</c:v>
                </c:pt>
                <c:pt idx="1385">
                  <c:v>6.9</c:v>
                </c:pt>
                <c:pt idx="1386">
                  <c:v>8</c:v>
                </c:pt>
                <c:pt idx="1387">
                  <c:v>6.4</c:v>
                </c:pt>
                <c:pt idx="1388">
                  <c:v>6.3</c:v>
                </c:pt>
                <c:pt idx="1389">
                  <c:v>6.8</c:v>
                </c:pt>
                <c:pt idx="1390">
                  <c:v>6.8</c:v>
                </c:pt>
                <c:pt idx="1391">
                  <c:v>5.4</c:v>
                </c:pt>
                <c:pt idx="1392">
                  <c:v>7.2</c:v>
                </c:pt>
                <c:pt idx="1393">
                  <c:v>7.3</c:v>
                </c:pt>
                <c:pt idx="1394">
                  <c:v>5.2</c:v>
                </c:pt>
                <c:pt idx="1395">
                  <c:v>5.5</c:v>
                </c:pt>
                <c:pt idx="1396">
                  <c:v>7.7</c:v>
                </c:pt>
                <c:pt idx="1397">
                  <c:v>7.1</c:v>
                </c:pt>
                <c:pt idx="1398">
                  <c:v>5.3</c:v>
                </c:pt>
                <c:pt idx="1399">
                  <c:v>5.6</c:v>
                </c:pt>
                <c:pt idx="1400">
                  <c:v>5.7</c:v>
                </c:pt>
                <c:pt idx="1401">
                  <c:v>7.1</c:v>
                </c:pt>
                <c:pt idx="1402">
                  <c:v>7.6</c:v>
                </c:pt>
                <c:pt idx="1403">
                  <c:v>5.5</c:v>
                </c:pt>
                <c:pt idx="1404">
                  <c:v>5.0999999999999996</c:v>
                </c:pt>
                <c:pt idx="1405">
                  <c:v>6.3</c:v>
                </c:pt>
                <c:pt idx="1406">
                  <c:v>4.9000000000000004</c:v>
                </c:pt>
                <c:pt idx="1407">
                  <c:v>6.5</c:v>
                </c:pt>
                <c:pt idx="1408">
                  <c:v>5.6</c:v>
                </c:pt>
                <c:pt idx="1409">
                  <c:v>5.3</c:v>
                </c:pt>
                <c:pt idx="1410">
                  <c:v>6.5</c:v>
                </c:pt>
                <c:pt idx="1411">
                  <c:v>6.8</c:v>
                </c:pt>
                <c:pt idx="1412">
                  <c:v>6.5</c:v>
                </c:pt>
                <c:pt idx="1413">
                  <c:v>6</c:v>
                </c:pt>
                <c:pt idx="1414">
                  <c:v>8.4</c:v>
                </c:pt>
                <c:pt idx="1415">
                  <c:v>6</c:v>
                </c:pt>
                <c:pt idx="1416">
                  <c:v>7.6</c:v>
                </c:pt>
                <c:pt idx="1417">
                  <c:v>6.9</c:v>
                </c:pt>
                <c:pt idx="1418">
                  <c:v>6.4</c:v>
                </c:pt>
                <c:pt idx="1419">
                  <c:v>5.0999999999999996</c:v>
                </c:pt>
                <c:pt idx="1420">
                  <c:v>7</c:v>
                </c:pt>
                <c:pt idx="1421">
                  <c:v>5.7</c:v>
                </c:pt>
                <c:pt idx="1422">
                  <c:v>6.8</c:v>
                </c:pt>
                <c:pt idx="1423">
                  <c:v>6.7</c:v>
                </c:pt>
                <c:pt idx="1424">
                  <c:v>6.2</c:v>
                </c:pt>
                <c:pt idx="1425">
                  <c:v>7.2</c:v>
                </c:pt>
                <c:pt idx="1426">
                  <c:v>6.2</c:v>
                </c:pt>
                <c:pt idx="1427">
                  <c:v>5.6</c:v>
                </c:pt>
                <c:pt idx="1428">
                  <c:v>4.4000000000000004</c:v>
                </c:pt>
                <c:pt idx="1429">
                  <c:v>7.5</c:v>
                </c:pt>
                <c:pt idx="1430">
                  <c:v>7.1</c:v>
                </c:pt>
                <c:pt idx="1431">
                  <c:v>6.4</c:v>
                </c:pt>
                <c:pt idx="1432">
                  <c:v>7.1</c:v>
                </c:pt>
                <c:pt idx="1433">
                  <c:v>6.9</c:v>
                </c:pt>
                <c:pt idx="1434">
                  <c:v>7.5</c:v>
                </c:pt>
                <c:pt idx="1435">
                  <c:v>6.3</c:v>
                </c:pt>
                <c:pt idx="1436">
                  <c:v>6.4</c:v>
                </c:pt>
                <c:pt idx="1437">
                  <c:v>5.9</c:v>
                </c:pt>
                <c:pt idx="1438">
                  <c:v>6.8</c:v>
                </c:pt>
                <c:pt idx="1439">
                  <c:v>6.3</c:v>
                </c:pt>
                <c:pt idx="1440">
                  <c:v>5.3</c:v>
                </c:pt>
                <c:pt idx="1441">
                  <c:v>5.9</c:v>
                </c:pt>
                <c:pt idx="1442">
                  <c:v>6.9</c:v>
                </c:pt>
                <c:pt idx="1443">
                  <c:v>6.9</c:v>
                </c:pt>
                <c:pt idx="1444">
                  <c:v>6.1</c:v>
                </c:pt>
                <c:pt idx="1445">
                  <c:v>8.5</c:v>
                </c:pt>
                <c:pt idx="1446">
                  <c:v>6.3</c:v>
                </c:pt>
                <c:pt idx="1447">
                  <c:v>7.3</c:v>
                </c:pt>
                <c:pt idx="1448">
                  <c:v>6.3</c:v>
                </c:pt>
                <c:pt idx="1449">
                  <c:v>7.2</c:v>
                </c:pt>
                <c:pt idx="1450">
                  <c:v>7.3</c:v>
                </c:pt>
                <c:pt idx="1451">
                  <c:v>6.3</c:v>
                </c:pt>
                <c:pt idx="1452">
                  <c:v>8.1</c:v>
                </c:pt>
                <c:pt idx="1453">
                  <c:v>6.9</c:v>
                </c:pt>
                <c:pt idx="1454">
                  <c:v>6.3</c:v>
                </c:pt>
                <c:pt idx="1455">
                  <c:v>7.3</c:v>
                </c:pt>
                <c:pt idx="1456">
                  <c:v>6.1</c:v>
                </c:pt>
                <c:pt idx="1457">
                  <c:v>6.9</c:v>
                </c:pt>
                <c:pt idx="1458">
                  <c:v>7.2</c:v>
                </c:pt>
                <c:pt idx="1459">
                  <c:v>6.4</c:v>
                </c:pt>
                <c:pt idx="1460">
                  <c:v>6.4</c:v>
                </c:pt>
                <c:pt idx="1461">
                  <c:v>8.3000000000000007</c:v>
                </c:pt>
                <c:pt idx="1462">
                  <c:v>7.2</c:v>
                </c:pt>
                <c:pt idx="1463">
                  <c:v>6.8</c:v>
                </c:pt>
                <c:pt idx="1464">
                  <c:v>6.5</c:v>
                </c:pt>
                <c:pt idx="1465">
                  <c:v>7.8</c:v>
                </c:pt>
                <c:pt idx="1466">
                  <c:v>7.6</c:v>
                </c:pt>
                <c:pt idx="1467">
                  <c:v>7.2</c:v>
                </c:pt>
                <c:pt idx="1468">
                  <c:v>6.7</c:v>
                </c:pt>
                <c:pt idx="1469">
                  <c:v>6.8</c:v>
                </c:pt>
                <c:pt idx="1470">
                  <c:v>6.3</c:v>
                </c:pt>
                <c:pt idx="1471">
                  <c:v>6.2</c:v>
                </c:pt>
                <c:pt idx="1472">
                  <c:v>6.2</c:v>
                </c:pt>
                <c:pt idx="1473">
                  <c:v>8.6</c:v>
                </c:pt>
                <c:pt idx="1474">
                  <c:v>8</c:v>
                </c:pt>
                <c:pt idx="1475">
                  <c:v>7</c:v>
                </c:pt>
                <c:pt idx="1476">
                  <c:v>8</c:v>
                </c:pt>
                <c:pt idx="1477">
                  <c:v>8.1</c:v>
                </c:pt>
                <c:pt idx="1478">
                  <c:v>6.7</c:v>
                </c:pt>
                <c:pt idx="1479">
                  <c:v>7.9</c:v>
                </c:pt>
                <c:pt idx="1480">
                  <c:v>6.1</c:v>
                </c:pt>
                <c:pt idx="1481">
                  <c:v>4.2</c:v>
                </c:pt>
                <c:pt idx="1482">
                  <c:v>6.1</c:v>
                </c:pt>
                <c:pt idx="1483">
                  <c:v>6.6</c:v>
                </c:pt>
                <c:pt idx="1484">
                  <c:v>7.5</c:v>
                </c:pt>
                <c:pt idx="1485">
                  <c:v>7.4</c:v>
                </c:pt>
                <c:pt idx="1486">
                  <c:v>7.2</c:v>
                </c:pt>
                <c:pt idx="1487">
                  <c:v>6.9</c:v>
                </c:pt>
                <c:pt idx="1488">
                  <c:v>7.4</c:v>
                </c:pt>
                <c:pt idx="1489">
                  <c:v>5.4</c:v>
                </c:pt>
                <c:pt idx="1490">
                  <c:v>6.8</c:v>
                </c:pt>
                <c:pt idx="1491">
                  <c:v>6.3</c:v>
                </c:pt>
                <c:pt idx="1492">
                  <c:v>7.2</c:v>
                </c:pt>
                <c:pt idx="1493">
                  <c:v>6.9</c:v>
                </c:pt>
                <c:pt idx="1494">
                  <c:v>6</c:v>
                </c:pt>
                <c:pt idx="1495">
                  <c:v>5.9</c:v>
                </c:pt>
                <c:pt idx="1496">
                  <c:v>5.4</c:v>
                </c:pt>
                <c:pt idx="1497">
                  <c:v>5.9</c:v>
                </c:pt>
                <c:pt idx="1498">
                  <c:v>6.1</c:v>
                </c:pt>
                <c:pt idx="1499">
                  <c:v>7.7</c:v>
                </c:pt>
                <c:pt idx="1500">
                  <c:v>5.8</c:v>
                </c:pt>
                <c:pt idx="1501">
                  <c:v>7.6</c:v>
                </c:pt>
                <c:pt idx="1502">
                  <c:v>6.1</c:v>
                </c:pt>
                <c:pt idx="1503">
                  <c:v>5.4</c:v>
                </c:pt>
                <c:pt idx="1504">
                  <c:v>5.0999999999999996</c:v>
                </c:pt>
                <c:pt idx="1505">
                  <c:v>6.4</c:v>
                </c:pt>
                <c:pt idx="1506">
                  <c:v>6.3</c:v>
                </c:pt>
                <c:pt idx="1507">
                  <c:v>7.5</c:v>
                </c:pt>
                <c:pt idx="1508">
                  <c:v>7.1</c:v>
                </c:pt>
                <c:pt idx="1509">
                  <c:v>7.8</c:v>
                </c:pt>
                <c:pt idx="1510">
                  <c:v>6.5</c:v>
                </c:pt>
                <c:pt idx="1511">
                  <c:v>6.6</c:v>
                </c:pt>
                <c:pt idx="1512">
                  <c:v>7.4</c:v>
                </c:pt>
                <c:pt idx="1513">
                  <c:v>7.6</c:v>
                </c:pt>
                <c:pt idx="1514">
                  <c:v>7.5</c:v>
                </c:pt>
                <c:pt idx="1515">
                  <c:v>6.6</c:v>
                </c:pt>
                <c:pt idx="1516">
                  <c:v>7.2</c:v>
                </c:pt>
                <c:pt idx="1517">
                  <c:v>7.6</c:v>
                </c:pt>
                <c:pt idx="1518">
                  <c:v>6.2</c:v>
                </c:pt>
                <c:pt idx="1519">
                  <c:v>5.6</c:v>
                </c:pt>
                <c:pt idx="1520">
                  <c:v>7.6</c:v>
                </c:pt>
                <c:pt idx="1521">
                  <c:v>6.6</c:v>
                </c:pt>
                <c:pt idx="1522">
                  <c:v>7</c:v>
                </c:pt>
                <c:pt idx="1523">
                  <c:v>7.6</c:v>
                </c:pt>
                <c:pt idx="1524">
                  <c:v>6.6</c:v>
                </c:pt>
                <c:pt idx="1525">
                  <c:v>6.9</c:v>
                </c:pt>
                <c:pt idx="1526">
                  <c:v>6.8</c:v>
                </c:pt>
                <c:pt idx="1527">
                  <c:v>6.1</c:v>
                </c:pt>
                <c:pt idx="1528">
                  <c:v>5.9</c:v>
                </c:pt>
                <c:pt idx="1529">
                  <c:v>6.7</c:v>
                </c:pt>
                <c:pt idx="1530">
                  <c:v>6.9</c:v>
                </c:pt>
                <c:pt idx="1531">
                  <c:v>5.5</c:v>
                </c:pt>
                <c:pt idx="1532">
                  <c:v>7.1</c:v>
                </c:pt>
                <c:pt idx="1533">
                  <c:v>7.1</c:v>
                </c:pt>
                <c:pt idx="1534">
                  <c:v>7.3</c:v>
                </c:pt>
                <c:pt idx="1535">
                  <c:v>6.8</c:v>
                </c:pt>
                <c:pt idx="1536">
                  <c:v>6.9</c:v>
                </c:pt>
                <c:pt idx="1537">
                  <c:v>7</c:v>
                </c:pt>
                <c:pt idx="1538">
                  <c:v>5.5</c:v>
                </c:pt>
                <c:pt idx="1539">
                  <c:v>5.0999999999999996</c:v>
                </c:pt>
                <c:pt idx="1540">
                  <c:v>6.2</c:v>
                </c:pt>
                <c:pt idx="1541">
                  <c:v>5.9</c:v>
                </c:pt>
                <c:pt idx="1542">
                  <c:v>5.2</c:v>
                </c:pt>
                <c:pt idx="1543">
                  <c:v>6.2</c:v>
                </c:pt>
                <c:pt idx="1544">
                  <c:v>5.5</c:v>
                </c:pt>
                <c:pt idx="1545">
                  <c:v>7.4</c:v>
                </c:pt>
                <c:pt idx="1546">
                  <c:v>4.4000000000000004</c:v>
                </c:pt>
                <c:pt idx="1547">
                  <c:v>6.3</c:v>
                </c:pt>
                <c:pt idx="1548">
                  <c:v>6.1</c:v>
                </c:pt>
                <c:pt idx="1549">
                  <c:v>5.3</c:v>
                </c:pt>
                <c:pt idx="1550">
                  <c:v>5.4</c:v>
                </c:pt>
                <c:pt idx="1551">
                  <c:v>6.7</c:v>
                </c:pt>
                <c:pt idx="1552">
                  <c:v>5.9</c:v>
                </c:pt>
                <c:pt idx="1553">
                  <c:v>7.3</c:v>
                </c:pt>
                <c:pt idx="1554">
                  <c:v>5.5</c:v>
                </c:pt>
                <c:pt idx="1555">
                  <c:v>5.8</c:v>
                </c:pt>
                <c:pt idx="1556">
                  <c:v>4.5999999999999996</c:v>
                </c:pt>
                <c:pt idx="1557">
                  <c:v>6.7</c:v>
                </c:pt>
                <c:pt idx="1558">
                  <c:v>5.0999999999999996</c:v>
                </c:pt>
                <c:pt idx="1559">
                  <c:v>5.6</c:v>
                </c:pt>
                <c:pt idx="1560">
                  <c:v>7</c:v>
                </c:pt>
                <c:pt idx="1561">
                  <c:v>6.4</c:v>
                </c:pt>
                <c:pt idx="1562">
                  <c:v>6.7</c:v>
                </c:pt>
                <c:pt idx="1563">
                  <c:v>4.0999999999999996</c:v>
                </c:pt>
                <c:pt idx="1564">
                  <c:v>5.5</c:v>
                </c:pt>
                <c:pt idx="1565">
                  <c:v>6.4</c:v>
                </c:pt>
                <c:pt idx="1566">
                  <c:v>4.8</c:v>
                </c:pt>
                <c:pt idx="1567">
                  <c:v>6.1</c:v>
                </c:pt>
                <c:pt idx="1568">
                  <c:v>4.8</c:v>
                </c:pt>
                <c:pt idx="1569">
                  <c:v>7</c:v>
                </c:pt>
                <c:pt idx="1570">
                  <c:v>6.8</c:v>
                </c:pt>
                <c:pt idx="1571">
                  <c:v>5.6</c:v>
                </c:pt>
                <c:pt idx="1572">
                  <c:v>6.1</c:v>
                </c:pt>
                <c:pt idx="1573">
                  <c:v>7.9</c:v>
                </c:pt>
                <c:pt idx="1574">
                  <c:v>8.4</c:v>
                </c:pt>
                <c:pt idx="1575">
                  <c:v>6.5</c:v>
                </c:pt>
                <c:pt idx="1576">
                  <c:v>7.1</c:v>
                </c:pt>
                <c:pt idx="1577">
                  <c:v>6.6</c:v>
                </c:pt>
                <c:pt idx="1578">
                  <c:v>7</c:v>
                </c:pt>
                <c:pt idx="1579">
                  <c:v>5.6</c:v>
                </c:pt>
                <c:pt idx="1580">
                  <c:v>4.8</c:v>
                </c:pt>
                <c:pt idx="1581">
                  <c:v>7.5</c:v>
                </c:pt>
                <c:pt idx="1582">
                  <c:v>6</c:v>
                </c:pt>
                <c:pt idx="1583">
                  <c:v>6.8</c:v>
                </c:pt>
                <c:pt idx="1584">
                  <c:v>6.5</c:v>
                </c:pt>
                <c:pt idx="1585">
                  <c:v>7.9</c:v>
                </c:pt>
                <c:pt idx="1586">
                  <c:v>6.4</c:v>
                </c:pt>
                <c:pt idx="1587">
                  <c:v>5.8</c:v>
                </c:pt>
                <c:pt idx="1588">
                  <c:v>7.7</c:v>
                </c:pt>
                <c:pt idx="1589">
                  <c:v>5.3</c:v>
                </c:pt>
                <c:pt idx="1590">
                  <c:v>5.3</c:v>
                </c:pt>
                <c:pt idx="1591">
                  <c:v>7.5</c:v>
                </c:pt>
                <c:pt idx="1592">
                  <c:v>6.9</c:v>
                </c:pt>
                <c:pt idx="1593">
                  <c:v>4.9000000000000004</c:v>
                </c:pt>
                <c:pt idx="1594">
                  <c:v>7.1</c:v>
                </c:pt>
                <c:pt idx="1595">
                  <c:v>8</c:v>
                </c:pt>
                <c:pt idx="1596">
                  <c:v>7.9</c:v>
                </c:pt>
                <c:pt idx="1597">
                  <c:v>7.6</c:v>
                </c:pt>
                <c:pt idx="1598">
                  <c:v>5.9</c:v>
                </c:pt>
                <c:pt idx="1599">
                  <c:v>6.3</c:v>
                </c:pt>
                <c:pt idx="1600">
                  <c:v>6.4</c:v>
                </c:pt>
                <c:pt idx="1601">
                  <c:v>8.1999999999999993</c:v>
                </c:pt>
                <c:pt idx="1602">
                  <c:v>6.9</c:v>
                </c:pt>
                <c:pt idx="1603">
                  <c:v>7.8</c:v>
                </c:pt>
                <c:pt idx="1604">
                  <c:v>6.7</c:v>
                </c:pt>
                <c:pt idx="1605">
                  <c:v>7.5</c:v>
                </c:pt>
                <c:pt idx="1606">
                  <c:v>7.4</c:v>
                </c:pt>
                <c:pt idx="1607">
                  <c:v>5.2</c:v>
                </c:pt>
                <c:pt idx="1608">
                  <c:v>7.6</c:v>
                </c:pt>
                <c:pt idx="1609">
                  <c:v>7.3</c:v>
                </c:pt>
                <c:pt idx="1610">
                  <c:v>6.6</c:v>
                </c:pt>
                <c:pt idx="1611">
                  <c:v>6.8</c:v>
                </c:pt>
                <c:pt idx="1612">
                  <c:v>6.9</c:v>
                </c:pt>
                <c:pt idx="1613">
                  <c:v>5.8</c:v>
                </c:pt>
                <c:pt idx="1614">
                  <c:v>6.6</c:v>
                </c:pt>
                <c:pt idx="1615">
                  <c:v>6.7</c:v>
                </c:pt>
                <c:pt idx="1616">
                  <c:v>6.7</c:v>
                </c:pt>
                <c:pt idx="1617">
                  <c:v>6.3</c:v>
                </c:pt>
                <c:pt idx="1618">
                  <c:v>7.7</c:v>
                </c:pt>
                <c:pt idx="1619">
                  <c:v>6.1</c:v>
                </c:pt>
                <c:pt idx="1620">
                  <c:v>4.9000000000000004</c:v>
                </c:pt>
                <c:pt idx="1621">
                  <c:v>6.2</c:v>
                </c:pt>
                <c:pt idx="1622">
                  <c:v>7.8</c:v>
                </c:pt>
                <c:pt idx="1623">
                  <c:v>8.1999999999999993</c:v>
                </c:pt>
                <c:pt idx="1624">
                  <c:v>6.9</c:v>
                </c:pt>
                <c:pt idx="1625">
                  <c:v>6.2</c:v>
                </c:pt>
                <c:pt idx="1626">
                  <c:v>6.9</c:v>
                </c:pt>
                <c:pt idx="1627">
                  <c:v>4.8</c:v>
                </c:pt>
                <c:pt idx="1628">
                  <c:v>8</c:v>
                </c:pt>
                <c:pt idx="1629">
                  <c:v>5.3</c:v>
                </c:pt>
                <c:pt idx="1630">
                  <c:v>6.7</c:v>
                </c:pt>
                <c:pt idx="1631">
                  <c:v>5.4</c:v>
                </c:pt>
                <c:pt idx="1632">
                  <c:v>5.4</c:v>
                </c:pt>
                <c:pt idx="1633">
                  <c:v>4.9000000000000004</c:v>
                </c:pt>
                <c:pt idx="1634">
                  <c:v>6.1</c:v>
                </c:pt>
                <c:pt idx="1635">
                  <c:v>5.8</c:v>
                </c:pt>
                <c:pt idx="1636">
                  <c:v>7</c:v>
                </c:pt>
                <c:pt idx="1637">
                  <c:v>6.5</c:v>
                </c:pt>
                <c:pt idx="1638">
                  <c:v>6.6</c:v>
                </c:pt>
                <c:pt idx="1639">
                  <c:v>5.7</c:v>
                </c:pt>
                <c:pt idx="1640">
                  <c:v>6.6</c:v>
                </c:pt>
                <c:pt idx="1641">
                  <c:v>7</c:v>
                </c:pt>
                <c:pt idx="1642">
                  <c:v>7.4</c:v>
                </c:pt>
                <c:pt idx="1643">
                  <c:v>5.3</c:v>
                </c:pt>
                <c:pt idx="1644">
                  <c:v>7.4</c:v>
                </c:pt>
                <c:pt idx="1645">
                  <c:v>7.4</c:v>
                </c:pt>
                <c:pt idx="1646">
                  <c:v>6.8</c:v>
                </c:pt>
                <c:pt idx="1647">
                  <c:v>7.2</c:v>
                </c:pt>
                <c:pt idx="1648">
                  <c:v>6</c:v>
                </c:pt>
                <c:pt idx="1649">
                  <c:v>6.6</c:v>
                </c:pt>
                <c:pt idx="1650">
                  <c:v>7.9</c:v>
                </c:pt>
                <c:pt idx="1651">
                  <c:v>5.7</c:v>
                </c:pt>
                <c:pt idx="1652">
                  <c:v>7.1</c:v>
                </c:pt>
                <c:pt idx="1653">
                  <c:v>5.6</c:v>
                </c:pt>
                <c:pt idx="1654">
                  <c:v>7.8</c:v>
                </c:pt>
                <c:pt idx="1655">
                  <c:v>7.9</c:v>
                </c:pt>
                <c:pt idx="1656">
                  <c:v>6.9</c:v>
                </c:pt>
                <c:pt idx="1657">
                  <c:v>7.7</c:v>
                </c:pt>
                <c:pt idx="1658">
                  <c:v>6.9</c:v>
                </c:pt>
                <c:pt idx="1659">
                  <c:v>6</c:v>
                </c:pt>
                <c:pt idx="1660">
                  <c:v>6.2</c:v>
                </c:pt>
                <c:pt idx="1661">
                  <c:v>5.9</c:v>
                </c:pt>
                <c:pt idx="1662">
                  <c:v>6.8</c:v>
                </c:pt>
                <c:pt idx="1663">
                  <c:v>6.7</c:v>
                </c:pt>
                <c:pt idx="1664">
                  <c:v>6.3</c:v>
                </c:pt>
                <c:pt idx="1665">
                  <c:v>6.4</c:v>
                </c:pt>
                <c:pt idx="1666">
                  <c:v>6.4</c:v>
                </c:pt>
                <c:pt idx="1667">
                  <c:v>5.7</c:v>
                </c:pt>
                <c:pt idx="1668">
                  <c:v>6.2</c:v>
                </c:pt>
                <c:pt idx="1669">
                  <c:v>5.2</c:v>
                </c:pt>
                <c:pt idx="1670">
                  <c:v>6.1</c:v>
                </c:pt>
                <c:pt idx="1671">
                  <c:v>7.1</c:v>
                </c:pt>
                <c:pt idx="1672">
                  <c:v>7.2</c:v>
                </c:pt>
                <c:pt idx="1673">
                  <c:v>6.5</c:v>
                </c:pt>
                <c:pt idx="1674">
                  <c:v>6</c:v>
                </c:pt>
                <c:pt idx="1675">
                  <c:v>7</c:v>
                </c:pt>
                <c:pt idx="1676">
                  <c:v>7</c:v>
                </c:pt>
                <c:pt idx="1677">
                  <c:v>7.5</c:v>
                </c:pt>
                <c:pt idx="1678">
                  <c:v>6.6</c:v>
                </c:pt>
                <c:pt idx="1679">
                  <c:v>7.4</c:v>
                </c:pt>
                <c:pt idx="1680">
                  <c:v>6.5</c:v>
                </c:pt>
                <c:pt idx="1681">
                  <c:v>6.2</c:v>
                </c:pt>
                <c:pt idx="1682">
                  <c:v>7.8</c:v>
                </c:pt>
                <c:pt idx="1683">
                  <c:v>5.2</c:v>
                </c:pt>
                <c:pt idx="1684">
                  <c:v>6.5</c:v>
                </c:pt>
                <c:pt idx="1685">
                  <c:v>6.5</c:v>
                </c:pt>
                <c:pt idx="1686">
                  <c:v>5.2</c:v>
                </c:pt>
                <c:pt idx="1687">
                  <c:v>7.2</c:v>
                </c:pt>
                <c:pt idx="1688">
                  <c:v>7.1</c:v>
                </c:pt>
                <c:pt idx="1689">
                  <c:v>4.5</c:v>
                </c:pt>
                <c:pt idx="1690">
                  <c:v>5.7</c:v>
                </c:pt>
                <c:pt idx="1691">
                  <c:v>6</c:v>
                </c:pt>
                <c:pt idx="1692">
                  <c:v>6.4</c:v>
                </c:pt>
                <c:pt idx="1693">
                  <c:v>5.2</c:v>
                </c:pt>
                <c:pt idx="1694">
                  <c:v>4.3</c:v>
                </c:pt>
                <c:pt idx="1695">
                  <c:v>6.1</c:v>
                </c:pt>
                <c:pt idx="1696">
                  <c:v>6.8</c:v>
                </c:pt>
                <c:pt idx="1697">
                  <c:v>5.2</c:v>
                </c:pt>
                <c:pt idx="1698">
                  <c:v>6.5</c:v>
                </c:pt>
                <c:pt idx="1699">
                  <c:v>7.5</c:v>
                </c:pt>
                <c:pt idx="1700">
                  <c:v>7.1</c:v>
                </c:pt>
                <c:pt idx="1701">
                  <c:v>6.9</c:v>
                </c:pt>
                <c:pt idx="1702">
                  <c:v>8</c:v>
                </c:pt>
                <c:pt idx="1703">
                  <c:v>8.1999999999999993</c:v>
                </c:pt>
                <c:pt idx="1704">
                  <c:v>6.4</c:v>
                </c:pt>
                <c:pt idx="1705">
                  <c:v>7.9</c:v>
                </c:pt>
                <c:pt idx="1706">
                  <c:v>6.7</c:v>
                </c:pt>
                <c:pt idx="1707">
                  <c:v>6.1</c:v>
                </c:pt>
                <c:pt idx="1708">
                  <c:v>8.9</c:v>
                </c:pt>
                <c:pt idx="1709">
                  <c:v>8.1</c:v>
                </c:pt>
                <c:pt idx="1710">
                  <c:v>6.2</c:v>
                </c:pt>
                <c:pt idx="1711">
                  <c:v>4.9000000000000004</c:v>
                </c:pt>
                <c:pt idx="1712">
                  <c:v>5.8</c:v>
                </c:pt>
                <c:pt idx="1713">
                  <c:v>6</c:v>
                </c:pt>
                <c:pt idx="1714">
                  <c:v>7</c:v>
                </c:pt>
                <c:pt idx="1715">
                  <c:v>6</c:v>
                </c:pt>
                <c:pt idx="1716">
                  <c:v>7.9</c:v>
                </c:pt>
                <c:pt idx="1717">
                  <c:v>8.1</c:v>
                </c:pt>
                <c:pt idx="1718">
                  <c:v>6.2</c:v>
                </c:pt>
                <c:pt idx="1719">
                  <c:v>6.7</c:v>
                </c:pt>
                <c:pt idx="1720">
                  <c:v>7.3</c:v>
                </c:pt>
                <c:pt idx="1721">
                  <c:v>4.5999999999999996</c:v>
                </c:pt>
                <c:pt idx="1722">
                  <c:v>6.1</c:v>
                </c:pt>
                <c:pt idx="1723">
                  <c:v>6.2</c:v>
                </c:pt>
                <c:pt idx="1724">
                  <c:v>7.8</c:v>
                </c:pt>
                <c:pt idx="1725">
                  <c:v>6.1</c:v>
                </c:pt>
                <c:pt idx="1726">
                  <c:v>5.8</c:v>
                </c:pt>
                <c:pt idx="1727">
                  <c:v>6.5</c:v>
                </c:pt>
                <c:pt idx="1728">
                  <c:v>7.2</c:v>
                </c:pt>
                <c:pt idx="1729">
                  <c:v>7.8</c:v>
                </c:pt>
                <c:pt idx="1730">
                  <c:v>4.7</c:v>
                </c:pt>
                <c:pt idx="1731">
                  <c:v>6.8</c:v>
                </c:pt>
                <c:pt idx="1732">
                  <c:v>5.9</c:v>
                </c:pt>
                <c:pt idx="1733">
                  <c:v>7.2</c:v>
                </c:pt>
                <c:pt idx="1734">
                  <c:v>8.6999999999999993</c:v>
                </c:pt>
                <c:pt idx="1735">
                  <c:v>5</c:v>
                </c:pt>
                <c:pt idx="1736">
                  <c:v>6.6</c:v>
                </c:pt>
                <c:pt idx="1737">
                  <c:v>8.3000000000000007</c:v>
                </c:pt>
                <c:pt idx="1738">
                  <c:v>6.7</c:v>
                </c:pt>
                <c:pt idx="1739">
                  <c:v>7.8</c:v>
                </c:pt>
                <c:pt idx="1740">
                  <c:v>6.5</c:v>
                </c:pt>
                <c:pt idx="1741">
                  <c:v>6.1</c:v>
                </c:pt>
                <c:pt idx="1742">
                  <c:v>8.1</c:v>
                </c:pt>
                <c:pt idx="1743">
                  <c:v>5.2</c:v>
                </c:pt>
                <c:pt idx="1744">
                  <c:v>5.6</c:v>
                </c:pt>
                <c:pt idx="1745">
                  <c:v>5.8</c:v>
                </c:pt>
                <c:pt idx="1746">
                  <c:v>6.6</c:v>
                </c:pt>
                <c:pt idx="1747">
                  <c:v>6.6</c:v>
                </c:pt>
                <c:pt idx="1748">
                  <c:v>5.5</c:v>
                </c:pt>
                <c:pt idx="1749">
                  <c:v>7</c:v>
                </c:pt>
                <c:pt idx="1750">
                  <c:v>6.5</c:v>
                </c:pt>
                <c:pt idx="1751">
                  <c:v>5.8</c:v>
                </c:pt>
                <c:pt idx="1752">
                  <c:v>5.6</c:v>
                </c:pt>
                <c:pt idx="1753">
                  <c:v>5.6</c:v>
                </c:pt>
                <c:pt idx="1754">
                  <c:v>5.8</c:v>
                </c:pt>
                <c:pt idx="1755">
                  <c:v>7.6</c:v>
                </c:pt>
                <c:pt idx="1756">
                  <c:v>6.4</c:v>
                </c:pt>
                <c:pt idx="1757">
                  <c:v>6.3</c:v>
                </c:pt>
                <c:pt idx="1758">
                  <c:v>4.5999999999999996</c:v>
                </c:pt>
                <c:pt idx="1759">
                  <c:v>6.5</c:v>
                </c:pt>
                <c:pt idx="1760">
                  <c:v>7.5</c:v>
                </c:pt>
                <c:pt idx="1761">
                  <c:v>7.5</c:v>
                </c:pt>
                <c:pt idx="1762">
                  <c:v>5.3</c:v>
                </c:pt>
                <c:pt idx="1763">
                  <c:v>7.5</c:v>
                </c:pt>
                <c:pt idx="1764">
                  <c:v>4.8</c:v>
                </c:pt>
                <c:pt idx="1765">
                  <c:v>6.9</c:v>
                </c:pt>
                <c:pt idx="1766">
                  <c:v>6</c:v>
                </c:pt>
                <c:pt idx="1767">
                  <c:v>7.3</c:v>
                </c:pt>
                <c:pt idx="1768">
                  <c:v>6.6</c:v>
                </c:pt>
                <c:pt idx="1769">
                  <c:v>7.5</c:v>
                </c:pt>
                <c:pt idx="1770">
                  <c:v>6.9</c:v>
                </c:pt>
                <c:pt idx="1771">
                  <c:v>6.8</c:v>
                </c:pt>
                <c:pt idx="1772">
                  <c:v>6.3</c:v>
                </c:pt>
                <c:pt idx="1773">
                  <c:v>6.4</c:v>
                </c:pt>
                <c:pt idx="1774">
                  <c:v>5.6</c:v>
                </c:pt>
                <c:pt idx="1775">
                  <c:v>6.3</c:v>
                </c:pt>
                <c:pt idx="1776">
                  <c:v>7.3</c:v>
                </c:pt>
                <c:pt idx="1777">
                  <c:v>6.6</c:v>
                </c:pt>
                <c:pt idx="1778">
                  <c:v>4.5999999999999996</c:v>
                </c:pt>
                <c:pt idx="1779">
                  <c:v>5.0999999999999996</c:v>
                </c:pt>
                <c:pt idx="1780">
                  <c:v>5.6</c:v>
                </c:pt>
                <c:pt idx="1781">
                  <c:v>5.3</c:v>
                </c:pt>
                <c:pt idx="1782">
                  <c:v>5.6</c:v>
                </c:pt>
                <c:pt idx="1783">
                  <c:v>5.9</c:v>
                </c:pt>
                <c:pt idx="1784">
                  <c:v>4.7</c:v>
                </c:pt>
                <c:pt idx="1785">
                  <c:v>4.8</c:v>
                </c:pt>
                <c:pt idx="1786">
                  <c:v>6.8</c:v>
                </c:pt>
                <c:pt idx="1787">
                  <c:v>5.4</c:v>
                </c:pt>
                <c:pt idx="1788">
                  <c:v>5.0999999999999996</c:v>
                </c:pt>
                <c:pt idx="1789">
                  <c:v>7</c:v>
                </c:pt>
                <c:pt idx="1790">
                  <c:v>4</c:v>
                </c:pt>
                <c:pt idx="1791">
                  <c:v>7.3</c:v>
                </c:pt>
                <c:pt idx="1792">
                  <c:v>6.8</c:v>
                </c:pt>
                <c:pt idx="1793">
                  <c:v>7</c:v>
                </c:pt>
                <c:pt idx="1794">
                  <c:v>7.1</c:v>
                </c:pt>
                <c:pt idx="1795">
                  <c:v>6.9</c:v>
                </c:pt>
                <c:pt idx="1796">
                  <c:v>7.3</c:v>
                </c:pt>
                <c:pt idx="1797">
                  <c:v>8.1999999999999993</c:v>
                </c:pt>
                <c:pt idx="1798">
                  <c:v>7.1</c:v>
                </c:pt>
                <c:pt idx="1799">
                  <c:v>7.7</c:v>
                </c:pt>
                <c:pt idx="1800">
                  <c:v>6.5</c:v>
                </c:pt>
                <c:pt idx="1801">
                  <c:v>4.9000000000000004</c:v>
                </c:pt>
                <c:pt idx="1802">
                  <c:v>6.4</c:v>
                </c:pt>
                <c:pt idx="1803">
                  <c:v>5.9</c:v>
                </c:pt>
                <c:pt idx="1804">
                  <c:v>6.2</c:v>
                </c:pt>
                <c:pt idx="1805">
                  <c:v>5.8</c:v>
                </c:pt>
                <c:pt idx="1806">
                  <c:v>6.7</c:v>
                </c:pt>
                <c:pt idx="1807">
                  <c:v>5.9</c:v>
                </c:pt>
                <c:pt idx="1808">
                  <c:v>7.3</c:v>
                </c:pt>
                <c:pt idx="1809">
                  <c:v>4.0999999999999996</c:v>
                </c:pt>
                <c:pt idx="1810">
                  <c:v>4.9000000000000004</c:v>
                </c:pt>
                <c:pt idx="1811">
                  <c:v>7.9</c:v>
                </c:pt>
                <c:pt idx="1812">
                  <c:v>5.2</c:v>
                </c:pt>
                <c:pt idx="1813">
                  <c:v>4.0999999999999996</c:v>
                </c:pt>
                <c:pt idx="1814">
                  <c:v>6.6</c:v>
                </c:pt>
                <c:pt idx="1815">
                  <c:v>6.5</c:v>
                </c:pt>
                <c:pt idx="1816">
                  <c:v>7.2</c:v>
                </c:pt>
                <c:pt idx="1817">
                  <c:v>6.8</c:v>
                </c:pt>
                <c:pt idx="1818">
                  <c:v>7.8</c:v>
                </c:pt>
                <c:pt idx="1819">
                  <c:v>6.7</c:v>
                </c:pt>
                <c:pt idx="1820">
                  <c:v>7.1</c:v>
                </c:pt>
                <c:pt idx="1821">
                  <c:v>5.7</c:v>
                </c:pt>
                <c:pt idx="1822">
                  <c:v>5.3</c:v>
                </c:pt>
                <c:pt idx="1823">
                  <c:v>6.5</c:v>
                </c:pt>
                <c:pt idx="1824">
                  <c:v>7.7</c:v>
                </c:pt>
                <c:pt idx="1825">
                  <c:v>6.1</c:v>
                </c:pt>
                <c:pt idx="1826">
                  <c:v>7.3</c:v>
                </c:pt>
                <c:pt idx="1827">
                  <c:v>7.2</c:v>
                </c:pt>
                <c:pt idx="1828">
                  <c:v>6.1</c:v>
                </c:pt>
                <c:pt idx="1829">
                  <c:v>5.8</c:v>
                </c:pt>
                <c:pt idx="1830">
                  <c:v>5.7</c:v>
                </c:pt>
                <c:pt idx="1831">
                  <c:v>6.7</c:v>
                </c:pt>
                <c:pt idx="1832">
                  <c:v>6.5</c:v>
                </c:pt>
                <c:pt idx="1833">
                  <c:v>7.2</c:v>
                </c:pt>
                <c:pt idx="1834">
                  <c:v>7.6</c:v>
                </c:pt>
                <c:pt idx="1835">
                  <c:v>4.5999999999999996</c:v>
                </c:pt>
                <c:pt idx="1836">
                  <c:v>6.9</c:v>
                </c:pt>
                <c:pt idx="1837">
                  <c:v>6.6</c:v>
                </c:pt>
                <c:pt idx="1838">
                  <c:v>6.3</c:v>
                </c:pt>
                <c:pt idx="1839">
                  <c:v>6.2</c:v>
                </c:pt>
                <c:pt idx="1840">
                  <c:v>5.3</c:v>
                </c:pt>
                <c:pt idx="1841">
                  <c:v>7.3</c:v>
                </c:pt>
                <c:pt idx="1842">
                  <c:v>5.6</c:v>
                </c:pt>
                <c:pt idx="1843">
                  <c:v>6.2</c:v>
                </c:pt>
                <c:pt idx="1844">
                  <c:v>5.2</c:v>
                </c:pt>
                <c:pt idx="1845">
                  <c:v>5.3</c:v>
                </c:pt>
                <c:pt idx="1846">
                  <c:v>5.4</c:v>
                </c:pt>
                <c:pt idx="1847">
                  <c:v>4.9000000000000004</c:v>
                </c:pt>
                <c:pt idx="1848">
                  <c:v>5.5</c:v>
                </c:pt>
                <c:pt idx="1849">
                  <c:v>6.7</c:v>
                </c:pt>
                <c:pt idx="1850">
                  <c:v>7.2</c:v>
                </c:pt>
                <c:pt idx="1851">
                  <c:v>5.0999999999999996</c:v>
                </c:pt>
                <c:pt idx="1852">
                  <c:v>6.5</c:v>
                </c:pt>
                <c:pt idx="1853">
                  <c:v>8.1999999999999993</c:v>
                </c:pt>
                <c:pt idx="1854">
                  <c:v>7.7</c:v>
                </c:pt>
                <c:pt idx="1855">
                  <c:v>6.1</c:v>
                </c:pt>
                <c:pt idx="1856">
                  <c:v>8.8000000000000007</c:v>
                </c:pt>
                <c:pt idx="1857">
                  <c:v>6.8</c:v>
                </c:pt>
                <c:pt idx="1858">
                  <c:v>6.8</c:v>
                </c:pt>
                <c:pt idx="1859">
                  <c:v>6.7</c:v>
                </c:pt>
                <c:pt idx="1860">
                  <c:v>7.1</c:v>
                </c:pt>
                <c:pt idx="1861">
                  <c:v>7.1</c:v>
                </c:pt>
                <c:pt idx="1862">
                  <c:v>6.1</c:v>
                </c:pt>
                <c:pt idx="1863">
                  <c:v>8</c:v>
                </c:pt>
                <c:pt idx="1864">
                  <c:v>6.6</c:v>
                </c:pt>
                <c:pt idx="1865">
                  <c:v>5.4</c:v>
                </c:pt>
                <c:pt idx="1866">
                  <c:v>6.1</c:v>
                </c:pt>
                <c:pt idx="1867">
                  <c:v>5.6</c:v>
                </c:pt>
                <c:pt idx="1868">
                  <c:v>5.8</c:v>
                </c:pt>
                <c:pt idx="1869">
                  <c:v>6.7</c:v>
                </c:pt>
                <c:pt idx="1870">
                  <c:v>5.0999999999999996</c:v>
                </c:pt>
                <c:pt idx="1871">
                  <c:v>7.2</c:v>
                </c:pt>
                <c:pt idx="1872">
                  <c:v>6</c:v>
                </c:pt>
                <c:pt idx="1873">
                  <c:v>6.7</c:v>
                </c:pt>
                <c:pt idx="1874">
                  <c:v>6.2</c:v>
                </c:pt>
                <c:pt idx="1875">
                  <c:v>6.2</c:v>
                </c:pt>
                <c:pt idx="1876">
                  <c:v>6.8</c:v>
                </c:pt>
                <c:pt idx="1877">
                  <c:v>7.1</c:v>
                </c:pt>
                <c:pt idx="1878">
                  <c:v>7.1</c:v>
                </c:pt>
                <c:pt idx="1879">
                  <c:v>7</c:v>
                </c:pt>
                <c:pt idx="1880">
                  <c:v>7.1</c:v>
                </c:pt>
                <c:pt idx="1881">
                  <c:v>6.4</c:v>
                </c:pt>
                <c:pt idx="1882">
                  <c:v>7</c:v>
                </c:pt>
                <c:pt idx="1883">
                  <c:v>6.2</c:v>
                </c:pt>
                <c:pt idx="1884">
                  <c:v>7.5</c:v>
                </c:pt>
                <c:pt idx="1885">
                  <c:v>4.8</c:v>
                </c:pt>
                <c:pt idx="1886">
                  <c:v>7.3</c:v>
                </c:pt>
                <c:pt idx="1887">
                  <c:v>5.8</c:v>
                </c:pt>
                <c:pt idx="1888">
                  <c:v>7.6</c:v>
                </c:pt>
                <c:pt idx="1889">
                  <c:v>5.6</c:v>
                </c:pt>
                <c:pt idx="1890">
                  <c:v>7</c:v>
                </c:pt>
                <c:pt idx="1891">
                  <c:v>6.6</c:v>
                </c:pt>
                <c:pt idx="1892">
                  <c:v>6.5</c:v>
                </c:pt>
                <c:pt idx="1893">
                  <c:v>7.4</c:v>
                </c:pt>
                <c:pt idx="1894">
                  <c:v>4.5999999999999996</c:v>
                </c:pt>
                <c:pt idx="1895">
                  <c:v>6.4</c:v>
                </c:pt>
                <c:pt idx="1896">
                  <c:v>5.9</c:v>
                </c:pt>
                <c:pt idx="1897">
                  <c:v>6.4</c:v>
                </c:pt>
                <c:pt idx="1898">
                  <c:v>6.6</c:v>
                </c:pt>
                <c:pt idx="1899">
                  <c:v>6.9</c:v>
                </c:pt>
                <c:pt idx="1900">
                  <c:v>5.8</c:v>
                </c:pt>
                <c:pt idx="1901">
                  <c:v>6.4</c:v>
                </c:pt>
                <c:pt idx="1902">
                  <c:v>5.3</c:v>
                </c:pt>
                <c:pt idx="1903">
                  <c:v>6.5</c:v>
                </c:pt>
                <c:pt idx="1904">
                  <c:v>5.7</c:v>
                </c:pt>
                <c:pt idx="1905">
                  <c:v>6.7</c:v>
                </c:pt>
                <c:pt idx="1906">
                  <c:v>4.0999999999999996</c:v>
                </c:pt>
                <c:pt idx="1907">
                  <c:v>6.2</c:v>
                </c:pt>
                <c:pt idx="1908">
                  <c:v>5.0999999999999996</c:v>
                </c:pt>
                <c:pt idx="1909">
                  <c:v>7.8</c:v>
                </c:pt>
                <c:pt idx="1910">
                  <c:v>7.8</c:v>
                </c:pt>
                <c:pt idx="1911">
                  <c:v>6.1</c:v>
                </c:pt>
                <c:pt idx="1912">
                  <c:v>5.8</c:v>
                </c:pt>
                <c:pt idx="1913">
                  <c:v>6.3</c:v>
                </c:pt>
                <c:pt idx="1914">
                  <c:v>5.4</c:v>
                </c:pt>
                <c:pt idx="1915">
                  <c:v>7.3</c:v>
                </c:pt>
                <c:pt idx="1916">
                  <c:v>6.8</c:v>
                </c:pt>
                <c:pt idx="1917">
                  <c:v>7.3</c:v>
                </c:pt>
                <c:pt idx="1918">
                  <c:v>6.5</c:v>
                </c:pt>
                <c:pt idx="1919">
                  <c:v>7.2</c:v>
                </c:pt>
                <c:pt idx="1920">
                  <c:v>6.3</c:v>
                </c:pt>
                <c:pt idx="1921">
                  <c:v>5.9</c:v>
                </c:pt>
                <c:pt idx="1922">
                  <c:v>7.8</c:v>
                </c:pt>
                <c:pt idx="1923">
                  <c:v>7.4</c:v>
                </c:pt>
                <c:pt idx="1924">
                  <c:v>4.8</c:v>
                </c:pt>
                <c:pt idx="1925">
                  <c:v>6.3</c:v>
                </c:pt>
                <c:pt idx="1926">
                  <c:v>7.8</c:v>
                </c:pt>
                <c:pt idx="1927">
                  <c:v>7.5</c:v>
                </c:pt>
                <c:pt idx="1928">
                  <c:v>6.8</c:v>
                </c:pt>
                <c:pt idx="1929">
                  <c:v>6.6</c:v>
                </c:pt>
                <c:pt idx="1930">
                  <c:v>4.5999999999999996</c:v>
                </c:pt>
                <c:pt idx="1931">
                  <c:v>7.1</c:v>
                </c:pt>
                <c:pt idx="1932">
                  <c:v>6.1</c:v>
                </c:pt>
                <c:pt idx="1933">
                  <c:v>6.7</c:v>
                </c:pt>
                <c:pt idx="1934">
                  <c:v>7.1</c:v>
                </c:pt>
                <c:pt idx="1935">
                  <c:v>5.8</c:v>
                </c:pt>
                <c:pt idx="1936">
                  <c:v>6.7</c:v>
                </c:pt>
                <c:pt idx="1937">
                  <c:v>5.8</c:v>
                </c:pt>
                <c:pt idx="1938">
                  <c:v>6.8</c:v>
                </c:pt>
                <c:pt idx="1939">
                  <c:v>8.5</c:v>
                </c:pt>
                <c:pt idx="1940">
                  <c:v>6.6</c:v>
                </c:pt>
                <c:pt idx="1941">
                  <c:v>7.7</c:v>
                </c:pt>
                <c:pt idx="1942">
                  <c:v>4.7</c:v>
                </c:pt>
                <c:pt idx="1943">
                  <c:v>6.4</c:v>
                </c:pt>
                <c:pt idx="1944">
                  <c:v>5.5</c:v>
                </c:pt>
                <c:pt idx="1945">
                  <c:v>8.6</c:v>
                </c:pt>
                <c:pt idx="1946">
                  <c:v>7</c:v>
                </c:pt>
                <c:pt idx="1947">
                  <c:v>7.1</c:v>
                </c:pt>
                <c:pt idx="1948">
                  <c:v>5.7</c:v>
                </c:pt>
                <c:pt idx="1949">
                  <c:v>7.5</c:v>
                </c:pt>
                <c:pt idx="1950">
                  <c:v>4.5999999999999996</c:v>
                </c:pt>
                <c:pt idx="1951">
                  <c:v>4.9000000000000004</c:v>
                </c:pt>
                <c:pt idx="1952">
                  <c:v>7.1</c:v>
                </c:pt>
                <c:pt idx="1953">
                  <c:v>5.8</c:v>
                </c:pt>
                <c:pt idx="1954">
                  <c:v>5.4</c:v>
                </c:pt>
                <c:pt idx="1955">
                  <c:v>7.3</c:v>
                </c:pt>
                <c:pt idx="1956">
                  <c:v>7.1</c:v>
                </c:pt>
                <c:pt idx="1957">
                  <c:v>5.8</c:v>
                </c:pt>
                <c:pt idx="1958">
                  <c:v>8.1</c:v>
                </c:pt>
                <c:pt idx="1959">
                  <c:v>5.7</c:v>
                </c:pt>
                <c:pt idx="1960">
                  <c:v>4.4000000000000004</c:v>
                </c:pt>
                <c:pt idx="1961">
                  <c:v>7.9</c:v>
                </c:pt>
                <c:pt idx="1962">
                  <c:v>7.6</c:v>
                </c:pt>
                <c:pt idx="1963">
                  <c:v>4.8</c:v>
                </c:pt>
                <c:pt idx="1964">
                  <c:v>6.7</c:v>
                </c:pt>
                <c:pt idx="1965">
                  <c:v>5.8</c:v>
                </c:pt>
                <c:pt idx="1966">
                  <c:v>7.5</c:v>
                </c:pt>
                <c:pt idx="1967">
                  <c:v>5.4</c:v>
                </c:pt>
                <c:pt idx="1968">
                  <c:v>4.0999999999999996</c:v>
                </c:pt>
                <c:pt idx="1969">
                  <c:v>5.9</c:v>
                </c:pt>
                <c:pt idx="1970">
                  <c:v>6.3</c:v>
                </c:pt>
                <c:pt idx="1971">
                  <c:v>6.8</c:v>
                </c:pt>
                <c:pt idx="1972">
                  <c:v>8.1</c:v>
                </c:pt>
                <c:pt idx="1973">
                  <c:v>6.1</c:v>
                </c:pt>
                <c:pt idx="1974">
                  <c:v>5</c:v>
                </c:pt>
                <c:pt idx="1975">
                  <c:v>5.5</c:v>
                </c:pt>
                <c:pt idx="1976">
                  <c:v>6.2</c:v>
                </c:pt>
                <c:pt idx="1977">
                  <c:v>6.2</c:v>
                </c:pt>
                <c:pt idx="1978">
                  <c:v>6.3</c:v>
                </c:pt>
                <c:pt idx="1979">
                  <c:v>6.7</c:v>
                </c:pt>
                <c:pt idx="1980">
                  <c:v>7.5</c:v>
                </c:pt>
                <c:pt idx="1981">
                  <c:v>6.6</c:v>
                </c:pt>
                <c:pt idx="1982">
                  <c:v>7.5</c:v>
                </c:pt>
                <c:pt idx="1983">
                  <c:v>7.2</c:v>
                </c:pt>
                <c:pt idx="1984">
                  <c:v>4.8</c:v>
                </c:pt>
                <c:pt idx="1985">
                  <c:v>6.6</c:v>
                </c:pt>
                <c:pt idx="1986">
                  <c:v>7.6</c:v>
                </c:pt>
                <c:pt idx="1987">
                  <c:v>6.3</c:v>
                </c:pt>
                <c:pt idx="1988">
                  <c:v>5.5</c:v>
                </c:pt>
                <c:pt idx="1989">
                  <c:v>6.3</c:v>
                </c:pt>
                <c:pt idx="1990">
                  <c:v>6.5</c:v>
                </c:pt>
                <c:pt idx="1991">
                  <c:v>6.9</c:v>
                </c:pt>
                <c:pt idx="1992">
                  <c:v>7.6</c:v>
                </c:pt>
                <c:pt idx="1993">
                  <c:v>6.1</c:v>
                </c:pt>
                <c:pt idx="1994">
                  <c:v>7.3</c:v>
                </c:pt>
                <c:pt idx="1995">
                  <c:v>8.3000000000000007</c:v>
                </c:pt>
                <c:pt idx="1996">
                  <c:v>5.8</c:v>
                </c:pt>
                <c:pt idx="1997">
                  <c:v>6.8</c:v>
                </c:pt>
                <c:pt idx="1998">
                  <c:v>7</c:v>
                </c:pt>
                <c:pt idx="1999">
                  <c:v>5.9</c:v>
                </c:pt>
                <c:pt idx="2000">
                  <c:v>6.5</c:v>
                </c:pt>
                <c:pt idx="2001">
                  <c:v>6.4</c:v>
                </c:pt>
                <c:pt idx="2002">
                  <c:v>5.8</c:v>
                </c:pt>
                <c:pt idx="2003">
                  <c:v>5.0999999999999996</c:v>
                </c:pt>
                <c:pt idx="2004">
                  <c:v>6.8</c:v>
                </c:pt>
                <c:pt idx="2005">
                  <c:v>5.3</c:v>
                </c:pt>
                <c:pt idx="2006">
                  <c:v>5.3</c:v>
                </c:pt>
                <c:pt idx="2007">
                  <c:v>4.9000000000000004</c:v>
                </c:pt>
                <c:pt idx="2008">
                  <c:v>6.8</c:v>
                </c:pt>
                <c:pt idx="2009">
                  <c:v>7.1</c:v>
                </c:pt>
                <c:pt idx="2010">
                  <c:v>6.1</c:v>
                </c:pt>
                <c:pt idx="2011">
                  <c:v>8.5</c:v>
                </c:pt>
                <c:pt idx="2012">
                  <c:v>5.9</c:v>
                </c:pt>
                <c:pt idx="2013">
                  <c:v>6.3</c:v>
                </c:pt>
                <c:pt idx="2014">
                  <c:v>5.9</c:v>
                </c:pt>
                <c:pt idx="2015">
                  <c:v>5.4</c:v>
                </c:pt>
                <c:pt idx="2016">
                  <c:v>6.9</c:v>
                </c:pt>
                <c:pt idx="2017">
                  <c:v>7.5</c:v>
                </c:pt>
                <c:pt idx="2018">
                  <c:v>8.1999999999999993</c:v>
                </c:pt>
                <c:pt idx="2019">
                  <c:v>5.9</c:v>
                </c:pt>
                <c:pt idx="2020">
                  <c:v>5</c:v>
                </c:pt>
                <c:pt idx="2021">
                  <c:v>7.3</c:v>
                </c:pt>
                <c:pt idx="2022">
                  <c:v>6.4</c:v>
                </c:pt>
                <c:pt idx="2023">
                  <c:v>6.6</c:v>
                </c:pt>
                <c:pt idx="2024">
                  <c:v>7.8</c:v>
                </c:pt>
                <c:pt idx="2025">
                  <c:v>4</c:v>
                </c:pt>
                <c:pt idx="2026">
                  <c:v>7.6</c:v>
                </c:pt>
                <c:pt idx="2027">
                  <c:v>7.7</c:v>
                </c:pt>
                <c:pt idx="2028">
                  <c:v>5.8</c:v>
                </c:pt>
                <c:pt idx="2029">
                  <c:v>5.6</c:v>
                </c:pt>
                <c:pt idx="2030">
                  <c:v>5.3</c:v>
                </c:pt>
                <c:pt idx="2031">
                  <c:v>6.6</c:v>
                </c:pt>
                <c:pt idx="2032">
                  <c:v>5.7</c:v>
                </c:pt>
                <c:pt idx="2033">
                  <c:v>6.6</c:v>
                </c:pt>
                <c:pt idx="2034">
                  <c:v>6</c:v>
                </c:pt>
                <c:pt idx="2035">
                  <c:v>6.1</c:v>
                </c:pt>
                <c:pt idx="2036">
                  <c:v>4.8</c:v>
                </c:pt>
                <c:pt idx="2037">
                  <c:v>6.2</c:v>
                </c:pt>
                <c:pt idx="2038">
                  <c:v>7.5</c:v>
                </c:pt>
                <c:pt idx="2039">
                  <c:v>6.3</c:v>
                </c:pt>
                <c:pt idx="2040">
                  <c:v>7.1</c:v>
                </c:pt>
                <c:pt idx="2041">
                  <c:v>6.6</c:v>
                </c:pt>
                <c:pt idx="2042">
                  <c:v>6.1</c:v>
                </c:pt>
                <c:pt idx="2043">
                  <c:v>6.7</c:v>
                </c:pt>
                <c:pt idx="2044">
                  <c:v>5.6</c:v>
                </c:pt>
                <c:pt idx="2045">
                  <c:v>7.2</c:v>
                </c:pt>
                <c:pt idx="2046">
                  <c:v>4.3</c:v>
                </c:pt>
                <c:pt idx="2047">
                  <c:v>6.4</c:v>
                </c:pt>
                <c:pt idx="2048">
                  <c:v>7.1</c:v>
                </c:pt>
                <c:pt idx="2049">
                  <c:v>6.3</c:v>
                </c:pt>
                <c:pt idx="2050">
                  <c:v>7.4</c:v>
                </c:pt>
                <c:pt idx="2051">
                  <c:v>6.1</c:v>
                </c:pt>
                <c:pt idx="2052">
                  <c:v>6.6</c:v>
                </c:pt>
                <c:pt idx="2053">
                  <c:v>6</c:v>
                </c:pt>
                <c:pt idx="2054">
                  <c:v>6.8</c:v>
                </c:pt>
                <c:pt idx="2055">
                  <c:v>6.8</c:v>
                </c:pt>
                <c:pt idx="2056">
                  <c:v>7.2</c:v>
                </c:pt>
                <c:pt idx="2057">
                  <c:v>5.5</c:v>
                </c:pt>
                <c:pt idx="2058">
                  <c:v>4.5</c:v>
                </c:pt>
                <c:pt idx="2059">
                  <c:v>6.3</c:v>
                </c:pt>
                <c:pt idx="2060">
                  <c:v>6.7</c:v>
                </c:pt>
                <c:pt idx="2061">
                  <c:v>5</c:v>
                </c:pt>
                <c:pt idx="2062">
                  <c:v>4.3</c:v>
                </c:pt>
                <c:pt idx="2063">
                  <c:v>5.6</c:v>
                </c:pt>
                <c:pt idx="2064">
                  <c:v>6.2</c:v>
                </c:pt>
                <c:pt idx="2065">
                  <c:v>5.3</c:v>
                </c:pt>
                <c:pt idx="2066">
                  <c:v>7.4</c:v>
                </c:pt>
                <c:pt idx="2067">
                  <c:v>7.4</c:v>
                </c:pt>
                <c:pt idx="2068">
                  <c:v>6.5</c:v>
                </c:pt>
                <c:pt idx="2069">
                  <c:v>7.1</c:v>
                </c:pt>
                <c:pt idx="2070">
                  <c:v>7.2</c:v>
                </c:pt>
                <c:pt idx="2071">
                  <c:v>6.4</c:v>
                </c:pt>
                <c:pt idx="2072">
                  <c:v>6.1</c:v>
                </c:pt>
                <c:pt idx="2073">
                  <c:v>7</c:v>
                </c:pt>
                <c:pt idx="2074">
                  <c:v>7</c:v>
                </c:pt>
                <c:pt idx="2075">
                  <c:v>7</c:v>
                </c:pt>
                <c:pt idx="2076">
                  <c:v>4.9000000000000004</c:v>
                </c:pt>
                <c:pt idx="2077">
                  <c:v>6.9</c:v>
                </c:pt>
                <c:pt idx="2078">
                  <c:v>7.5</c:v>
                </c:pt>
                <c:pt idx="2079">
                  <c:v>8.4</c:v>
                </c:pt>
                <c:pt idx="2080">
                  <c:v>6.9</c:v>
                </c:pt>
                <c:pt idx="2081">
                  <c:v>4.5</c:v>
                </c:pt>
                <c:pt idx="2082">
                  <c:v>7.4</c:v>
                </c:pt>
                <c:pt idx="2083">
                  <c:v>7</c:v>
                </c:pt>
                <c:pt idx="2084">
                  <c:v>7.5</c:v>
                </c:pt>
                <c:pt idx="2085">
                  <c:v>7.1</c:v>
                </c:pt>
                <c:pt idx="2086">
                  <c:v>6.4</c:v>
                </c:pt>
                <c:pt idx="2087">
                  <c:v>6.7</c:v>
                </c:pt>
                <c:pt idx="2088">
                  <c:v>5.3</c:v>
                </c:pt>
                <c:pt idx="2089">
                  <c:v>6.9</c:v>
                </c:pt>
                <c:pt idx="2090">
                  <c:v>6.2</c:v>
                </c:pt>
                <c:pt idx="2091">
                  <c:v>6.4</c:v>
                </c:pt>
                <c:pt idx="2092">
                  <c:v>6</c:v>
                </c:pt>
                <c:pt idx="2093">
                  <c:v>5.0999999999999996</c:v>
                </c:pt>
                <c:pt idx="2094">
                  <c:v>5.5</c:v>
                </c:pt>
                <c:pt idx="2095">
                  <c:v>5.4</c:v>
                </c:pt>
                <c:pt idx="2096">
                  <c:v>7.5</c:v>
                </c:pt>
                <c:pt idx="2097">
                  <c:v>7.4</c:v>
                </c:pt>
                <c:pt idx="2098">
                  <c:v>8</c:v>
                </c:pt>
                <c:pt idx="2099">
                  <c:v>5.7</c:v>
                </c:pt>
                <c:pt idx="2100">
                  <c:v>6.8</c:v>
                </c:pt>
                <c:pt idx="2101">
                  <c:v>5.9</c:v>
                </c:pt>
                <c:pt idx="2102">
                  <c:v>7.2</c:v>
                </c:pt>
                <c:pt idx="2103">
                  <c:v>5.5</c:v>
                </c:pt>
                <c:pt idx="2104">
                  <c:v>8.5</c:v>
                </c:pt>
                <c:pt idx="2105">
                  <c:v>5.6</c:v>
                </c:pt>
                <c:pt idx="2106">
                  <c:v>4.0999999999999996</c:v>
                </c:pt>
                <c:pt idx="2107">
                  <c:v>6.1</c:v>
                </c:pt>
                <c:pt idx="2108">
                  <c:v>5.4</c:v>
                </c:pt>
                <c:pt idx="2109">
                  <c:v>7.1</c:v>
                </c:pt>
                <c:pt idx="2110">
                  <c:v>6.5</c:v>
                </c:pt>
                <c:pt idx="2111">
                  <c:v>8.6</c:v>
                </c:pt>
                <c:pt idx="2112">
                  <c:v>7</c:v>
                </c:pt>
                <c:pt idx="2113">
                  <c:v>7.6</c:v>
                </c:pt>
                <c:pt idx="2114">
                  <c:v>6.5</c:v>
                </c:pt>
                <c:pt idx="2115">
                  <c:v>6.4</c:v>
                </c:pt>
                <c:pt idx="2116">
                  <c:v>6.3</c:v>
                </c:pt>
                <c:pt idx="2117">
                  <c:v>5.7</c:v>
                </c:pt>
                <c:pt idx="2118">
                  <c:v>6.3</c:v>
                </c:pt>
                <c:pt idx="2119">
                  <c:v>6</c:v>
                </c:pt>
                <c:pt idx="2120">
                  <c:v>7.7</c:v>
                </c:pt>
                <c:pt idx="2121">
                  <c:v>6.2</c:v>
                </c:pt>
                <c:pt idx="2122">
                  <c:v>7.7</c:v>
                </c:pt>
                <c:pt idx="2123">
                  <c:v>6.4</c:v>
                </c:pt>
                <c:pt idx="2124">
                  <c:v>6.4</c:v>
                </c:pt>
                <c:pt idx="2125">
                  <c:v>6.9</c:v>
                </c:pt>
                <c:pt idx="2126">
                  <c:v>7.3</c:v>
                </c:pt>
                <c:pt idx="2127">
                  <c:v>7.3</c:v>
                </c:pt>
                <c:pt idx="2128">
                  <c:v>6.2</c:v>
                </c:pt>
                <c:pt idx="2129">
                  <c:v>6.6</c:v>
                </c:pt>
                <c:pt idx="2130">
                  <c:v>6.7</c:v>
                </c:pt>
                <c:pt idx="2131">
                  <c:v>5.7</c:v>
                </c:pt>
                <c:pt idx="2132">
                  <c:v>6.3</c:v>
                </c:pt>
                <c:pt idx="2133">
                  <c:v>5.7</c:v>
                </c:pt>
                <c:pt idx="2134">
                  <c:v>7.1</c:v>
                </c:pt>
                <c:pt idx="2135">
                  <c:v>7</c:v>
                </c:pt>
                <c:pt idx="2136">
                  <c:v>6.1</c:v>
                </c:pt>
                <c:pt idx="2137">
                  <c:v>6.6</c:v>
                </c:pt>
                <c:pt idx="2138">
                  <c:v>7.8</c:v>
                </c:pt>
                <c:pt idx="2139">
                  <c:v>8.3000000000000007</c:v>
                </c:pt>
                <c:pt idx="2140">
                  <c:v>7</c:v>
                </c:pt>
                <c:pt idx="2141">
                  <c:v>6.7</c:v>
                </c:pt>
                <c:pt idx="2142">
                  <c:v>7.3</c:v>
                </c:pt>
                <c:pt idx="2143">
                  <c:v>6.3</c:v>
                </c:pt>
                <c:pt idx="2144">
                  <c:v>7.8</c:v>
                </c:pt>
                <c:pt idx="2145">
                  <c:v>7.3</c:v>
                </c:pt>
                <c:pt idx="2146">
                  <c:v>7.6</c:v>
                </c:pt>
                <c:pt idx="2147">
                  <c:v>5.3</c:v>
                </c:pt>
                <c:pt idx="2148">
                  <c:v>5.3</c:v>
                </c:pt>
                <c:pt idx="2149">
                  <c:v>6.8</c:v>
                </c:pt>
                <c:pt idx="2150">
                  <c:v>7.1</c:v>
                </c:pt>
                <c:pt idx="2151">
                  <c:v>5.8</c:v>
                </c:pt>
                <c:pt idx="2152">
                  <c:v>5.8</c:v>
                </c:pt>
                <c:pt idx="2153">
                  <c:v>8.3000000000000007</c:v>
                </c:pt>
                <c:pt idx="2154">
                  <c:v>5.6</c:v>
                </c:pt>
                <c:pt idx="2155">
                  <c:v>6.8</c:v>
                </c:pt>
                <c:pt idx="2156">
                  <c:v>5</c:v>
                </c:pt>
                <c:pt idx="2157">
                  <c:v>7.6</c:v>
                </c:pt>
                <c:pt idx="2158">
                  <c:v>6.7</c:v>
                </c:pt>
                <c:pt idx="2159">
                  <c:v>6.7</c:v>
                </c:pt>
                <c:pt idx="2160">
                  <c:v>5.7</c:v>
                </c:pt>
                <c:pt idx="2161">
                  <c:v>5.2</c:v>
                </c:pt>
                <c:pt idx="2162">
                  <c:v>7.5</c:v>
                </c:pt>
                <c:pt idx="2163">
                  <c:v>7.2</c:v>
                </c:pt>
                <c:pt idx="2164">
                  <c:v>5.3</c:v>
                </c:pt>
                <c:pt idx="2165">
                  <c:v>6.5</c:v>
                </c:pt>
                <c:pt idx="2166">
                  <c:v>5</c:v>
                </c:pt>
                <c:pt idx="2167">
                  <c:v>6.1</c:v>
                </c:pt>
                <c:pt idx="2168">
                  <c:v>4.4000000000000004</c:v>
                </c:pt>
                <c:pt idx="2169">
                  <c:v>7.5</c:v>
                </c:pt>
                <c:pt idx="2170">
                  <c:v>5.7</c:v>
                </c:pt>
                <c:pt idx="2171">
                  <c:v>5.5</c:v>
                </c:pt>
                <c:pt idx="2172">
                  <c:v>7.1</c:v>
                </c:pt>
                <c:pt idx="2173">
                  <c:v>5.9</c:v>
                </c:pt>
                <c:pt idx="2174">
                  <c:v>6.7</c:v>
                </c:pt>
                <c:pt idx="2175">
                  <c:v>7</c:v>
                </c:pt>
                <c:pt idx="2176">
                  <c:v>7.9</c:v>
                </c:pt>
                <c:pt idx="2177">
                  <c:v>6.9</c:v>
                </c:pt>
                <c:pt idx="2178">
                  <c:v>7.3</c:v>
                </c:pt>
                <c:pt idx="2179">
                  <c:v>7.3</c:v>
                </c:pt>
                <c:pt idx="2180">
                  <c:v>7.8</c:v>
                </c:pt>
                <c:pt idx="2181">
                  <c:v>6.7</c:v>
                </c:pt>
                <c:pt idx="2182">
                  <c:v>6.4</c:v>
                </c:pt>
                <c:pt idx="2183">
                  <c:v>7.1</c:v>
                </c:pt>
                <c:pt idx="2184">
                  <c:v>7.8</c:v>
                </c:pt>
                <c:pt idx="2185">
                  <c:v>5.9</c:v>
                </c:pt>
                <c:pt idx="2186">
                  <c:v>7.2</c:v>
                </c:pt>
                <c:pt idx="2187">
                  <c:v>6.2</c:v>
                </c:pt>
                <c:pt idx="2188">
                  <c:v>6.7</c:v>
                </c:pt>
                <c:pt idx="2189">
                  <c:v>7.6</c:v>
                </c:pt>
                <c:pt idx="2190">
                  <c:v>6.2</c:v>
                </c:pt>
                <c:pt idx="2191">
                  <c:v>6.5</c:v>
                </c:pt>
                <c:pt idx="2192">
                  <c:v>8.1</c:v>
                </c:pt>
                <c:pt idx="2193">
                  <c:v>6.3</c:v>
                </c:pt>
                <c:pt idx="2194">
                  <c:v>4.4000000000000004</c:v>
                </c:pt>
                <c:pt idx="2195">
                  <c:v>6</c:v>
                </c:pt>
                <c:pt idx="2196">
                  <c:v>7.6</c:v>
                </c:pt>
                <c:pt idx="2197">
                  <c:v>8.4</c:v>
                </c:pt>
                <c:pt idx="2198">
                  <c:v>7.9</c:v>
                </c:pt>
                <c:pt idx="2199">
                  <c:v>5.6</c:v>
                </c:pt>
                <c:pt idx="2200">
                  <c:v>6.5</c:v>
                </c:pt>
                <c:pt idx="2201">
                  <c:v>7.5</c:v>
                </c:pt>
                <c:pt idx="2202">
                  <c:v>6.3</c:v>
                </c:pt>
                <c:pt idx="2203">
                  <c:v>7.9</c:v>
                </c:pt>
                <c:pt idx="2204">
                  <c:v>5.0999999999999996</c:v>
                </c:pt>
                <c:pt idx="2205">
                  <c:v>6.7</c:v>
                </c:pt>
                <c:pt idx="2206">
                  <c:v>6.7</c:v>
                </c:pt>
                <c:pt idx="2207">
                  <c:v>5.6</c:v>
                </c:pt>
                <c:pt idx="2208">
                  <c:v>5.6</c:v>
                </c:pt>
                <c:pt idx="2209">
                  <c:v>6.2</c:v>
                </c:pt>
                <c:pt idx="2210">
                  <c:v>5.6</c:v>
                </c:pt>
                <c:pt idx="2211">
                  <c:v>6.4</c:v>
                </c:pt>
                <c:pt idx="2212">
                  <c:v>5.6</c:v>
                </c:pt>
                <c:pt idx="2213">
                  <c:v>7.4</c:v>
                </c:pt>
                <c:pt idx="2214">
                  <c:v>7.2</c:v>
                </c:pt>
                <c:pt idx="2215">
                  <c:v>4.9000000000000004</c:v>
                </c:pt>
                <c:pt idx="2216">
                  <c:v>7.5</c:v>
                </c:pt>
                <c:pt idx="2217">
                  <c:v>4.8</c:v>
                </c:pt>
                <c:pt idx="2218">
                  <c:v>5.8</c:v>
                </c:pt>
                <c:pt idx="2219">
                  <c:v>6.7</c:v>
                </c:pt>
                <c:pt idx="2220">
                  <c:v>6.5</c:v>
                </c:pt>
                <c:pt idx="2221">
                  <c:v>5.9</c:v>
                </c:pt>
                <c:pt idx="2222">
                  <c:v>5.5</c:v>
                </c:pt>
                <c:pt idx="2223">
                  <c:v>7.4</c:v>
                </c:pt>
                <c:pt idx="2224">
                  <c:v>7.6</c:v>
                </c:pt>
                <c:pt idx="2225">
                  <c:v>6.4</c:v>
                </c:pt>
                <c:pt idx="2226">
                  <c:v>6.9</c:v>
                </c:pt>
                <c:pt idx="2227">
                  <c:v>6.6</c:v>
                </c:pt>
                <c:pt idx="2228">
                  <c:v>5.5</c:v>
                </c:pt>
                <c:pt idx="2229">
                  <c:v>4.0999999999999996</c:v>
                </c:pt>
                <c:pt idx="2230">
                  <c:v>6.8</c:v>
                </c:pt>
                <c:pt idx="2231">
                  <c:v>6.5</c:v>
                </c:pt>
                <c:pt idx="2232">
                  <c:v>7.4</c:v>
                </c:pt>
                <c:pt idx="2233">
                  <c:v>7.7</c:v>
                </c:pt>
                <c:pt idx="2234">
                  <c:v>7.1</c:v>
                </c:pt>
                <c:pt idx="2235">
                  <c:v>6.3</c:v>
                </c:pt>
                <c:pt idx="2236">
                  <c:v>7.6</c:v>
                </c:pt>
                <c:pt idx="2237">
                  <c:v>8</c:v>
                </c:pt>
                <c:pt idx="2238">
                  <c:v>7.3</c:v>
                </c:pt>
                <c:pt idx="2239">
                  <c:v>7.6</c:v>
                </c:pt>
                <c:pt idx="2240">
                  <c:v>7.8</c:v>
                </c:pt>
                <c:pt idx="2241">
                  <c:v>6.5</c:v>
                </c:pt>
                <c:pt idx="2242">
                  <c:v>6.4</c:v>
                </c:pt>
                <c:pt idx="2243">
                  <c:v>8</c:v>
                </c:pt>
                <c:pt idx="2244">
                  <c:v>4.8</c:v>
                </c:pt>
                <c:pt idx="2245">
                  <c:v>7.8</c:v>
                </c:pt>
                <c:pt idx="2246">
                  <c:v>5.9</c:v>
                </c:pt>
                <c:pt idx="2247">
                  <c:v>5.4</c:v>
                </c:pt>
                <c:pt idx="2248">
                  <c:v>8.1999999999999993</c:v>
                </c:pt>
                <c:pt idx="2249">
                  <c:v>5.4</c:v>
                </c:pt>
                <c:pt idx="2250">
                  <c:v>6.4</c:v>
                </c:pt>
                <c:pt idx="2251">
                  <c:v>4.8</c:v>
                </c:pt>
                <c:pt idx="2252">
                  <c:v>5.9</c:v>
                </c:pt>
                <c:pt idx="2253">
                  <c:v>5.5</c:v>
                </c:pt>
                <c:pt idx="2254">
                  <c:v>7.9</c:v>
                </c:pt>
                <c:pt idx="2255">
                  <c:v>4.9000000000000004</c:v>
                </c:pt>
                <c:pt idx="2256">
                  <c:v>7.2</c:v>
                </c:pt>
                <c:pt idx="2257">
                  <c:v>5.3</c:v>
                </c:pt>
                <c:pt idx="2258">
                  <c:v>7.2</c:v>
                </c:pt>
                <c:pt idx="2259">
                  <c:v>5.0999999999999996</c:v>
                </c:pt>
                <c:pt idx="2260">
                  <c:v>5.6</c:v>
                </c:pt>
                <c:pt idx="2261">
                  <c:v>7.6</c:v>
                </c:pt>
                <c:pt idx="2262">
                  <c:v>7.2</c:v>
                </c:pt>
                <c:pt idx="2263">
                  <c:v>5.7</c:v>
                </c:pt>
                <c:pt idx="2264">
                  <c:v>5.2</c:v>
                </c:pt>
                <c:pt idx="2265">
                  <c:v>7.7</c:v>
                </c:pt>
                <c:pt idx="2266">
                  <c:v>7</c:v>
                </c:pt>
                <c:pt idx="2267">
                  <c:v>6</c:v>
                </c:pt>
                <c:pt idx="2268">
                  <c:v>6.6</c:v>
                </c:pt>
                <c:pt idx="2269">
                  <c:v>6.8</c:v>
                </c:pt>
                <c:pt idx="2270">
                  <c:v>7.2</c:v>
                </c:pt>
                <c:pt idx="2271">
                  <c:v>7.2</c:v>
                </c:pt>
                <c:pt idx="2272">
                  <c:v>6.6</c:v>
                </c:pt>
                <c:pt idx="2273">
                  <c:v>6.7</c:v>
                </c:pt>
                <c:pt idx="2274">
                  <c:v>7</c:v>
                </c:pt>
                <c:pt idx="2275">
                  <c:v>4.4000000000000004</c:v>
                </c:pt>
                <c:pt idx="2276">
                  <c:v>6.2</c:v>
                </c:pt>
                <c:pt idx="2277">
                  <c:v>7.3</c:v>
                </c:pt>
                <c:pt idx="2278">
                  <c:v>5.0999999999999996</c:v>
                </c:pt>
                <c:pt idx="2279">
                  <c:v>6.6</c:v>
                </c:pt>
                <c:pt idx="2280">
                  <c:v>4.5</c:v>
                </c:pt>
                <c:pt idx="2281">
                  <c:v>5.9</c:v>
                </c:pt>
                <c:pt idx="2282">
                  <c:v>6.6</c:v>
                </c:pt>
                <c:pt idx="2283">
                  <c:v>6.5</c:v>
                </c:pt>
                <c:pt idx="2284">
                  <c:v>7.3</c:v>
                </c:pt>
                <c:pt idx="2285">
                  <c:v>7.5</c:v>
                </c:pt>
                <c:pt idx="2286">
                  <c:v>5.9</c:v>
                </c:pt>
                <c:pt idx="2287">
                  <c:v>7.4</c:v>
                </c:pt>
                <c:pt idx="2288">
                  <c:v>6.9</c:v>
                </c:pt>
                <c:pt idx="2289">
                  <c:v>7.9</c:v>
                </c:pt>
                <c:pt idx="2290">
                  <c:v>8.4</c:v>
                </c:pt>
                <c:pt idx="2291">
                  <c:v>8</c:v>
                </c:pt>
                <c:pt idx="2292">
                  <c:v>6</c:v>
                </c:pt>
                <c:pt idx="2293">
                  <c:v>6.8</c:v>
                </c:pt>
                <c:pt idx="2294">
                  <c:v>7.8</c:v>
                </c:pt>
                <c:pt idx="2295">
                  <c:v>8.1</c:v>
                </c:pt>
                <c:pt idx="2296">
                  <c:v>6.1</c:v>
                </c:pt>
                <c:pt idx="2297">
                  <c:v>6.2</c:v>
                </c:pt>
                <c:pt idx="2298">
                  <c:v>6.2</c:v>
                </c:pt>
                <c:pt idx="2299">
                  <c:v>7.4</c:v>
                </c:pt>
                <c:pt idx="2300">
                  <c:v>6.6</c:v>
                </c:pt>
                <c:pt idx="2301">
                  <c:v>7.3</c:v>
                </c:pt>
                <c:pt idx="2302">
                  <c:v>7.5</c:v>
                </c:pt>
                <c:pt idx="2303">
                  <c:v>5.6</c:v>
                </c:pt>
                <c:pt idx="2304">
                  <c:v>7.3</c:v>
                </c:pt>
                <c:pt idx="2305">
                  <c:v>6.4</c:v>
                </c:pt>
                <c:pt idx="2306">
                  <c:v>5</c:v>
                </c:pt>
                <c:pt idx="2307">
                  <c:v>5.4</c:v>
                </c:pt>
                <c:pt idx="2308">
                  <c:v>7.1</c:v>
                </c:pt>
                <c:pt idx="2309">
                  <c:v>5.3</c:v>
                </c:pt>
                <c:pt idx="2310">
                  <c:v>6.5</c:v>
                </c:pt>
                <c:pt idx="2311">
                  <c:v>6.2</c:v>
                </c:pt>
                <c:pt idx="2312">
                  <c:v>6.4</c:v>
                </c:pt>
                <c:pt idx="2313">
                  <c:v>6.9</c:v>
                </c:pt>
                <c:pt idx="2314">
                  <c:v>5.7</c:v>
                </c:pt>
                <c:pt idx="2315">
                  <c:v>7.7</c:v>
                </c:pt>
                <c:pt idx="2316">
                  <c:v>5.6</c:v>
                </c:pt>
                <c:pt idx="2317">
                  <c:v>7.7</c:v>
                </c:pt>
                <c:pt idx="2318">
                  <c:v>5.0999999999999996</c:v>
                </c:pt>
                <c:pt idx="2319">
                  <c:v>6.8</c:v>
                </c:pt>
                <c:pt idx="2320">
                  <c:v>8.4</c:v>
                </c:pt>
                <c:pt idx="2321">
                  <c:v>4.9000000000000004</c:v>
                </c:pt>
                <c:pt idx="2322">
                  <c:v>7.1</c:v>
                </c:pt>
                <c:pt idx="2323">
                  <c:v>6.6</c:v>
                </c:pt>
                <c:pt idx="2324">
                  <c:v>6.1</c:v>
                </c:pt>
                <c:pt idx="2325">
                  <c:v>4.0999999999999996</c:v>
                </c:pt>
                <c:pt idx="2326">
                  <c:v>8.1</c:v>
                </c:pt>
                <c:pt idx="2327">
                  <c:v>7.6</c:v>
                </c:pt>
                <c:pt idx="2328">
                  <c:v>7.8</c:v>
                </c:pt>
                <c:pt idx="2329">
                  <c:v>4.5999999999999996</c:v>
                </c:pt>
                <c:pt idx="2330">
                  <c:v>6</c:v>
                </c:pt>
                <c:pt idx="2331">
                  <c:v>7</c:v>
                </c:pt>
                <c:pt idx="2332">
                  <c:v>6.7</c:v>
                </c:pt>
                <c:pt idx="2333">
                  <c:v>6.4</c:v>
                </c:pt>
                <c:pt idx="2334">
                  <c:v>7.2</c:v>
                </c:pt>
                <c:pt idx="2335">
                  <c:v>7.4</c:v>
                </c:pt>
                <c:pt idx="2336">
                  <c:v>4.8</c:v>
                </c:pt>
                <c:pt idx="2337">
                  <c:v>4</c:v>
                </c:pt>
                <c:pt idx="2338">
                  <c:v>6.2</c:v>
                </c:pt>
                <c:pt idx="2339">
                  <c:v>7.7</c:v>
                </c:pt>
                <c:pt idx="2340">
                  <c:v>6.7</c:v>
                </c:pt>
                <c:pt idx="2341">
                  <c:v>7.9</c:v>
                </c:pt>
                <c:pt idx="2342">
                  <c:v>7.9</c:v>
                </c:pt>
                <c:pt idx="2343">
                  <c:v>5.5</c:v>
                </c:pt>
                <c:pt idx="2344">
                  <c:v>6.2</c:v>
                </c:pt>
                <c:pt idx="2345">
                  <c:v>5.0999999999999996</c:v>
                </c:pt>
                <c:pt idx="2346">
                  <c:v>4.0999999999999996</c:v>
                </c:pt>
                <c:pt idx="2347">
                  <c:v>6.7</c:v>
                </c:pt>
                <c:pt idx="2348">
                  <c:v>4.7</c:v>
                </c:pt>
                <c:pt idx="2349">
                  <c:v>6.4</c:v>
                </c:pt>
                <c:pt idx="2350">
                  <c:v>6.3</c:v>
                </c:pt>
                <c:pt idx="2351">
                  <c:v>5.5</c:v>
                </c:pt>
                <c:pt idx="2352">
                  <c:v>7.3</c:v>
                </c:pt>
                <c:pt idx="2353">
                  <c:v>6.3</c:v>
                </c:pt>
                <c:pt idx="2354">
                  <c:v>4.9000000000000004</c:v>
                </c:pt>
                <c:pt idx="2355">
                  <c:v>7.6</c:v>
                </c:pt>
                <c:pt idx="2356">
                  <c:v>6</c:v>
                </c:pt>
                <c:pt idx="2357">
                  <c:v>6.2</c:v>
                </c:pt>
                <c:pt idx="2358">
                  <c:v>6.8</c:v>
                </c:pt>
                <c:pt idx="2359">
                  <c:v>4.5</c:v>
                </c:pt>
                <c:pt idx="2360">
                  <c:v>5.7</c:v>
                </c:pt>
                <c:pt idx="2361">
                  <c:v>4.5999999999999996</c:v>
                </c:pt>
                <c:pt idx="2362">
                  <c:v>6.2</c:v>
                </c:pt>
                <c:pt idx="2363">
                  <c:v>7</c:v>
                </c:pt>
                <c:pt idx="2364">
                  <c:v>6.9</c:v>
                </c:pt>
                <c:pt idx="2365">
                  <c:v>6.7</c:v>
                </c:pt>
                <c:pt idx="2366">
                  <c:v>5.6</c:v>
                </c:pt>
                <c:pt idx="2367">
                  <c:v>6.6</c:v>
                </c:pt>
                <c:pt idx="2368">
                  <c:v>6.4</c:v>
                </c:pt>
                <c:pt idx="2369">
                  <c:v>5.4</c:v>
                </c:pt>
                <c:pt idx="2370">
                  <c:v>5</c:v>
                </c:pt>
                <c:pt idx="2371">
                  <c:v>5.0999999999999996</c:v>
                </c:pt>
                <c:pt idx="2372">
                  <c:v>8</c:v>
                </c:pt>
                <c:pt idx="2373">
                  <c:v>5.9</c:v>
                </c:pt>
                <c:pt idx="2374">
                  <c:v>8.1999999999999993</c:v>
                </c:pt>
                <c:pt idx="2375">
                  <c:v>7</c:v>
                </c:pt>
                <c:pt idx="2376">
                  <c:v>6.6</c:v>
                </c:pt>
                <c:pt idx="2377">
                  <c:v>6.7</c:v>
                </c:pt>
                <c:pt idx="2378">
                  <c:v>5.5</c:v>
                </c:pt>
                <c:pt idx="2379">
                  <c:v>4.9000000000000004</c:v>
                </c:pt>
                <c:pt idx="2380">
                  <c:v>6.9</c:v>
                </c:pt>
                <c:pt idx="2381">
                  <c:v>5.6</c:v>
                </c:pt>
                <c:pt idx="2382">
                  <c:v>8</c:v>
                </c:pt>
                <c:pt idx="2383">
                  <c:v>5.3</c:v>
                </c:pt>
                <c:pt idx="2384">
                  <c:v>6.2</c:v>
                </c:pt>
                <c:pt idx="2385">
                  <c:v>5.3</c:v>
                </c:pt>
                <c:pt idx="2386">
                  <c:v>6.6</c:v>
                </c:pt>
                <c:pt idx="2387">
                  <c:v>7.2</c:v>
                </c:pt>
                <c:pt idx="2388">
                  <c:v>4.5999999999999996</c:v>
                </c:pt>
                <c:pt idx="2389">
                  <c:v>7.5</c:v>
                </c:pt>
                <c:pt idx="2390">
                  <c:v>6.5</c:v>
                </c:pt>
                <c:pt idx="2391">
                  <c:v>7.6</c:v>
                </c:pt>
                <c:pt idx="2392">
                  <c:v>6.2</c:v>
                </c:pt>
                <c:pt idx="2393">
                  <c:v>8</c:v>
                </c:pt>
                <c:pt idx="2394">
                  <c:v>6.3</c:v>
                </c:pt>
                <c:pt idx="2395">
                  <c:v>7.2</c:v>
                </c:pt>
                <c:pt idx="2396">
                  <c:v>6.7</c:v>
                </c:pt>
                <c:pt idx="2397">
                  <c:v>5.3</c:v>
                </c:pt>
                <c:pt idx="2398">
                  <c:v>6.3</c:v>
                </c:pt>
                <c:pt idx="2399">
                  <c:v>6.5</c:v>
                </c:pt>
                <c:pt idx="2400">
                  <c:v>8.3000000000000007</c:v>
                </c:pt>
                <c:pt idx="2401">
                  <c:v>7.2</c:v>
                </c:pt>
                <c:pt idx="2402">
                  <c:v>6.8</c:v>
                </c:pt>
                <c:pt idx="2403">
                  <c:v>6.4</c:v>
                </c:pt>
                <c:pt idx="2404">
                  <c:v>6.9</c:v>
                </c:pt>
                <c:pt idx="2405">
                  <c:v>6.2</c:v>
                </c:pt>
                <c:pt idx="2406">
                  <c:v>6.1</c:v>
                </c:pt>
                <c:pt idx="2407">
                  <c:v>5.0999999999999996</c:v>
                </c:pt>
                <c:pt idx="2408">
                  <c:v>4.5</c:v>
                </c:pt>
                <c:pt idx="2409">
                  <c:v>5.9</c:v>
                </c:pt>
                <c:pt idx="2410">
                  <c:v>8.1</c:v>
                </c:pt>
                <c:pt idx="2411">
                  <c:v>5.7</c:v>
                </c:pt>
                <c:pt idx="2412">
                  <c:v>6.8</c:v>
                </c:pt>
                <c:pt idx="2413">
                  <c:v>7.5</c:v>
                </c:pt>
                <c:pt idx="2414">
                  <c:v>8.3000000000000007</c:v>
                </c:pt>
                <c:pt idx="2415">
                  <c:v>7.4</c:v>
                </c:pt>
                <c:pt idx="2416">
                  <c:v>8</c:v>
                </c:pt>
                <c:pt idx="2417">
                  <c:v>6.9</c:v>
                </c:pt>
                <c:pt idx="2418">
                  <c:v>6.9</c:v>
                </c:pt>
                <c:pt idx="2419">
                  <c:v>5.5</c:v>
                </c:pt>
                <c:pt idx="2420">
                  <c:v>7.2</c:v>
                </c:pt>
                <c:pt idx="2421">
                  <c:v>6.9</c:v>
                </c:pt>
                <c:pt idx="2422">
                  <c:v>5.5</c:v>
                </c:pt>
                <c:pt idx="2423">
                  <c:v>5.2</c:v>
                </c:pt>
                <c:pt idx="2424">
                  <c:v>7.1</c:v>
                </c:pt>
                <c:pt idx="2425">
                  <c:v>5.5</c:v>
                </c:pt>
                <c:pt idx="2426">
                  <c:v>6.7</c:v>
                </c:pt>
                <c:pt idx="2427">
                  <c:v>5</c:v>
                </c:pt>
                <c:pt idx="2428">
                  <c:v>6.4</c:v>
                </c:pt>
                <c:pt idx="2429">
                  <c:v>6.6</c:v>
                </c:pt>
                <c:pt idx="2430">
                  <c:v>5.9</c:v>
                </c:pt>
                <c:pt idx="2431">
                  <c:v>5.7</c:v>
                </c:pt>
                <c:pt idx="2432">
                  <c:v>4.5</c:v>
                </c:pt>
                <c:pt idx="2433">
                  <c:v>5</c:v>
                </c:pt>
                <c:pt idx="2434">
                  <c:v>4.5999999999999996</c:v>
                </c:pt>
                <c:pt idx="2435">
                  <c:v>6.5</c:v>
                </c:pt>
                <c:pt idx="2436">
                  <c:v>4.9000000000000004</c:v>
                </c:pt>
                <c:pt idx="2437">
                  <c:v>6</c:v>
                </c:pt>
                <c:pt idx="2438">
                  <c:v>6.9</c:v>
                </c:pt>
                <c:pt idx="2439">
                  <c:v>5.7</c:v>
                </c:pt>
                <c:pt idx="2440">
                  <c:v>6.9</c:v>
                </c:pt>
                <c:pt idx="2441">
                  <c:v>4.4000000000000004</c:v>
                </c:pt>
                <c:pt idx="2442">
                  <c:v>7</c:v>
                </c:pt>
                <c:pt idx="2443">
                  <c:v>5.4</c:v>
                </c:pt>
                <c:pt idx="2444">
                  <c:v>5.4</c:v>
                </c:pt>
                <c:pt idx="2445">
                  <c:v>7.6</c:v>
                </c:pt>
                <c:pt idx="2446">
                  <c:v>5.9</c:v>
                </c:pt>
                <c:pt idx="2447">
                  <c:v>6.6</c:v>
                </c:pt>
                <c:pt idx="2448">
                  <c:v>6.7</c:v>
                </c:pt>
                <c:pt idx="2449">
                  <c:v>5.7</c:v>
                </c:pt>
                <c:pt idx="2450">
                  <c:v>6.5</c:v>
                </c:pt>
                <c:pt idx="2451">
                  <c:v>6.8</c:v>
                </c:pt>
                <c:pt idx="2452">
                  <c:v>7.3</c:v>
                </c:pt>
                <c:pt idx="2453">
                  <c:v>7</c:v>
                </c:pt>
                <c:pt idx="2454">
                  <c:v>6.5</c:v>
                </c:pt>
                <c:pt idx="2455">
                  <c:v>7.7</c:v>
                </c:pt>
                <c:pt idx="2456">
                  <c:v>7.7</c:v>
                </c:pt>
                <c:pt idx="2457">
                  <c:v>6.8</c:v>
                </c:pt>
                <c:pt idx="2458">
                  <c:v>7.4</c:v>
                </c:pt>
                <c:pt idx="2459">
                  <c:v>5.0999999999999996</c:v>
                </c:pt>
                <c:pt idx="2460">
                  <c:v>7.4</c:v>
                </c:pt>
                <c:pt idx="2461">
                  <c:v>7.2</c:v>
                </c:pt>
                <c:pt idx="2462">
                  <c:v>8.3000000000000007</c:v>
                </c:pt>
                <c:pt idx="2463">
                  <c:v>8.1</c:v>
                </c:pt>
                <c:pt idx="2464">
                  <c:v>7.3</c:v>
                </c:pt>
                <c:pt idx="2465">
                  <c:v>8</c:v>
                </c:pt>
                <c:pt idx="2466">
                  <c:v>9</c:v>
                </c:pt>
                <c:pt idx="2467">
                  <c:v>6.1</c:v>
                </c:pt>
                <c:pt idx="2468">
                  <c:v>5.7</c:v>
                </c:pt>
                <c:pt idx="2469">
                  <c:v>6.8</c:v>
                </c:pt>
                <c:pt idx="2470">
                  <c:v>5.5</c:v>
                </c:pt>
                <c:pt idx="2471">
                  <c:v>6.8</c:v>
                </c:pt>
                <c:pt idx="2472">
                  <c:v>7.3</c:v>
                </c:pt>
                <c:pt idx="2473">
                  <c:v>6.1</c:v>
                </c:pt>
                <c:pt idx="2474">
                  <c:v>7.2</c:v>
                </c:pt>
                <c:pt idx="2475">
                  <c:v>5.9</c:v>
                </c:pt>
                <c:pt idx="2476">
                  <c:v>6.1</c:v>
                </c:pt>
                <c:pt idx="2477">
                  <c:v>6.8</c:v>
                </c:pt>
                <c:pt idx="2478">
                  <c:v>7.7</c:v>
                </c:pt>
                <c:pt idx="2479">
                  <c:v>4.9000000000000004</c:v>
                </c:pt>
                <c:pt idx="2480">
                  <c:v>6.1</c:v>
                </c:pt>
                <c:pt idx="2481">
                  <c:v>6.1</c:v>
                </c:pt>
                <c:pt idx="2482">
                  <c:v>5.9</c:v>
                </c:pt>
                <c:pt idx="2483">
                  <c:v>5.7</c:v>
                </c:pt>
                <c:pt idx="2484">
                  <c:v>5.6</c:v>
                </c:pt>
                <c:pt idx="2485">
                  <c:v>7.2</c:v>
                </c:pt>
                <c:pt idx="2486">
                  <c:v>7.7</c:v>
                </c:pt>
                <c:pt idx="2487">
                  <c:v>7.8</c:v>
                </c:pt>
                <c:pt idx="2488">
                  <c:v>6.1</c:v>
                </c:pt>
                <c:pt idx="2489">
                  <c:v>5.8</c:v>
                </c:pt>
                <c:pt idx="2490">
                  <c:v>6.5</c:v>
                </c:pt>
                <c:pt idx="2491">
                  <c:v>7.9</c:v>
                </c:pt>
                <c:pt idx="2492">
                  <c:v>6.3</c:v>
                </c:pt>
                <c:pt idx="2493">
                  <c:v>8.3000000000000007</c:v>
                </c:pt>
                <c:pt idx="2494">
                  <c:v>6.4</c:v>
                </c:pt>
                <c:pt idx="2495">
                  <c:v>6.7</c:v>
                </c:pt>
                <c:pt idx="2496">
                  <c:v>6.1</c:v>
                </c:pt>
                <c:pt idx="2497">
                  <c:v>6</c:v>
                </c:pt>
                <c:pt idx="2498">
                  <c:v>5.8</c:v>
                </c:pt>
                <c:pt idx="2499">
                  <c:v>5.6</c:v>
                </c:pt>
                <c:pt idx="2500">
                  <c:v>6.1</c:v>
                </c:pt>
                <c:pt idx="2501">
                  <c:v>5.9</c:v>
                </c:pt>
                <c:pt idx="2502">
                  <c:v>7.3</c:v>
                </c:pt>
                <c:pt idx="2503">
                  <c:v>6.8</c:v>
                </c:pt>
                <c:pt idx="2504">
                  <c:v>5.7</c:v>
                </c:pt>
                <c:pt idx="2505">
                  <c:v>7.3</c:v>
                </c:pt>
                <c:pt idx="2506">
                  <c:v>6.3</c:v>
                </c:pt>
                <c:pt idx="2507">
                  <c:v>5.9</c:v>
                </c:pt>
                <c:pt idx="2508">
                  <c:v>7.1</c:v>
                </c:pt>
                <c:pt idx="2509">
                  <c:v>8</c:v>
                </c:pt>
                <c:pt idx="2510">
                  <c:v>5.0999999999999996</c:v>
                </c:pt>
                <c:pt idx="2511">
                  <c:v>7.1</c:v>
                </c:pt>
                <c:pt idx="2512">
                  <c:v>6.5</c:v>
                </c:pt>
                <c:pt idx="2513">
                  <c:v>4.5</c:v>
                </c:pt>
                <c:pt idx="2514">
                  <c:v>6.6</c:v>
                </c:pt>
                <c:pt idx="2515">
                  <c:v>4.3</c:v>
                </c:pt>
                <c:pt idx="2516">
                  <c:v>6.7</c:v>
                </c:pt>
                <c:pt idx="2517">
                  <c:v>6.8</c:v>
                </c:pt>
                <c:pt idx="2518">
                  <c:v>5.4</c:v>
                </c:pt>
                <c:pt idx="2519">
                  <c:v>6.6</c:v>
                </c:pt>
                <c:pt idx="2520">
                  <c:v>7.3</c:v>
                </c:pt>
                <c:pt idx="2521">
                  <c:v>6.9</c:v>
                </c:pt>
                <c:pt idx="2522">
                  <c:v>8</c:v>
                </c:pt>
                <c:pt idx="2523">
                  <c:v>7.8</c:v>
                </c:pt>
                <c:pt idx="2524">
                  <c:v>6.1</c:v>
                </c:pt>
                <c:pt idx="2525">
                  <c:v>5.0999999999999996</c:v>
                </c:pt>
                <c:pt idx="2526">
                  <c:v>7.4</c:v>
                </c:pt>
                <c:pt idx="2527">
                  <c:v>7.8</c:v>
                </c:pt>
                <c:pt idx="2528">
                  <c:v>8</c:v>
                </c:pt>
                <c:pt idx="2529">
                  <c:v>6.7</c:v>
                </c:pt>
                <c:pt idx="2530">
                  <c:v>6.6</c:v>
                </c:pt>
                <c:pt idx="2531">
                  <c:v>6.4</c:v>
                </c:pt>
                <c:pt idx="2532">
                  <c:v>6.7</c:v>
                </c:pt>
                <c:pt idx="2533">
                  <c:v>6.2</c:v>
                </c:pt>
                <c:pt idx="2534">
                  <c:v>7.3</c:v>
                </c:pt>
                <c:pt idx="2535">
                  <c:v>8.1</c:v>
                </c:pt>
                <c:pt idx="2536">
                  <c:v>7</c:v>
                </c:pt>
                <c:pt idx="2537">
                  <c:v>8</c:v>
                </c:pt>
                <c:pt idx="2538">
                  <c:v>8</c:v>
                </c:pt>
                <c:pt idx="2539">
                  <c:v>7</c:v>
                </c:pt>
                <c:pt idx="2540">
                  <c:v>7.9</c:v>
                </c:pt>
                <c:pt idx="2541">
                  <c:v>5.9</c:v>
                </c:pt>
                <c:pt idx="2542">
                  <c:v>6.6</c:v>
                </c:pt>
                <c:pt idx="2543">
                  <c:v>6.3</c:v>
                </c:pt>
                <c:pt idx="2544">
                  <c:v>7.7</c:v>
                </c:pt>
                <c:pt idx="2545">
                  <c:v>6.9</c:v>
                </c:pt>
                <c:pt idx="2546">
                  <c:v>7.1</c:v>
                </c:pt>
                <c:pt idx="2547">
                  <c:v>7.4</c:v>
                </c:pt>
                <c:pt idx="2548">
                  <c:v>6.5</c:v>
                </c:pt>
                <c:pt idx="2549">
                  <c:v>6.5</c:v>
                </c:pt>
                <c:pt idx="2550">
                  <c:v>6.8</c:v>
                </c:pt>
                <c:pt idx="2551">
                  <c:v>7.5</c:v>
                </c:pt>
                <c:pt idx="2552">
                  <c:v>6.6</c:v>
                </c:pt>
                <c:pt idx="2553">
                  <c:v>7.1</c:v>
                </c:pt>
                <c:pt idx="2554">
                  <c:v>6.6</c:v>
                </c:pt>
                <c:pt idx="2555">
                  <c:v>7</c:v>
                </c:pt>
                <c:pt idx="2556">
                  <c:v>6.7</c:v>
                </c:pt>
                <c:pt idx="2557">
                  <c:v>6.8</c:v>
                </c:pt>
                <c:pt idx="2558">
                  <c:v>6</c:v>
                </c:pt>
                <c:pt idx="2559">
                  <c:v>5.4</c:v>
                </c:pt>
                <c:pt idx="2560">
                  <c:v>4.3</c:v>
                </c:pt>
                <c:pt idx="2561">
                  <c:v>6.2</c:v>
                </c:pt>
                <c:pt idx="2562">
                  <c:v>7.7</c:v>
                </c:pt>
                <c:pt idx="2563">
                  <c:v>7.4</c:v>
                </c:pt>
                <c:pt idx="2564">
                  <c:v>5.9</c:v>
                </c:pt>
                <c:pt idx="2565">
                  <c:v>7.8</c:v>
                </c:pt>
                <c:pt idx="2566">
                  <c:v>7.4</c:v>
                </c:pt>
                <c:pt idx="2567">
                  <c:v>6.5</c:v>
                </c:pt>
                <c:pt idx="2568">
                  <c:v>7</c:v>
                </c:pt>
                <c:pt idx="2569">
                  <c:v>7.6</c:v>
                </c:pt>
                <c:pt idx="2570">
                  <c:v>6.9</c:v>
                </c:pt>
                <c:pt idx="2571">
                  <c:v>5.3</c:v>
                </c:pt>
                <c:pt idx="2572">
                  <c:v>6.4</c:v>
                </c:pt>
                <c:pt idx="2573">
                  <c:v>7.8</c:v>
                </c:pt>
                <c:pt idx="2574">
                  <c:v>6.7</c:v>
                </c:pt>
                <c:pt idx="2575">
                  <c:v>5.3</c:v>
                </c:pt>
                <c:pt idx="2576">
                  <c:v>6.3</c:v>
                </c:pt>
                <c:pt idx="2577">
                  <c:v>7</c:v>
                </c:pt>
                <c:pt idx="2578">
                  <c:v>6.6</c:v>
                </c:pt>
                <c:pt idx="2579">
                  <c:v>8.4</c:v>
                </c:pt>
                <c:pt idx="2580">
                  <c:v>5.4</c:v>
                </c:pt>
                <c:pt idx="2581">
                  <c:v>7.8</c:v>
                </c:pt>
                <c:pt idx="2582">
                  <c:v>7.6</c:v>
                </c:pt>
                <c:pt idx="2583">
                  <c:v>6.6</c:v>
                </c:pt>
                <c:pt idx="2584">
                  <c:v>6.4</c:v>
                </c:pt>
                <c:pt idx="2585">
                  <c:v>7</c:v>
                </c:pt>
                <c:pt idx="2586">
                  <c:v>5.7</c:v>
                </c:pt>
                <c:pt idx="2587">
                  <c:v>5.9</c:v>
                </c:pt>
                <c:pt idx="2588">
                  <c:v>6.3</c:v>
                </c:pt>
                <c:pt idx="2589">
                  <c:v>6.3</c:v>
                </c:pt>
                <c:pt idx="2590">
                  <c:v>6.2</c:v>
                </c:pt>
                <c:pt idx="2591">
                  <c:v>5</c:v>
                </c:pt>
                <c:pt idx="2592">
                  <c:v>5.3</c:v>
                </c:pt>
                <c:pt idx="2593">
                  <c:v>7.1</c:v>
                </c:pt>
                <c:pt idx="2594">
                  <c:v>7</c:v>
                </c:pt>
                <c:pt idx="2595">
                  <c:v>7</c:v>
                </c:pt>
                <c:pt idx="2596">
                  <c:v>7.1</c:v>
                </c:pt>
                <c:pt idx="2597">
                  <c:v>7</c:v>
                </c:pt>
                <c:pt idx="2598">
                  <c:v>7.7</c:v>
                </c:pt>
                <c:pt idx="2599">
                  <c:v>7.1</c:v>
                </c:pt>
                <c:pt idx="2600">
                  <c:v>6.8</c:v>
                </c:pt>
                <c:pt idx="2601">
                  <c:v>7.5</c:v>
                </c:pt>
                <c:pt idx="2602">
                  <c:v>6.3</c:v>
                </c:pt>
                <c:pt idx="2603">
                  <c:v>7.3</c:v>
                </c:pt>
                <c:pt idx="2604">
                  <c:v>6.8</c:v>
                </c:pt>
                <c:pt idx="2605">
                  <c:v>7.2</c:v>
                </c:pt>
                <c:pt idx="2606">
                  <c:v>6.4</c:v>
                </c:pt>
                <c:pt idx="2607">
                  <c:v>6</c:v>
                </c:pt>
                <c:pt idx="2608">
                  <c:v>6.4</c:v>
                </c:pt>
                <c:pt idx="2609">
                  <c:v>7.5</c:v>
                </c:pt>
                <c:pt idx="2610">
                  <c:v>7.1</c:v>
                </c:pt>
                <c:pt idx="2611">
                  <c:v>4.5999999999999996</c:v>
                </c:pt>
                <c:pt idx="2612">
                  <c:v>7.7</c:v>
                </c:pt>
                <c:pt idx="2613">
                  <c:v>5.6</c:v>
                </c:pt>
                <c:pt idx="2614">
                  <c:v>7.5</c:v>
                </c:pt>
                <c:pt idx="2615">
                  <c:v>5.8</c:v>
                </c:pt>
                <c:pt idx="2616">
                  <c:v>8.3000000000000007</c:v>
                </c:pt>
                <c:pt idx="2617">
                  <c:v>6.6</c:v>
                </c:pt>
                <c:pt idx="2618">
                  <c:v>7.5</c:v>
                </c:pt>
                <c:pt idx="2619">
                  <c:v>7.2</c:v>
                </c:pt>
                <c:pt idx="2620">
                  <c:v>8.6999999999999993</c:v>
                </c:pt>
                <c:pt idx="2621">
                  <c:v>6</c:v>
                </c:pt>
                <c:pt idx="2622">
                  <c:v>8</c:v>
                </c:pt>
                <c:pt idx="2623">
                  <c:v>4.5</c:v>
                </c:pt>
                <c:pt idx="2624">
                  <c:v>7.9</c:v>
                </c:pt>
                <c:pt idx="2625">
                  <c:v>7.5</c:v>
                </c:pt>
                <c:pt idx="2626">
                  <c:v>6.8</c:v>
                </c:pt>
                <c:pt idx="2627">
                  <c:v>7.2</c:v>
                </c:pt>
                <c:pt idx="2628">
                  <c:v>7.1</c:v>
                </c:pt>
                <c:pt idx="2629">
                  <c:v>7.4</c:v>
                </c:pt>
                <c:pt idx="2630">
                  <c:v>7.6</c:v>
                </c:pt>
                <c:pt idx="2631">
                  <c:v>6.9</c:v>
                </c:pt>
                <c:pt idx="2632">
                  <c:v>6</c:v>
                </c:pt>
                <c:pt idx="2633">
                  <c:v>7.3</c:v>
                </c:pt>
                <c:pt idx="2634">
                  <c:v>4.5999999999999996</c:v>
                </c:pt>
                <c:pt idx="2635">
                  <c:v>6</c:v>
                </c:pt>
                <c:pt idx="2636">
                  <c:v>5.5</c:v>
                </c:pt>
                <c:pt idx="2637">
                  <c:v>7.5</c:v>
                </c:pt>
                <c:pt idx="2638">
                  <c:v>6.3</c:v>
                </c:pt>
                <c:pt idx="2639">
                  <c:v>5.0999999999999996</c:v>
                </c:pt>
                <c:pt idx="2640">
                  <c:v>6.8</c:v>
                </c:pt>
                <c:pt idx="2641">
                  <c:v>5.3</c:v>
                </c:pt>
                <c:pt idx="2642">
                  <c:v>7.3</c:v>
                </c:pt>
                <c:pt idx="2643">
                  <c:v>7.3</c:v>
                </c:pt>
                <c:pt idx="2644">
                  <c:v>7.1</c:v>
                </c:pt>
                <c:pt idx="2645">
                  <c:v>7.6</c:v>
                </c:pt>
                <c:pt idx="2646">
                  <c:v>5.3</c:v>
                </c:pt>
                <c:pt idx="2647">
                  <c:v>7.8</c:v>
                </c:pt>
                <c:pt idx="2648">
                  <c:v>7.7</c:v>
                </c:pt>
                <c:pt idx="2649">
                  <c:v>7.7</c:v>
                </c:pt>
                <c:pt idx="2650">
                  <c:v>5.4</c:v>
                </c:pt>
                <c:pt idx="2651">
                  <c:v>6.2</c:v>
                </c:pt>
                <c:pt idx="2652">
                  <c:v>7.4</c:v>
                </c:pt>
                <c:pt idx="2653">
                  <c:v>6.2</c:v>
                </c:pt>
                <c:pt idx="2654">
                  <c:v>5.0999999999999996</c:v>
                </c:pt>
                <c:pt idx="2655">
                  <c:v>6.8</c:v>
                </c:pt>
                <c:pt idx="2656">
                  <c:v>5.8</c:v>
                </c:pt>
                <c:pt idx="2657">
                  <c:v>6.4</c:v>
                </c:pt>
                <c:pt idx="2658">
                  <c:v>6</c:v>
                </c:pt>
                <c:pt idx="2659">
                  <c:v>6.9</c:v>
                </c:pt>
                <c:pt idx="2660">
                  <c:v>5.5</c:v>
                </c:pt>
                <c:pt idx="2661">
                  <c:v>5.4</c:v>
                </c:pt>
                <c:pt idx="2662">
                  <c:v>8.3000000000000007</c:v>
                </c:pt>
                <c:pt idx="2663">
                  <c:v>7.9</c:v>
                </c:pt>
                <c:pt idx="2664">
                  <c:v>6.5</c:v>
                </c:pt>
                <c:pt idx="2665">
                  <c:v>6.4</c:v>
                </c:pt>
                <c:pt idx="2666">
                  <c:v>6.6</c:v>
                </c:pt>
                <c:pt idx="2667">
                  <c:v>8.3000000000000007</c:v>
                </c:pt>
                <c:pt idx="2668">
                  <c:v>6.2</c:v>
                </c:pt>
                <c:pt idx="2669">
                  <c:v>6.9</c:v>
                </c:pt>
                <c:pt idx="2670">
                  <c:v>5.9</c:v>
                </c:pt>
                <c:pt idx="2671">
                  <c:v>6.1</c:v>
                </c:pt>
                <c:pt idx="2672">
                  <c:v>5.8</c:v>
                </c:pt>
                <c:pt idx="2673">
                  <c:v>5.9</c:v>
                </c:pt>
                <c:pt idx="2674">
                  <c:v>5.5</c:v>
                </c:pt>
                <c:pt idx="2675">
                  <c:v>5</c:v>
                </c:pt>
                <c:pt idx="2676">
                  <c:v>7</c:v>
                </c:pt>
                <c:pt idx="2677">
                  <c:v>6.4</c:v>
                </c:pt>
                <c:pt idx="2678">
                  <c:v>5.9</c:v>
                </c:pt>
                <c:pt idx="2679">
                  <c:v>7</c:v>
                </c:pt>
                <c:pt idx="2680">
                  <c:v>6.1</c:v>
                </c:pt>
                <c:pt idx="2681">
                  <c:v>6.9</c:v>
                </c:pt>
                <c:pt idx="2682">
                  <c:v>7.5</c:v>
                </c:pt>
                <c:pt idx="2683">
                  <c:v>7.3</c:v>
                </c:pt>
                <c:pt idx="2684">
                  <c:v>6.5</c:v>
                </c:pt>
                <c:pt idx="2685">
                  <c:v>6.2</c:v>
                </c:pt>
                <c:pt idx="2686">
                  <c:v>6</c:v>
                </c:pt>
                <c:pt idx="2687">
                  <c:v>6.3</c:v>
                </c:pt>
                <c:pt idx="2688">
                  <c:v>5.8</c:v>
                </c:pt>
                <c:pt idx="2689">
                  <c:v>6.1</c:v>
                </c:pt>
                <c:pt idx="2690">
                  <c:v>6.9</c:v>
                </c:pt>
                <c:pt idx="2691">
                  <c:v>5.4</c:v>
                </c:pt>
                <c:pt idx="2692">
                  <c:v>6.7</c:v>
                </c:pt>
                <c:pt idx="2693">
                  <c:v>7.4</c:v>
                </c:pt>
                <c:pt idx="2694">
                  <c:v>5.6</c:v>
                </c:pt>
                <c:pt idx="2695">
                  <c:v>6.5</c:v>
                </c:pt>
                <c:pt idx="2696">
                  <c:v>6.5</c:v>
                </c:pt>
                <c:pt idx="2697">
                  <c:v>5.8</c:v>
                </c:pt>
                <c:pt idx="2698">
                  <c:v>5</c:v>
                </c:pt>
                <c:pt idx="2699">
                  <c:v>5.5</c:v>
                </c:pt>
                <c:pt idx="2700">
                  <c:v>6.5</c:v>
                </c:pt>
                <c:pt idx="2701">
                  <c:v>7.2</c:v>
                </c:pt>
                <c:pt idx="2702">
                  <c:v>5.2</c:v>
                </c:pt>
                <c:pt idx="2703">
                  <c:v>5.7</c:v>
                </c:pt>
                <c:pt idx="2704">
                  <c:v>4.7</c:v>
                </c:pt>
                <c:pt idx="2705">
                  <c:v>5.9</c:v>
                </c:pt>
                <c:pt idx="2706">
                  <c:v>6.8</c:v>
                </c:pt>
                <c:pt idx="2707">
                  <c:v>5.9</c:v>
                </c:pt>
                <c:pt idx="2708">
                  <c:v>7.7</c:v>
                </c:pt>
                <c:pt idx="2709">
                  <c:v>4.4000000000000004</c:v>
                </c:pt>
                <c:pt idx="2710">
                  <c:v>6.6</c:v>
                </c:pt>
                <c:pt idx="2711">
                  <c:v>6.7</c:v>
                </c:pt>
                <c:pt idx="2712">
                  <c:v>5.5</c:v>
                </c:pt>
                <c:pt idx="2713">
                  <c:v>6.5</c:v>
                </c:pt>
                <c:pt idx="2714">
                  <c:v>6.2</c:v>
                </c:pt>
                <c:pt idx="2715">
                  <c:v>7.1</c:v>
                </c:pt>
                <c:pt idx="2716">
                  <c:v>6.1</c:v>
                </c:pt>
                <c:pt idx="2717">
                  <c:v>6</c:v>
                </c:pt>
                <c:pt idx="2718">
                  <c:v>7.4</c:v>
                </c:pt>
                <c:pt idx="2719">
                  <c:v>5.9</c:v>
                </c:pt>
                <c:pt idx="2720">
                  <c:v>4.0999999999999996</c:v>
                </c:pt>
                <c:pt idx="2721">
                  <c:v>5.9</c:v>
                </c:pt>
                <c:pt idx="2722">
                  <c:v>7</c:v>
                </c:pt>
                <c:pt idx="2723">
                  <c:v>6.8</c:v>
                </c:pt>
                <c:pt idx="2724">
                  <c:v>7.4</c:v>
                </c:pt>
                <c:pt idx="2725">
                  <c:v>7.1</c:v>
                </c:pt>
                <c:pt idx="2726">
                  <c:v>7</c:v>
                </c:pt>
                <c:pt idx="2727">
                  <c:v>5.8</c:v>
                </c:pt>
                <c:pt idx="2728">
                  <c:v>7.8</c:v>
                </c:pt>
                <c:pt idx="2729">
                  <c:v>6.5</c:v>
                </c:pt>
                <c:pt idx="2730">
                  <c:v>7</c:v>
                </c:pt>
                <c:pt idx="2731">
                  <c:v>6.3</c:v>
                </c:pt>
                <c:pt idx="2732">
                  <c:v>5.3</c:v>
                </c:pt>
                <c:pt idx="2733">
                  <c:v>5.5</c:v>
                </c:pt>
                <c:pt idx="2734">
                  <c:v>7.4</c:v>
                </c:pt>
                <c:pt idx="2735">
                  <c:v>4.3</c:v>
                </c:pt>
                <c:pt idx="2736">
                  <c:v>5.2</c:v>
                </c:pt>
                <c:pt idx="2737">
                  <c:v>6.7</c:v>
                </c:pt>
                <c:pt idx="2738">
                  <c:v>8.6</c:v>
                </c:pt>
                <c:pt idx="2739">
                  <c:v>6.1</c:v>
                </c:pt>
                <c:pt idx="2740">
                  <c:v>5.8</c:v>
                </c:pt>
                <c:pt idx="2741">
                  <c:v>7.7</c:v>
                </c:pt>
                <c:pt idx="2742">
                  <c:v>8</c:v>
                </c:pt>
                <c:pt idx="2743">
                  <c:v>5.6</c:v>
                </c:pt>
                <c:pt idx="2744">
                  <c:v>6.7</c:v>
                </c:pt>
                <c:pt idx="2745">
                  <c:v>6.6</c:v>
                </c:pt>
                <c:pt idx="2746">
                  <c:v>4.0999999999999996</c:v>
                </c:pt>
                <c:pt idx="2747">
                  <c:v>7.3</c:v>
                </c:pt>
                <c:pt idx="2748">
                  <c:v>7.1</c:v>
                </c:pt>
                <c:pt idx="2749">
                  <c:v>6.5</c:v>
                </c:pt>
                <c:pt idx="2750">
                  <c:v>7</c:v>
                </c:pt>
                <c:pt idx="2751">
                  <c:v>5.5</c:v>
                </c:pt>
                <c:pt idx="2752">
                  <c:v>6.6</c:v>
                </c:pt>
                <c:pt idx="2753">
                  <c:v>7.1</c:v>
                </c:pt>
                <c:pt idx="2754">
                  <c:v>7.9</c:v>
                </c:pt>
                <c:pt idx="2755">
                  <c:v>7.1</c:v>
                </c:pt>
                <c:pt idx="2756">
                  <c:v>5.6</c:v>
                </c:pt>
                <c:pt idx="2757">
                  <c:v>7.3</c:v>
                </c:pt>
                <c:pt idx="2758">
                  <c:v>6.5</c:v>
                </c:pt>
                <c:pt idx="2759">
                  <c:v>4.8</c:v>
                </c:pt>
                <c:pt idx="2760">
                  <c:v>5.2</c:v>
                </c:pt>
                <c:pt idx="2761">
                  <c:v>6.3</c:v>
                </c:pt>
                <c:pt idx="2762">
                  <c:v>7.2</c:v>
                </c:pt>
                <c:pt idx="2763">
                  <c:v>6.8</c:v>
                </c:pt>
                <c:pt idx="2764">
                  <c:v>5.7</c:v>
                </c:pt>
                <c:pt idx="2765">
                  <c:v>7.2</c:v>
                </c:pt>
                <c:pt idx="2766">
                  <c:v>6.9</c:v>
                </c:pt>
                <c:pt idx="2767">
                  <c:v>6.2</c:v>
                </c:pt>
                <c:pt idx="2768">
                  <c:v>6.7</c:v>
                </c:pt>
                <c:pt idx="2769">
                  <c:v>6.5</c:v>
                </c:pt>
                <c:pt idx="2770">
                  <c:v>7.2</c:v>
                </c:pt>
                <c:pt idx="2771">
                  <c:v>5.3</c:v>
                </c:pt>
                <c:pt idx="2772">
                  <c:v>6.7</c:v>
                </c:pt>
                <c:pt idx="2773">
                  <c:v>5.7</c:v>
                </c:pt>
                <c:pt idx="2774">
                  <c:v>7.3</c:v>
                </c:pt>
                <c:pt idx="2775">
                  <c:v>5</c:v>
                </c:pt>
                <c:pt idx="2776">
                  <c:v>6.6</c:v>
                </c:pt>
                <c:pt idx="2777">
                  <c:v>6.6</c:v>
                </c:pt>
                <c:pt idx="2778">
                  <c:v>7.3</c:v>
                </c:pt>
                <c:pt idx="2779">
                  <c:v>6.2</c:v>
                </c:pt>
                <c:pt idx="2780">
                  <c:v>6.6</c:v>
                </c:pt>
                <c:pt idx="2781">
                  <c:v>6.3</c:v>
                </c:pt>
                <c:pt idx="2782">
                  <c:v>6.2</c:v>
                </c:pt>
                <c:pt idx="2783">
                  <c:v>5.5</c:v>
                </c:pt>
                <c:pt idx="2784">
                  <c:v>5.9</c:v>
                </c:pt>
                <c:pt idx="2785">
                  <c:v>4.7</c:v>
                </c:pt>
                <c:pt idx="2786">
                  <c:v>6.1</c:v>
                </c:pt>
                <c:pt idx="2787">
                  <c:v>6.7</c:v>
                </c:pt>
                <c:pt idx="2788">
                  <c:v>6.9</c:v>
                </c:pt>
                <c:pt idx="2789">
                  <c:v>7.3</c:v>
                </c:pt>
                <c:pt idx="2790">
                  <c:v>6.7</c:v>
                </c:pt>
                <c:pt idx="2791">
                  <c:v>6.1</c:v>
                </c:pt>
                <c:pt idx="2792">
                  <c:v>6.9</c:v>
                </c:pt>
                <c:pt idx="2793">
                  <c:v>7.9</c:v>
                </c:pt>
                <c:pt idx="2794">
                  <c:v>4.5</c:v>
                </c:pt>
                <c:pt idx="2795">
                  <c:v>7.6</c:v>
                </c:pt>
                <c:pt idx="2796">
                  <c:v>7.5</c:v>
                </c:pt>
                <c:pt idx="2797">
                  <c:v>6</c:v>
                </c:pt>
                <c:pt idx="2798">
                  <c:v>7.1</c:v>
                </c:pt>
                <c:pt idx="2799">
                  <c:v>6.9</c:v>
                </c:pt>
                <c:pt idx="2800">
                  <c:v>8.5</c:v>
                </c:pt>
                <c:pt idx="2801">
                  <c:v>7.5</c:v>
                </c:pt>
                <c:pt idx="2802">
                  <c:v>6.6</c:v>
                </c:pt>
                <c:pt idx="2803">
                  <c:v>8</c:v>
                </c:pt>
                <c:pt idx="2804">
                  <c:v>7</c:v>
                </c:pt>
                <c:pt idx="2805">
                  <c:v>6.8</c:v>
                </c:pt>
                <c:pt idx="2806">
                  <c:v>6.7</c:v>
                </c:pt>
                <c:pt idx="2807">
                  <c:v>6.5</c:v>
                </c:pt>
                <c:pt idx="2808">
                  <c:v>8</c:v>
                </c:pt>
                <c:pt idx="2809">
                  <c:v>6.5</c:v>
                </c:pt>
                <c:pt idx="2810">
                  <c:v>4.9000000000000004</c:v>
                </c:pt>
                <c:pt idx="2811">
                  <c:v>7.1</c:v>
                </c:pt>
                <c:pt idx="2812">
                  <c:v>7</c:v>
                </c:pt>
                <c:pt idx="2813">
                  <c:v>7</c:v>
                </c:pt>
                <c:pt idx="2814">
                  <c:v>4.5</c:v>
                </c:pt>
                <c:pt idx="2815">
                  <c:v>7.7</c:v>
                </c:pt>
                <c:pt idx="2816">
                  <c:v>6.7</c:v>
                </c:pt>
                <c:pt idx="2817">
                  <c:v>7</c:v>
                </c:pt>
                <c:pt idx="2818">
                  <c:v>6.5</c:v>
                </c:pt>
                <c:pt idx="2819">
                  <c:v>6.2</c:v>
                </c:pt>
                <c:pt idx="2820">
                  <c:v>5.7</c:v>
                </c:pt>
                <c:pt idx="2821">
                  <c:v>6.4</c:v>
                </c:pt>
                <c:pt idx="2822">
                  <c:v>5.4</c:v>
                </c:pt>
                <c:pt idx="2823">
                  <c:v>6.6</c:v>
                </c:pt>
                <c:pt idx="2824">
                  <c:v>6.1</c:v>
                </c:pt>
                <c:pt idx="2825">
                  <c:v>7.6</c:v>
                </c:pt>
                <c:pt idx="2826">
                  <c:v>6.2</c:v>
                </c:pt>
                <c:pt idx="2827">
                  <c:v>6.6</c:v>
                </c:pt>
                <c:pt idx="2828">
                  <c:v>7.3</c:v>
                </c:pt>
                <c:pt idx="2829">
                  <c:v>4.2</c:v>
                </c:pt>
                <c:pt idx="2830">
                  <c:v>6.5</c:v>
                </c:pt>
                <c:pt idx="2831">
                  <c:v>6.5</c:v>
                </c:pt>
                <c:pt idx="2832">
                  <c:v>5.7</c:v>
                </c:pt>
                <c:pt idx="2833">
                  <c:v>7.3</c:v>
                </c:pt>
                <c:pt idx="2834">
                  <c:v>6.9</c:v>
                </c:pt>
                <c:pt idx="2835">
                  <c:v>5</c:v>
                </c:pt>
                <c:pt idx="2836">
                  <c:v>7.3</c:v>
                </c:pt>
                <c:pt idx="2837">
                  <c:v>6.5</c:v>
                </c:pt>
                <c:pt idx="2838">
                  <c:v>7</c:v>
                </c:pt>
                <c:pt idx="2839">
                  <c:v>8</c:v>
                </c:pt>
                <c:pt idx="2840">
                  <c:v>6.9</c:v>
                </c:pt>
                <c:pt idx="2841">
                  <c:v>7.1</c:v>
                </c:pt>
                <c:pt idx="2842">
                  <c:v>6.7</c:v>
                </c:pt>
                <c:pt idx="2843">
                  <c:v>8.9</c:v>
                </c:pt>
                <c:pt idx="2844">
                  <c:v>7.9</c:v>
                </c:pt>
                <c:pt idx="2845">
                  <c:v>5.6</c:v>
                </c:pt>
                <c:pt idx="2846">
                  <c:v>8</c:v>
                </c:pt>
                <c:pt idx="2847">
                  <c:v>6.2</c:v>
                </c:pt>
                <c:pt idx="2848">
                  <c:v>7.9</c:v>
                </c:pt>
                <c:pt idx="2849">
                  <c:v>8.1</c:v>
                </c:pt>
                <c:pt idx="2850">
                  <c:v>7.6</c:v>
                </c:pt>
                <c:pt idx="2851">
                  <c:v>7.6</c:v>
                </c:pt>
                <c:pt idx="2852">
                  <c:v>6.5</c:v>
                </c:pt>
                <c:pt idx="2853">
                  <c:v>5.6</c:v>
                </c:pt>
                <c:pt idx="2854">
                  <c:v>7.7</c:v>
                </c:pt>
                <c:pt idx="2855">
                  <c:v>5.2</c:v>
                </c:pt>
                <c:pt idx="2856">
                  <c:v>6.1</c:v>
                </c:pt>
                <c:pt idx="2857">
                  <c:v>7.4</c:v>
                </c:pt>
                <c:pt idx="2858">
                  <c:v>6.8</c:v>
                </c:pt>
                <c:pt idx="2859">
                  <c:v>6.4</c:v>
                </c:pt>
                <c:pt idx="2860">
                  <c:v>5.7</c:v>
                </c:pt>
                <c:pt idx="2861">
                  <c:v>6.7</c:v>
                </c:pt>
                <c:pt idx="2862">
                  <c:v>5.6</c:v>
                </c:pt>
                <c:pt idx="2863">
                  <c:v>7.6</c:v>
                </c:pt>
                <c:pt idx="2864">
                  <c:v>6.5</c:v>
                </c:pt>
                <c:pt idx="2865">
                  <c:v>6.3</c:v>
                </c:pt>
                <c:pt idx="2866">
                  <c:v>7.1</c:v>
                </c:pt>
                <c:pt idx="2867">
                  <c:v>7.1</c:v>
                </c:pt>
                <c:pt idx="2868">
                  <c:v>6.9</c:v>
                </c:pt>
                <c:pt idx="2869">
                  <c:v>5.4</c:v>
                </c:pt>
                <c:pt idx="2870">
                  <c:v>5.0999999999999996</c:v>
                </c:pt>
                <c:pt idx="2871">
                  <c:v>5.3</c:v>
                </c:pt>
                <c:pt idx="2872">
                  <c:v>7.3</c:v>
                </c:pt>
                <c:pt idx="2873">
                  <c:v>7.3</c:v>
                </c:pt>
                <c:pt idx="2874">
                  <c:v>7.1</c:v>
                </c:pt>
                <c:pt idx="2875">
                  <c:v>6</c:v>
                </c:pt>
                <c:pt idx="2876">
                  <c:v>6.6</c:v>
                </c:pt>
                <c:pt idx="2877">
                  <c:v>7.2</c:v>
                </c:pt>
                <c:pt idx="2878">
                  <c:v>7.2</c:v>
                </c:pt>
                <c:pt idx="2879">
                  <c:v>6.9</c:v>
                </c:pt>
                <c:pt idx="2880">
                  <c:v>6.8</c:v>
                </c:pt>
                <c:pt idx="2881">
                  <c:v>7.7</c:v>
                </c:pt>
                <c:pt idx="2882">
                  <c:v>7.4</c:v>
                </c:pt>
                <c:pt idx="2883">
                  <c:v>6.5</c:v>
                </c:pt>
                <c:pt idx="2884">
                  <c:v>6.4</c:v>
                </c:pt>
                <c:pt idx="2885">
                  <c:v>5.6</c:v>
                </c:pt>
                <c:pt idx="2886">
                  <c:v>6.8</c:v>
                </c:pt>
                <c:pt idx="2887">
                  <c:v>5.5</c:v>
                </c:pt>
                <c:pt idx="2888">
                  <c:v>6.9</c:v>
                </c:pt>
                <c:pt idx="2889">
                  <c:v>6</c:v>
                </c:pt>
                <c:pt idx="2890">
                  <c:v>6.4</c:v>
                </c:pt>
                <c:pt idx="2891">
                  <c:v>6.6</c:v>
                </c:pt>
                <c:pt idx="2892">
                  <c:v>5.3</c:v>
                </c:pt>
                <c:pt idx="2893">
                  <c:v>8.1</c:v>
                </c:pt>
                <c:pt idx="2894">
                  <c:v>6.9</c:v>
                </c:pt>
                <c:pt idx="2895">
                  <c:v>6.5</c:v>
                </c:pt>
                <c:pt idx="2896">
                  <c:v>7.4</c:v>
                </c:pt>
                <c:pt idx="2897">
                  <c:v>6.9</c:v>
                </c:pt>
                <c:pt idx="2898">
                  <c:v>6.7</c:v>
                </c:pt>
                <c:pt idx="2899">
                  <c:v>7.6</c:v>
                </c:pt>
                <c:pt idx="2900">
                  <c:v>5.4</c:v>
                </c:pt>
                <c:pt idx="2901">
                  <c:v>7.3</c:v>
                </c:pt>
                <c:pt idx="2902">
                  <c:v>6</c:v>
                </c:pt>
                <c:pt idx="2903">
                  <c:v>7.2</c:v>
                </c:pt>
                <c:pt idx="2904">
                  <c:v>6</c:v>
                </c:pt>
                <c:pt idx="2905">
                  <c:v>6.9</c:v>
                </c:pt>
                <c:pt idx="2906">
                  <c:v>6.2</c:v>
                </c:pt>
                <c:pt idx="2907">
                  <c:v>6.9</c:v>
                </c:pt>
                <c:pt idx="2908">
                  <c:v>6.3</c:v>
                </c:pt>
                <c:pt idx="2909">
                  <c:v>6.7</c:v>
                </c:pt>
                <c:pt idx="2910">
                  <c:v>5.4</c:v>
                </c:pt>
                <c:pt idx="2911">
                  <c:v>8</c:v>
                </c:pt>
                <c:pt idx="2912">
                  <c:v>7</c:v>
                </c:pt>
                <c:pt idx="2913">
                  <c:v>7.2</c:v>
                </c:pt>
                <c:pt idx="2914">
                  <c:v>7.5</c:v>
                </c:pt>
                <c:pt idx="2915">
                  <c:v>6.7</c:v>
                </c:pt>
                <c:pt idx="2916">
                  <c:v>6.1</c:v>
                </c:pt>
                <c:pt idx="2917">
                  <c:v>7.7</c:v>
                </c:pt>
                <c:pt idx="2918">
                  <c:v>7.6</c:v>
                </c:pt>
                <c:pt idx="2919">
                  <c:v>6.1</c:v>
                </c:pt>
                <c:pt idx="2920">
                  <c:v>4.9000000000000004</c:v>
                </c:pt>
                <c:pt idx="2921">
                  <c:v>6.8</c:v>
                </c:pt>
                <c:pt idx="2922">
                  <c:v>7</c:v>
                </c:pt>
                <c:pt idx="2923">
                  <c:v>5.7</c:v>
                </c:pt>
                <c:pt idx="2924">
                  <c:v>7.5</c:v>
                </c:pt>
                <c:pt idx="2925">
                  <c:v>7.4</c:v>
                </c:pt>
                <c:pt idx="2926">
                  <c:v>7.2</c:v>
                </c:pt>
                <c:pt idx="2927">
                  <c:v>6.8</c:v>
                </c:pt>
                <c:pt idx="2928">
                  <c:v>6.8</c:v>
                </c:pt>
                <c:pt idx="2929">
                  <c:v>5.2</c:v>
                </c:pt>
                <c:pt idx="2930">
                  <c:v>7.2</c:v>
                </c:pt>
                <c:pt idx="2931">
                  <c:v>4</c:v>
                </c:pt>
                <c:pt idx="2932">
                  <c:v>6.8</c:v>
                </c:pt>
                <c:pt idx="2933">
                  <c:v>6.9</c:v>
                </c:pt>
                <c:pt idx="2934">
                  <c:v>7.3</c:v>
                </c:pt>
                <c:pt idx="2935">
                  <c:v>6.1</c:v>
                </c:pt>
                <c:pt idx="2936">
                  <c:v>6</c:v>
                </c:pt>
                <c:pt idx="2937">
                  <c:v>7</c:v>
                </c:pt>
                <c:pt idx="2938">
                  <c:v>7.1</c:v>
                </c:pt>
                <c:pt idx="2939">
                  <c:v>6.2</c:v>
                </c:pt>
                <c:pt idx="2940">
                  <c:v>6.9</c:v>
                </c:pt>
                <c:pt idx="2941">
                  <c:v>7.6</c:v>
                </c:pt>
                <c:pt idx="2942">
                  <c:v>7.6</c:v>
                </c:pt>
                <c:pt idx="2943">
                  <c:v>6.4</c:v>
                </c:pt>
                <c:pt idx="2944">
                  <c:v>6.2</c:v>
                </c:pt>
                <c:pt idx="2945">
                  <c:v>7.5</c:v>
                </c:pt>
                <c:pt idx="2946">
                  <c:v>6.2</c:v>
                </c:pt>
                <c:pt idx="2947">
                  <c:v>6.5</c:v>
                </c:pt>
                <c:pt idx="2948">
                  <c:v>7.9</c:v>
                </c:pt>
                <c:pt idx="2949">
                  <c:v>6.8</c:v>
                </c:pt>
                <c:pt idx="2950">
                  <c:v>6.3</c:v>
                </c:pt>
                <c:pt idx="2951">
                  <c:v>6.3</c:v>
                </c:pt>
                <c:pt idx="2952">
                  <c:v>6.6</c:v>
                </c:pt>
                <c:pt idx="2953">
                  <c:v>6.4</c:v>
                </c:pt>
                <c:pt idx="2954">
                  <c:v>7.5</c:v>
                </c:pt>
                <c:pt idx="2955">
                  <c:v>6.5</c:v>
                </c:pt>
                <c:pt idx="2956">
                  <c:v>7.2</c:v>
                </c:pt>
                <c:pt idx="2957">
                  <c:v>6.3</c:v>
                </c:pt>
                <c:pt idx="2958">
                  <c:v>7</c:v>
                </c:pt>
                <c:pt idx="2959">
                  <c:v>6.3</c:v>
                </c:pt>
                <c:pt idx="2960">
                  <c:v>7.1</c:v>
                </c:pt>
                <c:pt idx="2961">
                  <c:v>6.2</c:v>
                </c:pt>
                <c:pt idx="2962">
                  <c:v>6.7</c:v>
                </c:pt>
                <c:pt idx="2963">
                  <c:v>6.5</c:v>
                </c:pt>
                <c:pt idx="2964">
                  <c:v>5.9</c:v>
                </c:pt>
                <c:pt idx="2965">
                  <c:v>6</c:v>
                </c:pt>
                <c:pt idx="2966">
                  <c:v>6.9</c:v>
                </c:pt>
                <c:pt idx="2967">
                  <c:v>7.3</c:v>
                </c:pt>
                <c:pt idx="2968">
                  <c:v>7.7</c:v>
                </c:pt>
                <c:pt idx="2969">
                  <c:v>7.3</c:v>
                </c:pt>
                <c:pt idx="2970">
                  <c:v>7</c:v>
                </c:pt>
                <c:pt idx="2971">
                  <c:v>6.4</c:v>
                </c:pt>
                <c:pt idx="2972">
                  <c:v>5.6</c:v>
                </c:pt>
                <c:pt idx="2973">
                  <c:v>8.1999999999999993</c:v>
                </c:pt>
                <c:pt idx="2974">
                  <c:v>6.5</c:v>
                </c:pt>
                <c:pt idx="2975">
                  <c:v>8.1</c:v>
                </c:pt>
                <c:pt idx="2976">
                  <c:v>5.4</c:v>
                </c:pt>
                <c:pt idx="2977">
                  <c:v>6.3</c:v>
                </c:pt>
                <c:pt idx="2978">
                  <c:v>7.8</c:v>
                </c:pt>
                <c:pt idx="2979">
                  <c:v>6.8</c:v>
                </c:pt>
                <c:pt idx="2980">
                  <c:v>7.1</c:v>
                </c:pt>
                <c:pt idx="2981">
                  <c:v>6.2</c:v>
                </c:pt>
                <c:pt idx="2982">
                  <c:v>7.3</c:v>
                </c:pt>
                <c:pt idx="2983">
                  <c:v>5.9</c:v>
                </c:pt>
                <c:pt idx="2984">
                  <c:v>7.7</c:v>
                </c:pt>
                <c:pt idx="2985">
                  <c:v>7.3</c:v>
                </c:pt>
                <c:pt idx="2986">
                  <c:v>7.4</c:v>
                </c:pt>
                <c:pt idx="2987">
                  <c:v>6.6</c:v>
                </c:pt>
                <c:pt idx="2988">
                  <c:v>6.9</c:v>
                </c:pt>
                <c:pt idx="2989">
                  <c:v>6.8</c:v>
                </c:pt>
                <c:pt idx="2990">
                  <c:v>7.3</c:v>
                </c:pt>
                <c:pt idx="2991">
                  <c:v>7.2</c:v>
                </c:pt>
                <c:pt idx="2992">
                  <c:v>7.7</c:v>
                </c:pt>
                <c:pt idx="2993">
                  <c:v>8.1</c:v>
                </c:pt>
                <c:pt idx="2994">
                  <c:v>7.7</c:v>
                </c:pt>
                <c:pt idx="2995">
                  <c:v>7.6</c:v>
                </c:pt>
                <c:pt idx="2996">
                  <c:v>7.2</c:v>
                </c:pt>
                <c:pt idx="2997">
                  <c:v>7.2</c:v>
                </c:pt>
                <c:pt idx="2998">
                  <c:v>8.1</c:v>
                </c:pt>
                <c:pt idx="2999">
                  <c:v>7.5</c:v>
                </c:pt>
                <c:pt idx="3000">
                  <c:v>8.1</c:v>
                </c:pt>
                <c:pt idx="3001">
                  <c:v>7.8</c:v>
                </c:pt>
                <c:pt idx="3002">
                  <c:v>7.8</c:v>
                </c:pt>
                <c:pt idx="3003">
                  <c:v>7.6</c:v>
                </c:pt>
                <c:pt idx="3004">
                  <c:v>7.4</c:v>
                </c:pt>
                <c:pt idx="3005">
                  <c:v>6.3</c:v>
                </c:pt>
                <c:pt idx="3006">
                  <c:v>6.9</c:v>
                </c:pt>
                <c:pt idx="3007">
                  <c:v>8.6</c:v>
                </c:pt>
                <c:pt idx="3008">
                  <c:v>5.0999999999999996</c:v>
                </c:pt>
                <c:pt idx="3009">
                  <c:v>6.4</c:v>
                </c:pt>
                <c:pt idx="3010">
                  <c:v>7.9</c:v>
                </c:pt>
                <c:pt idx="3011">
                  <c:v>6.9</c:v>
                </c:pt>
                <c:pt idx="3012">
                  <c:v>7.5</c:v>
                </c:pt>
                <c:pt idx="3013">
                  <c:v>7.2</c:v>
                </c:pt>
                <c:pt idx="3014">
                  <c:v>5.8</c:v>
                </c:pt>
                <c:pt idx="3015">
                  <c:v>6.2</c:v>
                </c:pt>
                <c:pt idx="3016">
                  <c:v>6.8</c:v>
                </c:pt>
                <c:pt idx="3017">
                  <c:v>6.1</c:v>
                </c:pt>
                <c:pt idx="3018">
                  <c:v>7.7</c:v>
                </c:pt>
                <c:pt idx="3019">
                  <c:v>5.2</c:v>
                </c:pt>
                <c:pt idx="3020">
                  <c:v>6.8</c:v>
                </c:pt>
                <c:pt idx="3021">
                  <c:v>6.5</c:v>
                </c:pt>
                <c:pt idx="3022">
                  <c:v>7</c:v>
                </c:pt>
                <c:pt idx="3023">
                  <c:v>5.9</c:v>
                </c:pt>
                <c:pt idx="3024">
                  <c:v>7.1</c:v>
                </c:pt>
                <c:pt idx="3025">
                  <c:v>5.5</c:v>
                </c:pt>
                <c:pt idx="3026">
                  <c:v>7.4</c:v>
                </c:pt>
                <c:pt idx="3027">
                  <c:v>7.3</c:v>
                </c:pt>
                <c:pt idx="3028">
                  <c:v>4.5999999999999996</c:v>
                </c:pt>
                <c:pt idx="3029">
                  <c:v>7.2</c:v>
                </c:pt>
                <c:pt idx="3030">
                  <c:v>5.0999999999999996</c:v>
                </c:pt>
                <c:pt idx="3031">
                  <c:v>6.7</c:v>
                </c:pt>
                <c:pt idx="3032">
                  <c:v>5.3</c:v>
                </c:pt>
                <c:pt idx="3033">
                  <c:v>7.8</c:v>
                </c:pt>
                <c:pt idx="3034">
                  <c:v>6.7</c:v>
                </c:pt>
                <c:pt idx="3035">
                  <c:v>7.2</c:v>
                </c:pt>
                <c:pt idx="3036">
                  <c:v>5.8</c:v>
                </c:pt>
                <c:pt idx="3037">
                  <c:v>7</c:v>
                </c:pt>
                <c:pt idx="3038">
                  <c:v>5.7</c:v>
                </c:pt>
                <c:pt idx="3039">
                  <c:v>6.7</c:v>
                </c:pt>
                <c:pt idx="3040">
                  <c:v>6.1</c:v>
                </c:pt>
                <c:pt idx="3041">
                  <c:v>6.2</c:v>
                </c:pt>
                <c:pt idx="3042">
                  <c:v>6.2</c:v>
                </c:pt>
                <c:pt idx="3043">
                  <c:v>4.7</c:v>
                </c:pt>
                <c:pt idx="3044">
                  <c:v>6.3</c:v>
                </c:pt>
                <c:pt idx="3045">
                  <c:v>7.3</c:v>
                </c:pt>
                <c:pt idx="3046">
                  <c:v>5.8</c:v>
                </c:pt>
                <c:pt idx="3047">
                  <c:v>7.1</c:v>
                </c:pt>
                <c:pt idx="3048">
                  <c:v>7.1</c:v>
                </c:pt>
                <c:pt idx="3049">
                  <c:v>6.7</c:v>
                </c:pt>
                <c:pt idx="3050">
                  <c:v>6.9</c:v>
                </c:pt>
                <c:pt idx="3051">
                  <c:v>6.6</c:v>
                </c:pt>
                <c:pt idx="3052">
                  <c:v>8.3000000000000007</c:v>
                </c:pt>
                <c:pt idx="3053">
                  <c:v>7.2</c:v>
                </c:pt>
                <c:pt idx="3054">
                  <c:v>5.6</c:v>
                </c:pt>
                <c:pt idx="3055">
                  <c:v>7.7</c:v>
                </c:pt>
                <c:pt idx="3056">
                  <c:v>6.6</c:v>
                </c:pt>
                <c:pt idx="3057">
                  <c:v>7.4</c:v>
                </c:pt>
                <c:pt idx="3058">
                  <c:v>7.1</c:v>
                </c:pt>
                <c:pt idx="3059">
                  <c:v>7.9</c:v>
                </c:pt>
                <c:pt idx="3060">
                  <c:v>6.7</c:v>
                </c:pt>
                <c:pt idx="3061">
                  <c:v>6.6</c:v>
                </c:pt>
                <c:pt idx="3062">
                  <c:v>7.9</c:v>
                </c:pt>
                <c:pt idx="3063">
                  <c:v>4.9000000000000004</c:v>
                </c:pt>
                <c:pt idx="3064">
                  <c:v>7.2</c:v>
                </c:pt>
                <c:pt idx="3065">
                  <c:v>6.1</c:v>
                </c:pt>
                <c:pt idx="3066">
                  <c:v>5.3</c:v>
                </c:pt>
                <c:pt idx="3067">
                  <c:v>5</c:v>
                </c:pt>
                <c:pt idx="3068">
                  <c:v>7.6</c:v>
                </c:pt>
                <c:pt idx="3069">
                  <c:v>7.6</c:v>
                </c:pt>
                <c:pt idx="3070">
                  <c:v>6.6</c:v>
                </c:pt>
                <c:pt idx="3071">
                  <c:v>6.6</c:v>
                </c:pt>
                <c:pt idx="3072">
                  <c:v>7.3</c:v>
                </c:pt>
                <c:pt idx="3073">
                  <c:v>6.6</c:v>
                </c:pt>
                <c:pt idx="3074">
                  <c:v>6.9</c:v>
                </c:pt>
                <c:pt idx="3075">
                  <c:v>5.8</c:v>
                </c:pt>
                <c:pt idx="3076">
                  <c:v>4.4000000000000004</c:v>
                </c:pt>
                <c:pt idx="3077">
                  <c:v>6.6</c:v>
                </c:pt>
                <c:pt idx="3078">
                  <c:v>7.6</c:v>
                </c:pt>
                <c:pt idx="3079">
                  <c:v>4.5999999999999996</c:v>
                </c:pt>
                <c:pt idx="3080">
                  <c:v>6.8</c:v>
                </c:pt>
                <c:pt idx="3081">
                  <c:v>4.9000000000000004</c:v>
                </c:pt>
                <c:pt idx="3082">
                  <c:v>7.3</c:v>
                </c:pt>
                <c:pt idx="3083">
                  <c:v>5</c:v>
                </c:pt>
                <c:pt idx="3084">
                  <c:v>8</c:v>
                </c:pt>
                <c:pt idx="3085">
                  <c:v>5.2</c:v>
                </c:pt>
                <c:pt idx="3086">
                  <c:v>8.5</c:v>
                </c:pt>
                <c:pt idx="3087">
                  <c:v>6.5</c:v>
                </c:pt>
                <c:pt idx="3088">
                  <c:v>7.4</c:v>
                </c:pt>
                <c:pt idx="3089">
                  <c:v>7.7</c:v>
                </c:pt>
                <c:pt idx="3090">
                  <c:v>7.4</c:v>
                </c:pt>
                <c:pt idx="3091">
                  <c:v>5.0999999999999996</c:v>
                </c:pt>
                <c:pt idx="3092">
                  <c:v>5</c:v>
                </c:pt>
                <c:pt idx="3093">
                  <c:v>7.2</c:v>
                </c:pt>
                <c:pt idx="3094">
                  <c:v>6.4</c:v>
                </c:pt>
                <c:pt idx="3095">
                  <c:v>5.6</c:v>
                </c:pt>
                <c:pt idx="3096">
                  <c:v>6.1</c:v>
                </c:pt>
                <c:pt idx="3097">
                  <c:v>5.2</c:v>
                </c:pt>
                <c:pt idx="3098">
                  <c:v>7.3</c:v>
                </c:pt>
                <c:pt idx="3099">
                  <c:v>7.5</c:v>
                </c:pt>
                <c:pt idx="3100">
                  <c:v>4.5</c:v>
                </c:pt>
                <c:pt idx="3101">
                  <c:v>6.6</c:v>
                </c:pt>
                <c:pt idx="3102">
                  <c:v>5.3</c:v>
                </c:pt>
                <c:pt idx="3103">
                  <c:v>4.9000000000000004</c:v>
                </c:pt>
                <c:pt idx="3104">
                  <c:v>7.7</c:v>
                </c:pt>
                <c:pt idx="3105">
                  <c:v>8</c:v>
                </c:pt>
                <c:pt idx="3106">
                  <c:v>7.6</c:v>
                </c:pt>
                <c:pt idx="3107">
                  <c:v>5.9</c:v>
                </c:pt>
                <c:pt idx="3108">
                  <c:v>6.2</c:v>
                </c:pt>
                <c:pt idx="3109">
                  <c:v>7.2</c:v>
                </c:pt>
                <c:pt idx="3110">
                  <c:v>6.3</c:v>
                </c:pt>
                <c:pt idx="3111">
                  <c:v>5.2</c:v>
                </c:pt>
                <c:pt idx="3112">
                  <c:v>6.9</c:v>
                </c:pt>
                <c:pt idx="3113">
                  <c:v>6.8</c:v>
                </c:pt>
                <c:pt idx="3114">
                  <c:v>6.1</c:v>
                </c:pt>
                <c:pt idx="3115">
                  <c:v>4.5</c:v>
                </c:pt>
                <c:pt idx="3116">
                  <c:v>5.9</c:v>
                </c:pt>
                <c:pt idx="3117">
                  <c:v>6.9</c:v>
                </c:pt>
                <c:pt idx="3118">
                  <c:v>7.7</c:v>
                </c:pt>
                <c:pt idx="3119">
                  <c:v>5.3</c:v>
                </c:pt>
                <c:pt idx="3120">
                  <c:v>7</c:v>
                </c:pt>
                <c:pt idx="3121">
                  <c:v>6.6</c:v>
                </c:pt>
                <c:pt idx="3122">
                  <c:v>6.4</c:v>
                </c:pt>
                <c:pt idx="3123">
                  <c:v>7.9</c:v>
                </c:pt>
                <c:pt idx="3124">
                  <c:v>6.9</c:v>
                </c:pt>
                <c:pt idx="3125">
                  <c:v>7.7</c:v>
                </c:pt>
                <c:pt idx="3126">
                  <c:v>7.2</c:v>
                </c:pt>
                <c:pt idx="3127">
                  <c:v>6.8</c:v>
                </c:pt>
                <c:pt idx="3128">
                  <c:v>7.4</c:v>
                </c:pt>
                <c:pt idx="3129">
                  <c:v>4.5999999999999996</c:v>
                </c:pt>
                <c:pt idx="3130">
                  <c:v>6.4</c:v>
                </c:pt>
                <c:pt idx="3131">
                  <c:v>7</c:v>
                </c:pt>
                <c:pt idx="3132">
                  <c:v>7.7</c:v>
                </c:pt>
                <c:pt idx="3133">
                  <c:v>6.8</c:v>
                </c:pt>
                <c:pt idx="3134">
                  <c:v>7</c:v>
                </c:pt>
                <c:pt idx="3135">
                  <c:v>7</c:v>
                </c:pt>
                <c:pt idx="3136">
                  <c:v>6.3</c:v>
                </c:pt>
                <c:pt idx="3137">
                  <c:v>7.1</c:v>
                </c:pt>
                <c:pt idx="3138">
                  <c:v>4.4000000000000004</c:v>
                </c:pt>
                <c:pt idx="3139">
                  <c:v>7.1</c:v>
                </c:pt>
                <c:pt idx="3140">
                  <c:v>6.1</c:v>
                </c:pt>
                <c:pt idx="3141">
                  <c:v>7.3</c:v>
                </c:pt>
                <c:pt idx="3142">
                  <c:v>6.2</c:v>
                </c:pt>
                <c:pt idx="3143">
                  <c:v>6.2</c:v>
                </c:pt>
                <c:pt idx="3144">
                  <c:v>6.2</c:v>
                </c:pt>
                <c:pt idx="3145">
                  <c:v>7.5</c:v>
                </c:pt>
                <c:pt idx="3146">
                  <c:v>7.4</c:v>
                </c:pt>
                <c:pt idx="3147">
                  <c:v>7.3</c:v>
                </c:pt>
                <c:pt idx="3148">
                  <c:v>8</c:v>
                </c:pt>
                <c:pt idx="3149">
                  <c:v>5.9</c:v>
                </c:pt>
                <c:pt idx="3150">
                  <c:v>6.8</c:v>
                </c:pt>
                <c:pt idx="3151">
                  <c:v>7.4</c:v>
                </c:pt>
                <c:pt idx="3152">
                  <c:v>6.7</c:v>
                </c:pt>
                <c:pt idx="3153">
                  <c:v>5.5</c:v>
                </c:pt>
                <c:pt idx="3154">
                  <c:v>5.7</c:v>
                </c:pt>
                <c:pt idx="3155">
                  <c:v>7.2</c:v>
                </c:pt>
                <c:pt idx="3156">
                  <c:v>5.9</c:v>
                </c:pt>
                <c:pt idx="3157">
                  <c:v>6.7</c:v>
                </c:pt>
                <c:pt idx="3158">
                  <c:v>7.1</c:v>
                </c:pt>
                <c:pt idx="3159">
                  <c:v>7.7</c:v>
                </c:pt>
                <c:pt idx="3160">
                  <c:v>7.4</c:v>
                </c:pt>
                <c:pt idx="3161">
                  <c:v>8.4</c:v>
                </c:pt>
                <c:pt idx="3162">
                  <c:v>7.2</c:v>
                </c:pt>
                <c:pt idx="3163">
                  <c:v>5.4</c:v>
                </c:pt>
                <c:pt idx="3164">
                  <c:v>8.1</c:v>
                </c:pt>
                <c:pt idx="3165">
                  <c:v>7.8</c:v>
                </c:pt>
                <c:pt idx="3166">
                  <c:v>6.8</c:v>
                </c:pt>
                <c:pt idx="3167">
                  <c:v>7.7</c:v>
                </c:pt>
                <c:pt idx="3168">
                  <c:v>6.5</c:v>
                </c:pt>
                <c:pt idx="3169">
                  <c:v>7.3</c:v>
                </c:pt>
                <c:pt idx="3170">
                  <c:v>5.9</c:v>
                </c:pt>
                <c:pt idx="3171">
                  <c:v>8.6999999999999993</c:v>
                </c:pt>
                <c:pt idx="3172">
                  <c:v>5.8</c:v>
                </c:pt>
                <c:pt idx="3173">
                  <c:v>6.1</c:v>
                </c:pt>
                <c:pt idx="3174">
                  <c:v>7.6</c:v>
                </c:pt>
                <c:pt idx="3175">
                  <c:v>7.2</c:v>
                </c:pt>
                <c:pt idx="3176">
                  <c:v>6.5</c:v>
                </c:pt>
                <c:pt idx="3177">
                  <c:v>7.3</c:v>
                </c:pt>
                <c:pt idx="3178">
                  <c:v>6.2</c:v>
                </c:pt>
                <c:pt idx="3179">
                  <c:v>5</c:v>
                </c:pt>
                <c:pt idx="3180">
                  <c:v>7.8</c:v>
                </c:pt>
                <c:pt idx="3181">
                  <c:v>8.1</c:v>
                </c:pt>
                <c:pt idx="3182">
                  <c:v>6.7</c:v>
                </c:pt>
                <c:pt idx="3183">
                  <c:v>7.1</c:v>
                </c:pt>
                <c:pt idx="3184">
                  <c:v>5.6</c:v>
                </c:pt>
                <c:pt idx="3185">
                  <c:v>7.6</c:v>
                </c:pt>
                <c:pt idx="3186">
                  <c:v>4.5999999999999996</c:v>
                </c:pt>
                <c:pt idx="3187">
                  <c:v>7.1</c:v>
                </c:pt>
                <c:pt idx="3188">
                  <c:v>7.3</c:v>
                </c:pt>
                <c:pt idx="3189">
                  <c:v>4</c:v>
                </c:pt>
                <c:pt idx="3190">
                  <c:v>8</c:v>
                </c:pt>
                <c:pt idx="3191">
                  <c:v>6.7</c:v>
                </c:pt>
                <c:pt idx="3192">
                  <c:v>4.5999999999999996</c:v>
                </c:pt>
                <c:pt idx="3193">
                  <c:v>4</c:v>
                </c:pt>
                <c:pt idx="3194">
                  <c:v>7</c:v>
                </c:pt>
                <c:pt idx="3195">
                  <c:v>5.9</c:v>
                </c:pt>
                <c:pt idx="3196">
                  <c:v>7.5</c:v>
                </c:pt>
                <c:pt idx="3197">
                  <c:v>4.7</c:v>
                </c:pt>
                <c:pt idx="3198">
                  <c:v>6.7</c:v>
                </c:pt>
                <c:pt idx="3199">
                  <c:v>6.7</c:v>
                </c:pt>
                <c:pt idx="3200">
                  <c:v>7.1</c:v>
                </c:pt>
                <c:pt idx="3201">
                  <c:v>7.3</c:v>
                </c:pt>
                <c:pt idx="3202">
                  <c:v>7.6</c:v>
                </c:pt>
                <c:pt idx="3203">
                  <c:v>5.8</c:v>
                </c:pt>
                <c:pt idx="3204">
                  <c:v>6.5</c:v>
                </c:pt>
                <c:pt idx="3205">
                  <c:v>6.6</c:v>
                </c:pt>
                <c:pt idx="3206">
                  <c:v>6.9</c:v>
                </c:pt>
                <c:pt idx="3207">
                  <c:v>8.5</c:v>
                </c:pt>
                <c:pt idx="3208">
                  <c:v>4.8</c:v>
                </c:pt>
                <c:pt idx="3209">
                  <c:v>7</c:v>
                </c:pt>
                <c:pt idx="3210">
                  <c:v>5.4</c:v>
                </c:pt>
                <c:pt idx="3211">
                  <c:v>6.9</c:v>
                </c:pt>
                <c:pt idx="3212">
                  <c:v>6.6</c:v>
                </c:pt>
                <c:pt idx="3213">
                  <c:v>5.9</c:v>
                </c:pt>
                <c:pt idx="3214">
                  <c:v>6.3</c:v>
                </c:pt>
                <c:pt idx="3215">
                  <c:v>6.3</c:v>
                </c:pt>
                <c:pt idx="3216">
                  <c:v>7.7</c:v>
                </c:pt>
                <c:pt idx="3217">
                  <c:v>7</c:v>
                </c:pt>
                <c:pt idx="3218">
                  <c:v>6.3</c:v>
                </c:pt>
                <c:pt idx="3219">
                  <c:v>5.9</c:v>
                </c:pt>
                <c:pt idx="3220">
                  <c:v>6.2</c:v>
                </c:pt>
                <c:pt idx="3221">
                  <c:v>7.7</c:v>
                </c:pt>
                <c:pt idx="3222">
                  <c:v>6.5</c:v>
                </c:pt>
                <c:pt idx="3223">
                  <c:v>5.8</c:v>
                </c:pt>
                <c:pt idx="3224">
                  <c:v>6.1</c:v>
                </c:pt>
                <c:pt idx="3225">
                  <c:v>5.2</c:v>
                </c:pt>
                <c:pt idx="3226">
                  <c:v>8.1999999999999993</c:v>
                </c:pt>
                <c:pt idx="3227">
                  <c:v>6</c:v>
                </c:pt>
                <c:pt idx="3228">
                  <c:v>6.8</c:v>
                </c:pt>
                <c:pt idx="3229">
                  <c:v>7</c:v>
                </c:pt>
                <c:pt idx="3230">
                  <c:v>6.8</c:v>
                </c:pt>
                <c:pt idx="3231">
                  <c:v>7.1</c:v>
                </c:pt>
                <c:pt idx="3232">
                  <c:v>6.9</c:v>
                </c:pt>
                <c:pt idx="3233">
                  <c:v>6.9</c:v>
                </c:pt>
                <c:pt idx="3234">
                  <c:v>7.2</c:v>
                </c:pt>
                <c:pt idx="3235">
                  <c:v>7.8</c:v>
                </c:pt>
                <c:pt idx="3236">
                  <c:v>7.3</c:v>
                </c:pt>
                <c:pt idx="3237">
                  <c:v>7.5</c:v>
                </c:pt>
                <c:pt idx="3238">
                  <c:v>6</c:v>
                </c:pt>
                <c:pt idx="3239">
                  <c:v>6.8</c:v>
                </c:pt>
                <c:pt idx="3240">
                  <c:v>6.1</c:v>
                </c:pt>
                <c:pt idx="3241">
                  <c:v>7.5</c:v>
                </c:pt>
                <c:pt idx="3242">
                  <c:v>8.1999999999999993</c:v>
                </c:pt>
                <c:pt idx="3243">
                  <c:v>7.8</c:v>
                </c:pt>
                <c:pt idx="3244">
                  <c:v>5.2</c:v>
                </c:pt>
                <c:pt idx="3245">
                  <c:v>6.8</c:v>
                </c:pt>
                <c:pt idx="3246">
                  <c:v>7</c:v>
                </c:pt>
                <c:pt idx="3247">
                  <c:v>6.5</c:v>
                </c:pt>
                <c:pt idx="3248">
                  <c:v>6.4</c:v>
                </c:pt>
                <c:pt idx="3249">
                  <c:v>5.3</c:v>
                </c:pt>
                <c:pt idx="3250">
                  <c:v>4.7</c:v>
                </c:pt>
                <c:pt idx="3251">
                  <c:v>7</c:v>
                </c:pt>
                <c:pt idx="3252">
                  <c:v>7.6</c:v>
                </c:pt>
                <c:pt idx="3253">
                  <c:v>7.1</c:v>
                </c:pt>
                <c:pt idx="3254">
                  <c:v>6.5</c:v>
                </c:pt>
                <c:pt idx="3255">
                  <c:v>8.5</c:v>
                </c:pt>
                <c:pt idx="3256">
                  <c:v>8.6999999999999993</c:v>
                </c:pt>
                <c:pt idx="3257">
                  <c:v>7.1</c:v>
                </c:pt>
                <c:pt idx="3258">
                  <c:v>8.3000000000000007</c:v>
                </c:pt>
                <c:pt idx="3259">
                  <c:v>7.4</c:v>
                </c:pt>
                <c:pt idx="3260">
                  <c:v>6.4</c:v>
                </c:pt>
                <c:pt idx="3261">
                  <c:v>7.5</c:v>
                </c:pt>
                <c:pt idx="3262">
                  <c:v>7.2</c:v>
                </c:pt>
                <c:pt idx="3263">
                  <c:v>7.6</c:v>
                </c:pt>
                <c:pt idx="3264">
                  <c:v>7.8</c:v>
                </c:pt>
                <c:pt idx="3265">
                  <c:v>8.1999999999999993</c:v>
                </c:pt>
                <c:pt idx="3266">
                  <c:v>6.6</c:v>
                </c:pt>
                <c:pt idx="3267">
                  <c:v>5.7</c:v>
                </c:pt>
                <c:pt idx="3268">
                  <c:v>7.4</c:v>
                </c:pt>
                <c:pt idx="3269">
                  <c:v>8</c:v>
                </c:pt>
                <c:pt idx="3270">
                  <c:v>5.4</c:v>
                </c:pt>
                <c:pt idx="3271">
                  <c:v>7.4</c:v>
                </c:pt>
                <c:pt idx="3272">
                  <c:v>5.7</c:v>
                </c:pt>
                <c:pt idx="3273">
                  <c:v>6.8</c:v>
                </c:pt>
                <c:pt idx="3274">
                  <c:v>5.4</c:v>
                </c:pt>
                <c:pt idx="3275">
                  <c:v>5.0999999999999996</c:v>
                </c:pt>
                <c:pt idx="3276">
                  <c:v>5.9</c:v>
                </c:pt>
                <c:pt idx="3277">
                  <c:v>8.1999999999999993</c:v>
                </c:pt>
                <c:pt idx="3278">
                  <c:v>5.3</c:v>
                </c:pt>
                <c:pt idx="3279">
                  <c:v>4.3</c:v>
                </c:pt>
                <c:pt idx="3280">
                  <c:v>7.2</c:v>
                </c:pt>
                <c:pt idx="3281">
                  <c:v>5.9</c:v>
                </c:pt>
                <c:pt idx="3282">
                  <c:v>7.9</c:v>
                </c:pt>
                <c:pt idx="3283">
                  <c:v>6.5</c:v>
                </c:pt>
                <c:pt idx="3284">
                  <c:v>7</c:v>
                </c:pt>
                <c:pt idx="3285">
                  <c:v>6.9</c:v>
                </c:pt>
                <c:pt idx="3286">
                  <c:v>4.4000000000000004</c:v>
                </c:pt>
                <c:pt idx="3287">
                  <c:v>6</c:v>
                </c:pt>
                <c:pt idx="3288">
                  <c:v>5.3</c:v>
                </c:pt>
                <c:pt idx="3289">
                  <c:v>5.3</c:v>
                </c:pt>
                <c:pt idx="3290">
                  <c:v>7.1</c:v>
                </c:pt>
                <c:pt idx="3291">
                  <c:v>5.4</c:v>
                </c:pt>
                <c:pt idx="3292">
                  <c:v>6.9</c:v>
                </c:pt>
                <c:pt idx="3293">
                  <c:v>7.3</c:v>
                </c:pt>
                <c:pt idx="3294">
                  <c:v>7.8</c:v>
                </c:pt>
                <c:pt idx="3295">
                  <c:v>6.6</c:v>
                </c:pt>
                <c:pt idx="3296">
                  <c:v>5.4</c:v>
                </c:pt>
                <c:pt idx="3297">
                  <c:v>8.4</c:v>
                </c:pt>
                <c:pt idx="3298">
                  <c:v>6.3</c:v>
                </c:pt>
                <c:pt idx="3299">
                  <c:v>6.1</c:v>
                </c:pt>
                <c:pt idx="3300">
                  <c:v>5</c:v>
                </c:pt>
                <c:pt idx="3301">
                  <c:v>5.3</c:v>
                </c:pt>
                <c:pt idx="3302">
                  <c:v>5.3</c:v>
                </c:pt>
                <c:pt idx="3303">
                  <c:v>7.4</c:v>
                </c:pt>
                <c:pt idx="3304">
                  <c:v>5.9</c:v>
                </c:pt>
                <c:pt idx="3305">
                  <c:v>4.0999999999999996</c:v>
                </c:pt>
                <c:pt idx="3306">
                  <c:v>6.7</c:v>
                </c:pt>
                <c:pt idx="3307">
                  <c:v>5.8</c:v>
                </c:pt>
                <c:pt idx="3308">
                  <c:v>5.9</c:v>
                </c:pt>
                <c:pt idx="3309">
                  <c:v>8</c:v>
                </c:pt>
                <c:pt idx="3310">
                  <c:v>6.5</c:v>
                </c:pt>
                <c:pt idx="3311">
                  <c:v>6.4</c:v>
                </c:pt>
                <c:pt idx="3312">
                  <c:v>6.8</c:v>
                </c:pt>
                <c:pt idx="3313">
                  <c:v>7.4</c:v>
                </c:pt>
                <c:pt idx="3314">
                  <c:v>8.3000000000000007</c:v>
                </c:pt>
                <c:pt idx="3315">
                  <c:v>5.3</c:v>
                </c:pt>
                <c:pt idx="3316">
                  <c:v>8.1</c:v>
                </c:pt>
                <c:pt idx="3317">
                  <c:v>8</c:v>
                </c:pt>
                <c:pt idx="3318">
                  <c:v>5.7</c:v>
                </c:pt>
                <c:pt idx="3319">
                  <c:v>7.1</c:v>
                </c:pt>
                <c:pt idx="3320">
                  <c:v>7.8</c:v>
                </c:pt>
                <c:pt idx="3321">
                  <c:v>5.9</c:v>
                </c:pt>
                <c:pt idx="3322">
                  <c:v>7.8</c:v>
                </c:pt>
                <c:pt idx="3323">
                  <c:v>6</c:v>
                </c:pt>
                <c:pt idx="3324">
                  <c:v>7.2</c:v>
                </c:pt>
                <c:pt idx="3325">
                  <c:v>5.0999999999999996</c:v>
                </c:pt>
                <c:pt idx="3326">
                  <c:v>5.0999999999999996</c:v>
                </c:pt>
                <c:pt idx="3327">
                  <c:v>6.9</c:v>
                </c:pt>
                <c:pt idx="3328">
                  <c:v>4.5999999999999996</c:v>
                </c:pt>
                <c:pt idx="3329">
                  <c:v>6.7</c:v>
                </c:pt>
                <c:pt idx="3330">
                  <c:v>7.1</c:v>
                </c:pt>
                <c:pt idx="3331">
                  <c:v>7.6</c:v>
                </c:pt>
                <c:pt idx="3332">
                  <c:v>8.1</c:v>
                </c:pt>
                <c:pt idx="3333">
                  <c:v>7</c:v>
                </c:pt>
                <c:pt idx="3334">
                  <c:v>7.1</c:v>
                </c:pt>
                <c:pt idx="3335">
                  <c:v>7.6</c:v>
                </c:pt>
                <c:pt idx="3336">
                  <c:v>7.1</c:v>
                </c:pt>
                <c:pt idx="3337">
                  <c:v>7.1</c:v>
                </c:pt>
                <c:pt idx="3338">
                  <c:v>7.7</c:v>
                </c:pt>
                <c:pt idx="3339">
                  <c:v>7.6</c:v>
                </c:pt>
                <c:pt idx="3340">
                  <c:v>6.6</c:v>
                </c:pt>
                <c:pt idx="3341">
                  <c:v>5.7</c:v>
                </c:pt>
                <c:pt idx="3342">
                  <c:v>7.1</c:v>
                </c:pt>
                <c:pt idx="3343">
                  <c:v>6.2</c:v>
                </c:pt>
                <c:pt idx="3344">
                  <c:v>6.1</c:v>
                </c:pt>
                <c:pt idx="3345">
                  <c:v>5.9</c:v>
                </c:pt>
                <c:pt idx="3346">
                  <c:v>6.8</c:v>
                </c:pt>
                <c:pt idx="3347">
                  <c:v>6.8</c:v>
                </c:pt>
                <c:pt idx="3348">
                  <c:v>5.0999999999999996</c:v>
                </c:pt>
                <c:pt idx="3349">
                  <c:v>7.7</c:v>
                </c:pt>
                <c:pt idx="3350">
                  <c:v>7.8</c:v>
                </c:pt>
                <c:pt idx="3351">
                  <c:v>5.7</c:v>
                </c:pt>
                <c:pt idx="3352">
                  <c:v>4.7</c:v>
                </c:pt>
                <c:pt idx="3353">
                  <c:v>5.9</c:v>
                </c:pt>
                <c:pt idx="3354">
                  <c:v>5.9</c:v>
                </c:pt>
                <c:pt idx="3355">
                  <c:v>8.1</c:v>
                </c:pt>
                <c:pt idx="3356">
                  <c:v>7.6</c:v>
                </c:pt>
                <c:pt idx="3357">
                  <c:v>7.2</c:v>
                </c:pt>
                <c:pt idx="3358">
                  <c:v>7.5</c:v>
                </c:pt>
                <c:pt idx="3359">
                  <c:v>5.0999999999999996</c:v>
                </c:pt>
                <c:pt idx="3360">
                  <c:v>6.9</c:v>
                </c:pt>
                <c:pt idx="3361">
                  <c:v>7.6</c:v>
                </c:pt>
                <c:pt idx="3362">
                  <c:v>7.6</c:v>
                </c:pt>
                <c:pt idx="3363">
                  <c:v>7.6</c:v>
                </c:pt>
                <c:pt idx="3364">
                  <c:v>5.3</c:v>
                </c:pt>
                <c:pt idx="3365">
                  <c:v>8.5</c:v>
                </c:pt>
                <c:pt idx="3366">
                  <c:v>7</c:v>
                </c:pt>
                <c:pt idx="3367">
                  <c:v>7.8</c:v>
                </c:pt>
                <c:pt idx="3368">
                  <c:v>7.2</c:v>
                </c:pt>
                <c:pt idx="3369">
                  <c:v>8</c:v>
                </c:pt>
                <c:pt idx="3370">
                  <c:v>8.1</c:v>
                </c:pt>
                <c:pt idx="3371">
                  <c:v>6.8</c:v>
                </c:pt>
                <c:pt idx="3372">
                  <c:v>7.2</c:v>
                </c:pt>
                <c:pt idx="3373">
                  <c:v>7.4</c:v>
                </c:pt>
                <c:pt idx="3374">
                  <c:v>6.1</c:v>
                </c:pt>
                <c:pt idx="3375">
                  <c:v>7</c:v>
                </c:pt>
                <c:pt idx="3376">
                  <c:v>5.3</c:v>
                </c:pt>
                <c:pt idx="3377">
                  <c:v>4.7</c:v>
                </c:pt>
                <c:pt idx="3378">
                  <c:v>5.7</c:v>
                </c:pt>
                <c:pt idx="3379">
                  <c:v>6.5</c:v>
                </c:pt>
                <c:pt idx="3380">
                  <c:v>8</c:v>
                </c:pt>
                <c:pt idx="3381">
                  <c:v>8.3000000000000007</c:v>
                </c:pt>
                <c:pt idx="3382">
                  <c:v>6.9</c:v>
                </c:pt>
                <c:pt idx="3383">
                  <c:v>8.1</c:v>
                </c:pt>
                <c:pt idx="3384">
                  <c:v>6.8</c:v>
                </c:pt>
                <c:pt idx="3385">
                  <c:v>4.5999999999999996</c:v>
                </c:pt>
                <c:pt idx="3386">
                  <c:v>7</c:v>
                </c:pt>
                <c:pt idx="3387">
                  <c:v>6.7</c:v>
                </c:pt>
                <c:pt idx="3388">
                  <c:v>5.8</c:v>
                </c:pt>
                <c:pt idx="3389">
                  <c:v>4.5</c:v>
                </c:pt>
                <c:pt idx="3390">
                  <c:v>6.2</c:v>
                </c:pt>
                <c:pt idx="3391">
                  <c:v>6.6</c:v>
                </c:pt>
                <c:pt idx="3392">
                  <c:v>6.6</c:v>
                </c:pt>
                <c:pt idx="3393">
                  <c:v>7.8</c:v>
                </c:pt>
                <c:pt idx="3394">
                  <c:v>7.7</c:v>
                </c:pt>
                <c:pt idx="3395">
                  <c:v>5.7</c:v>
                </c:pt>
                <c:pt idx="3396">
                  <c:v>7.1</c:v>
                </c:pt>
                <c:pt idx="3397">
                  <c:v>6.4</c:v>
                </c:pt>
                <c:pt idx="3398">
                  <c:v>7</c:v>
                </c:pt>
                <c:pt idx="3399">
                  <c:v>5.8</c:v>
                </c:pt>
                <c:pt idx="3400">
                  <c:v>7.8</c:v>
                </c:pt>
                <c:pt idx="3401">
                  <c:v>7.2</c:v>
                </c:pt>
                <c:pt idx="3402">
                  <c:v>5.6</c:v>
                </c:pt>
                <c:pt idx="3403">
                  <c:v>6.8</c:v>
                </c:pt>
                <c:pt idx="3404">
                  <c:v>7.3</c:v>
                </c:pt>
                <c:pt idx="3405">
                  <c:v>7.3</c:v>
                </c:pt>
                <c:pt idx="3406">
                  <c:v>6.6</c:v>
                </c:pt>
                <c:pt idx="3407">
                  <c:v>7.5</c:v>
                </c:pt>
                <c:pt idx="3408">
                  <c:v>7.8</c:v>
                </c:pt>
                <c:pt idx="3409">
                  <c:v>6.7</c:v>
                </c:pt>
                <c:pt idx="3410">
                  <c:v>7.5</c:v>
                </c:pt>
                <c:pt idx="3411">
                  <c:v>6.3</c:v>
                </c:pt>
                <c:pt idx="3412">
                  <c:v>6.3</c:v>
                </c:pt>
                <c:pt idx="3413">
                  <c:v>6.8</c:v>
                </c:pt>
                <c:pt idx="3414">
                  <c:v>7.8</c:v>
                </c:pt>
                <c:pt idx="3415">
                  <c:v>6.9</c:v>
                </c:pt>
                <c:pt idx="3416">
                  <c:v>4.3</c:v>
                </c:pt>
                <c:pt idx="3417">
                  <c:v>7.2</c:v>
                </c:pt>
                <c:pt idx="3418">
                  <c:v>7.3</c:v>
                </c:pt>
                <c:pt idx="3419">
                  <c:v>7.2</c:v>
                </c:pt>
                <c:pt idx="3420">
                  <c:v>5.4</c:v>
                </c:pt>
                <c:pt idx="3421">
                  <c:v>7.1</c:v>
                </c:pt>
                <c:pt idx="3422">
                  <c:v>6.8</c:v>
                </c:pt>
                <c:pt idx="3423">
                  <c:v>7</c:v>
                </c:pt>
                <c:pt idx="3424">
                  <c:v>7.4</c:v>
                </c:pt>
                <c:pt idx="3425">
                  <c:v>6.7</c:v>
                </c:pt>
                <c:pt idx="3426">
                  <c:v>7.2</c:v>
                </c:pt>
                <c:pt idx="3427">
                  <c:v>7.5</c:v>
                </c:pt>
                <c:pt idx="3428">
                  <c:v>6.8</c:v>
                </c:pt>
                <c:pt idx="3429">
                  <c:v>7.9</c:v>
                </c:pt>
                <c:pt idx="3430">
                  <c:v>6.7</c:v>
                </c:pt>
                <c:pt idx="3431">
                  <c:v>5.8</c:v>
                </c:pt>
                <c:pt idx="3432">
                  <c:v>6.5</c:v>
                </c:pt>
                <c:pt idx="3433">
                  <c:v>7.2</c:v>
                </c:pt>
                <c:pt idx="3434">
                  <c:v>6.5</c:v>
                </c:pt>
                <c:pt idx="3435">
                  <c:v>6.2</c:v>
                </c:pt>
                <c:pt idx="3436">
                  <c:v>8.6</c:v>
                </c:pt>
                <c:pt idx="3437">
                  <c:v>6.5</c:v>
                </c:pt>
                <c:pt idx="3438">
                  <c:v>6.3</c:v>
                </c:pt>
                <c:pt idx="3439">
                  <c:v>4.3</c:v>
                </c:pt>
                <c:pt idx="3440">
                  <c:v>6.1</c:v>
                </c:pt>
                <c:pt idx="3441">
                  <c:v>5.8</c:v>
                </c:pt>
                <c:pt idx="3442">
                  <c:v>6.7</c:v>
                </c:pt>
                <c:pt idx="3443">
                  <c:v>6.7</c:v>
                </c:pt>
                <c:pt idx="3444">
                  <c:v>5.0999999999999996</c:v>
                </c:pt>
                <c:pt idx="3445">
                  <c:v>7.7</c:v>
                </c:pt>
                <c:pt idx="3446">
                  <c:v>6.7</c:v>
                </c:pt>
                <c:pt idx="3447">
                  <c:v>6.6</c:v>
                </c:pt>
                <c:pt idx="3448">
                  <c:v>8.1999999999999993</c:v>
                </c:pt>
                <c:pt idx="3449">
                  <c:v>8.1</c:v>
                </c:pt>
                <c:pt idx="3450">
                  <c:v>7.2</c:v>
                </c:pt>
                <c:pt idx="3451">
                  <c:v>7.4</c:v>
                </c:pt>
                <c:pt idx="3452">
                  <c:v>6.5</c:v>
                </c:pt>
                <c:pt idx="3453">
                  <c:v>5.7</c:v>
                </c:pt>
                <c:pt idx="3454">
                  <c:v>6.2</c:v>
                </c:pt>
                <c:pt idx="3455">
                  <c:v>6.1</c:v>
                </c:pt>
                <c:pt idx="3456">
                  <c:v>5.7</c:v>
                </c:pt>
                <c:pt idx="3457">
                  <c:v>7.2</c:v>
                </c:pt>
                <c:pt idx="3458">
                  <c:v>7.7</c:v>
                </c:pt>
                <c:pt idx="3459">
                  <c:v>7.1</c:v>
                </c:pt>
                <c:pt idx="3460">
                  <c:v>7</c:v>
                </c:pt>
                <c:pt idx="3461">
                  <c:v>7.4</c:v>
                </c:pt>
                <c:pt idx="3462">
                  <c:v>7.7</c:v>
                </c:pt>
                <c:pt idx="3463">
                  <c:v>6.6</c:v>
                </c:pt>
                <c:pt idx="3464">
                  <c:v>6</c:v>
                </c:pt>
                <c:pt idx="3465">
                  <c:v>8.4</c:v>
                </c:pt>
                <c:pt idx="3466">
                  <c:v>8.9</c:v>
                </c:pt>
                <c:pt idx="3467">
                  <c:v>7.9</c:v>
                </c:pt>
                <c:pt idx="3468">
                  <c:v>6</c:v>
                </c:pt>
                <c:pt idx="3469">
                  <c:v>6.1</c:v>
                </c:pt>
                <c:pt idx="3470">
                  <c:v>7.4</c:v>
                </c:pt>
                <c:pt idx="3471">
                  <c:v>6.2</c:v>
                </c:pt>
                <c:pt idx="3472">
                  <c:v>7.2</c:v>
                </c:pt>
                <c:pt idx="3473">
                  <c:v>6.2</c:v>
                </c:pt>
                <c:pt idx="3474">
                  <c:v>6.8</c:v>
                </c:pt>
                <c:pt idx="3475">
                  <c:v>7.7</c:v>
                </c:pt>
                <c:pt idx="3476">
                  <c:v>5.9</c:v>
                </c:pt>
                <c:pt idx="3477">
                  <c:v>7</c:v>
                </c:pt>
                <c:pt idx="3478">
                  <c:v>6.1</c:v>
                </c:pt>
                <c:pt idx="3479">
                  <c:v>7.6</c:v>
                </c:pt>
                <c:pt idx="3480">
                  <c:v>8.1</c:v>
                </c:pt>
                <c:pt idx="3481">
                  <c:v>5.7</c:v>
                </c:pt>
                <c:pt idx="3482">
                  <c:v>6.6</c:v>
                </c:pt>
                <c:pt idx="3483">
                  <c:v>7.3</c:v>
                </c:pt>
                <c:pt idx="3484">
                  <c:v>5</c:v>
                </c:pt>
                <c:pt idx="3485">
                  <c:v>7</c:v>
                </c:pt>
                <c:pt idx="3486">
                  <c:v>5.9</c:v>
                </c:pt>
                <c:pt idx="3487">
                  <c:v>6</c:v>
                </c:pt>
                <c:pt idx="3488">
                  <c:v>7.4</c:v>
                </c:pt>
                <c:pt idx="3489">
                  <c:v>7.4</c:v>
                </c:pt>
                <c:pt idx="3490">
                  <c:v>4.2</c:v>
                </c:pt>
                <c:pt idx="3491">
                  <c:v>6.2</c:v>
                </c:pt>
                <c:pt idx="3492">
                  <c:v>5.4</c:v>
                </c:pt>
                <c:pt idx="3493">
                  <c:v>7.2</c:v>
                </c:pt>
                <c:pt idx="3494">
                  <c:v>6.7</c:v>
                </c:pt>
                <c:pt idx="3495">
                  <c:v>7.2</c:v>
                </c:pt>
                <c:pt idx="3496">
                  <c:v>7.4</c:v>
                </c:pt>
                <c:pt idx="3497">
                  <c:v>5.6</c:v>
                </c:pt>
                <c:pt idx="3498">
                  <c:v>6.8</c:v>
                </c:pt>
                <c:pt idx="3499">
                  <c:v>7.7</c:v>
                </c:pt>
                <c:pt idx="3500">
                  <c:v>7</c:v>
                </c:pt>
                <c:pt idx="3501">
                  <c:v>7.2</c:v>
                </c:pt>
                <c:pt idx="3502">
                  <c:v>7.2</c:v>
                </c:pt>
                <c:pt idx="3503">
                  <c:v>6.2</c:v>
                </c:pt>
                <c:pt idx="3504">
                  <c:v>6.2</c:v>
                </c:pt>
                <c:pt idx="3505">
                  <c:v>6.9</c:v>
                </c:pt>
                <c:pt idx="3506">
                  <c:v>7</c:v>
                </c:pt>
                <c:pt idx="3507">
                  <c:v>6.7</c:v>
                </c:pt>
                <c:pt idx="3508">
                  <c:v>7.4</c:v>
                </c:pt>
                <c:pt idx="3509">
                  <c:v>6.1</c:v>
                </c:pt>
                <c:pt idx="3510">
                  <c:v>8.1999999999999993</c:v>
                </c:pt>
                <c:pt idx="3511">
                  <c:v>7.7</c:v>
                </c:pt>
                <c:pt idx="3512">
                  <c:v>7.3</c:v>
                </c:pt>
                <c:pt idx="3513">
                  <c:v>7.6</c:v>
                </c:pt>
                <c:pt idx="3514">
                  <c:v>6.8</c:v>
                </c:pt>
                <c:pt idx="3515">
                  <c:v>5.6</c:v>
                </c:pt>
                <c:pt idx="3516">
                  <c:v>4.8</c:v>
                </c:pt>
                <c:pt idx="3517">
                  <c:v>6.4</c:v>
                </c:pt>
                <c:pt idx="3518">
                  <c:v>6.8</c:v>
                </c:pt>
                <c:pt idx="3519">
                  <c:v>6.1</c:v>
                </c:pt>
                <c:pt idx="3520">
                  <c:v>6</c:v>
                </c:pt>
                <c:pt idx="3521">
                  <c:v>6.1</c:v>
                </c:pt>
                <c:pt idx="3522">
                  <c:v>5.5</c:v>
                </c:pt>
                <c:pt idx="3523">
                  <c:v>6.9</c:v>
                </c:pt>
                <c:pt idx="3524">
                  <c:v>4.0999999999999996</c:v>
                </c:pt>
                <c:pt idx="3525">
                  <c:v>5.4</c:v>
                </c:pt>
                <c:pt idx="3526">
                  <c:v>8.1999999999999993</c:v>
                </c:pt>
                <c:pt idx="3527">
                  <c:v>5.7</c:v>
                </c:pt>
                <c:pt idx="3528">
                  <c:v>7.9</c:v>
                </c:pt>
                <c:pt idx="3529">
                  <c:v>7.1</c:v>
                </c:pt>
                <c:pt idx="3530">
                  <c:v>6.4</c:v>
                </c:pt>
                <c:pt idx="3531">
                  <c:v>7.5</c:v>
                </c:pt>
                <c:pt idx="3532">
                  <c:v>6.4</c:v>
                </c:pt>
                <c:pt idx="3533">
                  <c:v>7.3</c:v>
                </c:pt>
                <c:pt idx="3534">
                  <c:v>7.2</c:v>
                </c:pt>
                <c:pt idx="3535">
                  <c:v>6</c:v>
                </c:pt>
                <c:pt idx="3536">
                  <c:v>5.6</c:v>
                </c:pt>
                <c:pt idx="3537">
                  <c:v>8.4</c:v>
                </c:pt>
                <c:pt idx="3538">
                  <c:v>7.5</c:v>
                </c:pt>
                <c:pt idx="3539">
                  <c:v>7.2</c:v>
                </c:pt>
                <c:pt idx="3540">
                  <c:v>7.2</c:v>
                </c:pt>
                <c:pt idx="3541">
                  <c:v>6.5</c:v>
                </c:pt>
                <c:pt idx="3542">
                  <c:v>5.0999999999999996</c:v>
                </c:pt>
                <c:pt idx="3543">
                  <c:v>6.4</c:v>
                </c:pt>
                <c:pt idx="3544">
                  <c:v>6.8</c:v>
                </c:pt>
                <c:pt idx="3545">
                  <c:v>7.5</c:v>
                </c:pt>
                <c:pt idx="3546">
                  <c:v>6.9</c:v>
                </c:pt>
                <c:pt idx="3547">
                  <c:v>7</c:v>
                </c:pt>
                <c:pt idx="3548">
                  <c:v>6.3</c:v>
                </c:pt>
                <c:pt idx="3549">
                  <c:v>5.5</c:v>
                </c:pt>
                <c:pt idx="3550">
                  <c:v>6.6</c:v>
                </c:pt>
                <c:pt idx="3551">
                  <c:v>5.2</c:v>
                </c:pt>
                <c:pt idx="3552">
                  <c:v>8.3000000000000007</c:v>
                </c:pt>
                <c:pt idx="3553">
                  <c:v>7.2</c:v>
                </c:pt>
                <c:pt idx="3554">
                  <c:v>7.2</c:v>
                </c:pt>
                <c:pt idx="3555">
                  <c:v>6.5</c:v>
                </c:pt>
                <c:pt idx="3556">
                  <c:v>6.5</c:v>
                </c:pt>
                <c:pt idx="3557">
                  <c:v>7.8</c:v>
                </c:pt>
                <c:pt idx="3558">
                  <c:v>6.4</c:v>
                </c:pt>
                <c:pt idx="3559">
                  <c:v>8.1</c:v>
                </c:pt>
                <c:pt idx="3560">
                  <c:v>5.6</c:v>
                </c:pt>
                <c:pt idx="3561">
                  <c:v>5.6</c:v>
                </c:pt>
                <c:pt idx="3562">
                  <c:v>6.6</c:v>
                </c:pt>
                <c:pt idx="3563">
                  <c:v>7.7</c:v>
                </c:pt>
                <c:pt idx="3564">
                  <c:v>7.2</c:v>
                </c:pt>
                <c:pt idx="3565">
                  <c:v>6.5</c:v>
                </c:pt>
                <c:pt idx="3566">
                  <c:v>6.1</c:v>
                </c:pt>
                <c:pt idx="3567">
                  <c:v>5.7</c:v>
                </c:pt>
                <c:pt idx="3568">
                  <c:v>5.9</c:v>
                </c:pt>
                <c:pt idx="3569">
                  <c:v>7.7</c:v>
                </c:pt>
                <c:pt idx="3570">
                  <c:v>7.1</c:v>
                </c:pt>
                <c:pt idx="3571">
                  <c:v>7.6</c:v>
                </c:pt>
                <c:pt idx="3572">
                  <c:v>6.4</c:v>
                </c:pt>
                <c:pt idx="3573">
                  <c:v>7.4</c:v>
                </c:pt>
                <c:pt idx="3574">
                  <c:v>6.8</c:v>
                </c:pt>
                <c:pt idx="3575">
                  <c:v>6.5</c:v>
                </c:pt>
                <c:pt idx="3576">
                  <c:v>6</c:v>
                </c:pt>
                <c:pt idx="3577">
                  <c:v>7.3</c:v>
                </c:pt>
                <c:pt idx="3578">
                  <c:v>7.3</c:v>
                </c:pt>
                <c:pt idx="3579">
                  <c:v>6.5</c:v>
                </c:pt>
                <c:pt idx="3580">
                  <c:v>6</c:v>
                </c:pt>
                <c:pt idx="3581">
                  <c:v>5.3</c:v>
                </c:pt>
                <c:pt idx="3582">
                  <c:v>6.6</c:v>
                </c:pt>
                <c:pt idx="3583">
                  <c:v>7.1</c:v>
                </c:pt>
                <c:pt idx="3584">
                  <c:v>8.6999999999999993</c:v>
                </c:pt>
                <c:pt idx="3585">
                  <c:v>8.4</c:v>
                </c:pt>
                <c:pt idx="3586">
                  <c:v>6.2</c:v>
                </c:pt>
                <c:pt idx="3587">
                  <c:v>5.8</c:v>
                </c:pt>
                <c:pt idx="3588">
                  <c:v>5.7</c:v>
                </c:pt>
                <c:pt idx="3589">
                  <c:v>6.1</c:v>
                </c:pt>
                <c:pt idx="3590">
                  <c:v>6.4</c:v>
                </c:pt>
                <c:pt idx="3591">
                  <c:v>6.5</c:v>
                </c:pt>
                <c:pt idx="3592">
                  <c:v>4.5999999999999996</c:v>
                </c:pt>
                <c:pt idx="3593">
                  <c:v>6.8</c:v>
                </c:pt>
                <c:pt idx="3594">
                  <c:v>5.9</c:v>
                </c:pt>
                <c:pt idx="3595">
                  <c:v>7.7</c:v>
                </c:pt>
                <c:pt idx="3596">
                  <c:v>7.1</c:v>
                </c:pt>
                <c:pt idx="3597">
                  <c:v>6.2</c:v>
                </c:pt>
                <c:pt idx="3598">
                  <c:v>7.7</c:v>
                </c:pt>
                <c:pt idx="3599">
                  <c:v>7.5</c:v>
                </c:pt>
                <c:pt idx="3600">
                  <c:v>7.6</c:v>
                </c:pt>
                <c:pt idx="3601">
                  <c:v>6.9</c:v>
                </c:pt>
                <c:pt idx="3602">
                  <c:v>7.1</c:v>
                </c:pt>
                <c:pt idx="3603">
                  <c:v>6.3</c:v>
                </c:pt>
                <c:pt idx="3604">
                  <c:v>8.3000000000000007</c:v>
                </c:pt>
                <c:pt idx="3605">
                  <c:v>7.1</c:v>
                </c:pt>
                <c:pt idx="3606">
                  <c:v>4.7</c:v>
                </c:pt>
                <c:pt idx="3607">
                  <c:v>7.2</c:v>
                </c:pt>
                <c:pt idx="3608">
                  <c:v>5.0999999999999996</c:v>
                </c:pt>
                <c:pt idx="3609">
                  <c:v>6.9</c:v>
                </c:pt>
                <c:pt idx="3610">
                  <c:v>6.1</c:v>
                </c:pt>
                <c:pt idx="3611">
                  <c:v>7</c:v>
                </c:pt>
                <c:pt idx="3612">
                  <c:v>6.3</c:v>
                </c:pt>
                <c:pt idx="3613">
                  <c:v>6.1</c:v>
                </c:pt>
                <c:pt idx="3614">
                  <c:v>7.2</c:v>
                </c:pt>
                <c:pt idx="3615">
                  <c:v>7.8</c:v>
                </c:pt>
                <c:pt idx="3616">
                  <c:v>4.7</c:v>
                </c:pt>
                <c:pt idx="3617">
                  <c:v>6.7</c:v>
                </c:pt>
                <c:pt idx="3618">
                  <c:v>6.6</c:v>
                </c:pt>
                <c:pt idx="3619">
                  <c:v>6.9</c:v>
                </c:pt>
                <c:pt idx="3620">
                  <c:v>7.1</c:v>
                </c:pt>
                <c:pt idx="3621">
                  <c:v>6.7</c:v>
                </c:pt>
                <c:pt idx="3622">
                  <c:v>7.1</c:v>
                </c:pt>
                <c:pt idx="3623">
                  <c:v>7.6</c:v>
                </c:pt>
                <c:pt idx="3624">
                  <c:v>8.1</c:v>
                </c:pt>
                <c:pt idx="3625">
                  <c:v>5.5</c:v>
                </c:pt>
                <c:pt idx="3626">
                  <c:v>6.6</c:v>
                </c:pt>
                <c:pt idx="3627">
                  <c:v>4.8</c:v>
                </c:pt>
                <c:pt idx="3628">
                  <c:v>6.4</c:v>
                </c:pt>
                <c:pt idx="3629">
                  <c:v>7.3</c:v>
                </c:pt>
                <c:pt idx="3630">
                  <c:v>6.9</c:v>
                </c:pt>
                <c:pt idx="3631">
                  <c:v>7.2</c:v>
                </c:pt>
                <c:pt idx="3632">
                  <c:v>6.5</c:v>
                </c:pt>
                <c:pt idx="3633">
                  <c:v>6.6</c:v>
                </c:pt>
                <c:pt idx="3634">
                  <c:v>6.7</c:v>
                </c:pt>
                <c:pt idx="3635">
                  <c:v>7.3</c:v>
                </c:pt>
                <c:pt idx="3636">
                  <c:v>6.4</c:v>
                </c:pt>
                <c:pt idx="3637">
                  <c:v>7</c:v>
                </c:pt>
                <c:pt idx="3638">
                  <c:v>5.5</c:v>
                </c:pt>
                <c:pt idx="3639">
                  <c:v>6.7</c:v>
                </c:pt>
                <c:pt idx="3640">
                  <c:v>6.1</c:v>
                </c:pt>
                <c:pt idx="3641">
                  <c:v>6.3</c:v>
                </c:pt>
                <c:pt idx="3642">
                  <c:v>7.5</c:v>
                </c:pt>
                <c:pt idx="3643">
                  <c:v>7</c:v>
                </c:pt>
                <c:pt idx="3644">
                  <c:v>6.7</c:v>
                </c:pt>
                <c:pt idx="3645">
                  <c:v>7.4</c:v>
                </c:pt>
                <c:pt idx="3646">
                  <c:v>8</c:v>
                </c:pt>
                <c:pt idx="3647">
                  <c:v>7.2</c:v>
                </c:pt>
                <c:pt idx="3648">
                  <c:v>6.4</c:v>
                </c:pt>
                <c:pt idx="3649">
                  <c:v>6.5</c:v>
                </c:pt>
                <c:pt idx="3650">
                  <c:v>6.9</c:v>
                </c:pt>
                <c:pt idx="3651">
                  <c:v>7.5</c:v>
                </c:pt>
                <c:pt idx="3652">
                  <c:v>7.7</c:v>
                </c:pt>
                <c:pt idx="3653">
                  <c:v>8.5</c:v>
                </c:pt>
                <c:pt idx="3654">
                  <c:v>7.7</c:v>
                </c:pt>
                <c:pt idx="3655">
                  <c:v>6.5</c:v>
                </c:pt>
                <c:pt idx="3656">
                  <c:v>7</c:v>
                </c:pt>
                <c:pt idx="3657">
                  <c:v>5.5</c:v>
                </c:pt>
                <c:pt idx="3658">
                  <c:v>6.3</c:v>
                </c:pt>
                <c:pt idx="3659">
                  <c:v>7.9</c:v>
                </c:pt>
                <c:pt idx="3660">
                  <c:v>7.3</c:v>
                </c:pt>
                <c:pt idx="3661">
                  <c:v>7.4</c:v>
                </c:pt>
                <c:pt idx="3662">
                  <c:v>7</c:v>
                </c:pt>
                <c:pt idx="3663">
                  <c:v>7.1</c:v>
                </c:pt>
                <c:pt idx="3664">
                  <c:v>7.5</c:v>
                </c:pt>
                <c:pt idx="3665">
                  <c:v>6.7</c:v>
                </c:pt>
                <c:pt idx="3666">
                  <c:v>6.7</c:v>
                </c:pt>
                <c:pt idx="3667">
                  <c:v>4.2</c:v>
                </c:pt>
                <c:pt idx="3668">
                  <c:v>7</c:v>
                </c:pt>
                <c:pt idx="3669">
                  <c:v>7</c:v>
                </c:pt>
                <c:pt idx="3670">
                  <c:v>6.8</c:v>
                </c:pt>
                <c:pt idx="3671">
                  <c:v>7.5</c:v>
                </c:pt>
                <c:pt idx="3672">
                  <c:v>5.3</c:v>
                </c:pt>
                <c:pt idx="3673">
                  <c:v>7.3</c:v>
                </c:pt>
                <c:pt idx="3674">
                  <c:v>5.6</c:v>
                </c:pt>
                <c:pt idx="3675">
                  <c:v>5.6</c:v>
                </c:pt>
                <c:pt idx="3676">
                  <c:v>6.6</c:v>
                </c:pt>
                <c:pt idx="3677">
                  <c:v>6.3</c:v>
                </c:pt>
                <c:pt idx="3678">
                  <c:v>7.5</c:v>
                </c:pt>
                <c:pt idx="3679">
                  <c:v>7.6</c:v>
                </c:pt>
                <c:pt idx="3680">
                  <c:v>4.0999999999999996</c:v>
                </c:pt>
                <c:pt idx="3681">
                  <c:v>7.8</c:v>
                </c:pt>
                <c:pt idx="3682">
                  <c:v>6.7</c:v>
                </c:pt>
                <c:pt idx="3683">
                  <c:v>7.3</c:v>
                </c:pt>
                <c:pt idx="3684">
                  <c:v>7.1</c:v>
                </c:pt>
                <c:pt idx="3685">
                  <c:v>6.6</c:v>
                </c:pt>
                <c:pt idx="3686">
                  <c:v>6.2</c:v>
                </c:pt>
                <c:pt idx="3687">
                  <c:v>6.1</c:v>
                </c:pt>
                <c:pt idx="3688">
                  <c:v>6.9</c:v>
                </c:pt>
                <c:pt idx="3689">
                  <c:v>7.5</c:v>
                </c:pt>
                <c:pt idx="3690">
                  <c:v>7.4</c:v>
                </c:pt>
                <c:pt idx="3691">
                  <c:v>7</c:v>
                </c:pt>
                <c:pt idx="3692">
                  <c:v>6.3</c:v>
                </c:pt>
                <c:pt idx="3693">
                  <c:v>6.9</c:v>
                </c:pt>
                <c:pt idx="3694">
                  <c:v>6.4</c:v>
                </c:pt>
                <c:pt idx="369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E-422E-B06F-84193C463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56960"/>
        <c:axId val="1246692784"/>
      </c:scatterChart>
      <c:valAx>
        <c:axId val="133205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692784"/>
        <c:crosses val="autoZero"/>
        <c:crossBetween val="midCat"/>
      </c:valAx>
      <c:valAx>
        <c:axId val="12466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5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519112</xdr:colOff>
      <xdr:row>7</xdr:row>
      <xdr:rowOff>61913</xdr:rowOff>
    </xdr:from>
    <xdr:to>
      <xdr:col>14</xdr:col>
      <xdr:colOff>519112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4441A3-C1DA-8930-CAA1-9DECA16B3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21.872724421293" createdVersion="8" refreshedVersion="8" minRefreshableVersion="3" recordCount="3696" xr:uid="{1A50CBD3-71E3-42B2-8616-5A2BDA97BB5A}">
  <cacheSource type="worksheet">
    <worksheetSource name="IMDB_Movies"/>
  </cacheSource>
  <cacheFields count="10">
    <cacheField name="director_name" numFmtId="0">
      <sharedItems count="1699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Paul Greengrass"/>
        <s v="Mark Osborne"/>
        <s v="Peyton Reed"/>
        <s v="Tim Johnson"/>
        <s v="Phillip Noyce"/>
        <s v="Darren Aronofsky"/>
        <s v="Alfonso Cuar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Len Wiseman"/>
        <s v="Frank Coraci"/>
        <s v="Michael Mann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Joel Schumacher"/>
        <s v="Tom Tykwer"/>
        <s v="Brad Silberling"/>
        <s v="Patrick Hughes"/>
        <s v="Ericson Core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Jan de Bont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Ron Underwood"/>
        <s v="Vincent Ward"/>
        <s v="Steven Brill"/>
        <s v="Terry Gilliam"/>
        <s v="Barry Cook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Daniel Lee"/>
        <s v="Keenen Ivory Wayans"/>
        <s v="Rob Reiner"/>
        <s v="Demian Lichtenstein"/>
        <s v="Josh Gordon"/>
        <s v="Tim Hill"/>
        <s v="David Frankel"/>
        <s v="Brenda Chapman"/>
        <s v="Lawrence Guter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é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Jerry Jameson"/>
        <s v="Mic Rodgers"/>
        <s v="Christian Alvart"/>
        <s v="Jean-Marie Poir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Paul Michael Glaser"/>
        <s v="Tom Hanks"/>
        <s v="Kimberly Peirce"/>
        <s v="Liz Friedlander"/>
        <s v="Phil Joanou"/>
        <s v="Shane Acker"/>
        <s v="Stephen J. Anderson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Richard Williams"/>
        <s v="Mary McGuckian"/>
        <s v="Tony Goldwyn"/>
        <s v="Jonathan Newman"/>
        <s v="Michael Dinner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Ôtomo"/>
        <s v="David Anspaugh"/>
        <s v="Daniel Algrant"/>
        <s v="Mark Rosman"/>
        <s v="William Malone"/>
        <s v="Brian Percival"/>
        <s v="Anand Tucker"/>
        <s v="Michael Dowse"/>
        <s v="Emile Ardolino"/>
        <s v="Robert Altman"/>
        <s v="Andrew Douglas"/>
        <s v="George A. Romero"/>
        <s v="Ricky Gervais"/>
        <s v="Terry Zwigoff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Gary Halvorson"/>
        <s v="Fede Alvarez"/>
        <s v="Wayne Kramer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James Ivory"/>
        <s v="Jessy Terrero"/>
        <s v="Vicente Amorim"/>
        <s v="Gaspar Noé"/>
        <s v="Tommy Lee Jones"/>
        <s v="Jesse Vaughan"/>
        <s v="Wayne Beach"/>
        <s v="Gérard Krawczyk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éphane Aubier"/>
        <s v="John Badham"/>
        <s v="Mike McCoy"/>
        <s v="Mike Judge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Daisy von Scherler Mayer"/>
        <s v="Tim Blake Nelson"/>
        <s v="William A. Graham"/>
        <s v="Agnieszka Holland"/>
        <s v="David Hackl"/>
        <s v="Ray Lawrence"/>
        <s v="Karan Johar"/>
        <s v="Ruairi Robinson"/>
        <s v="Jaume Balaguer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Fran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Rafa Lara"/>
        <s v="Michael Meredith"/>
        <s v="Julio DePietro"/>
        <s v="Katherine Dieckmann"/>
        <s v="Á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John Sayles"/>
        <s v="Dan Gilroy"/>
        <s v="Jonathan Dayton"/>
        <s v="Don Siegel"/>
        <s v="Martin Lawrence"/>
        <s v="Masayuki Ochiai"/>
        <s v="Tom Gormican"/>
        <s v="Peter R. Hunt"/>
        <s v="Tamra Davis"/>
        <s v="Jonas Elmer"/>
        <s v="Mary Harron"/>
        <s v="Troy Duffy"/>
        <s v="Nicole Holofcener"/>
        <s v="Fina Torres"/>
        <s v="Duke Johnson"/>
        <s v="Fran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Russell Holt"/>
        <s v="Claude Miller"/>
        <s v="Rodrigo García"/>
        <s v="Siddharth Anand"/>
        <s v="Vincent Paronnaud"/>
        <s v="Daniel Barber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Spencer Susser"/>
        <s v="Thaddeus O'Sullivan"/>
        <s v="Shari Springer Berman"/>
        <s v="Stephen Milburn Anderson"/>
        <s v="Richard E. Grant"/>
        <s v="Max Färberböck"/>
        <s v="Arie Posin"/>
        <s v="Damian Nieman"/>
        <s v="Mark Tonderai"/>
        <s v="John R. Leonetti"/>
        <s v="Rachel Perkins"/>
        <s v="Luis Valdez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Rick Bieber"/>
        <s v="Joey Lauren Adams"/>
        <s v="S.R. Bindler"/>
        <s v="Cédric Klapisch"/>
        <s v="Kate Barker-Froyland"/>
        <s v="Martin Koolhoven"/>
        <s v="Prachya Pinkaew"/>
        <s v="Darren Grant"/>
        <s v="Joseph Gordon-Levitt"/>
        <s v="Christophe Barratier"/>
        <s v="Émile Gaudreault"/>
        <s v="James Cox"/>
        <s v="James Toback"/>
        <s v="Aki Kaurism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Fred Walton"/>
        <s v="Steve Carver"/>
        <s v="Gonzalo López-Gallego"/>
        <s v="Christine Jeff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William H. Macy"/>
        <s v="Jirí Menzel"/>
        <s v="Fatih Akin"/>
        <s v="Frank LaLoggia"/>
        <s v="Michel Leclerc"/>
        <s v="Tom Kalin"/>
        <s v="Carlos Saura"/>
        <s v="Andrew Erwin"/>
        <s v="Mike van Diem"/>
        <s v="Jonas Åkerlund"/>
        <s v="Barry Skolnick"/>
        <s v="Johnnie To"/>
        <s v="Agnieszka Wojtowicz-Vosloo"/>
        <s v="Ernie Barbarash"/>
        <s v="Nick Love"/>
        <s v="R. Balki"/>
        <s v="Bob Clark"/>
        <s v="Cecil B. DeMille"/>
        <s v="Henry Hobson"/>
        <s v="Mike Figgis"/>
        <s v="Lisa Cholodenko"/>
        <s v="Ed Gass-Donnelly"/>
        <s v="DJ Pooh"/>
        <s v="Patrick Stettner"/>
        <s v="Michael Tiddes"/>
        <s v="Roger Avary"/>
        <s v="Allison Anders"/>
        <s v="Jeff Franklin"/>
        <s v="Mike Mills"/>
        <s v="Dave McKean"/>
        <s v="Ron Fricke"/>
        <s v="Ruggero Deodato"/>
        <s v="Mars Callahan"/>
        <s v="Stefan Schwartz"/>
        <s v="Robert Lee King"/>
        <s v="Jorge Ramírez Suárez"/>
        <s v="David Schwimmer"/>
        <s v="Fernando León de Aranoa"/>
        <s v="Jim Mickle"/>
        <s v="Karim Aïnouz"/>
        <s v="Ruba Nadda"/>
        <s v="Victor Fleming"/>
        <s v="Richard Raymond"/>
        <s v="Sam Peckinpah"/>
        <s v="George Sidney"/>
        <s v="Peter Stebbings"/>
        <s v="Vincente Minnelli"/>
        <s v="Dagur Kári"/>
        <s v="Jim Abrahams"/>
        <s v="Michael Gornick"/>
        <s v="Robert Eggers"/>
        <s v="Edward Burns"/>
        <s v="Juan José Campanella"/>
        <s v="Louis C.K."/>
        <s v="Salvador Carrasco"/>
        <s v="André Ø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Danny Steinmann"/>
        <s v="Michael Landon Jr."/>
        <s v="Jon Gunn"/>
        <s v="William Wyler"/>
        <s v="Petter N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çois Truffaut"/>
        <s v="Adam Goldberg"/>
        <s v="Adrienne Shelly"/>
        <s v="Newt Arnold"/>
        <s v="Larry Clark"/>
        <s v="Fabi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Youssef Delara"/>
        <s v="Claudia Sainte-Luce"/>
        <s v="Jamie Babbit"/>
        <s v="David Boyd"/>
        <s v="Anna Muylaert"/>
        <s v="Steve Taylor"/>
        <s v="Kurt Voss"/>
        <s v="Léa Pool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Gene Teigland"/>
        <s v="Scott Ziehl"/>
        <s v="U. Roberto Romano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Pan Nalin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ène Louri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duration" numFmtId="0">
      <sharedItems containsSemiMixedTypes="0" containsString="0" containsNumber="1" containsInteger="1" minValue="34" maxValue="330"/>
    </cacheField>
    <cacheField name="gross" numFmtId="0">
      <sharedItems containsSemiMixedTypes="0" containsString="0" containsNumber="1" containsInteger="1" minValue="162" maxValue="760505847"/>
    </cacheField>
    <cacheField name="genres" numFmtId="0">
      <sharedItems/>
    </cacheField>
    <cacheField name="movie_title" numFmtId="0">
      <sharedItems/>
    </cacheField>
    <cacheField name="language" numFmtId="0">
      <sharedItems count="38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</sharedItems>
    </cacheField>
    <cacheField name="budget" numFmtId="0">
      <sharedItems containsSemiMixedTypes="0" containsString="0" containsNumber="1" containsInteger="1" minValue="218" maxValue="12215500000"/>
    </cacheField>
    <cacheField name="title_year" numFmtId="0">
      <sharedItems containsSemiMixedTypes="0" containsString="0" containsNumber="1" containsInteger="1" minValue="1927" maxValue="2016"/>
    </cacheField>
    <cacheField name="imdb_score" numFmtId="0">
      <sharedItems containsSemiMixedTypes="0" containsString="0" containsNumber="1" minValue="4" maxValue="9"/>
    </cacheField>
    <cacheField name="Column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22.57969189815" createdVersion="8" refreshedVersion="8" minRefreshableVersion="3" recordCount="10979" xr:uid="{A9298280-6DD6-4632-9C7E-AC72E47800BC}">
  <cacheSource type="worksheet">
    <worksheetSource name="Table8_1"/>
  </cacheSource>
  <cacheFields count="5">
    <cacheField name="movie_title" numFmtId="0">
      <sharedItems/>
    </cacheField>
    <cacheField name="imdb_score" numFmtId="0">
      <sharedItems containsSemiMixedTypes="0" containsString="0" containsNumber="1" minValue="4" maxValue="9"/>
    </cacheField>
    <cacheField name="genere" numFmtId="0">
      <sharedItems count="23">
        <s v="Action"/>
        <s v="Adventure"/>
        <s v="Fantasy"/>
        <s v="Sci-Fi"/>
        <s v="Thriller"/>
        <s v="Romance"/>
        <s v="Animation"/>
        <s v="Comedy"/>
        <s v="Family"/>
        <s v="Musical"/>
        <s v="Mystery"/>
        <s v="Western"/>
        <s v="Drama"/>
        <s v="History"/>
        <s v="Sport"/>
        <s v="Crime"/>
        <s v="Horror"/>
        <s v="War"/>
        <s v="Biography"/>
        <s v="Music"/>
        <s v="Documentary"/>
        <s v="Short"/>
        <s v="Film-Noir"/>
      </sharedItems>
    </cacheField>
    <cacheField name="unique_gener" numFmtId="0">
      <sharedItems containsBlank="1"/>
    </cacheField>
    <cacheField name="Median" numFmtId="0">
      <sharedItems containsString="0" containsBlank="1" containsNumber="1" minValue="6" maxValue="7.7" count="12">
        <n v="6.4"/>
        <n v="6.6"/>
        <n v="6.8"/>
        <n v="7.2"/>
        <n v="6.3"/>
        <n v="7.3"/>
        <n v="6.9"/>
        <n v="7.7"/>
        <n v="6"/>
        <n v="6.5"/>
        <n v="7.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6">
  <r>
    <x v="0"/>
    <n v="178"/>
    <n v="760505847"/>
    <s v="Action|Adventure|Fantasy|Sci-Fi"/>
    <s v="CCH Pounder"/>
    <x v="0"/>
    <n v="237000000"/>
    <n v="2009"/>
    <n v="7.9"/>
    <s v="not outlier"/>
  </r>
  <r>
    <x v="1"/>
    <n v="169"/>
    <n v="309404152"/>
    <s v="Action|Adventure|Fantasy"/>
    <s v="Pirates of the Caribbean: At World's End "/>
    <x v="0"/>
    <n v="300000000"/>
    <n v="2007"/>
    <n v="7.1"/>
    <s v="not outlier"/>
  </r>
  <r>
    <x v="2"/>
    <n v="148"/>
    <n v="200074175"/>
    <s v="Action|Adventure|Thriller"/>
    <s v="Spectre "/>
    <x v="0"/>
    <n v="245000000"/>
    <n v="2015"/>
    <n v="6.8"/>
    <s v="not outlier"/>
  </r>
  <r>
    <x v="3"/>
    <n v="164"/>
    <n v="448130642"/>
    <s v="Action|Thriller"/>
    <s v="The Dark Knight Rises "/>
    <x v="0"/>
    <n v="250000000"/>
    <n v="2012"/>
    <n v="8.5"/>
    <s v="not outlier"/>
  </r>
  <r>
    <x v="4"/>
    <n v="132"/>
    <n v="73058679"/>
    <s v="Action|Adventure|Sci-Fi"/>
    <s v="John Carter "/>
    <x v="0"/>
    <n v="263700000"/>
    <n v="2012"/>
    <n v="6.6"/>
    <s v="not outlier"/>
  </r>
  <r>
    <x v="5"/>
    <n v="156"/>
    <n v="336530303"/>
    <s v="Action|Adventure|Romance"/>
    <s v="Spider-Man 3 "/>
    <x v="0"/>
    <n v="258000000"/>
    <n v="2007"/>
    <n v="6.2"/>
    <s v="not outlier"/>
  </r>
  <r>
    <x v="6"/>
    <n v="100"/>
    <n v="200807262"/>
    <s v="Adventure|Animation|Comedy|Family|Fantasy|Musical|Romance"/>
    <s v="Tangled "/>
    <x v="0"/>
    <n v="260000000"/>
    <n v="2010"/>
    <n v="7.8"/>
    <s v="not outlier"/>
  </r>
  <r>
    <x v="7"/>
    <n v="141"/>
    <n v="458991599"/>
    <s v="Action|Adventure|Sci-Fi"/>
    <s v="Avengers: Age of Ultron "/>
    <x v="0"/>
    <n v="250000000"/>
    <n v="2015"/>
    <n v="7.5"/>
    <s v="not outlier"/>
  </r>
  <r>
    <x v="8"/>
    <n v="153"/>
    <n v="301956980"/>
    <s v="Adventure|Family|Fantasy|Mystery"/>
    <s v="Harry Potter and the Half-Blood Prince "/>
    <x v="0"/>
    <n v="250000000"/>
    <n v="2009"/>
    <n v="7.5"/>
    <s v="not outlier"/>
  </r>
  <r>
    <x v="9"/>
    <n v="183"/>
    <n v="330249062"/>
    <s v="Action|Adventure|Sci-Fi"/>
    <s v="Batman v Superman: Dawn of Justice "/>
    <x v="0"/>
    <n v="250000000"/>
    <n v="2016"/>
    <n v="6.9"/>
    <s v="not outlier"/>
  </r>
  <r>
    <x v="10"/>
    <n v="169"/>
    <n v="200069408"/>
    <s v="Action|Adventure|Sci-Fi"/>
    <s v="Superman Returns "/>
    <x v="0"/>
    <n v="209000000"/>
    <n v="2006"/>
    <n v="6.1"/>
    <s v="not outlier"/>
  </r>
  <r>
    <x v="11"/>
    <n v="106"/>
    <n v="168368427"/>
    <s v="Action|Adventure"/>
    <s v="Quantum of Solace "/>
    <x v="0"/>
    <n v="200000000"/>
    <n v="2008"/>
    <n v="6.7"/>
    <s v="not outlier"/>
  </r>
  <r>
    <x v="1"/>
    <n v="151"/>
    <n v="423032628"/>
    <s v="Action|Adventure|Fantasy"/>
    <s v="Pirates of the Caribbean: Dead Man's Chest "/>
    <x v="0"/>
    <n v="225000000"/>
    <n v="2006"/>
    <n v="7.3"/>
    <s v="not outlier"/>
  </r>
  <r>
    <x v="1"/>
    <n v="150"/>
    <n v="89289910"/>
    <s v="Action|Adventure|Western"/>
    <s v="The Lone Ranger "/>
    <x v="0"/>
    <n v="215000000"/>
    <n v="2013"/>
    <n v="6.5"/>
    <s v="not outlier"/>
  </r>
  <r>
    <x v="9"/>
    <n v="143"/>
    <n v="291021565"/>
    <s v="Action|Adventure|Fantasy|Sci-Fi"/>
    <s v="Man of Steel "/>
    <x v="0"/>
    <n v="225000000"/>
    <n v="2013"/>
    <n v="7.2"/>
    <s v="not outlier"/>
  </r>
  <r>
    <x v="12"/>
    <n v="150"/>
    <n v="141614023"/>
    <s v="Action|Adventure|Family|Fantasy"/>
    <s v="The Chronicles of Narnia: Prince Caspian "/>
    <x v="0"/>
    <n v="225000000"/>
    <n v="2008"/>
    <n v="6.6"/>
    <s v="not outlier"/>
  </r>
  <r>
    <x v="7"/>
    <n v="173"/>
    <n v="623279547"/>
    <s v="Action|Adventure|Sci-Fi"/>
    <s v="The Avengers "/>
    <x v="0"/>
    <n v="220000000"/>
    <n v="2012"/>
    <n v="8.1"/>
    <s v="not outlier"/>
  </r>
  <r>
    <x v="13"/>
    <n v="136"/>
    <n v="241063875"/>
    <s v="Action|Adventure|Fantasy"/>
    <s v="Pirates of the Caribbean: On Stranger Tides "/>
    <x v="0"/>
    <n v="250000000"/>
    <n v="2011"/>
    <n v="6.7"/>
    <s v="not outlier"/>
  </r>
  <r>
    <x v="14"/>
    <n v="106"/>
    <n v="179020854"/>
    <s v="Action|Adventure|Comedy|Family|Fantasy|Sci-Fi"/>
    <s v="Men in Black 3 "/>
    <x v="0"/>
    <n v="225000000"/>
    <n v="2012"/>
    <n v="6.8"/>
    <s v="not outlier"/>
  </r>
  <r>
    <x v="15"/>
    <n v="164"/>
    <n v="255108370"/>
    <s v="Adventure|Fantasy"/>
    <s v="The Hobbit: The Battle of the Five Armies "/>
    <x v="0"/>
    <n v="250000000"/>
    <n v="2014"/>
    <n v="7.5"/>
    <s v="not outlier"/>
  </r>
  <r>
    <x v="16"/>
    <n v="153"/>
    <n v="262030663"/>
    <s v="Action|Adventure|Fantasy"/>
    <s v="The Amazing Spider-Man "/>
    <x v="0"/>
    <n v="230000000"/>
    <n v="2012"/>
    <n v="7"/>
    <s v="not outlier"/>
  </r>
  <r>
    <x v="17"/>
    <n v="156"/>
    <n v="105219735"/>
    <s v="Action|Adventure|Drama|History"/>
    <s v="Robin Hood "/>
    <x v="0"/>
    <n v="200000000"/>
    <n v="2010"/>
    <n v="6.7"/>
    <s v="not outlier"/>
  </r>
  <r>
    <x v="15"/>
    <n v="186"/>
    <n v="258355354"/>
    <s v="Adventure|Fantasy"/>
    <s v="The Hobbit: The Desolation of Smaug "/>
    <x v="0"/>
    <n v="225000000"/>
    <n v="2013"/>
    <n v="7.9"/>
    <s v="not outlier"/>
  </r>
  <r>
    <x v="18"/>
    <n v="113"/>
    <n v="70083519"/>
    <s v="Adventure|Family|Fantasy"/>
    <s v="The Golden Compass "/>
    <x v="0"/>
    <n v="180000000"/>
    <n v="2007"/>
    <n v="6.1"/>
    <s v="not outlier"/>
  </r>
  <r>
    <x v="15"/>
    <n v="201"/>
    <n v="218051260"/>
    <s v="Action|Adventure|Drama|Romance"/>
    <s v="King Kong "/>
    <x v="0"/>
    <n v="207000000"/>
    <n v="2005"/>
    <n v="7.2"/>
    <s v="not outlier"/>
  </r>
  <r>
    <x v="0"/>
    <n v="194"/>
    <n v="658672302"/>
    <s v="Drama|Romance"/>
    <s v="Titanic "/>
    <x v="0"/>
    <n v="200000000"/>
    <n v="1997"/>
    <n v="7.7"/>
    <s v="not outlier"/>
  </r>
  <r>
    <x v="19"/>
    <n v="147"/>
    <n v="407197282"/>
    <s v="Action|Adventure|Sci-Fi"/>
    <s v="Captain America: Civil War "/>
    <x v="0"/>
    <n v="250000000"/>
    <n v="2016"/>
    <n v="8.1999999999999993"/>
    <s v="not outlier"/>
  </r>
  <r>
    <x v="20"/>
    <n v="131"/>
    <n v="65173160"/>
    <s v="Action|Adventure|Sci-Fi|Thriller"/>
    <s v="Battleship "/>
    <x v="0"/>
    <n v="209000000"/>
    <n v="2012"/>
    <n v="5.9"/>
    <s v="not outlier"/>
  </r>
  <r>
    <x v="21"/>
    <n v="124"/>
    <n v="652177271"/>
    <s v="Action|Adventure|Sci-Fi|Thriller"/>
    <s v="Jurassic World "/>
    <x v="0"/>
    <n v="150000000"/>
    <n v="2015"/>
    <n v="7"/>
    <s v="not outlier"/>
  </r>
  <r>
    <x v="2"/>
    <n v="143"/>
    <n v="304360277"/>
    <s v="Action|Adventure|Thriller"/>
    <s v="Skyfall "/>
    <x v="0"/>
    <n v="200000000"/>
    <n v="2012"/>
    <n v="7.8"/>
    <s v="not outlier"/>
  </r>
  <r>
    <x v="5"/>
    <n v="135"/>
    <n v="373377893"/>
    <s v="Action|Adventure|Fantasy|Romance"/>
    <s v="Spider-Man 2 "/>
    <x v="0"/>
    <n v="200000000"/>
    <n v="2004"/>
    <n v="7.3"/>
    <s v="not outlier"/>
  </r>
  <r>
    <x v="22"/>
    <n v="195"/>
    <n v="408992272"/>
    <s v="Action|Adventure|Sci-Fi"/>
    <s v="Iron Man 3 "/>
    <x v="0"/>
    <n v="200000000"/>
    <n v="2013"/>
    <n v="7.2"/>
    <s v="not outlier"/>
  </r>
  <r>
    <x v="23"/>
    <n v="108"/>
    <n v="334185206"/>
    <s v="Adventure|Family|Fantasy"/>
    <s v="Alice in Wonderland "/>
    <x v="0"/>
    <n v="200000000"/>
    <n v="2010"/>
    <n v="6.5"/>
    <s v="not outlier"/>
  </r>
  <r>
    <x v="24"/>
    <n v="104"/>
    <n v="234360014"/>
    <s v="Action|Adventure|Fantasy|Sci-Fi|Thriller"/>
    <s v="X-Men: The Last Stand "/>
    <x v="0"/>
    <n v="210000000"/>
    <n v="2006"/>
    <n v="6.8"/>
    <s v="not outlier"/>
  </r>
  <r>
    <x v="25"/>
    <n v="104"/>
    <n v="268488329"/>
    <s v="Adventure|Animation|Comedy|Family|Fantasy"/>
    <s v="Monsters University "/>
    <x v="0"/>
    <n v="200000000"/>
    <n v="2013"/>
    <n v="7.3"/>
    <s v="not outlier"/>
  </r>
  <r>
    <x v="26"/>
    <n v="150"/>
    <n v="402076689"/>
    <s v="Action|Adventure|Sci-Fi"/>
    <s v="Transformers: Revenge of the Fallen "/>
    <x v="0"/>
    <n v="200000000"/>
    <n v="2009"/>
    <n v="6"/>
    <s v="not outlier"/>
  </r>
  <r>
    <x v="26"/>
    <n v="165"/>
    <n v="245428137"/>
    <s v="Action|Adventure|Sci-Fi"/>
    <s v="Transformers: Age of Extinction "/>
    <x v="0"/>
    <n v="210000000"/>
    <n v="2014"/>
    <n v="5.7"/>
    <s v="not outlier"/>
  </r>
  <r>
    <x v="5"/>
    <n v="130"/>
    <n v="234903076"/>
    <s v="Adventure|Family|Fantasy"/>
    <s v="Oz the Great and Powerful "/>
    <x v="0"/>
    <n v="215000000"/>
    <n v="2013"/>
    <n v="6.4"/>
    <s v="not outlier"/>
  </r>
  <r>
    <x v="16"/>
    <n v="142"/>
    <n v="202853933"/>
    <s v="Action|Adventure|Fantasy|Sci-Fi"/>
    <s v="The Amazing Spider-Man 2 "/>
    <x v="0"/>
    <n v="200000000"/>
    <n v="2014"/>
    <n v="6.7"/>
    <s v="not outlier"/>
  </r>
  <r>
    <x v="27"/>
    <n v="125"/>
    <n v="172051787"/>
    <s v="Action|Adventure|Sci-Fi"/>
    <s v="TRON: Legacy "/>
    <x v="0"/>
    <n v="170000000"/>
    <n v="2010"/>
    <n v="6.8"/>
    <s v="not outlier"/>
  </r>
  <r>
    <x v="28"/>
    <n v="106"/>
    <n v="191450875"/>
    <s v="Adventure|Animation|Comedy|Family|Sport"/>
    <s v="Cars 2 "/>
    <x v="0"/>
    <n v="200000000"/>
    <n v="2011"/>
    <n v="6.3"/>
    <s v="not outlier"/>
  </r>
  <r>
    <x v="29"/>
    <n v="123"/>
    <n v="116593191"/>
    <s v="Action|Adventure|Sci-Fi"/>
    <s v="Green Lantern "/>
    <x v="0"/>
    <n v="200000000"/>
    <n v="2011"/>
    <n v="5.6"/>
    <s v="not outlier"/>
  </r>
  <r>
    <x v="30"/>
    <n v="103"/>
    <n v="414984497"/>
    <s v="Adventure|Animation|Comedy|Family|Fantasy"/>
    <s v="Toy Story 3 "/>
    <x v="0"/>
    <n v="200000000"/>
    <n v="2010"/>
    <n v="8.3000000000000007"/>
    <s v="not outlier"/>
  </r>
  <r>
    <x v="31"/>
    <n v="118"/>
    <n v="125320003"/>
    <s v="Action|Adventure|Sci-Fi"/>
    <s v="Terminator Salvation "/>
    <x v="0"/>
    <n v="200000000"/>
    <n v="2009"/>
    <n v="6.6"/>
    <s v="not outlier"/>
  </r>
  <r>
    <x v="32"/>
    <n v="140"/>
    <n v="350034110"/>
    <s v="Action|Crime|Thriller"/>
    <s v="Furious 7 "/>
    <x v="0"/>
    <n v="190000000"/>
    <n v="2015"/>
    <n v="7.2"/>
    <s v="not outlier"/>
  </r>
  <r>
    <x v="11"/>
    <n v="123"/>
    <n v="202351611"/>
    <s v="Action|Adventure|Horror|Sci-Fi|Thriller"/>
    <s v="World War Z "/>
    <x v="0"/>
    <n v="190000000"/>
    <n v="2013"/>
    <n v="7"/>
    <s v="not outlier"/>
  </r>
  <r>
    <x v="10"/>
    <n v="149"/>
    <n v="233914986"/>
    <s v="Action|Adventure|Fantasy|Sci-Fi|Thriller"/>
    <s v="X-Men: Days of Future Past "/>
    <x v="0"/>
    <n v="200000000"/>
    <n v="2014"/>
    <n v="8"/>
    <s v="not outlier"/>
  </r>
  <r>
    <x v="33"/>
    <n v="132"/>
    <n v="228756232"/>
    <s v="Action|Adventure|Sci-Fi"/>
    <s v="Star Trek Into Darkness "/>
    <x v="0"/>
    <n v="190000000"/>
    <n v="2013"/>
    <n v="7.8"/>
    <s v="not outlier"/>
  </r>
  <r>
    <x v="10"/>
    <n v="114"/>
    <n v="65171860"/>
    <s v="Adventure|Fantasy"/>
    <s v="Jack the Giant Slayer "/>
    <x v="0"/>
    <n v="195000000"/>
    <n v="2013"/>
    <n v="6.3"/>
    <s v="not outlier"/>
  </r>
  <r>
    <x v="34"/>
    <n v="143"/>
    <n v="144812796"/>
    <s v="Drama|Romance"/>
    <s v="The Great Gatsby "/>
    <x v="0"/>
    <n v="105000000"/>
    <n v="2013"/>
    <n v="7.3"/>
    <s v="not outlier"/>
  </r>
  <r>
    <x v="35"/>
    <n v="116"/>
    <n v="90755643"/>
    <s v="Action|Adventure|Fantasy|Romance"/>
    <s v="Prince of Persia: The Sands of Time "/>
    <x v="0"/>
    <n v="200000000"/>
    <n v="2010"/>
    <n v="6.6"/>
    <s v="not outlier"/>
  </r>
  <r>
    <x v="36"/>
    <n v="131"/>
    <n v="101785482"/>
    <s v="Action|Adventure|Sci-Fi"/>
    <s v="Pacific Rim "/>
    <x v="0"/>
    <n v="190000000"/>
    <n v="2013"/>
    <n v="7"/>
    <s v="not outlier"/>
  </r>
  <r>
    <x v="26"/>
    <n v="154"/>
    <n v="352358779"/>
    <s v="Action|Adventure|Sci-Fi"/>
    <s v="Transformers: Dark of the Moon "/>
    <x v="0"/>
    <n v="195000000"/>
    <n v="2011"/>
    <n v="6.3"/>
    <s v="not outlier"/>
  </r>
  <r>
    <x v="37"/>
    <n v="122"/>
    <n v="317011114"/>
    <s v="Action|Adventure|Fantasy"/>
    <s v="Indiana Jones and the Kingdom of the Crystal Skull "/>
    <x v="0"/>
    <n v="185000000"/>
    <n v="2008"/>
    <n v="6.2"/>
    <s v="not outlier"/>
  </r>
  <r>
    <x v="38"/>
    <n v="93"/>
    <n v="237282182"/>
    <s v="Adventure|Animation|Comedy|Family|Fantasy"/>
    <s v="Brave "/>
    <x v="0"/>
    <n v="185000000"/>
    <n v="2012"/>
    <n v="7.2"/>
    <s v="not outlier"/>
  </r>
  <r>
    <x v="39"/>
    <n v="122"/>
    <n v="130468626"/>
    <s v="Action|Adventure|Sci-Fi|Thriller"/>
    <s v="Star Trek Beyond "/>
    <x v="0"/>
    <n v="185000000"/>
    <n v="2016"/>
    <n v="7.5"/>
    <s v="not outlier"/>
  </r>
  <r>
    <x v="4"/>
    <n v="98"/>
    <n v="223806889"/>
    <s v="Adventure|Animation|Family|Sci-Fi"/>
    <s v="WALL·E "/>
    <x v="0"/>
    <n v="180000000"/>
    <n v="2008"/>
    <n v="8.4"/>
    <s v="not outlier"/>
  </r>
  <r>
    <x v="24"/>
    <n v="91"/>
    <n v="140080850"/>
    <s v="Action|Comedy|Crime|Thriller"/>
    <s v="Rush Hour 3 "/>
    <x v="0"/>
    <n v="140000000"/>
    <n v="2007"/>
    <n v="6.2"/>
    <s v="not outlier"/>
  </r>
  <r>
    <x v="40"/>
    <n v="158"/>
    <n v="166112167"/>
    <s v="Action|Adventure|Sci-Fi"/>
    <s v="2012 "/>
    <x v="0"/>
    <n v="200000000"/>
    <n v="2009"/>
    <n v="5.8"/>
    <s v="not outlier"/>
  </r>
  <r>
    <x v="41"/>
    <n v="96"/>
    <n v="137850096"/>
    <s v="Animation|Drama|Family|Fantasy"/>
    <s v="A Christmas Carol "/>
    <x v="0"/>
    <n v="200000000"/>
    <n v="2009"/>
    <n v="6.8"/>
    <s v="not outlier"/>
  </r>
  <r>
    <x v="42"/>
    <n v="127"/>
    <n v="47375327"/>
    <s v="Action|Adventure|Sci-Fi"/>
    <s v="Jupiter Ascending "/>
    <x v="0"/>
    <n v="176000000"/>
    <n v="2015"/>
    <n v="5.4"/>
    <s v="not outlier"/>
  </r>
  <r>
    <x v="8"/>
    <n v="110"/>
    <n v="124051759"/>
    <s v="Action|Adventure|Drama|Romance"/>
    <s v="The Legend of Tarzan "/>
    <x v="0"/>
    <n v="180000000"/>
    <n v="2016"/>
    <n v="6.6"/>
    <s v="not outlier"/>
  </r>
  <r>
    <x v="12"/>
    <n v="150"/>
    <n v="291709845"/>
    <s v="Adventure|Family|Fantasy"/>
    <s v="The Chronicles of Narnia: The Lion, the Witch and the Wardrobe "/>
    <x v="0"/>
    <n v="180000000"/>
    <n v="2005"/>
    <n v="6.9"/>
    <s v="not outlier"/>
  </r>
  <r>
    <x v="10"/>
    <n v="144"/>
    <n v="154985087"/>
    <s v="Action|Adventure|Sci-Fi"/>
    <s v="X-Men: Apocalypse "/>
    <x v="0"/>
    <n v="178000000"/>
    <n v="2016"/>
    <n v="7.3"/>
    <s v="not outlier"/>
  </r>
  <r>
    <x v="3"/>
    <n v="152"/>
    <n v="533316061"/>
    <s v="Action|Crime|Drama|Thriller"/>
    <s v="The Dark Knight "/>
    <x v="0"/>
    <n v="185000000"/>
    <n v="2008"/>
    <n v="9"/>
    <s v="not outlier"/>
  </r>
  <r>
    <x v="43"/>
    <n v="96"/>
    <n v="292979556"/>
    <s v="Adventure|Animation|Comedy|Family"/>
    <s v="Up "/>
    <x v="0"/>
    <n v="175000000"/>
    <n v="2009"/>
    <n v="8.3000000000000007"/>
    <s v="not outlier"/>
  </r>
  <r>
    <x v="44"/>
    <n v="94"/>
    <n v="198332128"/>
    <s v="Action|Adventure|Animation|Comedy|Family|Sci-Fi"/>
    <s v="Monsters vs. Aliens "/>
    <x v="0"/>
    <n v="175000000"/>
    <n v="2009"/>
    <n v="6.5"/>
    <s v="not outlier"/>
  </r>
  <r>
    <x v="45"/>
    <n v="126"/>
    <n v="318298180"/>
    <s v="Action|Adventure|Sci-Fi"/>
    <s v="Iron Man "/>
    <x v="0"/>
    <n v="140000000"/>
    <n v="2008"/>
    <n v="7.9"/>
    <s v="not outlier"/>
  </r>
  <r>
    <x v="46"/>
    <n v="126"/>
    <n v="73820094"/>
    <s v="Adventure|Drama|Family|Mystery"/>
    <s v="Hugo "/>
    <x v="0"/>
    <n v="170000000"/>
    <n v="2011"/>
    <n v="7.5"/>
    <s v="not outlier"/>
  </r>
  <r>
    <x v="14"/>
    <n v="106"/>
    <n v="113745408"/>
    <s v="Action|Comedy|Sci-Fi|Western"/>
    <s v="Wild Wild West "/>
    <x v="0"/>
    <n v="170000000"/>
    <n v="1999"/>
    <n v="4.8"/>
    <s v="not outlier"/>
  </r>
  <r>
    <x v="47"/>
    <n v="112"/>
    <n v="102176165"/>
    <s v="Action|Adventure|Fantasy|Horror|Thriller"/>
    <s v="The Mummy: Tomb of the Dragon Emperor "/>
    <x v="0"/>
    <n v="145000000"/>
    <n v="2008"/>
    <n v="5.2"/>
    <s v="not outlier"/>
  </r>
  <r>
    <x v="48"/>
    <n v="123"/>
    <n v="161087183"/>
    <s v="Action|Adventure|Comedy|Sci-Fi"/>
    <s v="Suicide Squad "/>
    <x v="0"/>
    <n v="175000000"/>
    <n v="2016"/>
    <n v="6.9"/>
    <s v="not outlier"/>
  </r>
  <r>
    <x v="49"/>
    <n v="96"/>
    <n v="100289690"/>
    <s v="Comedy|Family|Fantasy"/>
    <s v="Evan Almighty "/>
    <x v="0"/>
    <n v="175000000"/>
    <n v="2007"/>
    <n v="5.4"/>
    <s v="not outlier"/>
  </r>
  <r>
    <x v="50"/>
    <n v="113"/>
    <n v="100189501"/>
    <s v="Action|Adventure|Sci-Fi"/>
    <s v="Edge of Tomorrow "/>
    <x v="0"/>
    <n v="178000000"/>
    <n v="2014"/>
    <n v="7.9"/>
    <s v="not outlier"/>
  </r>
  <r>
    <x v="51"/>
    <n v="176"/>
    <n v="88246220"/>
    <s v="Action|Adventure|Sci-Fi|Thriller"/>
    <s v="Waterworld "/>
    <x v="0"/>
    <n v="175000000"/>
    <n v="1995"/>
    <n v="6.1"/>
    <s v="not outlier"/>
  </r>
  <r>
    <x v="52"/>
    <n v="118"/>
    <n v="150167630"/>
    <s v="Action|Adventure|Sci-Fi|Thriller"/>
    <s v="G.I. Joe: The Rise of Cobra "/>
    <x v="0"/>
    <n v="175000000"/>
    <n v="2009"/>
    <n v="5.8"/>
    <s v="not outlier"/>
  </r>
  <r>
    <x v="43"/>
    <n v="95"/>
    <n v="356454367"/>
    <s v="Adventure|Animation|Comedy|Drama|Family|Fantasy"/>
    <s v="Inside Out "/>
    <x v="0"/>
    <n v="175000000"/>
    <n v="2015"/>
    <n v="8.3000000000000007"/>
    <s v="not outlier"/>
  </r>
  <r>
    <x v="45"/>
    <n v="106"/>
    <n v="362645141"/>
    <s v="Adventure|Drama|Family|Fantasy"/>
    <s v="The Jungle Book "/>
    <x v="0"/>
    <n v="175000000"/>
    <n v="2016"/>
    <n v="7.8"/>
    <s v="not outlier"/>
  </r>
  <r>
    <x v="45"/>
    <n v="124"/>
    <n v="312057433"/>
    <s v="Action|Adventure|Sci-Fi"/>
    <s v="Iron Man 2 "/>
    <x v="0"/>
    <n v="200000000"/>
    <n v="2010"/>
    <n v="7"/>
    <s v="not outlier"/>
  </r>
  <r>
    <x v="53"/>
    <n v="132"/>
    <n v="155111815"/>
    <s v="Action|Adventure|Drama|Fantasy"/>
    <s v="Snow White and the Huntsman "/>
    <x v="0"/>
    <n v="170000000"/>
    <n v="2012"/>
    <n v="6.1"/>
    <s v="not outlier"/>
  </r>
  <r>
    <x v="54"/>
    <n v="97"/>
    <n v="241407328"/>
    <s v="Action|Adventure|Family|Fantasy|Romance"/>
    <s v="Maleficent "/>
    <x v="0"/>
    <n v="180000000"/>
    <n v="2014"/>
    <n v="7"/>
    <s v="not outlier"/>
  </r>
  <r>
    <x v="55"/>
    <n v="130"/>
    <n v="208543795"/>
    <s v="Action|Adventure|Drama|Sci-Fi"/>
    <s v="Dawn of the Planet of the Apes "/>
    <x v="0"/>
    <n v="170000000"/>
    <n v="2014"/>
    <n v="7.6"/>
    <s v="not outlier"/>
  </r>
  <r>
    <x v="56"/>
    <n v="128"/>
    <n v="38297305"/>
    <s v="Action|Adventure|Drama|Fantasy"/>
    <s v="47 Ronin "/>
    <x v="0"/>
    <n v="175000000"/>
    <n v="2013"/>
    <n v="6.3"/>
    <s v="not outlier"/>
  </r>
  <r>
    <x v="19"/>
    <n v="136"/>
    <n v="259746958"/>
    <s v="Action|Adventure|Sci-Fi"/>
    <s v="Captain America: The Winter Soldier "/>
    <x v="0"/>
    <n v="170000000"/>
    <n v="2014"/>
    <n v="7.8"/>
    <s v="not outlier"/>
  </r>
  <r>
    <x v="57"/>
    <n v="93"/>
    <n v="238371987"/>
    <s v="Adventure|Animation|Comedy|Family|Fantasy"/>
    <s v="Shrek Forever After "/>
    <x v="0"/>
    <n v="165000000"/>
    <n v="2010"/>
    <n v="6.4"/>
    <s v="not outlier"/>
  </r>
  <r>
    <x v="58"/>
    <n v="130"/>
    <n v="93417865"/>
    <s v="Action|Adventure|Family|Mystery|Sci-Fi"/>
    <s v="Tomorrowland "/>
    <x v="0"/>
    <n v="190000000"/>
    <n v="2015"/>
    <n v="6.5"/>
    <s v="not outlier"/>
  </r>
  <r>
    <x v="59"/>
    <n v="102"/>
    <n v="222487711"/>
    <s v="Action|Adventure|Animation|Comedy|Drama|Family|Sci-Fi"/>
    <s v="Big Hero 6 "/>
    <x v="0"/>
    <n v="165000000"/>
    <n v="2014"/>
    <n v="7.9"/>
    <s v="not outlier"/>
  </r>
  <r>
    <x v="60"/>
    <n v="101"/>
    <n v="189412677"/>
    <s v="Adventure|Animation|Comedy|Family|Sci-Fi"/>
    <s v="Wreck-It Ralph "/>
    <x v="0"/>
    <n v="165000000"/>
    <n v="2012"/>
    <n v="7.8"/>
    <s v="not outlier"/>
  </r>
  <r>
    <x v="41"/>
    <n v="100"/>
    <n v="665426"/>
    <s v="Adventure|Animation|Family|Fantasy"/>
    <s v="The Polar Express "/>
    <x v="0"/>
    <n v="165000000"/>
    <n v="2004"/>
    <n v="6.6"/>
    <s v="not outlier"/>
  </r>
  <r>
    <x v="40"/>
    <n v="120"/>
    <n v="102315545"/>
    <s v="Action|Adventure|Sci-Fi"/>
    <s v="Independence Day: Resurgence "/>
    <x v="0"/>
    <n v="165000000"/>
    <n v="2016"/>
    <n v="5.5"/>
    <s v="not outlier"/>
  </r>
  <r>
    <x v="61"/>
    <n v="98"/>
    <n v="217387997"/>
    <s v="Adventure|Animation|Family|Fantasy"/>
    <s v="How to Train Your Dragon "/>
    <x v="0"/>
    <n v="165000000"/>
    <n v="2010"/>
    <n v="8.1999999999999993"/>
    <s v="not outlier"/>
  </r>
  <r>
    <x v="62"/>
    <n v="109"/>
    <n v="150350192"/>
    <s v="Action|Sci-Fi"/>
    <s v="Terminator 3: Rise of the Machines "/>
    <x v="0"/>
    <n v="200000000"/>
    <n v="2003"/>
    <n v="6.4"/>
    <s v="not outlier"/>
  </r>
  <r>
    <x v="63"/>
    <n v="121"/>
    <n v="333130696"/>
    <s v="Action|Adventure|Sci-Fi"/>
    <s v="Guardians of the Galaxy "/>
    <x v="0"/>
    <n v="170000000"/>
    <n v="2014"/>
    <n v="8.1"/>
    <s v="not outlier"/>
  </r>
  <r>
    <x v="3"/>
    <n v="169"/>
    <n v="187991439"/>
    <s v="Adventure|Drama|Sci-Fi"/>
    <s v="Interstellar "/>
    <x v="0"/>
    <n v="165000000"/>
    <n v="2014"/>
    <n v="8.6"/>
    <s v="not outlier"/>
  </r>
  <r>
    <x v="3"/>
    <n v="148"/>
    <n v="292568851"/>
    <s v="Action|Adventure|Sci-Fi|Thriller"/>
    <s v="Inception "/>
    <x v="0"/>
    <n v="160000000"/>
    <n v="2010"/>
    <n v="8.8000000000000007"/>
    <s v="not outlier"/>
  </r>
  <r>
    <x v="15"/>
    <n v="182"/>
    <n v="303001229"/>
    <s v="Adventure|Fantasy"/>
    <s v="The Hobbit: An Unexpected Journey "/>
    <x v="0"/>
    <n v="180000000"/>
    <n v="2012"/>
    <n v="7.9"/>
    <s v="not outlier"/>
  </r>
  <r>
    <x v="47"/>
    <n v="106"/>
    <n v="144512310"/>
    <s v="Action|Crime|Thriller"/>
    <s v="The Fast and the Furious "/>
    <x v="0"/>
    <n v="38000000"/>
    <n v="2001"/>
    <n v="6.7"/>
    <s v="not outlier"/>
  </r>
  <r>
    <x v="64"/>
    <n v="166"/>
    <n v="127490802"/>
    <s v="Drama|Fantasy|Romance"/>
    <s v="The Curious Case of Benjamin Button "/>
    <x v="0"/>
    <n v="150000000"/>
    <n v="2008"/>
    <n v="7.8"/>
    <s v="not outlier"/>
  </r>
  <r>
    <x v="65"/>
    <n v="132"/>
    <n v="146405371"/>
    <s v="Action|Adventure|Sci-Fi"/>
    <s v="X-Men: First Class "/>
    <x v="0"/>
    <n v="160000000"/>
    <n v="2011"/>
    <n v="7.8"/>
    <s v="not outlier"/>
  </r>
  <r>
    <x v="66"/>
    <n v="137"/>
    <n v="281666058"/>
    <s v="Adventure|Sci-Fi"/>
    <s v="The Hunger Games: Mockingjay - Part 2 "/>
    <x v="0"/>
    <n v="160000000"/>
    <n v="2015"/>
    <n v="6.6"/>
    <s v="not outlier"/>
  </r>
  <r>
    <x v="67"/>
    <n v="109"/>
    <n v="63143812"/>
    <s v="Action|Adventure|Family|Fantasy"/>
    <s v="The Sorcerer's Apprentice "/>
    <x v="0"/>
    <n v="150000000"/>
    <n v="2010"/>
    <n v="6.1"/>
    <s v="not outlier"/>
  </r>
  <r>
    <x v="68"/>
    <n v="98"/>
    <n v="60655503"/>
    <s v="Action|Adventure|Drama|Thriller"/>
    <s v="Poseidon "/>
    <x v="0"/>
    <n v="160000000"/>
    <n v="2006"/>
    <n v="5.6"/>
    <s v="not outlier"/>
  </r>
  <r>
    <x v="69"/>
    <n v="113"/>
    <n v="76846624"/>
    <s v="Adventure|Family|Fantasy"/>
    <s v="Alice Through the Looking Glass "/>
    <x v="0"/>
    <n v="170000000"/>
    <n v="2016"/>
    <n v="6.4"/>
    <s v="not outlier"/>
  </r>
  <r>
    <x v="70"/>
    <n v="93"/>
    <n v="320706665"/>
    <s v="Adventure|Animation|Comedy|Family|Fantasy"/>
    <s v="Shrek the Third "/>
    <x v="0"/>
    <n v="160000000"/>
    <n v="2007"/>
    <n v="6.1"/>
    <s v="not outlier"/>
  </r>
  <r>
    <x v="71"/>
    <n v="123"/>
    <n v="46978995"/>
    <s v="Action|Adventure|Fantasy"/>
    <s v="Warcraft "/>
    <x v="0"/>
    <n v="160000000"/>
    <n v="2016"/>
    <n v="7.3"/>
    <s v="not outlier"/>
  </r>
  <r>
    <x v="72"/>
    <n v="126"/>
    <n v="89732035"/>
    <s v="Action|Adventure|Sci-Fi"/>
    <s v="Terminator Genisys "/>
    <x v="0"/>
    <n v="155000000"/>
    <n v="2015"/>
    <n v="6.6"/>
    <s v="not outlier"/>
  </r>
  <r>
    <x v="73"/>
    <n v="113"/>
    <n v="104383624"/>
    <s v="Adventure|Family|Fantasy"/>
    <s v="The Chronicles of Narnia: The Voyage of the Dawn Treader "/>
    <x v="0"/>
    <n v="155000000"/>
    <n v="2010"/>
    <n v="6.3"/>
    <s v="not outlier"/>
  </r>
  <r>
    <x v="26"/>
    <n v="184"/>
    <n v="198539855"/>
    <s v="Action|Drama|History|Romance|War"/>
    <s v="Pearl Harbor "/>
    <x v="0"/>
    <n v="140000000"/>
    <n v="2001"/>
    <n v="6.1"/>
    <s v="not outlier"/>
  </r>
  <r>
    <x v="26"/>
    <n v="144"/>
    <n v="318759914"/>
    <s v="Action|Adventure|Sci-Fi"/>
    <s v="Transformers "/>
    <x v="0"/>
    <n v="150000000"/>
    <n v="2007"/>
    <n v="7.1"/>
    <s v="not outlier"/>
  </r>
  <r>
    <x v="74"/>
    <n v="206"/>
    <n v="34293771"/>
    <s v="Action|Adventure|Biography|Drama|History|Romance|War"/>
    <s v="Alexander "/>
    <x v="0"/>
    <n v="155000000"/>
    <n v="2004"/>
    <n v="5.5"/>
    <s v="not outlier"/>
  </r>
  <r>
    <x v="8"/>
    <n v="138"/>
    <n v="292000866"/>
    <s v="Adventure|Family|Fantasy|Mystery"/>
    <s v="Harry Potter and the Order of the Phoenix "/>
    <x v="0"/>
    <n v="150000000"/>
    <n v="2007"/>
    <n v="7.5"/>
    <s v="not outlier"/>
  </r>
  <r>
    <x v="35"/>
    <n v="157"/>
    <n v="289994397"/>
    <s v="Adventure|Family|Fantasy|Mystery"/>
    <s v="Harry Potter and the Goblet of Fire "/>
    <x v="0"/>
    <n v="150000000"/>
    <n v="2005"/>
    <n v="7.6"/>
    <s v="not outlier"/>
  </r>
  <r>
    <x v="20"/>
    <n v="102"/>
    <n v="227946274"/>
    <s v="Action|Drama"/>
    <s v="Hancock "/>
    <x v="0"/>
    <n v="150000000"/>
    <n v="2008"/>
    <n v="6.4"/>
    <s v="not outlier"/>
  </r>
  <r>
    <x v="66"/>
    <n v="104"/>
    <n v="256386216"/>
    <s v="Drama|Horror|Sci-Fi"/>
    <s v="I Am Legend "/>
    <x v="0"/>
    <n v="150000000"/>
    <n v="2007"/>
    <n v="7.2"/>
    <s v="not outlier"/>
  </r>
  <r>
    <x v="23"/>
    <n v="115"/>
    <n v="206456431"/>
    <s v="Adventure|Comedy|Family|Fantasy"/>
    <s v="Charlie and the Chocolate Factory "/>
    <x v="0"/>
    <n v="150000000"/>
    <n v="2005"/>
    <n v="6.7"/>
    <s v="not outlier"/>
  </r>
  <r>
    <x v="58"/>
    <n v="111"/>
    <n v="206435493"/>
    <s v="Animation|Comedy|Family|Fantasy"/>
    <s v="Ratatouille "/>
    <x v="0"/>
    <n v="150000000"/>
    <n v="2007"/>
    <n v="8"/>
    <s v="not outlier"/>
  </r>
  <r>
    <x v="3"/>
    <n v="128"/>
    <n v="205343774"/>
    <s v="Action|Adventure"/>
    <s v="Batman Begins "/>
    <x v="0"/>
    <n v="150000000"/>
    <n v="2005"/>
    <n v="8.3000000000000007"/>
    <s v="not outlier"/>
  </r>
  <r>
    <x v="75"/>
    <n v="89"/>
    <n v="179982968"/>
    <s v="Action|Adventure|Animation|Comedy|Family"/>
    <s v="Madagascar: Escape 2 Africa "/>
    <x v="0"/>
    <n v="150000000"/>
    <n v="2008"/>
    <n v="6.7"/>
    <s v="not outlier"/>
  </r>
  <r>
    <x v="76"/>
    <n v="105"/>
    <n v="177243721"/>
    <s v="Adventure|Comedy|Family|Fantasy"/>
    <s v="Night at the Museum: Battle of the Smithsonian "/>
    <x v="0"/>
    <n v="150000000"/>
    <n v="2009"/>
    <n v="5.9"/>
    <s v="not outlier"/>
  </r>
  <r>
    <x v="77"/>
    <n v="119"/>
    <n v="179883016"/>
    <s v="Action|Adventure|Fantasy|Sci-Fi|Thriller"/>
    <s v="X-Men Origins: Wolverine "/>
    <x v="0"/>
    <n v="150000000"/>
    <n v="2009"/>
    <n v="6.7"/>
    <s v="not outlier"/>
  </r>
  <r>
    <x v="42"/>
    <n v="129"/>
    <n v="139259759"/>
    <s v="Action|Sci-Fi"/>
    <s v="The Matrix Revolutions "/>
    <x v="0"/>
    <n v="150000000"/>
    <n v="2003"/>
    <n v="6.7"/>
    <s v="not outlier"/>
  </r>
  <r>
    <x v="78"/>
    <n v="102"/>
    <n v="400736600"/>
    <s v="Adventure|Animation|Comedy|Family|Fantasy|Musical"/>
    <s v="Frozen "/>
    <x v="0"/>
    <n v="150000000"/>
    <n v="2013"/>
    <n v="7.6"/>
    <s v="not outlier"/>
  </r>
  <r>
    <x v="42"/>
    <n v="138"/>
    <n v="281492479"/>
    <s v="Action|Sci-Fi"/>
    <s v="The Matrix Reloaded "/>
    <x v="0"/>
    <n v="150000000"/>
    <n v="2003"/>
    <n v="7.2"/>
    <s v="not outlier"/>
  </r>
  <r>
    <x v="72"/>
    <n v="112"/>
    <n v="206360018"/>
    <s v="Action|Adventure|Fantasy"/>
    <s v="Thor: The Dark World "/>
    <x v="0"/>
    <n v="170000000"/>
    <n v="2013"/>
    <n v="7.1"/>
    <s v="not outlier"/>
  </r>
  <r>
    <x v="79"/>
    <n v="120"/>
    <n v="153629485"/>
    <s v="Action|Adventure|Sci-Fi|Thriller"/>
    <s v="Mad Max: Fury Road "/>
    <x v="0"/>
    <n v="150000000"/>
    <n v="2015"/>
    <n v="8.1"/>
    <s v="not outlier"/>
  </r>
  <r>
    <x v="80"/>
    <n v="146"/>
    <n v="133375846"/>
    <s v="Mystery|Thriller"/>
    <s v="Angels &amp; Demons "/>
    <x v="0"/>
    <n v="150000000"/>
    <n v="2009"/>
    <n v="6.7"/>
    <s v="not outlier"/>
  </r>
  <r>
    <x v="81"/>
    <n v="115"/>
    <n v="181015141"/>
    <s v="Action|Adventure|Fantasy"/>
    <s v="Thor "/>
    <x v="0"/>
    <n v="150000000"/>
    <n v="2011"/>
    <n v="7"/>
    <s v="not outlier"/>
  </r>
  <r>
    <x v="82"/>
    <n v="96"/>
    <n v="114053579"/>
    <s v="Adventure|Animation|Comedy|Drama|Family"/>
    <s v="Bolt "/>
    <x v="0"/>
    <n v="150000000"/>
    <n v="2008"/>
    <n v="6.9"/>
    <s v="not outlier"/>
  </r>
  <r>
    <x v="83"/>
    <n v="88"/>
    <n v="119420252"/>
    <s v="Action|Adventure|Animation|Comedy|Family|Fantasy|Sci-Fi"/>
    <s v="G-Force "/>
    <x v="0"/>
    <n v="150000000"/>
    <n v="2009"/>
    <n v="5.0999999999999996"/>
    <s v="not outlier"/>
  </r>
  <r>
    <x v="84"/>
    <n v="99"/>
    <n v="83640426"/>
    <s v="Action|Adventure|Fantasy"/>
    <s v="Wrath of the Titans "/>
    <x v="0"/>
    <n v="150000000"/>
    <n v="2012"/>
    <n v="5.8"/>
    <s v="not outlier"/>
  </r>
  <r>
    <x v="23"/>
    <n v="113"/>
    <n v="79711678"/>
    <s v="Comedy|Fantasy|Horror"/>
    <s v="Dark Shadows "/>
    <x v="0"/>
    <n v="100000000"/>
    <n v="2012"/>
    <n v="6.2"/>
    <s v="not outlier"/>
  </r>
  <r>
    <x v="85"/>
    <n v="131"/>
    <n v="195000874"/>
    <s v="Action|Adventure|Thriller"/>
    <s v="Mission: Impossible - Rogue Nation "/>
    <x v="0"/>
    <n v="150000000"/>
    <n v="2015"/>
    <n v="7.4"/>
    <s v="not outlier"/>
  </r>
  <r>
    <x v="86"/>
    <n v="119"/>
    <n v="61937495"/>
    <s v="Drama|Fantasy|Horror|Thriller"/>
    <s v="The Wolfman "/>
    <x v="0"/>
    <n v="150000000"/>
    <n v="2010"/>
    <n v="5.8"/>
    <s v="not outlier"/>
  </r>
  <r>
    <x v="87"/>
    <n v="91"/>
    <n v="126597121"/>
    <s v="Adventure|Animation|Comedy|Family"/>
    <s v="Bee Movie "/>
    <x v="0"/>
    <n v="150000000"/>
    <n v="2007"/>
    <n v="6.2"/>
    <s v="not outlier"/>
  </r>
  <r>
    <x v="88"/>
    <n v="90"/>
    <n v="165230261"/>
    <s v="Action|Adventure|Animation|Comedy|Family"/>
    <s v="Kung Fu Panda 2 "/>
    <x v="0"/>
    <n v="150000000"/>
    <n v="2011"/>
    <n v="7.3"/>
    <s v="not outlier"/>
  </r>
  <r>
    <x v="89"/>
    <n v="103"/>
    <n v="131564731"/>
    <s v="Action|Adventure|Family|Fantasy"/>
    <s v="The Last Airbender "/>
    <x v="0"/>
    <n v="150000000"/>
    <n v="2010"/>
    <n v="4.2"/>
    <s v="not outlier"/>
  </r>
  <r>
    <x v="33"/>
    <n v="124"/>
    <n v="133382309"/>
    <s v="Action|Adventure|Thriller"/>
    <s v="Mission: Impossible III "/>
    <x v="0"/>
    <n v="150000000"/>
    <n v="2006"/>
    <n v="6.9"/>
    <s v="not outlier"/>
  </r>
  <r>
    <x v="40"/>
    <n v="131"/>
    <n v="73103784"/>
    <s v="Action|Drama|Thriller"/>
    <s v="White House Down "/>
    <x v="0"/>
    <n v="150000000"/>
    <n v="2013"/>
    <n v="6.4"/>
    <s v="not outlier"/>
  </r>
  <r>
    <x v="90"/>
    <n v="88"/>
    <n v="21379315"/>
    <s v="Action|Adventure|Animation|Comedy|Family|Sci-Fi"/>
    <s v="Mars Needs Moms "/>
    <x v="0"/>
    <n v="150000000"/>
    <n v="2011"/>
    <n v="5.4"/>
    <s v="not outlier"/>
  </r>
  <r>
    <x v="91"/>
    <n v="85"/>
    <n v="64459316"/>
    <s v="Adventure|Animation|Comedy|Family"/>
    <s v="Flushed Away "/>
    <x v="0"/>
    <n v="149000000"/>
    <n v="2006"/>
    <n v="6.7"/>
    <s v="not outlier"/>
  </r>
  <r>
    <x v="92"/>
    <n v="111"/>
    <n v="34964818"/>
    <s v="Adventure|Family|Fantasy"/>
    <s v="Pan "/>
    <x v="0"/>
    <n v="150000000"/>
    <n v="2015"/>
    <n v="5.8"/>
    <s v="not outlier"/>
  </r>
  <r>
    <x v="93"/>
    <n v="92"/>
    <n v="111505642"/>
    <s v="Adventure|Animation|Comedy|Family|Sci-Fi"/>
    <s v="Mr. Peabody &amp; Sherman "/>
    <x v="0"/>
    <n v="145000000"/>
    <n v="2014"/>
    <n v="6.9"/>
    <s v="not outlier"/>
  </r>
  <r>
    <x v="68"/>
    <n v="196"/>
    <n v="133228348"/>
    <s v="Adventure"/>
    <s v="Troy "/>
    <x v="0"/>
    <n v="175000000"/>
    <n v="2004"/>
    <n v="7.2"/>
    <s v="not outlier"/>
  </r>
  <r>
    <x v="75"/>
    <n v="93"/>
    <n v="216366733"/>
    <s v="Adventure|Animation|Comedy|Family"/>
    <s v="Madagascar 3: Europe's Most Wanted "/>
    <x v="0"/>
    <n v="145000000"/>
    <n v="2012"/>
    <n v="6.9"/>
    <s v="not outlier"/>
  </r>
  <r>
    <x v="94"/>
    <n v="133"/>
    <n v="160201106"/>
    <s v="Action|Adventure|Thriller"/>
    <s v="Die Another Day "/>
    <x v="0"/>
    <n v="142000000"/>
    <n v="2002"/>
    <n v="6.1"/>
    <s v="not outlier"/>
  </r>
  <r>
    <x v="95"/>
    <n v="116"/>
    <n v="118099659"/>
    <s v="Action|Comedy|Fantasy|Sci-Fi"/>
    <s v="Ghostbusters "/>
    <x v="0"/>
    <n v="144000000"/>
    <n v="2016"/>
    <n v="5.5"/>
    <s v="not outlier"/>
  </r>
  <r>
    <x v="26"/>
    <n v="153"/>
    <n v="201573391"/>
    <s v="Action|Adventure|Sci-Fi|Thriller"/>
    <s v="Armageddon "/>
    <x v="0"/>
    <n v="140000000"/>
    <n v="1998"/>
    <n v="6.6"/>
    <s v="not outlier"/>
  </r>
  <r>
    <x v="14"/>
    <n v="88"/>
    <n v="190418803"/>
    <s v="Action|Adventure|Comedy|Family|Fantasy|Mystery|Sci-Fi"/>
    <s v="Men in Black II "/>
    <x v="0"/>
    <n v="140000000"/>
    <n v="2002"/>
    <n v="6.1"/>
    <s v="not outlier"/>
  </r>
  <r>
    <x v="41"/>
    <n v="115"/>
    <n v="82161969"/>
    <s v="Action|Adventure|Animation|Fantasy"/>
    <s v="Beowulf "/>
    <x v="0"/>
    <n v="150000000"/>
    <n v="2007"/>
    <n v="6.3"/>
    <s v="not outlier"/>
  </r>
  <r>
    <x v="96"/>
    <n v="95"/>
    <n v="143523463"/>
    <s v="Action|Adventure|Animation|Comedy|Family"/>
    <s v="Kung Fu Panda 3 "/>
    <x v="0"/>
    <n v="145000000"/>
    <n v="2016"/>
    <n v="7.2"/>
    <s v="not outlier"/>
  </r>
  <r>
    <x v="58"/>
    <n v="133"/>
    <n v="209364921"/>
    <s v="Action|Adventure|Thriller"/>
    <s v="Mission: Impossible - Ghost Protocol "/>
    <x v="0"/>
    <n v="145000000"/>
    <n v="2011"/>
    <n v="7.4"/>
    <s v="not outlier"/>
  </r>
  <r>
    <x v="97"/>
    <n v="97"/>
    <n v="103400692"/>
    <s v="Adventure|Animation|Family|Fantasy"/>
    <s v="Rise of the Guardians "/>
    <x v="0"/>
    <n v="145000000"/>
    <n v="2012"/>
    <n v="7.3"/>
    <s v="not outlier"/>
  </r>
  <r>
    <x v="98"/>
    <n v="90"/>
    <n v="110332737"/>
    <s v="Comedy|Crime"/>
    <s v="Fun with Dick and Jane "/>
    <x v="0"/>
    <n v="100000000"/>
    <n v="2005"/>
    <n v="6.1"/>
    <s v="not outlier"/>
  </r>
  <r>
    <x v="99"/>
    <n v="154"/>
    <n v="111110575"/>
    <s v="Action|Drama|History|War"/>
    <s v="The Last Samurai "/>
    <x v="0"/>
    <n v="140000000"/>
    <n v="2003"/>
    <n v="7.7"/>
    <s v="not outlier"/>
  </r>
  <r>
    <x v="17"/>
    <n v="150"/>
    <n v="65007045"/>
    <s v="Action|Adventure|Drama"/>
    <s v="Exodus: Gods and Kings "/>
    <x v="0"/>
    <n v="140000000"/>
    <n v="2014"/>
    <n v="6.1"/>
    <s v="not outlier"/>
  </r>
  <r>
    <x v="33"/>
    <n v="127"/>
    <n v="257704099"/>
    <s v="Action|Adventure|Sci-Fi"/>
    <s v="Star Trek "/>
    <x v="0"/>
    <n v="150000000"/>
    <n v="2009"/>
    <n v="8"/>
    <s v="not outlier"/>
  </r>
  <r>
    <x v="5"/>
    <n v="121"/>
    <n v="403706375"/>
    <s v="Action|Adventure|Fantasy|Romance"/>
    <s v="Spider-Man "/>
    <x v="0"/>
    <n v="139000000"/>
    <n v="2002"/>
    <n v="7.3"/>
    <s v="not outlier"/>
  </r>
  <r>
    <x v="61"/>
    <n v="102"/>
    <n v="176997107"/>
    <s v="Action|Adventure|Animation|Comedy|Family|Fantasy"/>
    <s v="How to Train Your Dragon 2 "/>
    <x v="0"/>
    <n v="145000000"/>
    <n v="2014"/>
    <n v="7.9"/>
    <s v="not outlier"/>
  </r>
  <r>
    <x v="100"/>
    <n v="126"/>
    <n v="31141074"/>
    <s v="Action|Adventure|Fantasy"/>
    <s v="Gods of Egypt "/>
    <x v="0"/>
    <n v="140000000"/>
    <n v="2016"/>
    <n v="5.5"/>
    <s v="not outlier"/>
  </r>
  <r>
    <x v="47"/>
    <n v="121"/>
    <n v="31704416"/>
    <s v="Action|Adventure|Sci-Fi|Thriller"/>
    <s v="Stealth "/>
    <x v="0"/>
    <n v="135000000"/>
    <n v="2005"/>
    <n v="5"/>
    <s v="not outlier"/>
  </r>
  <r>
    <x v="9"/>
    <n v="215"/>
    <n v="107503316"/>
    <s v="Action|Drama|Mystery|Sci-Fi"/>
    <s v="Watchmen "/>
    <x v="0"/>
    <n v="130000000"/>
    <n v="2009"/>
    <n v="7.7"/>
    <s v="not outlier"/>
  </r>
  <r>
    <x v="101"/>
    <n v="127"/>
    <n v="129734803"/>
    <s v="Action|Crime|Thriller"/>
    <s v="Lethal Weapon 4 "/>
    <x v="0"/>
    <n v="140000000"/>
    <n v="1998"/>
    <n v="6.6"/>
    <s v="not outlier"/>
  </r>
  <r>
    <x v="102"/>
    <n v="138"/>
    <n v="132122995"/>
    <s v="Action|Sci-Fi"/>
    <s v="Hulk "/>
    <x v="0"/>
    <n v="137000000"/>
    <n v="2003"/>
    <n v="5.7"/>
    <s v="not outlier"/>
  </r>
  <r>
    <x v="103"/>
    <n v="122"/>
    <n v="122512052"/>
    <s v="Action|Adventure|Sci-Fi|Thriller"/>
    <s v="G.I. Joe: Retaliation "/>
    <x v="0"/>
    <n v="130000000"/>
    <n v="2013"/>
    <n v="5.8"/>
    <s v="not outlier"/>
  </r>
  <r>
    <x v="104"/>
    <n v="124"/>
    <n v="68642452"/>
    <s v="Action|Adventure|Comedy|Thriller"/>
    <s v="Sahara "/>
    <x v="0"/>
    <n v="130000000"/>
    <n v="2005"/>
    <n v="6"/>
    <s v="not outlier"/>
  </r>
  <r>
    <x v="105"/>
    <n v="106"/>
    <n v="32131830"/>
    <s v="Action|Adventure|Animation|Fantasy|Romance|Sci-Fi"/>
    <s v="Final Fantasy: The Spirits Within "/>
    <x v="0"/>
    <n v="137000000"/>
    <n v="2001"/>
    <n v="6.4"/>
    <s v="not outlier"/>
  </r>
  <r>
    <x v="86"/>
    <n v="124"/>
    <n v="176636816"/>
    <s v="Action|Adventure|Sci-Fi"/>
    <s v="Captain America: The First Avenger "/>
    <x v="0"/>
    <n v="140000000"/>
    <n v="2011"/>
    <n v="6.9"/>
    <s v="not outlier"/>
  </r>
  <r>
    <x v="73"/>
    <n v="128"/>
    <n v="126930660"/>
    <s v="Action|Adventure|Thriller"/>
    <s v="The World Is Not Enough "/>
    <x v="0"/>
    <n v="135000000"/>
    <n v="1999"/>
    <n v="6.4"/>
    <s v="not outlier"/>
  </r>
  <r>
    <x v="106"/>
    <n v="138"/>
    <n v="93926386"/>
    <s v="Action|Adventure|Drama|History|War"/>
    <s v="Master and Commander: The Far Side of the World "/>
    <x v="0"/>
    <n v="150000000"/>
    <n v="2003"/>
    <n v="7.4"/>
    <s v="not outlier"/>
  </r>
  <r>
    <x v="107"/>
    <n v="115"/>
    <n v="292298923"/>
    <s v="Adventure|Drama|Fantasy|Romance"/>
    <s v="The Twilight Saga: Breaking Dawn - Part 2 "/>
    <x v="0"/>
    <n v="120000000"/>
    <n v="2012"/>
    <n v="5.5"/>
    <s v="not outlier"/>
  </r>
  <r>
    <x v="79"/>
    <n v="100"/>
    <n v="63992328"/>
    <s v="Animation|Comedy|Family|Musical"/>
    <s v="Happy Feet 2 "/>
    <x v="0"/>
    <n v="135000000"/>
    <n v="2011"/>
    <n v="5.9"/>
    <s v="not outlier"/>
  </r>
  <r>
    <x v="108"/>
    <n v="135"/>
    <n v="134518390"/>
    <s v="Action|Adventure|Sci-Fi"/>
    <s v="The Incredible Hulk "/>
    <x v="0"/>
    <n v="150000000"/>
    <n v="2008"/>
    <n v="6.8"/>
    <s v="not outlier"/>
  </r>
  <r>
    <x v="37"/>
    <n v="117"/>
    <n v="52792307"/>
    <s v="Adventure|Family|Fantasy"/>
    <s v="The BFG "/>
    <x v="0"/>
    <n v="140000000"/>
    <n v="2016"/>
    <n v="6.8"/>
    <s v="not outlier"/>
  </r>
  <r>
    <x v="109"/>
    <n v="156"/>
    <n v="183635922"/>
    <s v="Adventure|Drama|Thriller|Western"/>
    <s v="The Revenant "/>
    <x v="0"/>
    <n v="135000000"/>
    <n v="2015"/>
    <n v="8.1"/>
    <s v="not outlier"/>
  </r>
  <r>
    <x v="110"/>
    <n v="96"/>
    <n v="83024900"/>
    <s v="Adventure|Animation|Comedy|Family|Sport"/>
    <s v="Turbo "/>
    <x v="0"/>
    <n v="135000000"/>
    <n v="2013"/>
    <n v="6.5"/>
    <s v="not outlier"/>
  </r>
  <r>
    <x v="1"/>
    <n v="107"/>
    <n v="123207194"/>
    <s v="Adventure|Animation|Comedy|Family|Western"/>
    <s v="Rango "/>
    <x v="0"/>
    <n v="135000000"/>
    <n v="2011"/>
    <n v="7.2"/>
    <s v="not outlier"/>
  </r>
  <r>
    <x v="75"/>
    <n v="92"/>
    <n v="83348920"/>
    <s v="Adventure|Animation|Comedy|Family"/>
    <s v="Penguins of Madagascar "/>
    <x v="0"/>
    <n v="132000000"/>
    <n v="2014"/>
    <n v="6.7"/>
    <s v="not outlier"/>
  </r>
  <r>
    <x v="111"/>
    <n v="115"/>
    <n v="227137090"/>
    <s v="Action|Mystery|Thriller"/>
    <s v="The Bourne Ultimatum "/>
    <x v="0"/>
    <n v="110000000"/>
    <n v="2007"/>
    <n v="8.1"/>
    <s v="not outlier"/>
  </r>
  <r>
    <x v="112"/>
    <n v="92"/>
    <n v="215395021"/>
    <s v="Action|Adventure|Animation|Comedy|Family"/>
    <s v="Kung Fu Panda "/>
    <x v="0"/>
    <n v="130000000"/>
    <n v="2008"/>
    <n v="7.6"/>
    <s v="not outlier"/>
  </r>
  <r>
    <x v="113"/>
    <n v="117"/>
    <n v="180191634"/>
    <s v="Action|Adventure|Comedy|Sci-Fi"/>
    <s v="Ant-Man "/>
    <x v="0"/>
    <n v="130000000"/>
    <n v="2015"/>
    <n v="7.4"/>
    <s v="not outlier"/>
  </r>
  <r>
    <x v="66"/>
    <n v="146"/>
    <n v="424645577"/>
    <s v="Adventure|Sci-Fi|Thriller"/>
    <s v="The Hunger Games: Catching Fire "/>
    <x v="0"/>
    <n v="130000000"/>
    <n v="2013"/>
    <n v="7.6"/>
    <s v="not outlier"/>
  </r>
  <r>
    <x v="114"/>
    <n v="94"/>
    <n v="177343675"/>
    <s v="Adventure|Animation|Comedy|Family|Fantasy|Sci-Fi"/>
    <s v="Home "/>
    <x v="0"/>
    <n v="135000000"/>
    <n v="2015"/>
    <n v="6.7"/>
    <s v="not outlier"/>
  </r>
  <r>
    <x v="37"/>
    <n v="116"/>
    <n v="234277056"/>
    <s v="Adventure|Sci-Fi|Thriller"/>
    <s v="War of the Worlds "/>
    <x v="0"/>
    <n v="132000000"/>
    <n v="2005"/>
    <n v="6.5"/>
    <s v="not outlier"/>
  </r>
  <r>
    <x v="26"/>
    <n v="147"/>
    <n v="138396624"/>
    <s v="Action|Comedy|Crime|Thriller"/>
    <s v="Bad Boys II "/>
    <x v="0"/>
    <n v="130000000"/>
    <n v="2003"/>
    <n v="6.6"/>
    <s v="not outlier"/>
  </r>
  <r>
    <x v="70"/>
    <n v="90"/>
    <n v="149234747"/>
    <s v="Action|Adventure|Animation|Comedy|Family|Fantasy"/>
    <s v="Puss in Boots "/>
    <x v="0"/>
    <n v="130000000"/>
    <n v="2011"/>
    <n v="6.7"/>
    <s v="not outlier"/>
  </r>
  <r>
    <x v="115"/>
    <n v="101"/>
    <n v="118311368"/>
    <s v="Action|Crime|Mystery|Thriller"/>
    <s v="Salt "/>
    <x v="0"/>
    <n v="110000000"/>
    <n v="2010"/>
    <n v="6.4"/>
    <s v="not outlier"/>
  </r>
  <r>
    <x v="116"/>
    <n v="138"/>
    <n v="101160529"/>
    <s v="Action|Adventure|Drama"/>
    <s v="Noah "/>
    <x v="0"/>
    <n v="125000000"/>
    <n v="2014"/>
    <n v="5.8"/>
    <s v="not outlier"/>
  </r>
  <r>
    <x v="37"/>
    <n v="107"/>
    <n v="77564037"/>
    <s v="Action|Adventure|Family|Mystery"/>
    <s v="The Adventures of Tintin "/>
    <x v="0"/>
    <n v="135000000"/>
    <n v="2011"/>
    <n v="7.4"/>
    <s v="not outlier"/>
  </r>
  <r>
    <x v="117"/>
    <n v="142"/>
    <n v="249358727"/>
    <s v="Adventure|Family|Fantasy|Mystery"/>
    <s v="Harry Potter and the Prisoner of Azkaban "/>
    <x v="0"/>
    <n v="130000000"/>
    <n v="2004"/>
    <n v="7.8"/>
    <s v="not outlier"/>
  </r>
  <r>
    <x v="34"/>
    <n v="165"/>
    <n v="49551662"/>
    <s v="Adventure|Drama|Romance|War"/>
    <s v="Australia "/>
    <x v="0"/>
    <n v="130000000"/>
    <n v="2008"/>
    <n v="6.6"/>
    <s v="not outlier"/>
  </r>
  <r>
    <x v="89"/>
    <n v="100"/>
    <n v="60522097"/>
    <s v="Action|Adventure|Sci-Fi"/>
    <s v="After Earth "/>
    <x v="0"/>
    <n v="130000000"/>
    <n v="2013"/>
    <n v="4.9000000000000004"/>
    <s v="not outlier"/>
  </r>
  <r>
    <x v="118"/>
    <n v="82"/>
    <n v="137748063"/>
    <s v="Adventure|Animation|Family|Thriller"/>
    <s v="Dinosaur "/>
    <x v="0"/>
    <n v="127500000"/>
    <n v="2000"/>
    <n v="6.5"/>
    <s v="not outlier"/>
  </r>
  <r>
    <x v="76"/>
    <n v="98"/>
    <n v="113733726"/>
    <s v="Adventure|Comedy|Family|Fantasy"/>
    <s v="Night at the Museum: Secret of the Tomb "/>
    <x v="0"/>
    <n v="127000000"/>
    <n v="2014"/>
    <n v="6.2"/>
    <s v="not outlier"/>
  </r>
  <r>
    <x v="119"/>
    <n v="95"/>
    <n v="148337537"/>
    <s v="Action|Animation|Comedy|Family|Sci-Fi"/>
    <s v="Megamind "/>
    <x v="0"/>
    <n v="130000000"/>
    <n v="2010"/>
    <n v="7.3"/>
    <s v="not outlier"/>
  </r>
  <r>
    <x v="120"/>
    <n v="159"/>
    <n v="317557891"/>
    <s v="Adventure|Family|Fantasy"/>
    <s v="Harry Potter and the Sorcerer's Stone "/>
    <x v="0"/>
    <n v="125000000"/>
    <n v="2001"/>
    <n v="7.5"/>
    <s v="not outlier"/>
  </r>
  <r>
    <x v="121"/>
    <n v="96"/>
    <n v="33592415"/>
    <s v="Action|Comedy|Fantasy"/>
    <s v="R.I.P.D. "/>
    <x v="0"/>
    <n v="130000000"/>
    <n v="2013"/>
    <n v="5.6"/>
    <s v="not outlier"/>
  </r>
  <r>
    <x v="1"/>
    <n v="143"/>
    <n v="305388685"/>
    <s v="Action|Adventure|Fantasy"/>
    <s v="Pirates of the Caribbean: The Curse of the Black Pearl "/>
    <x v="0"/>
    <n v="140000000"/>
    <n v="2003"/>
    <n v="8.1"/>
    <s v="not outlier"/>
  </r>
  <r>
    <x v="66"/>
    <n v="123"/>
    <n v="337103873"/>
    <s v="Adventure|Sci-Fi|Thriller"/>
    <s v="The Hunger Games: Mockingjay - Part 1 "/>
    <x v="0"/>
    <n v="125000000"/>
    <n v="2014"/>
    <n v="6.7"/>
    <s v="not outlier"/>
  </r>
  <r>
    <x v="80"/>
    <n v="174"/>
    <n v="217536138"/>
    <s v="Mystery|Thriller"/>
    <s v="The Da Vinci Code "/>
    <x v="0"/>
    <n v="125000000"/>
    <n v="2006"/>
    <n v="6.6"/>
    <s v="not outlier"/>
  </r>
  <r>
    <x v="122"/>
    <n v="101"/>
    <n v="131536019"/>
    <s v="Adventure|Animation|Comedy|Family|Musical"/>
    <s v="Rio 2 "/>
    <x v="0"/>
    <n v="103000000"/>
    <n v="2014"/>
    <n v="6.4"/>
    <s v="not outlier"/>
  </r>
  <r>
    <x v="10"/>
    <n v="134"/>
    <n v="214948780"/>
    <s v="Action|Adventure|Fantasy|Sci-Fi|Thriller"/>
    <s v="X-Men 2 "/>
    <x v="0"/>
    <n v="110000000"/>
    <n v="2003"/>
    <n v="7.5"/>
    <s v="not outlier"/>
  </r>
  <r>
    <x v="39"/>
    <n v="132"/>
    <n v="209805005"/>
    <s v="Action|Crime|Thriller"/>
    <s v="Fast Five "/>
    <x v="0"/>
    <n v="125000000"/>
    <n v="2011"/>
    <n v="7.3"/>
    <s v="not outlier"/>
  </r>
  <r>
    <x v="123"/>
    <n v="129"/>
    <n v="186830669"/>
    <s v="Action|Adventure|Crime|Mystery|Thriller"/>
    <s v="Sherlock Holmes: A Game of Shadows "/>
    <x v="0"/>
    <n v="125000000"/>
    <n v="2011"/>
    <n v="7.5"/>
    <s v="not outlier"/>
  </r>
  <r>
    <x v="108"/>
    <n v="106"/>
    <n v="163192114"/>
    <s v="Action|Adventure|Fantasy"/>
    <s v="Clash of the Titans "/>
    <x v="0"/>
    <n v="125000000"/>
    <n v="2010"/>
    <n v="5.8"/>
    <s v="not outlier"/>
  </r>
  <r>
    <x v="124"/>
    <n v="113"/>
    <n v="119412921"/>
    <s v="Action|Sci-Fi"/>
    <s v="Total Recall "/>
    <x v="0"/>
    <n v="65000000"/>
    <n v="1990"/>
    <n v="7.5"/>
    <s v="not outlier"/>
  </r>
  <r>
    <x v="125"/>
    <n v="102"/>
    <n v="32694788"/>
    <s v="Action|Adventure|History"/>
    <s v="The 13th Warrior "/>
    <x v="0"/>
    <n v="85000000"/>
    <n v="1999"/>
    <n v="6.6"/>
    <s v="not outlier"/>
  </r>
  <r>
    <x v="126"/>
    <n v="135"/>
    <n v="113165635"/>
    <s v="Action|Adventure|Thriller"/>
    <s v="The Bourne Legacy "/>
    <x v="0"/>
    <n v="125000000"/>
    <n v="2012"/>
    <n v="6.7"/>
    <s v="not outlier"/>
  </r>
  <r>
    <x v="80"/>
    <n v="110"/>
    <n v="260031035"/>
    <s v="Comedy|Family|Fantasy"/>
    <s v="How the Grinch Stole Christmas "/>
    <x v="0"/>
    <n v="123000000"/>
    <n v="2000"/>
    <n v="6"/>
    <s v="not outlier"/>
  </r>
  <r>
    <x v="40"/>
    <n v="124"/>
    <n v="186739919"/>
    <s v="Action|Adventure|Sci-Fi|Thriller"/>
    <s v="The Day After Tomorrow "/>
    <x v="0"/>
    <n v="125000000"/>
    <n v="2004"/>
    <n v="6.4"/>
    <s v="not outlier"/>
  </r>
  <r>
    <x v="127"/>
    <n v="123"/>
    <n v="215397307"/>
    <s v="Action|Adventure|Thriller"/>
    <s v="Mission: Impossible II "/>
    <x v="0"/>
    <n v="125000000"/>
    <n v="2000"/>
    <n v="6.1"/>
    <s v="not outlier"/>
  </r>
  <r>
    <x v="68"/>
    <n v="130"/>
    <n v="182618434"/>
    <s v="Action|Adventure|Drama|Thriller"/>
    <s v="The Perfect Storm "/>
    <x v="0"/>
    <n v="140000000"/>
    <n v="2000"/>
    <n v="6.4"/>
    <s v="not outlier"/>
  </r>
  <r>
    <x v="128"/>
    <n v="92"/>
    <n v="131920333"/>
    <s v="Action|Adventure|Sci-Fi|Thriller"/>
    <s v="Fantastic 4: Rise of the Silver Surfer "/>
    <x v="0"/>
    <n v="130000000"/>
    <n v="2007"/>
    <n v="5.6"/>
    <s v="not outlier"/>
  </r>
  <r>
    <x v="102"/>
    <n v="127"/>
    <n v="124976634"/>
    <s v="Adventure|Drama|Fantasy"/>
    <s v="Life of Pi "/>
    <x v="0"/>
    <n v="120000000"/>
    <n v="2012"/>
    <n v="8"/>
    <s v="not outlier"/>
  </r>
  <r>
    <x v="129"/>
    <n v="123"/>
    <n v="115802596"/>
    <s v="Action|Fantasy|Thriller"/>
    <s v="Ghost Rider "/>
    <x v="0"/>
    <n v="110000000"/>
    <n v="2007"/>
    <n v="5.2"/>
    <s v="not outlier"/>
  </r>
  <r>
    <x v="111"/>
    <n v="123"/>
    <n v="108521835"/>
    <s v="Action|Thriller"/>
    <s v="Jason Bourne "/>
    <x v="0"/>
    <n v="120000000"/>
    <n v="2016"/>
    <n v="7.1"/>
    <s v="not outlier"/>
  </r>
  <r>
    <x v="31"/>
    <n v="107"/>
    <n v="100685880"/>
    <s v="Action|Adventure|Comedy|Crime"/>
    <s v="Charlie's Angels: Full Throttle "/>
    <x v="0"/>
    <n v="120000000"/>
    <n v="2003"/>
    <n v="4.8"/>
    <s v="not outlier"/>
  </r>
  <r>
    <x v="17"/>
    <n v="124"/>
    <n v="126464904"/>
    <s v="Adventure|Mystery|Sci-Fi"/>
    <s v="Prometheus "/>
    <x v="0"/>
    <n v="130000000"/>
    <n v="2012"/>
    <n v="7"/>
    <s v="not outlier"/>
  </r>
  <r>
    <x v="93"/>
    <n v="77"/>
    <n v="64736114"/>
    <s v="Adventure|Animation|Comedy|Family|Fantasy"/>
    <s v="Stuart Little 2 "/>
    <x v="0"/>
    <n v="120000000"/>
    <n v="2002"/>
    <n v="5.4"/>
    <s v="not outlier"/>
  </r>
  <r>
    <x v="130"/>
    <n v="109"/>
    <n v="93050117"/>
    <s v="Action|Drama|Sci-Fi|Thriller"/>
    <s v="Elysium "/>
    <x v="0"/>
    <n v="115000000"/>
    <n v="2013"/>
    <n v="6.6"/>
    <s v="not outlier"/>
  </r>
  <r>
    <x v="131"/>
    <n v="134"/>
    <n v="57637485"/>
    <s v="Action|Adventure|Sci-Fi|Thriller"/>
    <s v="The Chronicles of Riddick "/>
    <x v="0"/>
    <n v="105000000"/>
    <n v="2004"/>
    <n v="6.7"/>
    <s v="not outlier"/>
  </r>
  <r>
    <x v="132"/>
    <n v="117"/>
    <n v="58607007"/>
    <s v="Action|Crime|Sci-Fi|Thriller"/>
    <s v="RoboCop "/>
    <x v="0"/>
    <n v="100000000"/>
    <n v="2014"/>
    <n v="6.2"/>
    <s v="not outlier"/>
  </r>
  <r>
    <x v="42"/>
    <n v="135"/>
    <n v="43929341"/>
    <s v="Action|Family|Sport"/>
    <s v="Speed Racer "/>
    <x v="0"/>
    <n v="120000000"/>
    <n v="2008"/>
    <n v="6.1"/>
    <s v="not outlier"/>
  </r>
  <r>
    <x v="133"/>
    <n v="121"/>
    <n v="30212620"/>
    <s v="Comedy|Drama|Romance"/>
    <s v="How Do You Know "/>
    <x v="0"/>
    <n v="120000000"/>
    <n v="2010"/>
    <n v="5.3"/>
    <s v="not outlier"/>
  </r>
  <r>
    <x v="134"/>
    <n v="117"/>
    <n v="76418654"/>
    <s v="Action|Comedy|Romance"/>
    <s v="Knight and Day "/>
    <x v="0"/>
    <n v="117000000"/>
    <n v="2010"/>
    <n v="6.3"/>
    <s v="not outlier"/>
  </r>
  <r>
    <x v="27"/>
    <n v="124"/>
    <n v="89021735"/>
    <s v="Action|Adventure|Mystery|Sci-Fi"/>
    <s v="Oblivion "/>
    <x v="0"/>
    <n v="120000000"/>
    <n v="2013"/>
    <n v="7"/>
    <s v="not outlier"/>
  </r>
  <r>
    <x v="135"/>
    <n v="140"/>
    <n v="380262555"/>
    <s v="Action|Adventure|Fantasy|Sci-Fi"/>
    <s v="Star Wars: Episode III - Revenge of the Sith "/>
    <x v="0"/>
    <n v="113000000"/>
    <n v="2005"/>
    <n v="7.6"/>
    <s v="not outlier"/>
  </r>
  <r>
    <x v="135"/>
    <n v="142"/>
    <n v="310675583"/>
    <s v="Action|Adventure|Fantasy|Sci-Fi"/>
    <s v="Star Wars: Episode II - Attack of the Clones "/>
    <x v="0"/>
    <n v="115000000"/>
    <n v="2002"/>
    <n v="6.7"/>
    <s v="not outlier"/>
  </r>
  <r>
    <x v="43"/>
    <n v="92"/>
    <n v="289907418"/>
    <s v="Adventure|Animation|Comedy|Family|Fantasy"/>
    <s v="Monsters, Inc. "/>
    <x v="0"/>
    <n v="115000000"/>
    <n v="2001"/>
    <n v="8.1"/>
    <s v="not outlier"/>
  </r>
  <r>
    <x v="134"/>
    <n v="138"/>
    <n v="132550960"/>
    <s v="Action|Adventure|Sci-Fi|Thriller"/>
    <s v="The Wolverine "/>
    <x v="0"/>
    <n v="120000000"/>
    <n v="2013"/>
    <n v="6.7"/>
    <s v="not outlier"/>
  </r>
  <r>
    <x v="135"/>
    <n v="136"/>
    <n v="474544677"/>
    <s v="Action|Adventure|Fantasy|Sci-Fi"/>
    <s v="Star Wars: Episode I - The Phantom Menace "/>
    <x v="0"/>
    <n v="115000000"/>
    <n v="1999"/>
    <n v="6.5"/>
    <s v="not outlier"/>
  </r>
  <r>
    <x v="136"/>
    <n v="98"/>
    <n v="187165546"/>
    <s v="Adventure|Animation|Comedy|Family|Fantasy"/>
    <s v="The Croods "/>
    <x v="0"/>
    <n v="135000000"/>
    <n v="2013"/>
    <n v="7.3"/>
    <s v="not outlier"/>
  </r>
  <r>
    <x v="127"/>
    <n v="153"/>
    <n v="40911830"/>
    <s v="Action|Drama|War"/>
    <s v="Windtalkers "/>
    <x v="0"/>
    <n v="115000000"/>
    <n v="2002"/>
    <n v="6"/>
    <s v="not outlier"/>
  </r>
  <r>
    <x v="137"/>
    <n v="120"/>
    <n v="47952020"/>
    <s v="Action|Adventure|Drama|Fantasy"/>
    <s v="The Huntsman: Winter's War "/>
    <x v="0"/>
    <n v="115000000"/>
    <n v="2016"/>
    <n v="6.1"/>
    <s v="not outlier"/>
  </r>
  <r>
    <x v="84"/>
    <n v="101"/>
    <n v="190871240"/>
    <s v="Action|Adventure|Comedy|Sci-Fi"/>
    <s v="Teenage Mutant Ninja Turtles "/>
    <x v="0"/>
    <n v="125000000"/>
    <n v="2014"/>
    <n v="5.9"/>
    <s v="not outlier"/>
  </r>
  <r>
    <x v="117"/>
    <n v="91"/>
    <n v="274084951"/>
    <s v="Adventure|Drama|Sci-Fi|Thriller"/>
    <s v="Gravity "/>
    <x v="0"/>
    <n v="100000000"/>
    <n v="2013"/>
    <n v="7.8"/>
    <s v="not outlier"/>
  </r>
  <r>
    <x v="138"/>
    <n v="108"/>
    <n v="67155742"/>
    <s v="Action|Adventure|Thriller"/>
    <s v="Dante's Peak "/>
    <x v="0"/>
    <n v="116000000"/>
    <n v="1997"/>
    <n v="5.8"/>
    <s v="not outlier"/>
  </r>
  <r>
    <x v="139"/>
    <n v="112"/>
    <n v="81638674"/>
    <s v="Action|Adventure|Comedy|Sci-Fi"/>
    <s v="Teenage Mutant Ninja Turtles: Out of the Shadows "/>
    <x v="0"/>
    <n v="135000000"/>
    <n v="2016"/>
    <n v="6.3"/>
    <s v="not outlier"/>
  </r>
  <r>
    <x v="140"/>
    <n v="100"/>
    <n v="56114221"/>
    <s v="Action|Adventure|Sci-Fi"/>
    <s v="Fantastic Four "/>
    <x v="0"/>
    <n v="120000000"/>
    <n v="2015"/>
    <n v="4.3"/>
    <s v="not outlier"/>
  </r>
  <r>
    <x v="76"/>
    <n v="108"/>
    <n v="250863268"/>
    <s v="Action|Adventure|Comedy|Family|Fantasy"/>
    <s v="Night at the Museum "/>
    <x v="0"/>
    <n v="110000000"/>
    <n v="2006"/>
    <n v="6.4"/>
    <s v="not outlier"/>
  </r>
  <r>
    <x v="141"/>
    <n v="114"/>
    <n v="155181732"/>
    <s v="Action|Adventure|Drama|Thriller"/>
    <s v="San Andreas "/>
    <x v="0"/>
    <n v="110000000"/>
    <n v="2015"/>
    <n v="6.1"/>
    <s v="not outlier"/>
  </r>
  <r>
    <x v="142"/>
    <n v="119"/>
    <n v="125332007"/>
    <s v="Action|Adventure|Thriller"/>
    <s v="Tomorrow Never Dies "/>
    <x v="0"/>
    <n v="110000000"/>
    <n v="1997"/>
    <n v="6.5"/>
    <s v="not outlier"/>
  </r>
  <r>
    <x v="40"/>
    <n v="142"/>
    <n v="113330342"/>
    <s v="Action|Drama|History|War"/>
    <s v="The Patriot "/>
    <x v="0"/>
    <n v="110000000"/>
    <n v="2000"/>
    <n v="7.1"/>
    <s v="not outlier"/>
  </r>
  <r>
    <x v="143"/>
    <n v="125"/>
    <n v="125531634"/>
    <s v="Crime|Thriller"/>
    <s v="Ocean's Twelve "/>
    <x v="0"/>
    <n v="110000000"/>
    <n v="2004"/>
    <n v="6.4"/>
    <s v="not outlier"/>
  </r>
  <r>
    <x v="50"/>
    <n v="126"/>
    <n v="186336103"/>
    <s v="Action|Comedy|Crime|Romance|Thriller"/>
    <s v="Mr. &amp; Mrs. Smith "/>
    <x v="0"/>
    <n v="120000000"/>
    <n v="2005"/>
    <n v="6.5"/>
    <s v="not outlier"/>
  </r>
  <r>
    <x v="121"/>
    <n v="119"/>
    <n v="129995817"/>
    <s v="Adventure|Sci-Fi|Thriller"/>
    <s v="Insurgent "/>
    <x v="0"/>
    <n v="110000000"/>
    <n v="2015"/>
    <n v="6.3"/>
    <s v="not outlier"/>
  </r>
  <r>
    <x v="46"/>
    <n v="170"/>
    <n v="102608827"/>
    <s v="Biography|Drama"/>
    <s v="The Aviator "/>
    <x v="0"/>
    <n v="110000000"/>
    <n v="2004"/>
    <n v="7.5"/>
    <s v="not outlier"/>
  </r>
  <r>
    <x v="44"/>
    <n v="85"/>
    <n v="42776259"/>
    <s v="Adventure|Comedy|Family|Fantasy"/>
    <s v="Gulliver's Travels "/>
    <x v="0"/>
    <n v="112000000"/>
    <n v="2010"/>
    <n v="4.9000000000000004"/>
    <s v="not outlier"/>
  </r>
  <r>
    <x v="144"/>
    <n v="119"/>
    <n v="98780042"/>
    <s v="Action|Comedy|Crime|Sci-Fi|Thriller"/>
    <s v="The Green Hornet "/>
    <x v="0"/>
    <n v="120000000"/>
    <n v="2011"/>
    <n v="5.8"/>
    <s v="not outlier"/>
  </r>
  <r>
    <x v="145"/>
    <n v="102"/>
    <n v="106369117"/>
    <s v="Action|Drama|Fantasy|War"/>
    <s v="300: Rise of an Empire "/>
    <x v="0"/>
    <n v="110000000"/>
    <n v="2014"/>
    <n v="6.2"/>
    <s v="not outlier"/>
  </r>
  <r>
    <x v="146"/>
    <n v="103"/>
    <n v="142614158"/>
    <s v="Adventure|Animation|Comedy|Family|Fantasy"/>
    <s v="The Smurfs "/>
    <x v="0"/>
    <n v="110000000"/>
    <n v="2011"/>
    <n v="5.5"/>
    <s v="not outlier"/>
  </r>
  <r>
    <x v="147"/>
    <n v="76"/>
    <n v="50026353"/>
    <s v="Animation|Comedy|Family|Music|Western"/>
    <s v="Home on the Range "/>
    <x v="0"/>
    <n v="110000000"/>
    <n v="2004"/>
    <n v="5.4"/>
    <s v="not outlier"/>
  </r>
  <r>
    <x v="121"/>
    <n v="120"/>
    <n v="66002193"/>
    <s v="Action|Adventure|Mystery|Sci-Fi|Thriller"/>
    <s v="Allegiant "/>
    <x v="0"/>
    <n v="110000000"/>
    <n v="2016"/>
    <n v="5.8"/>
    <s v="not outlier"/>
  </r>
  <r>
    <x v="76"/>
    <n v="127"/>
    <n v="85463309"/>
    <s v="Action|Drama|Sci-Fi|Sport"/>
    <s v="Real Steel "/>
    <x v="0"/>
    <n v="110000000"/>
    <n v="2011"/>
    <n v="7.1"/>
    <s v="not outlier"/>
  </r>
  <r>
    <x v="146"/>
    <n v="105"/>
    <n v="71017784"/>
    <s v="Adventure|Animation|Comedy|Family|Fantasy"/>
    <s v="The Smurfs 2 "/>
    <x v="0"/>
    <n v="105000000"/>
    <n v="2013"/>
    <n v="5.4"/>
    <s v="not outlier"/>
  </r>
  <r>
    <x v="77"/>
    <n v="114"/>
    <n v="61656849"/>
    <s v="Action|Sci-Fi"/>
    <s v="Ender's Game "/>
    <x v="0"/>
    <n v="110000000"/>
    <n v="2013"/>
    <n v="6.7"/>
    <s v="not outlier"/>
  </r>
  <r>
    <x v="148"/>
    <n v="129"/>
    <n v="134520804"/>
    <s v="Action|Adventure|Thriller"/>
    <s v="Live Free or Die Hard "/>
    <x v="0"/>
    <n v="110000000"/>
    <n v="2007"/>
    <n v="7.2"/>
    <s v="not outlier"/>
  </r>
  <r>
    <x v="15"/>
    <n v="171"/>
    <n v="313837577"/>
    <s v="Action|Adventure|Drama|Fantasy"/>
    <s v="The Lord of the Rings: The Fellowship of the Ring "/>
    <x v="0"/>
    <n v="93000000"/>
    <n v="2001"/>
    <n v="8.8000000000000007"/>
    <s v="not outlier"/>
  </r>
  <r>
    <x v="149"/>
    <n v="120"/>
    <n v="24004159"/>
    <s v="Action|Adventure|Comedy"/>
    <s v="Around the World in 80 Days "/>
    <x v="0"/>
    <n v="110000000"/>
    <n v="2004"/>
    <n v="5.8"/>
    <s v="not outlier"/>
  </r>
  <r>
    <x v="150"/>
    <n v="165"/>
    <n v="58183966"/>
    <s v="Biography|Drama|Sport"/>
    <s v="Ali "/>
    <x v="0"/>
    <n v="107000000"/>
    <n v="2001"/>
    <n v="6.8"/>
    <s v="not outlier"/>
  </r>
  <r>
    <x v="100"/>
    <n v="115"/>
    <n v="144795350"/>
    <s v="Action|Mystery|Sci-Fi|Thriller"/>
    <s v="I, Robot "/>
    <x v="0"/>
    <n v="120000000"/>
    <n v="2004"/>
    <n v="7.1"/>
    <s v="not outlier"/>
  </r>
  <r>
    <x v="17"/>
    <n v="194"/>
    <n v="47396698"/>
    <s v="Action|Adventure|Drama|History|War"/>
    <s v="Kingdom of Heaven "/>
    <x v="0"/>
    <n v="130000000"/>
    <n v="2005"/>
    <n v="7.2"/>
    <s v="not outlier"/>
  </r>
  <r>
    <x v="93"/>
    <n v="84"/>
    <n v="140015224"/>
    <s v="Adventure|Comedy|Family|Fantasy"/>
    <s v="Stuart Little "/>
    <x v="0"/>
    <n v="133000000"/>
    <n v="1999"/>
    <n v="5.9"/>
    <s v="not outlier"/>
  </r>
  <r>
    <x v="151"/>
    <n v="97"/>
    <n v="104374107"/>
    <s v="Animation|Family|Fantasy|Musical|Romance"/>
    <s v="The Princess and the Frog "/>
    <x v="0"/>
    <n v="105000000"/>
    <n v="2009"/>
    <n v="7.1"/>
    <s v="not outlier"/>
  </r>
  <r>
    <x v="17"/>
    <n v="151"/>
    <n v="228430993"/>
    <s v="Adventure|Drama|Sci-Fi"/>
    <s v="The Martian "/>
    <x v="0"/>
    <n v="108000000"/>
    <n v="2015"/>
    <n v="8.1"/>
    <s v="not outlier"/>
  </r>
  <r>
    <x v="26"/>
    <n v="136"/>
    <n v="35799026"/>
    <s v="Action|Adventure|Romance|Sci-Fi|Thriller"/>
    <s v="The Island "/>
    <x v="0"/>
    <n v="126000000"/>
    <n v="2005"/>
    <n v="6.9"/>
    <s v="not outlier"/>
  </r>
  <r>
    <x v="152"/>
    <n v="104"/>
    <n v="6712451"/>
    <s v="Comedy|Romance"/>
    <s v="Town &amp; Country "/>
    <x v="0"/>
    <n v="90000000"/>
    <n v="2001"/>
    <n v="4.4000000000000004"/>
    <s v="not outlier"/>
  </r>
  <r>
    <x v="153"/>
    <n v="127"/>
    <n v="101643008"/>
    <s v="Action|Crime|Thriller"/>
    <s v="Gone in Sixty Seconds "/>
    <x v="0"/>
    <n v="90000000"/>
    <n v="2000"/>
    <n v="6.5"/>
    <s v="not outlier"/>
  </r>
  <r>
    <x v="17"/>
    <n v="171"/>
    <n v="187670866"/>
    <s v="Action|Drama|Romance"/>
    <s v="Gladiator "/>
    <x v="0"/>
    <n v="103000000"/>
    <n v="2000"/>
    <n v="8.5"/>
    <s v="not outlier"/>
  </r>
  <r>
    <x v="37"/>
    <n v="145"/>
    <n v="132014112"/>
    <s v="Action|Mystery|Sci-Fi|Thriller"/>
    <s v="Minority Report "/>
    <x v="0"/>
    <n v="102000000"/>
    <n v="2002"/>
    <n v="7.7"/>
    <s v="not outlier"/>
  </r>
  <r>
    <x v="120"/>
    <n v="174"/>
    <n v="261970615"/>
    <s v="Adventure|Family|Fantasy|Mystery"/>
    <s v="Harry Potter and the Chamber of Secrets "/>
    <x v="0"/>
    <n v="100000000"/>
    <n v="2002"/>
    <n v="7.4"/>
    <s v="not outlier"/>
  </r>
  <r>
    <x v="29"/>
    <n v="144"/>
    <n v="167007184"/>
    <s v="Action|Adventure|Thriller"/>
    <s v="Casino Royale "/>
    <x v="0"/>
    <n v="150000000"/>
    <n v="2006"/>
    <n v="8"/>
    <s v="not outlier"/>
  </r>
  <r>
    <x v="23"/>
    <n v="119"/>
    <n v="180011740"/>
    <s v="Action|Adventure|Sci-Fi|Thriller"/>
    <s v="Planet of the Apes "/>
    <x v="0"/>
    <n v="100000000"/>
    <n v="2001"/>
    <n v="5.7"/>
    <s v="not outlier"/>
  </r>
  <r>
    <x v="0"/>
    <n v="153"/>
    <n v="204843350"/>
    <s v="Action|Sci-Fi"/>
    <s v="Terminator 2: Judgment Day "/>
    <x v="0"/>
    <n v="102000000"/>
    <n v="1991"/>
    <n v="8.5"/>
    <s v="not outlier"/>
  </r>
  <r>
    <x v="150"/>
    <n v="140"/>
    <n v="97030725"/>
    <s v="Biography|Crime|Drama|History|Romance"/>
    <s v="Public Enemies "/>
    <x v="0"/>
    <n v="100000000"/>
    <n v="2009"/>
    <n v="7"/>
    <s v="not outlier"/>
  </r>
  <r>
    <x v="17"/>
    <n v="176"/>
    <n v="130127620"/>
    <s v="Biography|Crime|Drama"/>
    <s v="American Gangster "/>
    <x v="0"/>
    <n v="100000000"/>
    <n v="2007"/>
    <n v="7.8"/>
    <s v="not outlier"/>
  </r>
  <r>
    <x v="0"/>
    <n v="141"/>
    <n v="146282411"/>
    <s v="Action|Comedy|Thriller"/>
    <s v="True Lies "/>
    <x v="0"/>
    <n v="115000000"/>
    <n v="1994"/>
    <n v="7.2"/>
    <s v="not outlier"/>
  </r>
  <r>
    <x v="154"/>
    <n v="106"/>
    <n v="65452312"/>
    <s v="Action|Crime|Thriller"/>
    <s v="The Taking of Pelham 1 2 3 "/>
    <x v="0"/>
    <n v="100000000"/>
    <n v="2009"/>
    <n v="6.4"/>
    <s v="not outlier"/>
  </r>
  <r>
    <x v="155"/>
    <n v="98"/>
    <n v="148383780"/>
    <s v="Comedy|Romance"/>
    <s v="Little Fockers "/>
    <x v="0"/>
    <n v="100000000"/>
    <n v="2010"/>
    <n v="5.5"/>
    <s v="not outlier"/>
  </r>
  <r>
    <x v="156"/>
    <n v="116"/>
    <n v="119219978"/>
    <s v="Action|Comedy|Crime"/>
    <s v="The Other Guys "/>
    <x v="0"/>
    <n v="100000000"/>
    <n v="2010"/>
    <n v="6.7"/>
    <s v="not outlier"/>
  </r>
  <r>
    <x v="157"/>
    <n v="115"/>
    <n v="101228120"/>
    <s v="Action|Drama|Mystery|Thriller"/>
    <s v="Eraser "/>
    <x v="0"/>
    <n v="100000000"/>
    <n v="1996"/>
    <n v="6.1"/>
    <s v="not outlier"/>
  </r>
  <r>
    <x v="158"/>
    <n v="165"/>
    <n v="162804648"/>
    <s v="Drama|Western"/>
    <s v="Django Unchained "/>
    <x v="0"/>
    <n v="100000000"/>
    <n v="2012"/>
    <n v="8.5"/>
    <s v="not outlier"/>
  </r>
  <r>
    <x v="159"/>
    <n v="91"/>
    <n v="100117603"/>
    <s v="Animation|Drama|Family|Musical|Romance"/>
    <s v="The Hunchback of Notre Dame "/>
    <x v="0"/>
    <n v="100000000"/>
    <n v="1996"/>
    <n v="6.9"/>
    <s v="not outlier"/>
  </r>
  <r>
    <x v="160"/>
    <n v="78"/>
    <n v="89296573"/>
    <s v="Adventure|Animation|Comedy|Family|Fantasy"/>
    <s v="The Emperor's New Groove "/>
    <x v="0"/>
    <n v="100000000"/>
    <n v="2000"/>
    <n v="7.3"/>
    <s v="not outlier"/>
  </r>
  <r>
    <x v="161"/>
    <n v="103"/>
    <n v="85017401"/>
    <s v="Action|Adventure|Thriller"/>
    <s v="The Expendables 2 "/>
    <x v="0"/>
    <n v="92000000"/>
    <n v="2012"/>
    <n v="6.7"/>
    <s v="not outlier"/>
  </r>
  <r>
    <x v="67"/>
    <n v="131"/>
    <n v="173005002"/>
    <s v="Action|Adventure|Comedy|Family|Mystery"/>
    <s v="National Treasure "/>
    <x v="0"/>
    <n v="100000000"/>
    <n v="2004"/>
    <n v="6.9"/>
    <s v="not outlier"/>
  </r>
  <r>
    <x v="162"/>
    <n v="104"/>
    <n v="75030163"/>
    <s v="Action|Adventure|Family|Fantasy"/>
    <s v="Eragon "/>
    <x v="0"/>
    <n v="100000000"/>
    <n v="2006"/>
    <n v="5.0999999999999996"/>
    <s v="not outlier"/>
  </r>
  <r>
    <x v="163"/>
    <n v="101"/>
    <n v="77222184"/>
    <s v="Adventure|Drama|Family|Fantasy"/>
    <s v="Where the Wild Things Are "/>
    <x v="0"/>
    <n v="100000000"/>
    <n v="2009"/>
    <n v="6.8"/>
    <s v="not outlier"/>
  </r>
  <r>
    <x v="164"/>
    <n v="102"/>
    <n v="107515297"/>
    <s v="Adventure|Animation|Family|Fantasy"/>
    <s v="Epic "/>
    <x v="0"/>
    <n v="100000000"/>
    <n v="2013"/>
    <n v="6.7"/>
    <s v="not outlier"/>
  </r>
  <r>
    <x v="165"/>
    <n v="103"/>
    <n v="67631157"/>
    <s v="Action|Romance|Thriller"/>
    <s v="The Tourist "/>
    <x v="0"/>
    <n v="100000000"/>
    <n v="2010"/>
    <n v="6"/>
    <s v="not outlier"/>
  </r>
  <r>
    <x v="166"/>
    <n v="121"/>
    <n v="66862068"/>
    <s v="Action|Fantasy|Horror|Mystery"/>
    <s v="End of Days "/>
    <x v="0"/>
    <n v="83000000"/>
    <n v="1999"/>
    <n v="5.7"/>
    <s v="not outlier"/>
  </r>
  <r>
    <x v="99"/>
    <n v="143"/>
    <n v="57366262"/>
    <s v="Adventure|Drama|Thriller"/>
    <s v="Blood Diamond "/>
    <x v="0"/>
    <n v="100000000"/>
    <n v="2006"/>
    <n v="8"/>
    <s v="not outlier"/>
  </r>
  <r>
    <x v="46"/>
    <n v="240"/>
    <n v="116866727"/>
    <s v="Biography|Comedy|Crime|Drama"/>
    <s v="The Wolf of Wall Street "/>
    <x v="0"/>
    <n v="100000000"/>
    <n v="2013"/>
    <n v="8.1999999999999993"/>
    <s v="not outlier"/>
  </r>
  <r>
    <x v="167"/>
    <n v="121"/>
    <n v="184031112"/>
    <s v="Action|Adventure|Fantasy"/>
    <s v="Batman Forever "/>
    <x v="0"/>
    <n v="100000000"/>
    <n v="1995"/>
    <n v="5.4"/>
    <s v="not outlier"/>
  </r>
  <r>
    <x v="124"/>
    <n v="129"/>
    <n v="54700065"/>
    <s v="Action|Sci-Fi|War"/>
    <s v="Starship Troopers "/>
    <x v="0"/>
    <n v="105000000"/>
    <n v="1997"/>
    <n v="7.2"/>
    <s v="not outlier"/>
  </r>
  <r>
    <x v="168"/>
    <n v="172"/>
    <n v="27098580"/>
    <s v="Drama|Sci-Fi"/>
    <s v="Cloud Atlas "/>
    <x v="0"/>
    <n v="102000000"/>
    <n v="2012"/>
    <n v="7.5"/>
    <s v="not outlier"/>
  </r>
  <r>
    <x v="9"/>
    <n v="101"/>
    <n v="55673333"/>
    <s v="Action|Adventure|Animation|Family|Fantasy"/>
    <s v="Legend of the Guardians: The Owls of Ga'Hoole "/>
    <x v="0"/>
    <n v="80000000"/>
    <n v="2010"/>
    <n v="7"/>
    <s v="not outlier"/>
  </r>
  <r>
    <x v="24"/>
    <n v="101"/>
    <n v="72660029"/>
    <s v="Action|Adventure"/>
    <s v="Hercules "/>
    <x v="0"/>
    <n v="100000000"/>
    <n v="2014"/>
    <n v="6"/>
    <s v="not outlier"/>
  </r>
  <r>
    <x v="151"/>
    <n v="95"/>
    <n v="38120554"/>
    <s v="Adventure|Animation|Family|Sci-Fi"/>
    <s v="Treasure Planet "/>
    <x v="0"/>
    <n v="140000000"/>
    <n v="2002"/>
    <n v="7.1"/>
    <s v="not outlier"/>
  </r>
  <r>
    <x v="169"/>
    <n v="102"/>
    <n v="49392095"/>
    <s v="Adventure|Comedy|Sci-Fi"/>
    <s v="Land of the Lost "/>
    <x v="0"/>
    <n v="100000000"/>
    <n v="2009"/>
    <n v="5.4"/>
    <s v="not outlier"/>
  </r>
  <r>
    <x v="170"/>
    <n v="131"/>
    <n v="39292022"/>
    <s v="Action|Adventure|Thriller"/>
    <s v="The Expendables 3 "/>
    <x v="0"/>
    <n v="90000000"/>
    <n v="2014"/>
    <n v="6.1"/>
    <s v="not outlier"/>
  </r>
  <r>
    <x v="171"/>
    <n v="114"/>
    <n v="28772222"/>
    <s v="Action|Crime|Sport|Thriller"/>
    <s v="Point Break "/>
    <x v="0"/>
    <n v="105000000"/>
    <n v="2015"/>
    <n v="5.3"/>
    <s v="not outlier"/>
  </r>
  <r>
    <x v="80"/>
    <n v="122"/>
    <n v="24985612"/>
    <s v="Action|Adventure|Biography|Drama|History|Thriller"/>
    <s v="In the Heart of the Sea "/>
    <x v="0"/>
    <n v="100000000"/>
    <n v="2015"/>
    <n v="7"/>
    <s v="not outlier"/>
  </r>
  <r>
    <x v="111"/>
    <n v="115"/>
    <n v="35024475"/>
    <s v="Action|Drama|Thriller|War"/>
    <s v="Green Zone "/>
    <x v="0"/>
    <n v="100000000"/>
    <n v="2010"/>
    <n v="6.9"/>
    <s v="not outlier"/>
  </r>
  <r>
    <x v="172"/>
    <n v="88"/>
    <n v="130174897"/>
    <s v="Adventure|Animation|Comedy|Family"/>
    <s v="The Peanuts Movie "/>
    <x v="0"/>
    <n v="99000000"/>
    <n v="2015"/>
    <n v="7.2"/>
    <s v="not outlier"/>
  </r>
  <r>
    <x v="173"/>
    <n v="110"/>
    <n v="10200000"/>
    <s v="Drama|Mystery|Thriller"/>
    <s v="The Spanish Prisoner "/>
    <x v="0"/>
    <n v="10000000"/>
    <n v="1997"/>
    <n v="7.3"/>
    <s v="not outlier"/>
  </r>
  <r>
    <x v="52"/>
    <n v="130"/>
    <n v="202007640"/>
    <s v="Action|Adventure|Fantasy|Thriller"/>
    <s v="The Mummy Returns "/>
    <x v="0"/>
    <n v="98000000"/>
    <n v="2001"/>
    <n v="6.3"/>
    <s v="not outlier"/>
  </r>
  <r>
    <x v="46"/>
    <n v="216"/>
    <n v="77679638"/>
    <s v="Crime|Drama"/>
    <s v="Gangs of New York "/>
    <x v="0"/>
    <n v="100000000"/>
    <n v="2002"/>
    <n v="7.5"/>
    <s v="not outlier"/>
  </r>
  <r>
    <x v="174"/>
    <n v="146"/>
    <n v="9213"/>
    <s v="Drama|History|Romance|War"/>
    <s v="The Flowers of War "/>
    <x v="1"/>
    <n v="94000000"/>
    <n v="2011"/>
    <n v="7.6"/>
    <s v="not outlier"/>
  </r>
  <r>
    <x v="175"/>
    <n v="85"/>
    <n v="58867694"/>
    <s v="Animation|Comedy|Family|Sport"/>
    <s v="Surf's Up "/>
    <x v="0"/>
    <n v="100000000"/>
    <n v="2007"/>
    <n v="6.8"/>
    <s v="not outlier"/>
  </r>
  <r>
    <x v="176"/>
    <n v="93"/>
    <n v="59475623"/>
    <s v="Comedy|Sci-Fi|Thriller"/>
    <s v="The Stepford Wives "/>
    <x v="0"/>
    <n v="90000000"/>
    <n v="2004"/>
    <n v="5.2"/>
    <s v="not outlier"/>
  </r>
  <r>
    <x v="17"/>
    <n v="152"/>
    <n v="108638745"/>
    <s v="Drama|History|War"/>
    <s v="Black Hawk Down "/>
    <x v="0"/>
    <n v="92000000"/>
    <n v="2001"/>
    <n v="7.7"/>
    <s v="not outlier"/>
  </r>
  <r>
    <x v="177"/>
    <n v="85"/>
    <n v="86897182"/>
    <s v="Comedy"/>
    <s v="The Campaign "/>
    <x v="0"/>
    <n v="95000000"/>
    <n v="2012"/>
    <n v="6.2"/>
    <s v="not outlier"/>
  </r>
  <r>
    <x v="178"/>
    <n v="126"/>
    <n v="63540020"/>
    <s v="Action|Adventure|Sci-Fi"/>
    <s v="The Fifth Element "/>
    <x v="0"/>
    <n v="93000000"/>
    <n v="1997"/>
    <n v="7.7"/>
    <s v="not outlier"/>
  </r>
  <r>
    <x v="179"/>
    <n v="146"/>
    <n v="95328937"/>
    <s v="Comedy|Drama|Romance"/>
    <s v="Sex and the City 2 "/>
    <x v="0"/>
    <n v="100000000"/>
    <n v="2010"/>
    <n v="4.3"/>
    <s v="not outlier"/>
  </r>
  <r>
    <x v="180"/>
    <n v="89"/>
    <n v="50802661"/>
    <s v="Adventure|Animation|Comedy|Family|Romance"/>
    <s v="The Road to El Dorado "/>
    <x v="0"/>
    <n v="95000000"/>
    <n v="2000"/>
    <n v="6.9"/>
    <s v="not outlier"/>
  </r>
  <r>
    <x v="172"/>
    <n v="88"/>
    <n v="161317423"/>
    <s v="Adventure|Animation|Comedy|Family"/>
    <s v="Ice Age: Continental Drift "/>
    <x v="0"/>
    <n v="95000000"/>
    <n v="2012"/>
    <n v="6.6"/>
    <s v="not outlier"/>
  </r>
  <r>
    <x v="81"/>
    <n v="105"/>
    <n v="201148159"/>
    <s v="Drama|Family|Fantasy|Romance"/>
    <s v="Cinderella "/>
    <x v="0"/>
    <n v="95000000"/>
    <n v="2015"/>
    <n v="7"/>
    <s v="not outlier"/>
  </r>
  <r>
    <x v="15"/>
    <n v="135"/>
    <n v="43982842"/>
    <s v="Drama|Fantasy|Thriller"/>
    <s v="The Lovely Bones "/>
    <x v="0"/>
    <n v="65000000"/>
    <n v="2009"/>
    <n v="6.7"/>
    <s v="not outlier"/>
  </r>
  <r>
    <x v="4"/>
    <n v="100"/>
    <n v="380838870"/>
    <s v="Adventure|Animation|Comedy|Family"/>
    <s v="Finding Nemo "/>
    <x v="0"/>
    <n v="94000000"/>
    <n v="2003"/>
    <n v="8.1999999999999993"/>
    <s v="not outlier"/>
  </r>
  <r>
    <x v="15"/>
    <n v="192"/>
    <n v="377019252"/>
    <s v="Action|Adventure|Drama|Fantasy"/>
    <s v="The Lord of the Rings: The Return of the King "/>
    <x v="0"/>
    <n v="94000000"/>
    <n v="2003"/>
    <n v="8.9"/>
    <s v="not outlier"/>
  </r>
  <r>
    <x v="15"/>
    <n v="172"/>
    <n v="340478898"/>
    <s v="Action|Adventure|Drama|Fantasy"/>
    <s v="The Lord of the Rings: The Two Towers "/>
    <x v="0"/>
    <n v="94000000"/>
    <n v="2002"/>
    <n v="8.6999999999999993"/>
    <s v="not outlier"/>
  </r>
  <r>
    <x v="181"/>
    <n v="102"/>
    <n v="17176900"/>
    <s v="Action|Adventure|Fantasy"/>
    <s v="Seventh Son "/>
    <x v="0"/>
    <n v="95000000"/>
    <n v="2014"/>
    <n v="5.5"/>
    <s v="not outlier"/>
  </r>
  <r>
    <x v="161"/>
    <n v="100"/>
    <n v="131144183"/>
    <s v="Action|Adventure|Fantasy|Thriller"/>
    <s v="Lara Croft: Tomb Raider "/>
    <x v="0"/>
    <n v="115000000"/>
    <n v="2001"/>
    <n v="5.7"/>
    <s v="not outlier"/>
  </r>
  <r>
    <x v="182"/>
    <n v="119"/>
    <n v="23014504"/>
    <s v="Drama|Mystery|Romance|Sci-Fi|Thriller"/>
    <s v="Transcendence "/>
    <x v="0"/>
    <n v="100000000"/>
    <n v="2014"/>
    <n v="6.3"/>
    <s v="not outlier"/>
  </r>
  <r>
    <x v="86"/>
    <n v="92"/>
    <n v="181166115"/>
    <s v="Action|Adventure|Sci-Fi|Thriller"/>
    <s v="Jurassic Park III "/>
    <x v="0"/>
    <n v="93000000"/>
    <n v="2001"/>
    <n v="5.9"/>
    <s v="not outlier"/>
  </r>
  <r>
    <x v="183"/>
    <n v="105"/>
    <n v="176740650"/>
    <s v="Action|Drama|Sci-Fi|Thriller"/>
    <s v="Rise of the Planet of the Apes "/>
    <x v="0"/>
    <n v="93000000"/>
    <n v="2011"/>
    <n v="7.6"/>
    <s v="not outlier"/>
  </r>
  <r>
    <x v="184"/>
    <n v="107"/>
    <n v="71148699"/>
    <s v="Adventure|Family|Fantasy"/>
    <s v="The Spiderwick Chronicles "/>
    <x v="0"/>
    <n v="90000000"/>
    <n v="2008"/>
    <n v="6.6"/>
    <s v="not outlier"/>
  </r>
  <r>
    <x v="185"/>
    <n v="101"/>
    <n v="67344392"/>
    <s v="Action|Thriller"/>
    <s v="A Good Day to Die Hard "/>
    <x v="0"/>
    <n v="92000000"/>
    <n v="2013"/>
    <n v="5.3"/>
    <s v="not outlier"/>
  </r>
  <r>
    <x v="186"/>
    <n v="137"/>
    <n v="22406362"/>
    <s v="Drama|History|War|Western"/>
    <s v="The Alamo "/>
    <x v="0"/>
    <n v="107000000"/>
    <n v="2004"/>
    <n v="6"/>
    <s v="not outlier"/>
  </r>
  <r>
    <x v="58"/>
    <n v="115"/>
    <n v="261437578"/>
    <s v="Action|Adventure|Animation|Family"/>
    <s v="The Incredibles "/>
    <x v="0"/>
    <n v="92000000"/>
    <n v="2004"/>
    <n v="8"/>
    <s v="not outlier"/>
  </r>
  <r>
    <x v="187"/>
    <n v="124"/>
    <n v="11000000"/>
    <s v="Action|Adventure|Comedy"/>
    <s v="Cutthroat Island "/>
    <x v="0"/>
    <n v="98000000"/>
    <n v="1995"/>
    <n v="5.6"/>
    <s v="not outlier"/>
  </r>
  <r>
    <x v="120"/>
    <n v="118"/>
    <n v="88761720"/>
    <s v="Adventure|Family|Fantasy"/>
    <s v="Percy Jackson &amp; the Olympians: The Lightning Thief "/>
    <x v="0"/>
    <n v="95000000"/>
    <n v="2010"/>
    <n v="5.9"/>
    <s v="not outlier"/>
  </r>
  <r>
    <x v="14"/>
    <n v="98"/>
    <n v="250147615"/>
    <s v="Adventure|Comedy|Family|Mystery|Sci-Fi"/>
    <s v="Men in Black "/>
    <x v="0"/>
    <n v="90000000"/>
    <n v="1997"/>
    <n v="7.3"/>
    <s v="not outlier"/>
  </r>
  <r>
    <x v="28"/>
    <n v="82"/>
    <n v="245823397"/>
    <s v="Adventure|Animation|Comedy|Family|Fantasy"/>
    <s v="Toy Story 2 "/>
    <x v="0"/>
    <n v="90000000"/>
    <n v="1999"/>
    <n v="7.9"/>
    <s v="not outlier"/>
  </r>
  <r>
    <x v="154"/>
    <n v="98"/>
    <n v="81557479"/>
    <s v="Action|Thriller"/>
    <s v="Unstoppable "/>
    <x v="0"/>
    <n v="100000000"/>
    <n v="2010"/>
    <n v="6.8"/>
    <s v="not outlier"/>
  </r>
  <r>
    <x v="24"/>
    <n v="90"/>
    <n v="226138454"/>
    <s v="Action|Comedy|Crime|Thriller"/>
    <s v="Rush Hour 2 "/>
    <x v="0"/>
    <n v="90000000"/>
    <n v="2001"/>
    <n v="6.6"/>
    <s v="not outlier"/>
  </r>
  <r>
    <x v="41"/>
    <n v="130"/>
    <n v="155370362"/>
    <s v="Drama|Fantasy|Horror|Mystery|Thriller"/>
    <s v="What Lies Beneath "/>
    <x v="0"/>
    <n v="100000000"/>
    <n v="2000"/>
    <n v="6.6"/>
    <s v="not outlier"/>
  </r>
  <r>
    <x v="188"/>
    <n v="90"/>
    <n v="124870275"/>
    <s v="Animation|Comedy|Family|Sci-Fi"/>
    <s v="Cloudy with a Chance of Meatballs "/>
    <x v="0"/>
    <n v="100000000"/>
    <n v="2009"/>
    <n v="7"/>
    <s v="not outlier"/>
  </r>
  <r>
    <x v="122"/>
    <n v="94"/>
    <n v="196573705"/>
    <s v="Action|Adventure|Animation|Comedy|Family"/>
    <s v="Ice Age: Dawn of the Dinosaurs "/>
    <x v="0"/>
    <n v="90000000"/>
    <n v="2009"/>
    <n v="7"/>
    <s v="not outlier"/>
  </r>
  <r>
    <x v="189"/>
    <n v="114"/>
    <n v="58229120"/>
    <s v="Adventure|Comedy|Drama|Fantasy|Romance"/>
    <s v="The Secret Life of Walter Mitty "/>
    <x v="0"/>
    <n v="90000000"/>
    <n v="2013"/>
    <n v="7.3"/>
    <s v="not outlier"/>
  </r>
  <r>
    <x v="31"/>
    <n v="94"/>
    <n v="125305545"/>
    <s v="Action|Adventure|Comedy|Crime|Thriller"/>
    <s v="Charlie's Angels "/>
    <x v="0"/>
    <n v="92000000"/>
    <n v="2000"/>
    <n v="5.5"/>
    <s v="not outlier"/>
  </r>
  <r>
    <x v="46"/>
    <n v="151"/>
    <n v="132373442"/>
    <s v="Crime|Drama|Thriller"/>
    <s v="The Departed "/>
    <x v="0"/>
    <n v="90000000"/>
    <n v="2006"/>
    <n v="8.5"/>
    <s v="not outlier"/>
  </r>
  <r>
    <x v="190"/>
    <n v="88"/>
    <n v="120618403"/>
    <s v="Adventure|Animation|Family|Fantasy|Musical|War"/>
    <s v="Mulan "/>
    <x v="0"/>
    <n v="90000000"/>
    <n v="1998"/>
    <n v="7.5"/>
    <s v="not outlier"/>
  </r>
  <r>
    <x v="189"/>
    <n v="121"/>
    <n v="110416702"/>
    <s v="Action|Comedy"/>
    <s v="Tropic Thunder "/>
    <x v="0"/>
    <n v="92000000"/>
    <n v="2008"/>
    <n v="7"/>
    <s v="not outlier"/>
  </r>
  <r>
    <x v="64"/>
    <n v="158"/>
    <n v="102515793"/>
    <s v="Crime|Drama|Mystery|Thriller"/>
    <s v="The Girl with the Dragon Tattoo "/>
    <x v="0"/>
    <n v="90000000"/>
    <n v="2011"/>
    <n v="7.8"/>
    <s v="not outlier"/>
  </r>
  <r>
    <x v="125"/>
    <n v="128"/>
    <n v="100012500"/>
    <s v="Action|Adventure|Thriller"/>
    <s v="Die Hard with a Vengeance "/>
    <x v="0"/>
    <n v="90000000"/>
    <n v="1995"/>
    <n v="7.6"/>
    <s v="not outlier"/>
  </r>
  <r>
    <x v="123"/>
    <n v="128"/>
    <n v="209019489"/>
    <s v="Action|Adventure|Crime|Mystery|Thriller"/>
    <s v="Sherlock Holmes "/>
    <x v="0"/>
    <n v="90000000"/>
    <n v="2009"/>
    <n v="7.6"/>
    <s v="not outlier"/>
  </r>
  <r>
    <x v="159"/>
    <n v="95"/>
    <n v="84037039"/>
    <s v="Action|Adventure|Animation|Family|Fantasy|Sci-Fi"/>
    <s v="Atlantis: The Lost Empire "/>
    <x v="0"/>
    <n v="120000000"/>
    <n v="2001"/>
    <n v="6.8"/>
    <s v="not outlier"/>
  </r>
  <r>
    <x v="191"/>
    <n v="92"/>
    <n v="85884815"/>
    <s v="Adventure|Animation|Comedy|Family|Fantasy|Music"/>
    <s v="Alvin and the Chipmunks: The Road Chip "/>
    <x v="0"/>
    <n v="90000000"/>
    <n v="2015"/>
    <n v="5"/>
    <s v="not outlier"/>
  </r>
  <r>
    <x v="10"/>
    <n v="121"/>
    <n v="83077470"/>
    <s v="Drama|History|Thriller|War"/>
    <s v="Valkyrie "/>
    <x v="0"/>
    <n v="75000000"/>
    <n v="2008"/>
    <n v="7.1"/>
    <s v="not outlier"/>
  </r>
  <r>
    <x v="192"/>
    <n v="113"/>
    <n v="100018837"/>
    <s v="Action|Comedy"/>
    <s v="You Don't Mess with the Zohan "/>
    <x v="0"/>
    <n v="90000000"/>
    <n v="2008"/>
    <n v="5.5"/>
    <s v="not outlier"/>
  </r>
  <r>
    <x v="120"/>
    <n v="106"/>
    <n v="78747585"/>
    <s v="Action|Animation|Comedy|Sci-Fi"/>
    <s v="Pixels "/>
    <x v="0"/>
    <n v="88000000"/>
    <n v="2015"/>
    <n v="5.6"/>
    <s v="not outlier"/>
  </r>
  <r>
    <x v="37"/>
    <n v="146"/>
    <n v="78616689"/>
    <s v="Adventure|Drama|Sci-Fi"/>
    <s v="A.I. Artificial Intelligence "/>
    <x v="0"/>
    <n v="100000000"/>
    <n v="2001"/>
    <n v="7.1"/>
    <s v="not outlier"/>
  </r>
  <r>
    <x v="93"/>
    <n v="88"/>
    <n v="75817994"/>
    <s v="Comedy|Family|Fantasy|Horror|Mystery"/>
    <s v="The Haunted Mansion "/>
    <x v="0"/>
    <n v="90000000"/>
    <n v="2003"/>
    <n v="4.9000000000000004"/>
    <s v="not outlier"/>
  </r>
  <r>
    <x v="41"/>
    <n v="150"/>
    <n v="100853835"/>
    <s v="Drama|Mystery|Sci-Fi|Thriller"/>
    <s v="Contact "/>
    <x v="0"/>
    <n v="90000000"/>
    <n v="1997"/>
    <n v="7.4"/>
    <s v="not outlier"/>
  </r>
  <r>
    <x v="124"/>
    <n v="119"/>
    <n v="73209340"/>
    <s v="Action|Horror|Sci-Fi|Thriller"/>
    <s v="Hollow Man "/>
    <x v="0"/>
    <n v="95000000"/>
    <n v="2000"/>
    <n v="5.7"/>
    <s v="not outlier"/>
  </r>
  <r>
    <x v="193"/>
    <n v="128"/>
    <n v="72515360"/>
    <s v="Crime|Mystery|Thriller"/>
    <s v="The Interpreter "/>
    <x v="2"/>
    <n v="80000000"/>
    <n v="2005"/>
    <n v="6.4"/>
    <s v="not outlier"/>
  </r>
  <r>
    <x v="194"/>
    <n v="106"/>
    <n v="68558662"/>
    <s v="Adventure|Family|Fantasy"/>
    <s v="Percy Jackson: Sea of Monsters "/>
    <x v="0"/>
    <n v="90000000"/>
    <n v="2013"/>
    <n v="5.9"/>
    <s v="not outlier"/>
  </r>
  <r>
    <x v="195"/>
    <n v="117"/>
    <n v="65653758"/>
    <s v="Action|Adventure|Fantasy"/>
    <s v="Lara Croft Tomb Raider: The Cradle of Life "/>
    <x v="0"/>
    <n v="95000000"/>
    <n v="2003"/>
    <n v="5.5"/>
    <s v="not outlier"/>
  </r>
  <r>
    <x v="103"/>
    <n v="129"/>
    <n v="64685359"/>
    <s v="Action|Adventure|Comedy|Crime|Mystery|Thriller"/>
    <s v="Now You See Me 2 "/>
    <x v="0"/>
    <n v="90000000"/>
    <n v="2016"/>
    <n v="6.9"/>
    <s v="not outlier"/>
  </r>
  <r>
    <x v="115"/>
    <n v="116"/>
    <n v="61355436"/>
    <s v="Action|Adventure|Romance|Sci-Fi|Thriller"/>
    <s v="The Saint "/>
    <x v="0"/>
    <n v="68000000"/>
    <n v="1997"/>
    <n v="6.2"/>
    <s v="not outlier"/>
  </r>
  <r>
    <x v="154"/>
    <n v="114"/>
    <n v="26871"/>
    <s v="Action|Crime|Thriller"/>
    <s v="Spy Game "/>
    <x v="0"/>
    <n v="92000000"/>
    <n v="2001"/>
    <n v="7"/>
    <s v="not outlier"/>
  </r>
  <r>
    <x v="196"/>
    <n v="114"/>
    <n v="60874615"/>
    <s v="Adventure|Sci-Fi|Thriller"/>
    <s v="Mission to Mars "/>
    <x v="0"/>
    <n v="90000000"/>
    <n v="2000"/>
    <n v="5.6"/>
    <s v="not outlier"/>
  </r>
  <r>
    <x v="122"/>
    <n v="96"/>
    <n v="143618384"/>
    <s v="Adventure|Animation|Comedy|Family|Musical"/>
    <s v="Rio "/>
    <x v="0"/>
    <n v="90000000"/>
    <n v="2011"/>
    <n v="7"/>
    <s v="not outlier"/>
  </r>
  <r>
    <x v="120"/>
    <n v="132"/>
    <n v="58220776"/>
    <s v="Comedy|Drama|Sci-Fi"/>
    <s v="Bicentennial Man "/>
    <x v="0"/>
    <n v="100000000"/>
    <n v="1999"/>
    <n v="6.8"/>
    <s v="not outlier"/>
  </r>
  <r>
    <x v="197"/>
    <n v="104"/>
    <n v="47474112"/>
    <s v="Action|Drama|Sci-Fi|Thriller"/>
    <s v="Volcano "/>
    <x v="0"/>
    <n v="90000000"/>
    <n v="1997"/>
    <n v="5.4"/>
    <s v="not outlier"/>
  </r>
  <r>
    <x v="198"/>
    <n v="111"/>
    <n v="42877165"/>
    <s v="Action|Crime|Drama|Thriller"/>
    <s v="The Devil's Own "/>
    <x v="0"/>
    <n v="86000000"/>
    <n v="1997"/>
    <n v="6.1"/>
    <s v="not outlier"/>
  </r>
  <r>
    <x v="199"/>
    <n v="138"/>
    <n v="35168677"/>
    <s v="Drama|History|Thriller|War"/>
    <s v="K-19: The Widowmaker "/>
    <x v="0"/>
    <n v="100000000"/>
    <n v="2002"/>
    <n v="6.7"/>
    <s v="not outlier"/>
  </r>
  <r>
    <x v="200"/>
    <n v="129"/>
    <n v="37567440"/>
    <s v="Adventure|Fantasy"/>
    <s v="Conan the Barbarian "/>
    <x v="0"/>
    <n v="20000000"/>
    <n v="1982"/>
    <n v="6.9"/>
    <s v="not outlier"/>
  </r>
  <r>
    <x v="80"/>
    <n v="144"/>
    <n v="61644321"/>
    <s v="Biography|Drama|Sport"/>
    <s v="Cinderella Man "/>
    <x v="0"/>
    <n v="88000000"/>
    <n v="2005"/>
    <n v="8"/>
    <s v="not outlier"/>
  </r>
  <r>
    <x v="201"/>
    <n v="110"/>
    <n v="190562"/>
    <s v="Action|Family|Fantasy|Musical"/>
    <s v="The Nutcracker in 3D "/>
    <x v="0"/>
    <n v="90000000"/>
    <n v="2010"/>
    <n v="4.4000000000000004"/>
    <s v="not outlier"/>
  </r>
  <r>
    <x v="202"/>
    <n v="140"/>
    <n v="120147445"/>
    <s v="Drama|History|Sport"/>
    <s v="Seabiscuit "/>
    <x v="0"/>
    <n v="87000000"/>
    <n v="2003"/>
    <n v="7.3"/>
    <s v="not outlier"/>
  </r>
  <r>
    <x v="195"/>
    <n v="113"/>
    <n v="241688385"/>
    <s v="Action|Adventure|Drama|Thriller"/>
    <s v="Twister "/>
    <x v="0"/>
    <n v="92000000"/>
    <n v="1996"/>
    <n v="6.3"/>
    <s v="not outlier"/>
  </r>
  <r>
    <x v="41"/>
    <n v="143"/>
    <n v="233630478"/>
    <s v="Adventure|Drama|Romance"/>
    <s v="Cast Away "/>
    <x v="0"/>
    <n v="90000000"/>
    <n v="2000"/>
    <n v="7.7"/>
    <s v="not outlier"/>
  </r>
  <r>
    <x v="79"/>
    <n v="108"/>
    <n v="197992827"/>
    <s v="Animation|Comedy|Family|Music|Romance"/>
    <s v="Happy Feet "/>
    <x v="0"/>
    <n v="100000000"/>
    <n v="2006"/>
    <n v="6.5"/>
    <s v="not outlier"/>
  </r>
  <r>
    <x v="111"/>
    <n v="108"/>
    <n v="176049130"/>
    <s v="Action|Mystery|Thriller"/>
    <s v="The Bourne Supremacy "/>
    <x v="0"/>
    <n v="75000000"/>
    <n v="2004"/>
    <n v="7.8"/>
    <s v="not outlier"/>
  </r>
  <r>
    <x v="68"/>
    <n v="124"/>
    <n v="172620724"/>
    <s v="Action|Adventure|Drama|Thriller"/>
    <s v="Air Force One "/>
    <x v="0"/>
    <n v="85000000"/>
    <n v="1997"/>
    <n v="6.4"/>
    <s v="not outlier"/>
  </r>
  <r>
    <x v="143"/>
    <n v="116"/>
    <n v="183405771"/>
    <s v="Crime|Thriller"/>
    <s v="Ocean's Eleven "/>
    <x v="0"/>
    <n v="85000000"/>
    <n v="2001"/>
    <n v="7.8"/>
    <s v="not outlier"/>
  </r>
  <r>
    <x v="203"/>
    <n v="110"/>
    <n v="20315324"/>
    <s v="Action|Adventure|Romance"/>
    <s v="The Three Musketeers "/>
    <x v="0"/>
    <n v="75000000"/>
    <n v="2011"/>
    <n v="5.8"/>
    <s v="not outlier"/>
  </r>
  <r>
    <x v="204"/>
    <n v="91"/>
    <n v="148313048"/>
    <s v="Animation|Comedy|Family|Fantasy"/>
    <s v="Hotel Transylvania "/>
    <x v="0"/>
    <n v="85000000"/>
    <n v="2012"/>
    <n v="7.1"/>
    <s v="not outlier"/>
  </r>
  <r>
    <x v="205"/>
    <n v="107"/>
    <n v="127706877"/>
    <s v="Animation|Comedy|Family|Fantasy|Musical|Romance"/>
    <s v="Enchanted "/>
    <x v="0"/>
    <n v="85000000"/>
    <n v="2007"/>
    <n v="7.1"/>
    <s v="not outlier"/>
  </r>
  <r>
    <x v="206"/>
    <n v="115"/>
    <n v="126149655"/>
    <s v="Action|Crime|Mystery|Thriller"/>
    <s v="Safe House "/>
    <x v="0"/>
    <n v="85000000"/>
    <n v="2012"/>
    <n v="6.8"/>
    <s v="not outlier"/>
  </r>
  <r>
    <x v="205"/>
    <n v="100"/>
    <n v="66941559"/>
    <s v="Adventure|Comedy|Family"/>
    <s v="102 Dalmatians "/>
    <x v="0"/>
    <n v="85000000"/>
    <n v="2000"/>
    <n v="4.8"/>
    <s v="not outlier"/>
  </r>
  <r>
    <x v="24"/>
    <n v="104"/>
    <n v="78009155"/>
    <s v="Action|Comedy|Crime"/>
    <s v="Tower Heist "/>
    <x v="0"/>
    <n v="75000000"/>
    <n v="2011"/>
    <n v="6.2"/>
    <s v="not outlier"/>
  </r>
  <r>
    <x v="207"/>
    <n v="138"/>
    <n v="63224849"/>
    <s v="Comedy|Romance"/>
    <s v="The Holiday "/>
    <x v="0"/>
    <n v="85000000"/>
    <n v="2006"/>
    <n v="6.9"/>
    <s v="not outlier"/>
  </r>
  <r>
    <x v="154"/>
    <n v="140"/>
    <n v="111544445"/>
    <s v="Action|Crime|Drama|Mystery|Thriller"/>
    <s v="Enemy of the State "/>
    <x v="0"/>
    <n v="90000000"/>
    <n v="1998"/>
    <n v="7.3"/>
    <s v="not outlier"/>
  </r>
  <r>
    <x v="207"/>
    <n v="120"/>
    <n v="112703470"/>
    <s v="Comedy|Drama|Romance"/>
    <s v="It's Complicated "/>
    <x v="0"/>
    <n v="85000000"/>
    <n v="2009"/>
    <n v="6.6"/>
    <s v="not outlier"/>
  </r>
  <r>
    <x v="143"/>
    <n v="122"/>
    <n v="117144465"/>
    <s v="Crime|Thriller"/>
    <s v="Ocean's Thirteen "/>
    <x v="0"/>
    <n v="85000000"/>
    <n v="2007"/>
    <n v="6.9"/>
    <s v="not outlier"/>
  </r>
  <r>
    <x v="208"/>
    <n v="83"/>
    <n v="84303558"/>
    <s v="Adventure|Animation|Comedy|Family"/>
    <s v="Open Season "/>
    <x v="0"/>
    <n v="85000000"/>
    <n v="2006"/>
    <n v="6.2"/>
    <s v="not outlier"/>
  </r>
  <r>
    <x v="209"/>
    <n v="139"/>
    <n v="150832203"/>
    <s v="Adventure|Mystery|Sci-Fi"/>
    <s v="Divergent "/>
    <x v="0"/>
    <n v="85000000"/>
    <n v="2014"/>
    <n v="6.7"/>
    <s v="not outlier"/>
  </r>
  <r>
    <x v="210"/>
    <n v="131"/>
    <n v="51396781"/>
    <s v="Drama|History|War"/>
    <s v="Enemy at the Gates "/>
    <x v="0"/>
    <n v="68000000"/>
    <n v="2001"/>
    <n v="7.6"/>
    <s v="not outlier"/>
  </r>
  <r>
    <x v="20"/>
    <n v="104"/>
    <n v="47592825"/>
    <s v="Action|Adventure|Comedy|Thriller"/>
    <s v="The Rundown "/>
    <x v="0"/>
    <n v="85000000"/>
    <n v="2003"/>
    <n v="6.7"/>
    <s v="not outlier"/>
  </r>
  <r>
    <x v="125"/>
    <n v="130"/>
    <n v="50016394"/>
    <s v="Action|Adventure|Comedy|Fantasy"/>
    <s v="Last Action Hero "/>
    <x v="0"/>
    <n v="70000000"/>
    <n v="1993"/>
    <n v="6.2"/>
    <s v="not outlier"/>
  </r>
  <r>
    <x v="13"/>
    <n v="145"/>
    <n v="57010853"/>
    <s v="Drama|Romance"/>
    <s v="Memoirs of a Geisha "/>
    <x v="0"/>
    <n v="85000000"/>
    <n v="2005"/>
    <n v="7.3"/>
    <s v="not outlier"/>
  </r>
  <r>
    <x v="39"/>
    <n v="104"/>
    <n v="62494975"/>
    <s v="Action|Crime|Thriller"/>
    <s v="The Fast and the Furious: Tokyo Drift "/>
    <x v="0"/>
    <n v="85000000"/>
    <n v="2006"/>
    <n v="6"/>
    <s v="not outlier"/>
  </r>
  <r>
    <x v="211"/>
    <n v="97"/>
    <n v="46440491"/>
    <s v="Adventure|Animation|Comedy|Family|Fantasy"/>
    <s v="Arthur Christmas "/>
    <x v="0"/>
    <n v="100000000"/>
    <n v="2011"/>
    <n v="7.1"/>
    <s v="not outlier"/>
  </r>
  <r>
    <x v="212"/>
    <n v="178"/>
    <n v="44606335"/>
    <s v="Drama|Fantasy|Romance"/>
    <s v="Meet Joe Black "/>
    <x v="0"/>
    <n v="90000000"/>
    <n v="1998"/>
    <n v="7.1"/>
    <s v="not outlier"/>
  </r>
  <r>
    <x v="213"/>
    <n v="108"/>
    <n v="40048332"/>
    <s v="Action|Drama|Thriller"/>
    <s v="Collateral Damage "/>
    <x v="0"/>
    <n v="85000000"/>
    <n v="2002"/>
    <n v="5.5"/>
    <s v="not outlier"/>
  </r>
  <r>
    <x v="214"/>
    <n v="106"/>
    <n v="64933670"/>
    <s v="Adventure|Comedy|Drama|Family|Fantasy"/>
    <s v="Mirror Mirror "/>
    <x v="0"/>
    <n v="85000000"/>
    <n v="2012"/>
    <n v="5.6"/>
    <s v="not outlier"/>
  </r>
  <r>
    <x v="215"/>
    <n v="112"/>
    <n v="31494270"/>
    <s v="Action|Comedy|Fantasy|Romance"/>
    <s v="Scott Pilgrim vs. the World "/>
    <x v="0"/>
    <n v="60000000"/>
    <n v="2010"/>
    <n v="7.5"/>
    <s v="not outlier"/>
  </r>
  <r>
    <x v="216"/>
    <n v="135"/>
    <n v="31111260"/>
    <s v="Action|Adventure|Sci-Fi|Thriller"/>
    <s v="The Core "/>
    <x v="0"/>
    <n v="60000000"/>
    <n v="2003"/>
    <n v="5.4"/>
    <s v="not outlier"/>
  </r>
  <r>
    <x v="217"/>
    <n v="109"/>
    <n v="123307945"/>
    <s v="Comedy|Romance|Sci-Fi"/>
    <s v="Nutty Professor II: The Klumps "/>
    <x v="0"/>
    <n v="65000000"/>
    <n v="2000"/>
    <n v="4.3"/>
    <s v="not outlier"/>
  </r>
  <r>
    <x v="146"/>
    <n v="86"/>
    <n v="153288182"/>
    <s v="Adventure|Comedy|Mystery"/>
    <s v="Scooby-Doo "/>
    <x v="0"/>
    <n v="84000000"/>
    <n v="2002"/>
    <n v="4.9000000000000004"/>
    <s v="not outlier"/>
  </r>
  <r>
    <x v="218"/>
    <n v="95"/>
    <n v="13401683"/>
    <s v="Action|Sci-Fi"/>
    <s v="Dredd "/>
    <x v="0"/>
    <n v="35000000"/>
    <n v="2012"/>
    <n v="7.1"/>
    <s v="not outlier"/>
  </r>
  <r>
    <x v="149"/>
    <n v="107"/>
    <n v="137340146"/>
    <s v="Comedy|Drama|Fantasy|Romance"/>
    <s v="Click "/>
    <x v="0"/>
    <n v="70000000"/>
    <n v="2006"/>
    <n v="6.4"/>
    <s v="not outlier"/>
  </r>
  <r>
    <x v="141"/>
    <n v="82"/>
    <n v="43575716"/>
    <s v="Action|Comedy|Family|Fantasy"/>
    <s v="Cats &amp; Dogs: The Revenge of Kitty Galore "/>
    <x v="0"/>
    <n v="85000000"/>
    <n v="2010"/>
    <n v="4.3"/>
    <s v="not outlier"/>
  </r>
  <r>
    <x v="50"/>
    <n v="88"/>
    <n v="80170146"/>
    <s v="Action|Adventure|Sci-Fi|Thriller"/>
    <s v="Jumper "/>
    <x v="0"/>
    <n v="85000000"/>
    <n v="2008"/>
    <n v="6.1"/>
    <s v="not outlier"/>
  </r>
  <r>
    <x v="36"/>
    <n v="120"/>
    <n v="75754670"/>
    <s v="Action|Adventure|Fantasy|Horror|Sci-Fi"/>
    <s v="Hellboy II: The Golden Army "/>
    <x v="0"/>
    <n v="85000000"/>
    <n v="2008"/>
    <n v="7"/>
    <s v="not outlier"/>
  </r>
  <r>
    <x v="64"/>
    <n v="162"/>
    <n v="33048353"/>
    <s v="Crime|Drama|History|Mystery|Thriller"/>
    <s v="Zodiac "/>
    <x v="0"/>
    <n v="65000000"/>
    <n v="2007"/>
    <n v="7.7"/>
    <s v="not outlier"/>
  </r>
  <r>
    <x v="142"/>
    <n v="123"/>
    <n v="34543701"/>
    <s v="Action|Mystery|Sci-Fi|Thriller"/>
    <s v="The 6th Day "/>
    <x v="0"/>
    <n v="82000000"/>
    <n v="2000"/>
    <n v="5.9"/>
    <s v="not outlier"/>
  </r>
  <r>
    <x v="49"/>
    <n v="101"/>
    <n v="242589580"/>
    <s v="Comedy|Drama"/>
    <s v="Bruce Almighty "/>
    <x v="0"/>
    <n v="81000000"/>
    <n v="2003"/>
    <n v="6.7"/>
    <s v="not outlier"/>
  </r>
  <r>
    <x v="219"/>
    <n v="113"/>
    <n v="102981571"/>
    <s v="Action|Adventure|Thriller"/>
    <s v="The Expendables "/>
    <x v="0"/>
    <n v="80000000"/>
    <n v="2010"/>
    <n v="6.5"/>
    <s v="not outlier"/>
  </r>
  <r>
    <x v="196"/>
    <n v="110"/>
    <n v="180965237"/>
    <s v="Action|Adventure|Thriller"/>
    <s v="Mission: Impossible "/>
    <x v="0"/>
    <n v="80000000"/>
    <n v="1996"/>
    <n v="7.1"/>
    <s v="not outlier"/>
  </r>
  <r>
    <x v="202"/>
    <n v="142"/>
    <n v="407999255"/>
    <s v="Adventure|Drama|Sci-Fi|Thriller"/>
    <s v="The Hunger Games "/>
    <x v="0"/>
    <n v="78000000"/>
    <n v="2012"/>
    <n v="7.3"/>
    <s v="not outlier"/>
  </r>
  <r>
    <x v="220"/>
    <n v="102"/>
    <n v="254455986"/>
    <s v="Comedy"/>
    <s v="The Hangover Part II "/>
    <x v="0"/>
    <n v="80000000"/>
    <n v="2011"/>
    <n v="6.5"/>
    <s v="not outlier"/>
  </r>
  <r>
    <x v="23"/>
    <n v="126"/>
    <n v="162831698"/>
    <s v="Action"/>
    <s v="Batman Returns "/>
    <x v="0"/>
    <n v="80000000"/>
    <n v="1992"/>
    <n v="7"/>
    <s v="not outlier"/>
  </r>
  <r>
    <x v="114"/>
    <n v="83"/>
    <n v="155019340"/>
    <s v="Adventure|Animation|Comedy|Family"/>
    <s v="Over the Hedge "/>
    <x v="0"/>
    <n v="80000000"/>
    <n v="2006"/>
    <n v="6.8"/>
    <s v="not outlier"/>
  </r>
  <r>
    <x v="61"/>
    <n v="85"/>
    <n v="145771527"/>
    <s v="Adventure|Animation|Comedy|Drama|Family|Fantasy|Sci-Fi"/>
    <s v="Lilo &amp; Stitch "/>
    <x v="0"/>
    <n v="80000000"/>
    <n v="2002"/>
    <n v="7.2"/>
    <s v="not outlier"/>
  </r>
  <r>
    <x v="221"/>
    <n v="120"/>
    <n v="140459099"/>
    <s v="Action|Drama|Romance|Sci-Fi|Thriller"/>
    <s v="Deep Impact "/>
    <x v="0"/>
    <n v="75000000"/>
    <n v="1998"/>
    <n v="6.1"/>
    <s v="not outlier"/>
  </r>
  <r>
    <x v="98"/>
    <n v="116"/>
    <n v="53215979"/>
    <s v="Action|Comedy|Crime|Thriller"/>
    <s v="RED 2 "/>
    <x v="0"/>
    <n v="84000000"/>
    <n v="2013"/>
    <n v="6.7"/>
    <s v="not outlier"/>
  </r>
  <r>
    <x v="217"/>
    <n v="113"/>
    <n v="158115031"/>
    <s v="Comedy|Crime|Sport"/>
    <s v="The Longest Yard "/>
    <x v="0"/>
    <n v="82000000"/>
    <n v="2005"/>
    <n v="6.4"/>
    <s v="not outlier"/>
  </r>
  <r>
    <x v="57"/>
    <n v="87"/>
    <n v="133103929"/>
    <s v="Adventure|Animation|Comedy|Family|Fantasy|Music"/>
    <s v="Alvin and the Chipmunks: Chipwrecked "/>
    <x v="0"/>
    <n v="75000000"/>
    <n v="2011"/>
    <n v="4.4000000000000004"/>
    <s v="not outlier"/>
  </r>
  <r>
    <x v="192"/>
    <n v="101"/>
    <n v="133668525"/>
    <s v="Comedy"/>
    <s v="Grown Ups 2 "/>
    <x v="0"/>
    <n v="80000000"/>
    <n v="2013"/>
    <n v="5.4"/>
    <s v="not outlier"/>
  </r>
  <r>
    <x v="217"/>
    <n v="110"/>
    <n v="130313314"/>
    <s v="Action|Adventure|Comedy"/>
    <s v="Get Smart "/>
    <x v="0"/>
    <n v="80000000"/>
    <n v="2008"/>
    <n v="6.5"/>
    <s v="not outlier"/>
  </r>
  <r>
    <x v="207"/>
    <n v="128"/>
    <n v="124590960"/>
    <s v="Comedy|Drama|Romance"/>
    <s v="Something's Gotta Give "/>
    <x v="0"/>
    <n v="80000000"/>
    <n v="2003"/>
    <n v="6.7"/>
    <s v="not outlier"/>
  </r>
  <r>
    <x v="46"/>
    <n v="138"/>
    <n v="127968405"/>
    <s v="Mystery|Thriller"/>
    <s v="Shutter Island "/>
    <x v="0"/>
    <n v="80000000"/>
    <n v="2010"/>
    <n v="8.1"/>
    <s v="not outlier"/>
  </r>
  <r>
    <x v="222"/>
    <n v="88"/>
    <n v="120136047"/>
    <s v="Comedy|Drama|Romance"/>
    <s v="Four Christmases "/>
    <x v="0"/>
    <n v="80000000"/>
    <n v="2008"/>
    <n v="5.6"/>
    <s v="not outlier"/>
  </r>
  <r>
    <x v="164"/>
    <n v="91"/>
    <n v="128200012"/>
    <s v="Adventure|Animation|Comedy|Family|Sci-Fi"/>
    <s v="Robots "/>
    <x v="0"/>
    <n v="75000000"/>
    <n v="2005"/>
    <n v="6.3"/>
    <s v="not outlier"/>
  </r>
  <r>
    <x v="127"/>
    <n v="138"/>
    <n v="112225777"/>
    <s v="Action|Crime|Sci-Fi|Thriller"/>
    <s v="Face/Off "/>
    <x v="0"/>
    <n v="80000000"/>
    <n v="1997"/>
    <n v="7.3"/>
    <s v="not outlier"/>
  </r>
  <r>
    <x v="223"/>
    <n v="99"/>
    <n v="109993847"/>
    <s v="Comedy|Family|Fantasy|Romance"/>
    <s v="Bedtime Stories "/>
    <x v="0"/>
    <n v="80000000"/>
    <n v="2008"/>
    <n v="6.1"/>
    <s v="not outlier"/>
  </r>
  <r>
    <x v="2"/>
    <n v="117"/>
    <n v="104054514"/>
    <s v="Crime|Drama|Thriller"/>
    <s v="Road to Perdition "/>
    <x v="0"/>
    <n v="80000000"/>
    <n v="2002"/>
    <n v="7.7"/>
    <s v="not outlier"/>
  </r>
  <r>
    <x v="192"/>
    <n v="117"/>
    <n v="103028109"/>
    <s v="Comedy|Romance"/>
    <s v="Just Go with It "/>
    <x v="0"/>
    <n v="80000000"/>
    <n v="2011"/>
    <n v="6.4"/>
    <s v="not outlier"/>
  </r>
  <r>
    <x v="161"/>
    <n v="123"/>
    <n v="101087161"/>
    <s v="Action|Crime|Thriller"/>
    <s v="Con Air "/>
    <x v="0"/>
    <n v="75000000"/>
    <n v="1997"/>
    <n v="6.8"/>
    <s v="not outlier"/>
  </r>
  <r>
    <x v="224"/>
    <n v="118"/>
    <n v="101111837"/>
    <s v="Action|Mystery|Thriller"/>
    <s v="Eagle Eye "/>
    <x v="0"/>
    <n v="80000000"/>
    <n v="2008"/>
    <n v="6.6"/>
    <s v="not outlier"/>
  </r>
  <r>
    <x v="225"/>
    <n v="154"/>
    <n v="95632614"/>
    <s v="Adventure|Drama|History|Romance|War"/>
    <s v="Cold Mountain "/>
    <x v="0"/>
    <n v="79000000"/>
    <n v="2003"/>
    <n v="7.2"/>
    <s v="not outlier"/>
  </r>
  <r>
    <x v="226"/>
    <n v="118"/>
    <n v="94822707"/>
    <s v="Action|Adventure|Drama|Thriller"/>
    <s v="The Book of Eli "/>
    <x v="0"/>
    <n v="80000000"/>
    <n v="2010"/>
    <n v="6.9"/>
    <s v="not outlier"/>
  </r>
  <r>
    <x v="227"/>
    <n v="90"/>
    <n v="92969824"/>
    <s v="Comedy|Family|Sci-Fi"/>
    <s v="Flubber "/>
    <x v="0"/>
    <n v="80000000"/>
    <n v="1997"/>
    <n v="5.2"/>
    <s v="not outlier"/>
  </r>
  <r>
    <x v="195"/>
    <n v="113"/>
    <n v="91188905"/>
    <s v="Fantasy|Horror|Mystery|Thriller"/>
    <s v="The Haunting "/>
    <x v="0"/>
    <n v="80000000"/>
    <n v="1999"/>
    <n v="4.9000000000000004"/>
    <s v="not outlier"/>
  </r>
  <r>
    <x v="228"/>
    <n v="88"/>
    <n v="90443603"/>
    <s v="Adventure|Animation|Comedy|Family|Fantasy|Sci-Fi|Sport"/>
    <s v="Space Jam "/>
    <x v="0"/>
    <n v="80000000"/>
    <n v="1996"/>
    <n v="6.3"/>
    <s v="not outlier"/>
  </r>
  <r>
    <x v="76"/>
    <n v="93"/>
    <n v="82226474"/>
    <s v="Adventure|Comedy|Crime|Family|Mystery"/>
    <s v="The Pink Panther "/>
    <x v="0"/>
    <n v="65000000"/>
    <n v="2006"/>
    <n v="5.6"/>
    <s v="not outlier"/>
  </r>
  <r>
    <x v="229"/>
    <n v="104"/>
    <n v="79363785"/>
    <s v="Drama|Sci-Fi|Thriller"/>
    <s v="The Day the Earth Stood Still "/>
    <x v="0"/>
    <n v="80000000"/>
    <n v="2008"/>
    <n v="5.5"/>
    <s v="not outlier"/>
  </r>
  <r>
    <x v="101"/>
    <n v="135"/>
    <n v="76081498"/>
    <s v="Action|Crime|Mystery|Romance|Thriller"/>
    <s v="Conspiracy Theory "/>
    <x v="0"/>
    <n v="75000000"/>
    <n v="1997"/>
    <n v="6.7"/>
    <s v="not outlier"/>
  </r>
  <r>
    <x v="48"/>
    <n v="134"/>
    <n v="85707116"/>
    <s v="Action|Drama|War"/>
    <s v="Fury "/>
    <x v="0"/>
    <n v="68000000"/>
    <n v="2014"/>
    <n v="7.6"/>
    <s v="not outlier"/>
  </r>
  <r>
    <x v="230"/>
    <n v="98"/>
    <n v="74329966"/>
    <s v="Action|Adventure|Comedy|Romance"/>
    <s v="Six Days Seven Nights "/>
    <x v="0"/>
    <n v="70000000"/>
    <n v="1998"/>
    <n v="5.7"/>
    <s v="not outlier"/>
  </r>
  <r>
    <x v="231"/>
    <n v="80"/>
    <n v="100169068"/>
    <s v="Adventure|Animation|Comedy|Family"/>
    <s v="Yogi Bear "/>
    <x v="0"/>
    <n v="80000000"/>
    <n v="2010"/>
    <n v="4.5999999999999996"/>
    <s v="not outlier"/>
  </r>
  <r>
    <x v="232"/>
    <n v="83"/>
    <n v="73215310"/>
    <s v="Adventure|Animation|Family|Western"/>
    <s v="Spirit: Stallion of the Cimarron "/>
    <x v="0"/>
    <n v="80000000"/>
    <n v="2002"/>
    <n v="7"/>
    <s v="not outlier"/>
  </r>
  <r>
    <x v="149"/>
    <n v="102"/>
    <n v="80360866"/>
    <s v="Comedy|Family|Romance"/>
    <s v="Zookeeper "/>
    <x v="0"/>
    <n v="80000000"/>
    <n v="2011"/>
    <n v="5.2"/>
    <s v="not outlier"/>
  </r>
  <r>
    <x v="233"/>
    <n v="130"/>
    <n v="69102910"/>
    <s v="Action|Adventure|Family|Sci-Fi|Thriller"/>
    <s v="Lost in Space "/>
    <x v="0"/>
    <n v="80000000"/>
    <n v="1998"/>
    <n v="5.0999999999999996"/>
    <s v="not outlier"/>
  </r>
  <r>
    <x v="234"/>
    <n v="129"/>
    <n v="65948711"/>
    <s v="Drama|Mystery|Sci-Fi|Thriller"/>
    <s v="The Manchurian Candidate "/>
    <x v="0"/>
    <n v="80000000"/>
    <n v="2004"/>
    <n v="6.6"/>
    <s v="not outlier"/>
  </r>
  <r>
    <x v="204"/>
    <n v="89"/>
    <n v="169692572"/>
    <s v="Animation|Comedy|Family|Fantasy"/>
    <s v="Hotel Transylvania 2 "/>
    <x v="0"/>
    <n v="80000000"/>
    <n v="2015"/>
    <n v="6.7"/>
    <s v="not outlier"/>
  </r>
  <r>
    <x v="235"/>
    <n v="74"/>
    <n v="60507228"/>
    <s v="Animation|Family|Fantasy|Music"/>
    <s v="Fantasia 2000 "/>
    <x v="0"/>
    <n v="80000000"/>
    <n v="1999"/>
    <n v="7.3"/>
    <s v="not outlier"/>
  </r>
  <r>
    <x v="90"/>
    <n v="96"/>
    <n v="56684819"/>
    <s v="Action|Adventure|Sci-Fi"/>
    <s v="The Time Machine "/>
    <x v="0"/>
    <n v="80000000"/>
    <n v="2002"/>
    <n v="5.9"/>
    <s v="not outlier"/>
  </r>
  <r>
    <x v="236"/>
    <n v="114"/>
    <n v="50628009"/>
    <s v="Action|Adventure|Family|Fantasy|Thriller"/>
    <s v="Mighty Joe Young "/>
    <x v="0"/>
    <n v="90000000"/>
    <n v="1998"/>
    <n v="5.6"/>
    <s v="not outlier"/>
  </r>
  <r>
    <x v="153"/>
    <n v="99"/>
    <n v="69772969"/>
    <s v="Action|Crime|Thriller"/>
    <s v="Swordfish "/>
    <x v="0"/>
    <n v="80000000"/>
    <n v="2001"/>
    <n v="6.5"/>
    <s v="not outlier"/>
  </r>
  <r>
    <x v="29"/>
    <n v="129"/>
    <n v="45356386"/>
    <s v="Action|Adventure|Western"/>
    <s v="The Legend of Zorro "/>
    <x v="3"/>
    <n v="75000000"/>
    <n v="2005"/>
    <n v="5.9"/>
    <s v="not outlier"/>
  </r>
  <r>
    <x v="237"/>
    <n v="113"/>
    <n v="55350897"/>
    <s v="Drama|Fantasy|Romance"/>
    <s v="What Dreams May Come "/>
    <x v="0"/>
    <n v="85000000"/>
    <n v="1998"/>
    <n v="7"/>
    <s v="not outlier"/>
  </r>
  <r>
    <x v="238"/>
    <n v="90"/>
    <n v="39442871"/>
    <s v="Comedy|Fantasy"/>
    <s v="Little Nicky "/>
    <x v="0"/>
    <n v="80000000"/>
    <n v="2000"/>
    <n v="5.3"/>
    <s v="not outlier"/>
  </r>
  <r>
    <x v="239"/>
    <n v="118"/>
    <n v="37899638"/>
    <s v="Action|Adventure|Comedy|Fantasy|Thriller"/>
    <s v="The Brothers Grimm "/>
    <x v="0"/>
    <n v="88000000"/>
    <n v="2005"/>
    <n v="5.9"/>
    <s v="not outlier"/>
  </r>
  <r>
    <x v="23"/>
    <n v="106"/>
    <n v="37754208"/>
    <s v="Action|Comedy|Sci-Fi"/>
    <s v="Mars Attacks! "/>
    <x v="0"/>
    <n v="70000000"/>
    <n v="1996"/>
    <n v="6.3"/>
    <s v="not outlier"/>
  </r>
  <r>
    <x v="62"/>
    <n v="89"/>
    <n v="38542418"/>
    <s v="Action|Sci-Fi|Thriller"/>
    <s v="Surrogates "/>
    <x v="0"/>
    <n v="80000000"/>
    <n v="2009"/>
    <n v="6.3"/>
    <s v="not outlier"/>
  </r>
  <r>
    <x v="138"/>
    <n v="145"/>
    <n v="34566746"/>
    <s v="Drama|History|Thriller"/>
    <s v="Thirteen Days "/>
    <x v="0"/>
    <n v="80000000"/>
    <n v="2000"/>
    <n v="7.3"/>
    <s v="not outlier"/>
  </r>
  <r>
    <x v="47"/>
    <n v="114"/>
    <n v="32885565"/>
    <s v="Action|Adventure|Drama|Thriller"/>
    <s v="Daylight "/>
    <x v="0"/>
    <n v="80000000"/>
    <n v="1996"/>
    <n v="5.8"/>
    <s v="not outlier"/>
  </r>
  <r>
    <x v="240"/>
    <n v="87"/>
    <n v="36073232"/>
    <s v="Adventure|Animation|Family"/>
    <s v="Walking with Dinosaurs 3D "/>
    <x v="0"/>
    <n v="80000000"/>
    <n v="2013"/>
    <n v="5.2"/>
    <s v="not outlier"/>
  </r>
  <r>
    <x v="241"/>
    <n v="91"/>
    <n v="20950820"/>
    <s v="Adventure|Animation|Comedy|Family|Fantasy|Sci-Fi"/>
    <s v="Looney Tunes: Back in Action "/>
    <x v="0"/>
    <n v="80000000"/>
    <n v="2003"/>
    <n v="5.7"/>
    <s v="not outlier"/>
  </r>
  <r>
    <x v="13"/>
    <n v="118"/>
    <n v="19673424"/>
    <s v="Drama|Musical|Romance"/>
    <s v="Nine "/>
    <x v="0"/>
    <n v="80000000"/>
    <n v="2009"/>
    <n v="5.8"/>
    <s v="not outlier"/>
  </r>
  <r>
    <x v="101"/>
    <n v="116"/>
    <n v="19480739"/>
    <s v="Action|Adventure|Sci-Fi"/>
    <s v="Timeline "/>
    <x v="0"/>
    <n v="80000000"/>
    <n v="2003"/>
    <n v="5.6"/>
    <s v="not outlier"/>
  </r>
  <r>
    <x v="242"/>
    <n v="177"/>
    <n v="17593391"/>
    <s v="Action|Adventure|Drama|Sci-Fi"/>
    <s v="The Postman "/>
    <x v="0"/>
    <n v="80000000"/>
    <n v="1997"/>
    <n v="6"/>
    <s v="not outlier"/>
  </r>
  <r>
    <x v="79"/>
    <n v="97"/>
    <n v="18318000"/>
    <s v="Adventure|Comedy|Drama|Family|Fantasy"/>
    <s v="Babe: Pig in the City "/>
    <x v="0"/>
    <n v="80000000"/>
    <n v="1998"/>
    <n v="5.8"/>
    <s v="not outlier"/>
  </r>
  <r>
    <x v="104"/>
    <n v="106"/>
    <n v="27356090"/>
    <s v="Action|Adventure|Fantasy"/>
    <s v="The Last Witch Hunter "/>
    <x v="0"/>
    <n v="90000000"/>
    <n v="2015"/>
    <n v="6"/>
    <s v="not outlier"/>
  </r>
  <r>
    <x v="243"/>
    <n v="106"/>
    <n v="17473245"/>
    <s v="Action|Sci-Fi|Thriller"/>
    <s v="Red Planet "/>
    <x v="0"/>
    <n v="70000000"/>
    <n v="2000"/>
    <n v="5.7"/>
    <s v="not outlier"/>
  </r>
  <r>
    <x v="178"/>
    <n v="94"/>
    <n v="15131330"/>
    <s v="Adventure|Animation|Family|Fantasy"/>
    <s v="Arthur and the Invisibles "/>
    <x v="0"/>
    <n v="86000000"/>
    <n v="2006"/>
    <n v="6"/>
    <s v="not outlier"/>
  </r>
  <r>
    <x v="244"/>
    <n v="104"/>
    <n v="19406406"/>
    <s v="Documentary|Drama"/>
    <s v="Oceans "/>
    <x v="4"/>
    <n v="40000000"/>
    <n v="2009"/>
    <n v="7.8"/>
    <s v="not outlier"/>
  </r>
  <r>
    <x v="166"/>
    <n v="102"/>
    <n v="1891821"/>
    <s v="Action|Adventure|Horror|Sci-Fi|Thriller"/>
    <s v="A Sound of Thunder "/>
    <x v="0"/>
    <n v="52000000"/>
    <n v="2005"/>
    <n v="4.2"/>
    <s v="not outlier"/>
  </r>
  <r>
    <x v="203"/>
    <n v="105"/>
    <n v="23219748"/>
    <s v="Action|Adventure|Drama|History|Romance"/>
    <s v="Pompeii "/>
    <x v="0"/>
    <n v="80000000"/>
    <n v="2014"/>
    <n v="5.6"/>
    <s v="not outlier"/>
  </r>
  <r>
    <x v="80"/>
    <n v="135"/>
    <n v="170708996"/>
    <s v="Biography|Drama"/>
    <s v="A Beautiful Mind "/>
    <x v="0"/>
    <n v="58000000"/>
    <n v="2001"/>
    <n v="8.1999999999999993"/>
    <s v="not outlier"/>
  </r>
  <r>
    <x v="208"/>
    <n v="73"/>
    <n v="422783777"/>
    <s v="Adventure|Animation|Drama|Family|Musical"/>
    <s v="The Lion King "/>
    <x v="0"/>
    <n v="45000000"/>
    <n v="1994"/>
    <n v="8.5"/>
    <s v="not outlier"/>
  </r>
  <r>
    <x v="141"/>
    <n v="94"/>
    <n v="103812241"/>
    <s v="Action|Adventure|Comedy|Family|Fantasy|Sci-Fi"/>
    <s v="Journey 2: The Mysterious Island "/>
    <x v="0"/>
    <n v="79000000"/>
    <n v="2012"/>
    <n v="5.8"/>
    <s v="not outlier"/>
  </r>
  <r>
    <x v="245"/>
    <n v="95"/>
    <n v="119793567"/>
    <s v="Animation|Comedy|Family|Fantasy|Sci-Fi"/>
    <s v="Cloudy with a Chance of Meatballs 2 "/>
    <x v="0"/>
    <n v="78000000"/>
    <n v="2013"/>
    <n v="6.5"/>
    <s v="not outlier"/>
  </r>
  <r>
    <x v="24"/>
    <n v="124"/>
    <n v="92930005"/>
    <s v="Crime|Drama|Thriller"/>
    <s v="Red Dragon "/>
    <x v="0"/>
    <n v="78000000"/>
    <n v="2002"/>
    <n v="7.2"/>
    <s v="not outlier"/>
  </r>
  <r>
    <x v="86"/>
    <n v="136"/>
    <n v="67286731"/>
    <s v="Action|Adventure|Western"/>
    <s v="Hidalgo "/>
    <x v="0"/>
    <n v="100000000"/>
    <n v="2004"/>
    <n v="6.7"/>
    <s v="not outlier"/>
  </r>
  <r>
    <x v="246"/>
    <n v="107"/>
    <n v="127083765"/>
    <s v="Action|Crime|Thriller"/>
    <s v="2 Fast 2 Furious "/>
    <x v="0"/>
    <n v="76000000"/>
    <n v="2003"/>
    <n v="5.9"/>
    <s v="not outlier"/>
  </r>
  <r>
    <x v="112"/>
    <n v="108"/>
    <n v="1339152"/>
    <s v="Adventure|Animation|Drama|Family|Fantasy"/>
    <s v="The Little Prince "/>
    <x v="0"/>
    <n v="81200000"/>
    <n v="2015"/>
    <n v="7.8"/>
    <s v="not outlier"/>
  </r>
  <r>
    <x v="247"/>
    <n v="99"/>
    <n v="15071514"/>
    <s v="Sci-Fi|Thriller"/>
    <s v="The Invasion "/>
    <x v="0"/>
    <n v="80000000"/>
    <n v="2007"/>
    <n v="5.9"/>
    <s v="not outlier"/>
  </r>
  <r>
    <x v="248"/>
    <n v="92"/>
    <n v="26000610"/>
    <s v="Adventure|Animation|Comedy|Family|Fantasy"/>
    <s v="The Adventures of Rocky &amp; Bullwinkle "/>
    <x v="0"/>
    <n v="76000000"/>
    <n v="2000"/>
    <n v="4.0999999999999996"/>
    <s v="not outlier"/>
  </r>
  <r>
    <x v="249"/>
    <n v="87"/>
    <n v="323505540"/>
    <s v="Animation|Comedy|Family"/>
    <s v="The Secret Life of Pets "/>
    <x v="0"/>
    <n v="75000000"/>
    <n v="2016"/>
    <n v="6.8"/>
    <s v="not outlier"/>
  </r>
  <r>
    <x v="250"/>
    <n v="110"/>
    <n v="66462600"/>
    <s v="Action|Adventure|Fantasy|Sci-Fi"/>
    <s v="The League of Extraordinary Gentlemen "/>
    <x v="0"/>
    <n v="78000000"/>
    <n v="2003"/>
    <n v="5.8"/>
    <s v="not outlier"/>
  </r>
  <r>
    <x v="251"/>
    <n v="98"/>
    <n v="368049635"/>
    <s v="Animation|Comedy|Family|Sci-Fi"/>
    <s v="Despicable Me 2 "/>
    <x v="0"/>
    <n v="76000000"/>
    <n v="2013"/>
    <n v="7.5"/>
    <s v="not outlier"/>
  </r>
  <r>
    <x v="40"/>
    <n v="154"/>
    <n v="306124059"/>
    <s v="Action|Adventure|Sci-Fi"/>
    <s v="Independence Day "/>
    <x v="0"/>
    <n v="75000000"/>
    <n v="1996"/>
    <n v="6.9"/>
    <s v="not outlier"/>
  </r>
  <r>
    <x v="37"/>
    <n v="129"/>
    <n v="229074524"/>
    <s v="Action|Adventure|Sci-Fi"/>
    <s v="The Lost World: Jurassic Park "/>
    <x v="0"/>
    <n v="73000000"/>
    <n v="1997"/>
    <n v="6.5"/>
    <s v="not outlier"/>
  </r>
  <r>
    <x v="75"/>
    <n v="86"/>
    <n v="193136719"/>
    <s v="Adventure|Animation|Comedy|Family"/>
    <s v="Madagascar "/>
    <x v="0"/>
    <n v="75000000"/>
    <n v="2005"/>
    <n v="6.9"/>
    <s v="not outlier"/>
  </r>
  <r>
    <x v="117"/>
    <n v="109"/>
    <n v="35286428"/>
    <s v="Drama|Sci-Fi|Thriller"/>
    <s v="Children of Men "/>
    <x v="0"/>
    <n v="76000000"/>
    <n v="2006"/>
    <n v="7.9"/>
    <s v="not outlier"/>
  </r>
  <r>
    <x v="10"/>
    <n v="104"/>
    <n v="157299717"/>
    <s v="Action|Adventure|Sci-Fi"/>
    <s v="X-Men "/>
    <x v="0"/>
    <n v="75000000"/>
    <n v="2000"/>
    <n v="7.4"/>
    <s v="not outlier"/>
  </r>
  <r>
    <x v="252"/>
    <n v="110"/>
    <n v="134568845"/>
    <s v="Action|Crime|Fantasy|Thriller"/>
    <s v="Wanted "/>
    <x v="0"/>
    <n v="75000000"/>
    <n v="2008"/>
    <n v="6.7"/>
    <s v="not outlier"/>
  </r>
  <r>
    <x v="26"/>
    <n v="136"/>
    <n v="134006721"/>
    <s v="Action|Adventure|Thriller"/>
    <s v="The Rock "/>
    <x v="0"/>
    <n v="75000000"/>
    <n v="1996"/>
    <n v="7.4"/>
    <s v="not outlier"/>
  </r>
  <r>
    <x v="122"/>
    <n v="115"/>
    <n v="195329763"/>
    <s v="Action|Adventure|Animation|Comedy|Family|Fantasy"/>
    <s v="Ice Age: The Meltdown "/>
    <x v="0"/>
    <n v="80000000"/>
    <n v="2006"/>
    <n v="6.9"/>
    <s v="not outlier"/>
  </r>
  <r>
    <x v="217"/>
    <n v="99"/>
    <n v="120776832"/>
    <s v="Comedy|Romance"/>
    <s v="50 First Dates "/>
    <x v="0"/>
    <n v="75000000"/>
    <n v="2004"/>
    <n v="6.8"/>
    <s v="not outlier"/>
  </r>
  <r>
    <x v="223"/>
    <n v="117"/>
    <n v="118823091"/>
    <s v="Comedy|Drama|Family|Music|Musical|Romance"/>
    <s v="Hairspray "/>
    <x v="0"/>
    <n v="75000000"/>
    <n v="2007"/>
    <n v="6.7"/>
    <s v="not outlier"/>
  </r>
  <r>
    <x v="187"/>
    <n v="125"/>
    <n v="41814863"/>
    <s v="Horror|Mystery|Thriller"/>
    <s v="Exorcist: The Beginning "/>
    <x v="0"/>
    <n v="50000000"/>
    <n v="2004"/>
    <n v="5.0999999999999996"/>
    <s v="not outlier"/>
  </r>
  <r>
    <x v="253"/>
    <n v="110"/>
    <n v="97360069"/>
    <s v="Action|Adventure|Comedy|Family|Sci-Fi"/>
    <s v="Inspector Gadget "/>
    <x v="0"/>
    <n v="75000000"/>
    <n v="1999"/>
    <n v="4.0999999999999996"/>
    <s v="not outlier"/>
  </r>
  <r>
    <x v="108"/>
    <n v="125"/>
    <n v="117698894"/>
    <s v="Crime|Mystery|Thriller"/>
    <s v="Now You See Me "/>
    <x v="0"/>
    <n v="75000000"/>
    <n v="2013"/>
    <n v="7.3"/>
    <s v="not outlier"/>
  </r>
  <r>
    <x v="192"/>
    <n v="102"/>
    <n v="162001186"/>
    <s v="Comedy"/>
    <s v="Grown Ups "/>
    <x v="0"/>
    <n v="80000000"/>
    <n v="2010"/>
    <n v="6"/>
    <s v="not outlier"/>
  </r>
  <r>
    <x v="37"/>
    <n v="128"/>
    <n v="77032279"/>
    <s v="Comedy|Drama"/>
    <s v="The Terminal "/>
    <x v="0"/>
    <n v="60000000"/>
    <n v="2004"/>
    <n v="7.3"/>
    <s v="not outlier"/>
  </r>
  <r>
    <x v="194"/>
    <n v="100"/>
    <n v="73023275"/>
    <s v="Comedy|Family"/>
    <s v="Hotel for Dogs "/>
    <x v="0"/>
    <n v="35000000"/>
    <n v="2009"/>
    <n v="5.4"/>
    <s v="not outlier"/>
  </r>
  <r>
    <x v="29"/>
    <n v="124"/>
    <n v="68473360"/>
    <s v="Action|Adventure|Drama|Thriller"/>
    <s v="Vertical Limit "/>
    <x v="0"/>
    <n v="75000000"/>
    <n v="2000"/>
    <n v="5.9"/>
    <s v="not outlier"/>
  </r>
  <r>
    <x v="254"/>
    <n v="102"/>
    <n v="66636385"/>
    <s v="Biography|Comedy|Drama|History"/>
    <s v="Charlie Wilson's War "/>
    <x v="0"/>
    <n v="75000000"/>
    <n v="2007"/>
    <n v="7.1"/>
    <s v="not outlier"/>
  </r>
  <r>
    <x v="180"/>
    <n v="90"/>
    <n v="160762022"/>
    <s v="Adventure|Animation|Comedy|Family"/>
    <s v="Shark Tale "/>
    <x v="0"/>
    <n v="75000000"/>
    <n v="2004"/>
    <n v="6"/>
    <s v="not outlier"/>
  </r>
  <r>
    <x v="107"/>
    <n v="130"/>
    <n v="103338338"/>
    <s v="Drama|Music|Musical"/>
    <s v="Dreamgirls "/>
    <x v="0"/>
    <n v="70000000"/>
    <n v="2006"/>
    <n v="6.5"/>
    <s v="not outlier"/>
  </r>
  <r>
    <x v="255"/>
    <n v="118"/>
    <n v="55808744"/>
    <s v="Comedy|Crime|Music"/>
    <s v="Be Cool "/>
    <x v="0"/>
    <n v="53000000"/>
    <n v="2005"/>
    <n v="5.7"/>
    <s v="not outlier"/>
  </r>
  <r>
    <x v="37"/>
    <n v="163"/>
    <n v="47379090"/>
    <s v="Drama|History|Thriller"/>
    <s v="Munich "/>
    <x v="0"/>
    <n v="70000000"/>
    <n v="2005"/>
    <n v="7.6"/>
    <s v="not outlier"/>
  </r>
  <r>
    <x v="256"/>
    <n v="142"/>
    <n v="43426961"/>
    <s v="Action|Drama|Thriller|War"/>
    <s v="Tears of the Sun "/>
    <x v="0"/>
    <n v="70000000"/>
    <n v="2003"/>
    <n v="6.6"/>
    <s v="not outlier"/>
  </r>
  <r>
    <x v="257"/>
    <n v="100"/>
    <n v="47000485"/>
    <s v="Action|Comedy|Romance|Thriller"/>
    <s v="Killers "/>
    <x v="0"/>
    <n v="75000000"/>
    <n v="2010"/>
    <n v="5.4"/>
    <s v="not outlier"/>
  </r>
  <r>
    <x v="123"/>
    <n v="116"/>
    <n v="45434443"/>
    <s v="Action|Adventure|Comedy"/>
    <s v="The Man from U.N.C.L.E. "/>
    <x v="0"/>
    <n v="75000000"/>
    <n v="2015"/>
    <n v="7.3"/>
    <s v="not outlier"/>
  </r>
  <r>
    <x v="133"/>
    <n v="131"/>
    <n v="42044321"/>
    <s v="Comedy|Drama|Romance"/>
    <s v="Spanglish "/>
    <x v="0"/>
    <n v="80000000"/>
    <n v="2004"/>
    <n v="6.5"/>
    <s v="not outlier"/>
  </r>
  <r>
    <x v="258"/>
    <n v="91"/>
    <n v="73661010"/>
    <s v="Animation|Comedy|Family|Fantasy|Mystery"/>
    <s v="Monster House "/>
    <x v="0"/>
    <n v="75000000"/>
    <n v="2006"/>
    <n v="6.6"/>
    <s v="not outlier"/>
  </r>
  <r>
    <x v="259"/>
    <n v="123"/>
    <n v="41523271"/>
    <s v="Comedy|Crime|Drama|Romance"/>
    <s v="Bandits "/>
    <x v="0"/>
    <n v="80000000"/>
    <n v="2001"/>
    <n v="6.6"/>
    <s v="not outlier"/>
  </r>
  <r>
    <x v="260"/>
    <n v="134"/>
    <n v="37600435"/>
    <s v="Action|Adventure|Romance|Thriller"/>
    <s v="First Knight "/>
    <x v="0"/>
    <n v="55000000"/>
    <n v="1995"/>
    <n v="5.9"/>
    <s v="not outlier"/>
  </r>
  <r>
    <x v="261"/>
    <n v="148"/>
    <n v="39251128"/>
    <s v="Drama|History|Romance"/>
    <s v="Anna and the King "/>
    <x v="0"/>
    <n v="75000000"/>
    <n v="1999"/>
    <n v="6.7"/>
    <s v="not outlier"/>
  </r>
  <r>
    <x v="214"/>
    <n v="110"/>
    <n v="83503161"/>
    <s v="Action|Drama|Fantasy|Romance"/>
    <s v="Immortals "/>
    <x v="0"/>
    <n v="75000000"/>
    <n v="2011"/>
    <n v="6.1"/>
    <s v="not outlier"/>
  </r>
  <r>
    <x v="262"/>
    <n v="113"/>
    <n v="34636443"/>
    <s v="Action|Crime|Drama|Mystery|Thriller"/>
    <s v="Hostage "/>
    <x v="0"/>
    <n v="52000000"/>
    <n v="2005"/>
    <n v="6.6"/>
    <s v="not outlier"/>
  </r>
  <r>
    <x v="263"/>
    <n v="94"/>
    <n v="22751979"/>
    <s v="Action|Adventure|Animation|Family|Sci-Fi"/>
    <s v="Titan A.E. "/>
    <x v="0"/>
    <n v="75000000"/>
    <n v="2000"/>
    <n v="6.6"/>
    <s v="not outlier"/>
  </r>
  <r>
    <x v="264"/>
    <n v="116"/>
    <n v="30013346"/>
    <s v="Action|Comedy|Crime|Thriller"/>
    <s v="Hollywood Homicide "/>
    <x v="0"/>
    <n v="75000000"/>
    <n v="2003"/>
    <n v="5.3"/>
    <s v="not outlier"/>
  </r>
  <r>
    <x v="203"/>
    <n v="99"/>
    <n v="14567883"/>
    <s v="Action|Drama|Sci-Fi"/>
    <s v="Soldier "/>
    <x v="0"/>
    <n v="75000000"/>
    <n v="1998"/>
    <n v="6"/>
    <s v="not outlier"/>
  </r>
  <r>
    <x v="265"/>
    <n v="93"/>
    <n v="5409517"/>
    <s v="Animation|Comedy|Fantasy"/>
    <s v="Monkeybone "/>
    <x v="0"/>
    <n v="75000000"/>
    <n v="2001"/>
    <n v="4.7"/>
    <s v="not outlier"/>
  </r>
  <r>
    <x v="185"/>
    <n v="113"/>
    <n v="21009180"/>
    <s v="Action|Adventure|Drama|Thriller"/>
    <s v="Flight of the Phoenix "/>
    <x v="0"/>
    <n v="45000000"/>
    <n v="2004"/>
    <n v="6.1"/>
    <s v="not outlier"/>
  </r>
  <r>
    <x v="89"/>
    <n v="106"/>
    <n v="94999143"/>
    <s v="Drama|Mystery|Sci-Fi|Thriller"/>
    <s v="Unbreakable "/>
    <x v="0"/>
    <n v="75000000"/>
    <n v="2000"/>
    <n v="7.2"/>
    <s v="not outlier"/>
  </r>
  <r>
    <x v="266"/>
    <n v="91"/>
    <n v="336029560"/>
    <s v="Action|Animation|Comedy|Family|Sci-Fi"/>
    <s v="Minions "/>
    <x v="0"/>
    <n v="74000000"/>
    <n v="2015"/>
    <n v="6.4"/>
    <s v="not outlier"/>
  </r>
  <r>
    <x v="9"/>
    <n v="128"/>
    <n v="36381716"/>
    <s v="Action|Fantasy"/>
    <s v="Sucker Punch "/>
    <x v="0"/>
    <n v="82000000"/>
    <n v="2011"/>
    <n v="6.1"/>
    <s v="not outlier"/>
  </r>
  <r>
    <x v="196"/>
    <n v="98"/>
    <n v="55585389"/>
    <s v="Crime|Mystery|Thriller"/>
    <s v="Snake Eyes "/>
    <x v="0"/>
    <n v="69000000"/>
    <n v="1998"/>
    <n v="5.9"/>
    <s v="not outlier"/>
  </r>
  <r>
    <x v="259"/>
    <n v="134"/>
    <n v="36976367"/>
    <s v="Drama|Mystery|Sci-Fi|Thriller"/>
    <s v="Sphere "/>
    <x v="0"/>
    <n v="75000000"/>
    <n v="1998"/>
    <n v="6"/>
    <s v="not outlier"/>
  </r>
  <r>
    <x v="267"/>
    <n v="97"/>
    <n v="107225164"/>
    <s v="Action|Animation|Comedy|Family"/>
    <s v="The Angry Birds Movie "/>
    <x v="0"/>
    <n v="73000000"/>
    <n v="2016"/>
    <n v="6.3"/>
    <s v="not outlier"/>
  </r>
  <r>
    <x v="261"/>
    <n v="112"/>
    <n v="70224196"/>
    <s v="Action|Adventure|Comedy|Romance|Thriller"/>
    <s v="Fool's Gold "/>
    <x v="0"/>
    <n v="70000000"/>
    <n v="2008"/>
    <n v="5.6"/>
    <s v="not outlier"/>
  </r>
  <r>
    <x v="268"/>
    <n v="153"/>
    <n v="51814190"/>
    <s v="Comedy|Drama"/>
    <s v="Funny People "/>
    <x v="0"/>
    <n v="75000000"/>
    <n v="2009"/>
    <n v="6.4"/>
    <s v="not outlier"/>
  </r>
  <r>
    <x v="20"/>
    <n v="110"/>
    <n v="47456450"/>
    <s v="Action|Drama|Thriller"/>
    <s v="The Kingdom "/>
    <x v="0"/>
    <n v="70000000"/>
    <n v="2007"/>
    <n v="7.1"/>
    <s v="not outlier"/>
  </r>
  <r>
    <x v="156"/>
    <n v="122"/>
    <n v="148213377"/>
    <s v="Action|Comedy|Sport"/>
    <s v="Talladega Nights: The Ballad of Ricky Bobby "/>
    <x v="0"/>
    <n v="73000000"/>
    <n v="2006"/>
    <n v="6.6"/>
    <s v="not outlier"/>
  </r>
  <r>
    <x v="269"/>
    <n v="87"/>
    <n v="112950721"/>
    <s v="Comedy|Family|Fantasy"/>
    <s v="Dr. Dolittle 2 "/>
    <x v="0"/>
    <n v="72000000"/>
    <n v="2001"/>
    <n v="4.5999999999999996"/>
    <s v="not outlier"/>
  </r>
  <r>
    <x v="270"/>
    <n v="178"/>
    <n v="75600000"/>
    <s v="Biography|Drama|History|War"/>
    <s v="Braveheart "/>
    <x v="0"/>
    <n v="72000000"/>
    <n v="1995"/>
    <n v="8.4"/>
    <s v="not outlier"/>
  </r>
  <r>
    <x v="2"/>
    <n v="125"/>
    <n v="62647540"/>
    <s v="Action|Drama|War"/>
    <s v="Jarhead "/>
    <x v="0"/>
    <n v="70000000"/>
    <n v="2005"/>
    <n v="7.1"/>
    <s v="not outlier"/>
  </r>
  <r>
    <x v="271"/>
    <n v="87"/>
    <n v="183132370"/>
    <s v="Adventure|Animation|Comedy"/>
    <s v="The Simpsons Movie "/>
    <x v="0"/>
    <n v="75000000"/>
    <n v="2007"/>
    <n v="7.4"/>
    <s v="not outlier"/>
  </r>
  <r>
    <x v="272"/>
    <n v="152"/>
    <n v="27796042"/>
    <s v="Drama|Romance"/>
    <s v="The Majestic "/>
    <x v="0"/>
    <n v="72000000"/>
    <n v="2001"/>
    <n v="6.9"/>
    <s v="not outlier"/>
  </r>
  <r>
    <x v="187"/>
    <n v="116"/>
    <n v="32616869"/>
    <s v="Action|Drama|Sport"/>
    <s v="Driven "/>
    <x v="0"/>
    <n v="72000000"/>
    <n v="2001"/>
    <n v="4.5"/>
    <s v="not outlier"/>
  </r>
  <r>
    <x v="210"/>
    <n v="109"/>
    <n v="18947630"/>
    <s v="Adventure|Drama|Family"/>
    <s v="Two Brothers "/>
    <x v="0"/>
    <n v="59660000"/>
    <n v="2004"/>
    <n v="7.1"/>
    <s v="not outlier"/>
  </r>
  <r>
    <x v="89"/>
    <n v="108"/>
    <n v="114195633"/>
    <s v="Drama|Mystery|Romance|Thriller"/>
    <s v="The Village "/>
    <x v="0"/>
    <n v="60000000"/>
    <n v="2004"/>
    <n v="6.5"/>
    <s v="not outlier"/>
  </r>
  <r>
    <x v="273"/>
    <n v="85"/>
    <n v="144156464"/>
    <s v="Comedy|Family|Fantasy"/>
    <s v="Doctor Dolittle "/>
    <x v="0"/>
    <n v="71500000"/>
    <n v="1998"/>
    <n v="5.3"/>
    <s v="not outlier"/>
  </r>
  <r>
    <x v="89"/>
    <n v="106"/>
    <n v="227965690"/>
    <s v="Drama|Sci-Fi|Thriller"/>
    <s v="Signs "/>
    <x v="0"/>
    <n v="72000000"/>
    <n v="2002"/>
    <n v="6.7"/>
    <s v="not outlier"/>
  </r>
  <r>
    <x v="12"/>
    <n v="93"/>
    <n v="436471036"/>
    <s v="Adventure|Animation|Comedy|Family|Fantasy|Romance"/>
    <s v="Shrek 2 "/>
    <x v="0"/>
    <n v="150000000"/>
    <n v="2004"/>
    <n v="7.2"/>
    <s v="not outlier"/>
  </r>
  <r>
    <x v="28"/>
    <n v="117"/>
    <n v="244052771"/>
    <s v="Adventure|Animation|Comedy|Family|Sport"/>
    <s v="Cars "/>
    <x v="0"/>
    <n v="120000000"/>
    <n v="2006"/>
    <n v="7.2"/>
    <s v="not outlier"/>
  </r>
  <r>
    <x v="274"/>
    <n v="116"/>
    <n v="152149590"/>
    <s v="Comedy|Romance"/>
    <s v="Runaway Bride "/>
    <x v="0"/>
    <n v="70000000"/>
    <n v="1999"/>
    <n v="5.5"/>
    <s v="not outlier"/>
  </r>
  <r>
    <x v="47"/>
    <n v="132"/>
    <n v="141204016"/>
    <s v="Action|Adventure|Thriller"/>
    <s v="xXx "/>
    <x v="0"/>
    <n v="70000000"/>
    <n v="2002"/>
    <n v="5.8"/>
    <s v="not outlier"/>
  </r>
  <r>
    <x v="275"/>
    <n v="92"/>
    <n v="162495848"/>
    <s v="Adventure|Animation|Comedy|Family|Fantasy"/>
    <s v="The SpongeBob Movie: Sponge Out of Water "/>
    <x v="0"/>
    <n v="74000000"/>
    <n v="2015"/>
    <n v="6"/>
    <s v="not outlier"/>
  </r>
  <r>
    <x v="80"/>
    <n v="139"/>
    <n v="136448821"/>
    <s v="Crime|Thriller"/>
    <s v="Ransom "/>
    <x v="0"/>
    <n v="80000000"/>
    <n v="1996"/>
    <n v="6.6"/>
    <s v="not outlier"/>
  </r>
  <r>
    <x v="158"/>
    <n v="153"/>
    <n v="120523073"/>
    <s v="Adventure|Drama|War"/>
    <s v="Inglourious Basterds "/>
    <x v="0"/>
    <n v="75000000"/>
    <n v="2009"/>
    <n v="8.3000000000000007"/>
    <s v="not outlier"/>
  </r>
  <r>
    <x v="37"/>
    <n v="142"/>
    <n v="119654900"/>
    <s v="Adventure|Comedy|Family|Fantasy"/>
    <s v="Hook "/>
    <x v="0"/>
    <n v="70000000"/>
    <n v="1991"/>
    <n v="6.7"/>
    <s v="not outlier"/>
  </r>
  <r>
    <x v="187"/>
    <n v="124"/>
    <n v="117541000"/>
    <s v="Action|Thriller"/>
    <s v="Die Hard 2 "/>
    <x v="0"/>
    <n v="70000000"/>
    <n v="1990"/>
    <n v="7.1"/>
    <s v="not outlier"/>
  </r>
  <r>
    <x v="276"/>
    <n v="117"/>
    <n v="116643346"/>
    <s v="Action|Adventure|Crime|Thriller"/>
    <s v="S.W.A.T. "/>
    <x v="0"/>
    <n v="80000000"/>
    <n v="2003"/>
    <n v="6"/>
    <s v="not outlier"/>
  </r>
  <r>
    <x v="277"/>
    <n v="141"/>
    <n v="100614858"/>
    <s v="Fantasy|Mystery|Romance|Sci-Fi|Thriller"/>
    <s v="Vanilla Sky "/>
    <x v="0"/>
    <n v="68000000"/>
    <n v="2001"/>
    <n v="6.9"/>
    <s v="not outlier"/>
  </r>
  <r>
    <x v="89"/>
    <n v="110"/>
    <n v="42272747"/>
    <s v="Drama|Fantasy|Mystery|Thriller"/>
    <s v="Lady in the Water "/>
    <x v="0"/>
    <n v="70000000"/>
    <n v="2006"/>
    <n v="5.6"/>
    <s v="not outlier"/>
  </r>
  <r>
    <x v="203"/>
    <n v="109"/>
    <n v="80281096"/>
    <s v="Action|Horror|Sci-Fi|Thriller"/>
    <s v="AVP: Alien vs. Predator "/>
    <x v="0"/>
    <n v="60000000"/>
    <n v="2004"/>
    <n v="5.6"/>
    <s v="not outlier"/>
  </r>
  <r>
    <x v="273"/>
    <n v="88"/>
    <n v="219613391"/>
    <s v="Animation|Comedy|Family|Fantasy|Music"/>
    <s v="Alvin and the Chipmunks: The Squeakquel "/>
    <x v="0"/>
    <n v="75000000"/>
    <n v="2009"/>
    <n v="4.5"/>
    <s v="not outlier"/>
  </r>
  <r>
    <x v="278"/>
    <n v="124"/>
    <n v="78120196"/>
    <s v="Action|Drama|History|War"/>
    <s v="We Were Soldiers "/>
    <x v="0"/>
    <n v="75000000"/>
    <n v="2002"/>
    <n v="7.1"/>
    <s v="not outlier"/>
  </r>
  <r>
    <x v="256"/>
    <n v="119"/>
    <n v="98895417"/>
    <s v="Action|Thriller"/>
    <s v="Olympus Has Fallen "/>
    <x v="0"/>
    <n v="70000000"/>
    <n v="2013"/>
    <n v="6.5"/>
    <s v="not outlier"/>
  </r>
  <r>
    <x v="279"/>
    <n v="103"/>
    <n v="70117571"/>
    <s v="Action|Adventure|Sci-Fi|Thriller"/>
    <s v="Star Trek: Insurrection "/>
    <x v="0"/>
    <n v="58000000"/>
    <n v="1998"/>
    <n v="6.4"/>
    <s v="not outlier"/>
  </r>
  <r>
    <x v="84"/>
    <n v="116"/>
    <n v="83552429"/>
    <s v="Action|Sci-Fi"/>
    <s v="Battle Los Angeles "/>
    <x v="0"/>
    <n v="70000000"/>
    <n v="2011"/>
    <n v="5.8"/>
    <s v="not outlier"/>
  </r>
  <r>
    <x v="23"/>
    <n v="125"/>
    <n v="66257002"/>
    <s v="Adventure|Drama|Fantasy"/>
    <s v="Big Fish "/>
    <x v="0"/>
    <n v="70000000"/>
    <n v="2003"/>
    <n v="8"/>
    <s v="not outlier"/>
  </r>
  <r>
    <x v="254"/>
    <n v="125"/>
    <n v="65012000"/>
    <s v="Drama|Horror|Romance|Thriller"/>
    <s v="Wolf "/>
    <x v="0"/>
    <n v="70000000"/>
    <n v="1994"/>
    <n v="6.2"/>
    <s v="not outlier"/>
  </r>
  <r>
    <x v="37"/>
    <n v="146"/>
    <n v="79883359"/>
    <s v="Drama|War"/>
    <s v="War Horse "/>
    <x v="0"/>
    <n v="66000000"/>
    <n v="2011"/>
    <n v="7.2"/>
    <s v="not outlier"/>
  </r>
  <r>
    <x v="280"/>
    <n v="118"/>
    <n v="78031620"/>
    <s v="Drama|War"/>
    <s v="The Monuments Men "/>
    <x v="0"/>
    <n v="70000000"/>
    <n v="2014"/>
    <n v="6.1"/>
    <s v="not outlier"/>
  </r>
  <r>
    <x v="0"/>
    <n v="171"/>
    <n v="54222000"/>
    <s v="Adventure|Drama|Sci-Fi|Thriller"/>
    <s v="The Abyss "/>
    <x v="0"/>
    <n v="69500000"/>
    <n v="1989"/>
    <n v="7.6"/>
    <s v="not outlier"/>
  </r>
  <r>
    <x v="74"/>
    <n v="136"/>
    <n v="52474616"/>
    <s v="Drama"/>
    <s v="Wall Street: Money Never Sleeps "/>
    <x v="0"/>
    <n v="70000000"/>
    <n v="2010"/>
    <n v="6.3"/>
    <s v="not outlier"/>
  </r>
  <r>
    <x v="281"/>
    <n v="92"/>
    <n v="55942830"/>
    <s v="Action|Drama|Fantasy|Horror|War"/>
    <s v="Dracula Untold "/>
    <x v="0"/>
    <n v="70000000"/>
    <n v="2014"/>
    <n v="6.3"/>
    <s v="not outlier"/>
  </r>
  <r>
    <x v="99"/>
    <n v="116"/>
    <n v="40932372"/>
    <s v="Action|Thriller"/>
    <s v="The Siege "/>
    <x v="0"/>
    <n v="70000000"/>
    <n v="1998"/>
    <n v="6.3"/>
    <s v="not outlier"/>
  </r>
  <r>
    <x v="65"/>
    <n v="127"/>
    <n v="38345403"/>
    <s v="Adventure|Family|Fantasy|Romance"/>
    <s v="Stardust "/>
    <x v="0"/>
    <n v="70000000"/>
    <n v="2007"/>
    <n v="7.7"/>
    <s v="not outlier"/>
  </r>
  <r>
    <x v="210"/>
    <n v="136"/>
    <n v="37901509"/>
    <s v="Adventure|Biography|Drama|History|War"/>
    <s v="Seven Years in Tibet "/>
    <x v="0"/>
    <n v="70000000"/>
    <n v="1997"/>
    <n v="7"/>
    <s v="not outlier"/>
  </r>
  <r>
    <x v="80"/>
    <n v="111"/>
    <n v="48430355"/>
    <s v="Comedy|Drama"/>
    <s v="The Dilemma "/>
    <x v="0"/>
    <n v="70000000"/>
    <n v="2011"/>
    <n v="5.3"/>
    <s v="not outlier"/>
  </r>
  <r>
    <x v="167"/>
    <n v="116"/>
    <n v="30157016"/>
    <s v="Action|Adventure|Comedy|Thriller"/>
    <s v="Bad Company "/>
    <x v="0"/>
    <n v="70000000"/>
    <n v="2002"/>
    <n v="5.6"/>
    <s v="not outlier"/>
  </r>
  <r>
    <x v="282"/>
    <n v="113"/>
    <n v="28031250"/>
    <s v="Action|Adventure|Horror|Sci-Fi"/>
    <s v="Doom "/>
    <x v="0"/>
    <n v="60000000"/>
    <n v="2005"/>
    <n v="5.2"/>
    <s v="not outlier"/>
  </r>
  <r>
    <x v="273"/>
    <n v="97"/>
    <n v="33105600"/>
    <s v="Action|Adventure|Comedy|Thriller"/>
    <s v="I Spy "/>
    <x v="0"/>
    <n v="70000000"/>
    <n v="2002"/>
    <n v="5.4"/>
    <s v="not outlier"/>
  </r>
  <r>
    <x v="283"/>
    <n v="88"/>
    <n v="62321039"/>
    <s v="Action|Fantasy|Horror"/>
    <s v="Underworld: Awakening "/>
    <x v="0"/>
    <n v="70000000"/>
    <n v="2012"/>
    <n v="6.4"/>
    <s v="not outlier"/>
  </r>
  <r>
    <x v="223"/>
    <n v="136"/>
    <n v="38509342"/>
    <s v="Comedy|Drama|Musical|Romance"/>
    <s v="Rock of Ages "/>
    <x v="0"/>
    <n v="75000000"/>
    <n v="2012"/>
    <n v="5.9"/>
    <s v="not outlier"/>
  </r>
  <r>
    <x v="284"/>
    <n v="125"/>
    <n v="19076815"/>
    <s v="Drama|War"/>
    <s v="Hart's War "/>
    <x v="0"/>
    <n v="60000000"/>
    <n v="2002"/>
    <n v="6.3"/>
    <s v="not outlier"/>
  </r>
  <r>
    <x v="285"/>
    <n v="116"/>
    <n v="25093607"/>
    <s v="Action|Crime|Thriller"/>
    <s v="Killer Elite "/>
    <x v="0"/>
    <n v="35000000"/>
    <n v="2011"/>
    <n v="6.5"/>
    <s v="not outlier"/>
  </r>
  <r>
    <x v="286"/>
    <n v="97"/>
    <n v="19819494"/>
    <s v="Action|Crime|Drama|Thriller"/>
    <s v="Hard Rain "/>
    <x v="0"/>
    <n v="70000000"/>
    <n v="1998"/>
    <n v="5.8"/>
    <s v="not outlier"/>
  </r>
  <r>
    <x v="287"/>
    <n v="95"/>
    <n v="13596911"/>
    <s v="Action|Adventure|Animation|Comedy|Crime|Family|Fantasy"/>
    <s v="Osmosis Jones "/>
    <x v="0"/>
    <n v="70000000"/>
    <n v="2001"/>
    <n v="6.2"/>
    <s v="not outlier"/>
  </r>
  <r>
    <x v="147"/>
    <n v="88"/>
    <n v="8460990"/>
    <s v="Adventure|Animation|Family|Fantasy|Musical"/>
    <s v="Legends of Oz: Dorothy's Return "/>
    <x v="0"/>
    <n v="70000000"/>
    <n v="2013"/>
    <n v="5.6"/>
    <s v="not outlier"/>
  </r>
  <r>
    <x v="150"/>
    <n v="133"/>
    <n v="7097125"/>
    <s v="Action|Crime|Drama|Mystery|Thriller"/>
    <s v="Blackhat "/>
    <x v="0"/>
    <n v="70000000"/>
    <n v="2015"/>
    <n v="5.4"/>
    <s v="not outlier"/>
  </r>
  <r>
    <x v="288"/>
    <n v="106"/>
    <n v="37760080"/>
    <s v="Action|Adventure|Mystery|Sci-Fi|Thriller"/>
    <s v="Sky Captain and the World of Tomorrow "/>
    <x v="0"/>
    <n v="70000000"/>
    <n v="2004"/>
    <n v="6.1"/>
    <s v="not outlier"/>
  </r>
  <r>
    <x v="289"/>
    <n v="116"/>
    <n v="5851188"/>
    <s v="Crime|Mystery|Thriller"/>
    <s v="Basic Instinct 2 "/>
    <x v="0"/>
    <n v="70000000"/>
    <n v="2006"/>
    <n v="4.2"/>
    <s v="not outlier"/>
  </r>
  <r>
    <x v="290"/>
    <n v="115"/>
    <n v="25121291"/>
    <s v="Action|Crime|Mystery|Sci-Fi|Thriller"/>
    <s v="Escape Plan "/>
    <x v="0"/>
    <n v="50000000"/>
    <n v="2013"/>
    <n v="6.7"/>
    <s v="not outlier"/>
  </r>
  <r>
    <x v="187"/>
    <n v="99"/>
    <n v="18821279"/>
    <s v="Action|Adventure|Fantasy"/>
    <s v="The Legend of Hercules "/>
    <x v="0"/>
    <n v="70000000"/>
    <n v="2014"/>
    <n v="4.2"/>
    <s v="not outlier"/>
  </r>
  <r>
    <x v="291"/>
    <n v="124"/>
    <n v="118471320"/>
    <s v="Action|Drama|Thriller"/>
    <s v="The Sum of All Fears "/>
    <x v="0"/>
    <n v="68000000"/>
    <n v="2002"/>
    <n v="6.4"/>
    <s v="not outlier"/>
  </r>
  <r>
    <x v="292"/>
    <n v="124"/>
    <n v="300523113"/>
    <s v="Adventure|Drama|Fantasy|Romance"/>
    <s v="The Twilight Saga: Eclipse "/>
    <x v="0"/>
    <n v="68000000"/>
    <n v="2010"/>
    <n v="4.9000000000000004"/>
    <s v="not outlier"/>
  </r>
  <r>
    <x v="176"/>
    <n v="124"/>
    <n v="71069884"/>
    <s v="Crime|Drama|Thriller"/>
    <s v="The Score "/>
    <x v="0"/>
    <n v="68000000"/>
    <n v="2001"/>
    <n v="6.8"/>
    <s v="not outlier"/>
  </r>
  <r>
    <x v="251"/>
    <n v="87"/>
    <n v="251501645"/>
    <s v="Animation|Comedy|Family"/>
    <s v="Despicable Me "/>
    <x v="0"/>
    <n v="69000000"/>
    <n v="2010"/>
    <n v="7.7"/>
    <s v="not outlier"/>
  </r>
  <r>
    <x v="293"/>
    <n v="105"/>
    <n v="35324232"/>
    <s v="Action|Comedy|Crime|Drama|Thriller"/>
    <s v="Money Train "/>
    <x v="0"/>
    <n v="68000000"/>
    <n v="1995"/>
    <n v="5.6"/>
    <s v="not outlier"/>
  </r>
  <r>
    <x v="294"/>
    <n v="125"/>
    <n v="81257500"/>
    <s v="Comedy"/>
    <s v="Ted 2 "/>
    <x v="0"/>
    <n v="68000000"/>
    <n v="2015"/>
    <n v="6.4"/>
    <s v="not outlier"/>
  </r>
  <r>
    <x v="295"/>
    <n v="141"/>
    <n v="617840"/>
    <s v="Adventure|Drama|History|Romance"/>
    <s v="Agora "/>
    <x v="0"/>
    <n v="70000000"/>
    <n v="2009"/>
    <n v="7.2"/>
    <s v="not outlier"/>
  </r>
  <r>
    <x v="296"/>
    <n v="121"/>
    <n v="29655590"/>
    <s v="Action|Comedy|Fantasy|Sci-Fi"/>
    <s v="Mystery Men "/>
    <x v="0"/>
    <n v="65000000"/>
    <n v="1999"/>
    <n v="6"/>
    <s v="not outlier"/>
  </r>
  <r>
    <x v="287"/>
    <n v="111"/>
    <n v="45045037"/>
    <s v="Comedy|Romance"/>
    <s v="Hall Pass "/>
    <x v="0"/>
    <n v="36000000"/>
    <n v="2011"/>
    <n v="5.9"/>
    <s v="not outlier"/>
  </r>
  <r>
    <x v="150"/>
    <n v="157"/>
    <n v="28965197"/>
    <s v="Biography|Drama|Thriller"/>
    <s v="The Insider "/>
    <x v="0"/>
    <n v="68000000"/>
    <n v="1999"/>
    <n v="7.9"/>
    <s v="not outlier"/>
  </r>
  <r>
    <x v="17"/>
    <n v="128"/>
    <n v="39380442"/>
    <s v="Action|Drama|Thriller"/>
    <s v="Body of Lies "/>
    <x v="0"/>
    <n v="70000000"/>
    <n v="2008"/>
    <n v="7.1"/>
    <s v="not outlier"/>
  </r>
  <r>
    <x v="252"/>
    <n v="105"/>
    <n v="37516013"/>
    <s v="Action|Fantasy|Horror"/>
    <s v="Abraham Lincoln: Vampire Hunter "/>
    <x v="0"/>
    <n v="69000000"/>
    <n v="2012"/>
    <n v="5.9"/>
    <s v="not outlier"/>
  </r>
  <r>
    <x v="216"/>
    <n v="113"/>
    <n v="87704396"/>
    <s v="Action|Crime|Romance|Thriller"/>
    <s v="Entrapment "/>
    <x v="0"/>
    <n v="66000000"/>
    <n v="1999"/>
    <n v="6.2"/>
    <s v="not outlier"/>
  </r>
  <r>
    <x v="297"/>
    <n v="121"/>
    <n v="83892374"/>
    <s v="Drama|Mystery|Sci-Fi|Thriller"/>
    <s v="The X Files "/>
    <x v="0"/>
    <n v="66000000"/>
    <n v="1998"/>
    <n v="7"/>
    <s v="not outlier"/>
  </r>
  <r>
    <x v="298"/>
    <n v="102"/>
    <n v="5932060"/>
    <s v="Action|Adventure|Fantasy|War"/>
    <s v="The Last Legion "/>
    <x v="0"/>
    <n v="35000000"/>
    <n v="2007"/>
    <n v="5.4"/>
    <s v="not outlier"/>
  </r>
  <r>
    <x v="37"/>
    <n v="169"/>
    <n v="216119491"/>
    <s v="Action|Drama|War"/>
    <s v="Saving Private Ryan "/>
    <x v="0"/>
    <n v="70000000"/>
    <n v="1998"/>
    <n v="8.6"/>
    <s v="not outlier"/>
  </r>
  <r>
    <x v="299"/>
    <n v="132"/>
    <n v="43568507"/>
    <s v="Action|Crime|Drama|Thriller"/>
    <s v="Need for Speed "/>
    <x v="0"/>
    <n v="66000000"/>
    <n v="2014"/>
    <n v="6.5"/>
    <s v="not outlier"/>
  </r>
  <r>
    <x v="207"/>
    <n v="127"/>
    <n v="182805123"/>
    <s v="Comedy|Fantasy|Romance"/>
    <s v="What Women Want "/>
    <x v="0"/>
    <n v="70000000"/>
    <n v="2000"/>
    <n v="6.4"/>
    <s v="not outlier"/>
  </r>
  <r>
    <x v="164"/>
    <n v="103"/>
    <n v="176387405"/>
    <s v="Adventure|Animation|Comedy|Family"/>
    <s v="Ice Age "/>
    <x v="0"/>
    <n v="59000000"/>
    <n v="2002"/>
    <n v="7.6"/>
    <s v="not outlier"/>
  </r>
  <r>
    <x v="300"/>
    <n v="136"/>
    <n v="33685268"/>
    <s v="Drama|Horror|Sci-Fi|Thriller"/>
    <s v="Dreamcatcher "/>
    <x v="0"/>
    <n v="68000000"/>
    <n v="2003"/>
    <n v="5.5"/>
    <s v="not outlier"/>
  </r>
  <r>
    <x v="37"/>
    <n v="150"/>
    <n v="182204440"/>
    <s v="Biography|Drama|History|War"/>
    <s v="Lincoln "/>
    <x v="0"/>
    <n v="65000000"/>
    <n v="2012"/>
    <n v="7.4"/>
    <s v="not outlier"/>
  </r>
  <r>
    <x v="42"/>
    <n v="136"/>
    <n v="171383253"/>
    <s v="Action|Sci-Fi"/>
    <s v="The Matrix "/>
    <x v="0"/>
    <n v="63000000"/>
    <n v="1999"/>
    <n v="8.6999999999999993"/>
    <s v="not outlier"/>
  </r>
  <r>
    <x v="80"/>
    <n v="140"/>
    <n v="172071312"/>
    <s v="Adventure|Drama|History"/>
    <s v="Apollo 13 "/>
    <x v="0"/>
    <n v="62000000"/>
    <n v="1995"/>
    <n v="7.6"/>
    <s v="not outlier"/>
  </r>
  <r>
    <x v="301"/>
    <n v="104"/>
    <n v="139225854"/>
    <s v="Comedy|Family|Fantasy"/>
    <s v="The Santa Clause 2 "/>
    <x v="0"/>
    <n v="60000000"/>
    <n v="2002"/>
    <n v="5.5"/>
    <s v="not outlier"/>
  </r>
  <r>
    <x v="302"/>
    <n v="158"/>
    <n v="148775460"/>
    <s v="Drama|Musical|Romance"/>
    <s v="Les Misérables "/>
    <x v="0"/>
    <n v="61000000"/>
    <n v="2012"/>
    <n v="7.6"/>
    <s v="not outlier"/>
  </r>
  <r>
    <x v="303"/>
    <n v="119"/>
    <n v="115731542"/>
    <s v="Comedy|Drama|Romance"/>
    <s v="You've Got Mail "/>
    <x v="0"/>
    <n v="65000000"/>
    <n v="1998"/>
    <n v="6.5"/>
    <s v="not outlier"/>
  </r>
  <r>
    <x v="156"/>
    <n v="106"/>
    <n v="100468793"/>
    <s v="Comedy"/>
    <s v="Step Brothers "/>
    <x v="0"/>
    <n v="65000000"/>
    <n v="2008"/>
    <n v="6.9"/>
    <s v="not outlier"/>
  </r>
  <r>
    <x v="29"/>
    <n v="136"/>
    <n v="93771072"/>
    <s v="Action|Adventure|Comedy|Romance|Thriller|Western"/>
    <s v="The Mask of Zorro "/>
    <x v="0"/>
    <n v="65000000"/>
    <n v="1998"/>
    <n v="6.7"/>
    <s v="not outlier"/>
  </r>
  <r>
    <x v="220"/>
    <n v="95"/>
    <n v="100448498"/>
    <s v="Comedy|Drama"/>
    <s v="Due Date "/>
    <x v="0"/>
    <n v="65000000"/>
    <n v="2010"/>
    <n v="6.6"/>
    <s v="not outlier"/>
  </r>
  <r>
    <x v="304"/>
    <n v="137"/>
    <n v="115603980"/>
    <s v="Biography|Drama|Sport|War"/>
    <s v="Unbroken "/>
    <x v="0"/>
    <n v="65000000"/>
    <n v="2014"/>
    <n v="7.2"/>
    <s v="not outlier"/>
  </r>
  <r>
    <x v="305"/>
    <n v="130"/>
    <n v="90454043"/>
    <s v="Action|Adventure|Thriller"/>
    <s v="Space Cowboys "/>
    <x v="0"/>
    <n v="65000000"/>
    <n v="2000"/>
    <n v="6.4"/>
    <s v="not outlier"/>
  </r>
  <r>
    <x v="187"/>
    <n v="124"/>
    <n v="84049211"/>
    <s v="Action|Adventure|Thriller"/>
    <s v="Cliffhanger "/>
    <x v="0"/>
    <n v="70000000"/>
    <n v="1993"/>
    <n v="6.4"/>
    <s v="not outlier"/>
  </r>
  <r>
    <x v="127"/>
    <n v="108"/>
    <n v="70450000"/>
    <s v="Action|Crime|Thriller"/>
    <s v="Broken Arrow "/>
    <x v="0"/>
    <n v="50000000"/>
    <n v="1996"/>
    <n v="6"/>
    <s v="not outlier"/>
  </r>
  <r>
    <x v="67"/>
    <n v="104"/>
    <n v="69688384"/>
    <s v="Comedy|Family|Fantasy"/>
    <s v="The Kid "/>
    <x v="0"/>
    <n v="60000000"/>
    <n v="2000"/>
    <n v="6.1"/>
    <s v="not outlier"/>
  </r>
  <r>
    <x v="74"/>
    <n v="129"/>
    <n v="70236496"/>
    <s v="Drama|History|Thriller"/>
    <s v="World Trade Center "/>
    <x v="0"/>
    <n v="63000000"/>
    <n v="2006"/>
    <n v="6"/>
    <s v="not outlier"/>
  </r>
  <r>
    <x v="35"/>
    <n v="117"/>
    <n v="63695760"/>
    <s v="Drama"/>
    <s v="Mona Lisa Smile "/>
    <x v="0"/>
    <n v="65000000"/>
    <n v="2003"/>
    <n v="6.4"/>
    <s v="not outlier"/>
  </r>
  <r>
    <x v="306"/>
    <n v="99"/>
    <n v="59617068"/>
    <s v="Comedy|Romance"/>
    <s v="The Dictator "/>
    <x v="0"/>
    <n v="65000000"/>
    <n v="2012"/>
    <n v="6.4"/>
    <s v="not outlier"/>
  </r>
  <r>
    <x v="307"/>
    <n v="159"/>
    <n v="55637680"/>
    <s v="Drama|Mystery|Thriller"/>
    <s v="Eyes Wide Shut "/>
    <x v="0"/>
    <n v="65000000"/>
    <n v="1999"/>
    <n v="7.3"/>
    <s v="not outlier"/>
  </r>
  <r>
    <x v="308"/>
    <n v="118"/>
    <n v="85911262"/>
    <s v="Comedy|Drama|Family|Musical"/>
    <s v="Annie "/>
    <x v="0"/>
    <n v="65000000"/>
    <n v="2014"/>
    <n v="5.2"/>
    <s v="not outlier"/>
  </r>
  <r>
    <x v="309"/>
    <n v="105"/>
    <n v="53846915"/>
    <s v="Comedy|Crime|Drama|Romance"/>
    <s v="Focus "/>
    <x v="0"/>
    <n v="50100000"/>
    <n v="2015"/>
    <n v="6.6"/>
    <s v="not outlier"/>
  </r>
  <r>
    <x v="31"/>
    <n v="103"/>
    <n v="54758461"/>
    <s v="Action|Comedy|Romance"/>
    <s v="This Means War "/>
    <x v="0"/>
    <n v="65000000"/>
    <n v="2012"/>
    <n v="6.3"/>
    <s v="not outlier"/>
  </r>
  <r>
    <x v="310"/>
    <n v="122"/>
    <n v="52397389"/>
    <s v="Action|Adventure|Fantasy|Horror|Sci-Fi|Thriller"/>
    <s v="Blade: Trinity "/>
    <x v="0"/>
    <n v="65000000"/>
    <n v="2004"/>
    <n v="5.9"/>
    <s v="not outlier"/>
  </r>
  <r>
    <x v="254"/>
    <n v="143"/>
    <n v="38966057"/>
    <s v="Comedy|Drama"/>
    <s v="Primary Colors "/>
    <x v="0"/>
    <n v="65000000"/>
    <n v="1998"/>
    <n v="6.7"/>
    <s v="not outlier"/>
  </r>
  <r>
    <x v="203"/>
    <n v="96"/>
    <n v="42345531"/>
    <s v="Action|Horror|Sci-Fi|Thriller"/>
    <s v="Resident Evil: Retribution "/>
    <x v="0"/>
    <n v="65000000"/>
    <n v="2012"/>
    <n v="5.4"/>
    <s v="not outlier"/>
  </r>
  <r>
    <x v="203"/>
    <n v="111"/>
    <n v="36064910"/>
    <s v="Action|Sci-Fi|Thriller"/>
    <s v="Death Race "/>
    <x v="0"/>
    <n v="45000000"/>
    <n v="2008"/>
    <n v="6.4"/>
    <s v="not outlier"/>
  </r>
  <r>
    <x v="187"/>
    <n v="121"/>
    <n v="33328051"/>
    <s v="Action|Crime|Drama|Mystery|Thriller"/>
    <s v="The Long Kiss Goodnight "/>
    <x v="0"/>
    <n v="65000000"/>
    <n v="1996"/>
    <n v="6.7"/>
    <s v="not outlier"/>
  </r>
  <r>
    <x v="311"/>
    <n v="135"/>
    <n v="32598931"/>
    <s v="Action|Drama|Thriller"/>
    <s v="Proof of Life "/>
    <x v="0"/>
    <n v="65000000"/>
    <n v="2000"/>
    <n v="6.2"/>
    <s v="not outlier"/>
  </r>
  <r>
    <x v="45"/>
    <n v="101"/>
    <n v="28045540"/>
    <s v="Action|Adventure|Comedy|Family|Fantasy|Sci-Fi"/>
    <s v="Zathura: A Space Adventure "/>
    <x v="0"/>
    <n v="65000000"/>
    <n v="2005"/>
    <n v="6.1"/>
    <s v="not outlier"/>
  </r>
  <r>
    <x v="64"/>
    <n v="151"/>
    <n v="37023395"/>
    <s v="Drama"/>
    <s v="Fight Club "/>
    <x v="0"/>
    <n v="63000000"/>
    <n v="1999"/>
    <n v="8.8000000000000007"/>
    <s v="not outlier"/>
  </r>
  <r>
    <x v="31"/>
    <n v="131"/>
    <n v="43532294"/>
    <s v="Drama|Sport"/>
    <s v="We Are Marshall "/>
    <x v="0"/>
    <n v="65000000"/>
    <n v="2006"/>
    <n v="7.1"/>
    <s v="not outlier"/>
  </r>
  <r>
    <x v="312"/>
    <n v="100"/>
    <n v="17218080"/>
    <s v="Action|Adventure|Comedy"/>
    <s v="Hudson Hawk "/>
    <x v="0"/>
    <n v="70000000"/>
    <n v="1991"/>
    <n v="5.7"/>
    <s v="not outlier"/>
  </r>
  <r>
    <x v="303"/>
    <n v="105"/>
    <n v="10014234"/>
    <s v="Comedy|Crime"/>
    <s v="Lucky Numbers "/>
    <x v="0"/>
    <n v="65000000"/>
    <n v="2000"/>
    <n v="5"/>
    <s v="not outlier"/>
  </r>
  <r>
    <x v="313"/>
    <n v="92"/>
    <n v="19059018"/>
    <s v="Action|Fantasy|Sci-Fi|Thriller"/>
    <s v="I, Frankenstein "/>
    <x v="0"/>
    <n v="65000000"/>
    <n v="2014"/>
    <n v="5.0999999999999996"/>
    <s v="not outlier"/>
  </r>
  <r>
    <x v="314"/>
    <n v="130"/>
    <n v="1987287"/>
    <s v="Crime|Drama"/>
    <s v="Oliver Twist "/>
    <x v="0"/>
    <n v="50000000"/>
    <n v="2005"/>
    <n v="6.9"/>
    <s v="not outlier"/>
  </r>
  <r>
    <x v="297"/>
    <n v="100"/>
    <n v="24407944"/>
    <s v="Action|Crime|Fantasy|Thriller"/>
    <s v="Elektra "/>
    <x v="0"/>
    <n v="43000000"/>
    <n v="2005"/>
    <n v="4.8"/>
    <s v="not outlier"/>
  </r>
  <r>
    <x v="315"/>
    <n v="102"/>
    <n v="13750556"/>
    <s v="Action|Crime|Thriller"/>
    <s v="Sin City: A Dame to Kill For "/>
    <x v="0"/>
    <n v="65000000"/>
    <n v="2014"/>
    <n v="6.5"/>
    <s v="not outlier"/>
  </r>
  <r>
    <x v="193"/>
    <n v="133"/>
    <n v="31054924"/>
    <s v="Drama|Mystery|Romance"/>
    <s v="Random Hearts "/>
    <x v="0"/>
    <n v="64000000"/>
    <n v="1999"/>
    <n v="5.0999999999999996"/>
    <s v="not outlier"/>
  </r>
  <r>
    <x v="316"/>
    <n v="121"/>
    <n v="43247140"/>
    <s v="Adventure|Biography|Drama|History|Sport|Thriller"/>
    <s v="Everest "/>
    <x v="0"/>
    <n v="55000000"/>
    <n v="2015"/>
    <n v="7.1"/>
    <s v="not outlier"/>
  </r>
  <r>
    <x v="168"/>
    <n v="147"/>
    <n v="2208939"/>
    <s v="Crime|Drama|Fantasy"/>
    <s v="Perfume: The Story of a Murderer "/>
    <x v="0"/>
    <n v="50000000"/>
    <n v="2006"/>
    <n v="7.5"/>
    <s v="not outlier"/>
  </r>
  <r>
    <x v="177"/>
    <n v="94"/>
    <n v="213079163"/>
    <s v="Action|Comedy|Crime"/>
    <s v="Austin Powers in Goldmember "/>
    <x v="0"/>
    <n v="63000000"/>
    <n v="2002"/>
    <n v="6.2"/>
    <s v="not outlier"/>
  </r>
  <r>
    <x v="91"/>
    <n v="94"/>
    <n v="19548064"/>
    <s v="Action|Animation|Comedy|Family|Sci-Fi"/>
    <s v="Astro Boy "/>
    <x v="0"/>
    <n v="65000000"/>
    <n v="2009"/>
    <n v="6.3"/>
    <s v="not outlier"/>
  </r>
  <r>
    <x v="37"/>
    <n v="127"/>
    <n v="356784000"/>
    <s v="Adventure|Sci-Fi|Thriller"/>
    <s v="Jurassic Park "/>
    <x v="0"/>
    <n v="63000000"/>
    <n v="1993"/>
    <n v="8.1"/>
    <s v="not outlier"/>
  </r>
  <r>
    <x v="300"/>
    <n v="212"/>
    <n v="25052000"/>
    <s v="Adventure|Biography|Crime|Drama|Western"/>
    <s v="Wyatt Earp "/>
    <x v="0"/>
    <n v="63000000"/>
    <n v="1994"/>
    <n v="6.6"/>
    <s v="not outlier"/>
  </r>
  <r>
    <x v="115"/>
    <n v="141"/>
    <n v="122012710"/>
    <s v="Action|Crime|Drama|Thriller"/>
    <s v="Clear and Present Danger "/>
    <x v="0"/>
    <n v="62000000"/>
    <n v="1994"/>
    <n v="6.9"/>
    <s v="not outlier"/>
  </r>
  <r>
    <x v="317"/>
    <n v="103"/>
    <n v="72413"/>
    <s v="Action|Adventure|Drama|History"/>
    <s v="Dragon Blade "/>
    <x v="1"/>
    <n v="65000000"/>
    <n v="2015"/>
    <n v="6.1"/>
    <s v="not outlier"/>
  </r>
  <r>
    <x v="318"/>
    <n v="98"/>
    <n v="58255287"/>
    <s v="Comedy|Crime"/>
    <s v="Littleman "/>
    <x v="0"/>
    <n v="64000000"/>
    <n v="2006"/>
    <n v="4.3"/>
    <s v="not outlier"/>
  </r>
  <r>
    <x v="62"/>
    <n v="116"/>
    <n v="77086030"/>
    <s v="Action|War"/>
    <s v="U-571 "/>
    <x v="0"/>
    <n v="62000000"/>
    <n v="2000"/>
    <n v="6.6"/>
    <s v="not outlier"/>
  </r>
  <r>
    <x v="319"/>
    <n v="114"/>
    <n v="65000000"/>
    <s v="Comedy|Drama|Romance"/>
    <s v="The American President "/>
    <x v="0"/>
    <n v="62000000"/>
    <n v="1995"/>
    <n v="6.8"/>
    <s v="not outlier"/>
  </r>
  <r>
    <x v="320"/>
    <n v="125"/>
    <n v="15738632"/>
    <s v="Action|Comedy|Crime|Thriller"/>
    <s v="3000 Miles to Graceland "/>
    <x v="0"/>
    <n v="42000000"/>
    <n v="2001"/>
    <n v="5.9"/>
    <s v="not outlier"/>
  </r>
  <r>
    <x v="158"/>
    <n v="187"/>
    <n v="54116191"/>
    <s v="Crime|Drama|Mystery|Thriller|Western"/>
    <s v="The Hateful Eight "/>
    <x v="0"/>
    <n v="44000000"/>
    <n v="2015"/>
    <n v="7.9"/>
    <s v="not outlier"/>
  </r>
  <r>
    <x v="321"/>
    <n v="93"/>
    <n v="118153533"/>
    <s v="Comedy|Sport"/>
    <s v="Blades of Glory "/>
    <x v="0"/>
    <n v="61000000"/>
    <n v="2007"/>
    <n v="6.3"/>
    <s v="not outlier"/>
  </r>
  <r>
    <x v="322"/>
    <n v="95"/>
    <n v="108012170"/>
    <s v="Adventure|Animation|Comedy|Family|Fantasy"/>
    <s v="Hop "/>
    <x v="0"/>
    <n v="63000000"/>
    <n v="2011"/>
    <n v="5.5"/>
    <s v="not outlier"/>
  </r>
  <r>
    <x v="9"/>
    <n v="117"/>
    <n v="210592590"/>
    <s v="Action|Drama|Fantasy|War"/>
    <s v="300 "/>
    <x v="0"/>
    <n v="65000000"/>
    <n v="2006"/>
    <n v="7.7"/>
    <s v="not outlier"/>
  </r>
  <r>
    <x v="177"/>
    <n v="106"/>
    <n v="279167575"/>
    <s v="Comedy|Romance"/>
    <s v="Meet the Fockers "/>
    <x v="0"/>
    <n v="80000000"/>
    <n v="2004"/>
    <n v="6.3"/>
    <s v="not outlier"/>
  </r>
  <r>
    <x v="323"/>
    <n v="115"/>
    <n v="143151473"/>
    <s v="Comedy|Drama|Family"/>
    <s v="Marley &amp; Me "/>
    <x v="0"/>
    <n v="60000000"/>
    <n v="2008"/>
    <n v="7.1"/>
    <s v="not outlier"/>
  </r>
  <r>
    <x v="272"/>
    <n v="189"/>
    <n v="136801374"/>
    <s v="Crime|Drama|Fantasy|Mystery"/>
    <s v="The Green Mile "/>
    <x v="0"/>
    <n v="60000000"/>
    <n v="1999"/>
    <n v="8.5"/>
    <s v="not outlier"/>
  </r>
  <r>
    <x v="160"/>
    <n v="81"/>
    <n v="135381507"/>
    <s v="Adventure|Animation|Comedy|Family|Sci-Fi"/>
    <s v="Chicken Little "/>
    <x v="0"/>
    <n v="150000000"/>
    <n v="2005"/>
    <n v="5.8"/>
    <s v="not outlier"/>
  </r>
  <r>
    <x v="64"/>
    <n v="149"/>
    <n v="167735396"/>
    <s v="Crime|Drama|Mystery|Thriller"/>
    <s v="Gone Girl "/>
    <x v="0"/>
    <n v="61000000"/>
    <n v="2014"/>
    <n v="8.1"/>
    <s v="not outlier"/>
  </r>
  <r>
    <x v="50"/>
    <n v="119"/>
    <n v="121468960"/>
    <s v="Action|Mystery|Thriller"/>
    <s v="The Bourne Identity "/>
    <x v="0"/>
    <n v="60000000"/>
    <n v="2002"/>
    <n v="7.9"/>
    <s v="not outlier"/>
  </r>
  <r>
    <x v="29"/>
    <n v="130"/>
    <n v="106635996"/>
    <s v="Action|Adventure|Thriller"/>
    <s v="GoldenEye "/>
    <x v="0"/>
    <n v="58000000"/>
    <n v="1995"/>
    <n v="7.2"/>
    <s v="not outlier"/>
  </r>
  <r>
    <x v="161"/>
    <n v="116"/>
    <n v="102678089"/>
    <s v="Drama|Mystery|Thriller"/>
    <s v="The General's Daughter "/>
    <x v="0"/>
    <n v="95000000"/>
    <n v="1999"/>
    <n v="6.3"/>
    <s v="not outlier"/>
  </r>
  <r>
    <x v="106"/>
    <n v="103"/>
    <n v="125603360"/>
    <s v="Comedy|Drama|Sci-Fi"/>
    <s v="The Truman Show "/>
    <x v="0"/>
    <n v="60000000"/>
    <n v="1998"/>
    <n v="8.1"/>
    <s v="not outlier"/>
  </r>
  <r>
    <x v="324"/>
    <n v="99"/>
    <n v="101217900"/>
    <s v="Adventure|Animation|Biography|Drama|Family|Fantasy|Musical"/>
    <s v="The Prince of Egypt "/>
    <x v="0"/>
    <n v="70000000"/>
    <n v="1998"/>
    <n v="7"/>
    <s v="not outlier"/>
  </r>
  <r>
    <x v="269"/>
    <n v="92"/>
    <n v="104148781"/>
    <s v="Comedy|Family"/>
    <s v="Daddy Day Care "/>
    <x v="0"/>
    <n v="60000000"/>
    <n v="2003"/>
    <n v="5.5"/>
    <s v="not outlier"/>
  </r>
  <r>
    <x v="316"/>
    <n v="109"/>
    <n v="75573300"/>
    <s v="Action|Comedy|Crime|Drama|Thriller"/>
    <s v="2 Guns "/>
    <x v="0"/>
    <n v="61000000"/>
    <n v="2013"/>
    <n v="6.7"/>
    <s v="not outlier"/>
  </r>
  <r>
    <x v="325"/>
    <n v="87"/>
    <n v="93375151"/>
    <s v="Action|Comedy|Family|Fantasy"/>
    <s v="Cats &amp; Dogs "/>
    <x v="0"/>
    <n v="60000000"/>
    <n v="2001"/>
    <n v="5.2"/>
    <s v="not outlier"/>
  </r>
  <r>
    <x v="255"/>
    <n v="111"/>
    <n v="106126012"/>
    <s v="Action|Crime|Thriller"/>
    <s v="The Italian Job "/>
    <x v="0"/>
    <n v="60000000"/>
    <n v="2003"/>
    <n v="7"/>
    <s v="not outlier"/>
  </r>
  <r>
    <x v="326"/>
    <n v="101"/>
    <n v="93307796"/>
    <s v="Comedy|Romance"/>
    <s v="Two Weeks Notice "/>
    <x v="0"/>
    <n v="60000000"/>
    <n v="2002"/>
    <n v="6.1"/>
    <s v="not outlier"/>
  </r>
  <r>
    <x v="75"/>
    <n v="83"/>
    <n v="90646554"/>
    <s v="Adventure|Animation|Comedy|Family"/>
    <s v="Antz "/>
    <x v="0"/>
    <n v="105000000"/>
    <n v="1998"/>
    <n v="6.6"/>
    <s v="not outlier"/>
  </r>
  <r>
    <x v="327"/>
    <n v="113"/>
    <n v="109176215"/>
    <s v="Comedy"/>
    <s v="Couples Retreat "/>
    <x v="0"/>
    <n v="60000000"/>
    <n v="2009"/>
    <n v="5.5"/>
    <s v="not outlier"/>
  </r>
  <r>
    <x v="154"/>
    <n v="107"/>
    <n v="82670733"/>
    <s v="Action|Drama|Sport"/>
    <s v="Days of Thunder "/>
    <x v="0"/>
    <n v="60000000"/>
    <n v="1990"/>
    <n v="5.9"/>
    <s v="not outlier"/>
  </r>
  <r>
    <x v="223"/>
    <n v="94"/>
    <n v="82569532"/>
    <s v="Adventure|Comedy|Family"/>
    <s v="Cheaper by the Dozen 2 "/>
    <x v="0"/>
    <n v="60000000"/>
    <n v="2005"/>
    <n v="5.4"/>
    <s v="not outlier"/>
  </r>
  <r>
    <x v="328"/>
    <n v="132"/>
    <n v="81687587"/>
    <s v="Action|Sci-Fi|Thriller"/>
    <s v="The Scorch Trials "/>
    <x v="0"/>
    <n v="61000000"/>
    <n v="2015"/>
    <n v="6.4"/>
    <s v="not outlier"/>
  </r>
  <r>
    <x v="329"/>
    <n v="140"/>
    <n v="80574010"/>
    <s v="Drama|Romance"/>
    <s v="Eat Pray Love "/>
    <x v="0"/>
    <n v="60000000"/>
    <n v="2010"/>
    <n v="5.7"/>
    <s v="not outlier"/>
  </r>
  <r>
    <x v="24"/>
    <n v="125"/>
    <n v="75764085"/>
    <s v="Comedy|Drama|Fantasy|Romance"/>
    <s v="The Family Man "/>
    <x v="0"/>
    <n v="60000000"/>
    <n v="2000"/>
    <n v="6.7"/>
    <s v="not outlier"/>
  </r>
  <r>
    <x v="121"/>
    <n v="111"/>
    <n v="90356857"/>
    <s v="Action|Comedy|Crime|Thriller"/>
    <s v="RED "/>
    <x v="0"/>
    <n v="58000000"/>
    <n v="2010"/>
    <n v="7.1"/>
    <s v="not outlier"/>
  </r>
  <r>
    <x v="74"/>
    <n v="156"/>
    <n v="75530832"/>
    <s v="Drama|Sport"/>
    <s v="Any Given Sunday "/>
    <x v="0"/>
    <n v="55000000"/>
    <n v="1999"/>
    <n v="6.8"/>
    <s v="not outlier"/>
  </r>
  <r>
    <x v="330"/>
    <n v="170"/>
    <n v="75370763"/>
    <s v="Drama|Romance|Western"/>
    <s v="The Horse Whisperer "/>
    <x v="0"/>
    <n v="60000000"/>
    <n v="1998"/>
    <n v="6.5"/>
    <s v="not outlier"/>
  </r>
  <r>
    <x v="150"/>
    <n v="120"/>
    <n v="100003492"/>
    <s v="Crime|Drama|Thriller"/>
    <s v="Collateral "/>
    <x v="0"/>
    <n v="65000000"/>
    <n v="2004"/>
    <n v="7.6"/>
    <s v="not outlier"/>
  </r>
  <r>
    <x v="157"/>
    <n v="100"/>
    <n v="90341670"/>
    <s v="Action|Adventure|Fantasy|Thriller"/>
    <s v="The Scorpion King "/>
    <x v="0"/>
    <n v="60000000"/>
    <n v="2002"/>
    <n v="5.5"/>
    <s v="not outlier"/>
  </r>
  <r>
    <x v="331"/>
    <n v="115"/>
    <n v="74540762"/>
    <s v="Action|Drama|Thriller"/>
    <s v="Ladder 49 "/>
    <x v="0"/>
    <n v="55000000"/>
    <n v="2004"/>
    <n v="6.5"/>
    <s v="not outlier"/>
  </r>
  <r>
    <x v="85"/>
    <n v="130"/>
    <n v="80033643"/>
    <s v="Action|Crime|Mystery|Thriller"/>
    <s v="Jack Reacher "/>
    <x v="0"/>
    <n v="60000000"/>
    <n v="2012"/>
    <n v="7"/>
    <s v="not outlier"/>
  </r>
  <r>
    <x v="187"/>
    <n v="105"/>
    <n v="73648142"/>
    <s v="Action|Sci-Fi|Thriller"/>
    <s v="Deep Blue Sea "/>
    <x v="0"/>
    <n v="60000000"/>
    <n v="1999"/>
    <n v="5.8"/>
    <s v="not outlier"/>
  </r>
  <r>
    <x v="332"/>
    <n v="111"/>
    <n v="71844424"/>
    <s v="Documentary|Music"/>
    <s v="This Is It "/>
    <x v="0"/>
    <n v="60000000"/>
    <n v="2009"/>
    <n v="7.3"/>
    <s v="not outlier"/>
  </r>
  <r>
    <x v="143"/>
    <n v="106"/>
    <n v="75638743"/>
    <s v="Drama|Thriller"/>
    <s v="Contagion "/>
    <x v="0"/>
    <n v="60000000"/>
    <n v="2011"/>
    <n v="6.6"/>
    <s v="not outlier"/>
  </r>
  <r>
    <x v="333"/>
    <n v="89"/>
    <n v="66734992"/>
    <s v="Action|Adventure|Comedy|Crime"/>
    <s v="Kangaroo Jack "/>
    <x v="0"/>
    <n v="60000000"/>
    <n v="2003"/>
    <n v="4.4000000000000004"/>
    <s v="not outlier"/>
  </r>
  <r>
    <x v="265"/>
    <n v="100"/>
    <n v="75280058"/>
    <s v="Animation|Family|Fantasy"/>
    <s v="Coraline "/>
    <x v="0"/>
    <n v="60000000"/>
    <n v="2009"/>
    <n v="7.7"/>
    <s v="not outlier"/>
  </r>
  <r>
    <x v="89"/>
    <n v="91"/>
    <n v="64505912"/>
    <s v="Sci-Fi|Thriller"/>
    <s v="The Happening "/>
    <x v="0"/>
    <n v="48000000"/>
    <n v="2008"/>
    <n v="5"/>
    <s v="not outlier"/>
  </r>
  <r>
    <x v="154"/>
    <n v="146"/>
    <n v="77862546"/>
    <s v="Action|Crime|Drama|Thriller"/>
    <s v="Man on Fire "/>
    <x v="0"/>
    <n v="70000000"/>
    <n v="2004"/>
    <n v="7.7"/>
    <s v="not outlier"/>
  </r>
  <r>
    <x v="334"/>
    <n v="98"/>
    <n v="61112916"/>
    <s v="Comedy|Family|Fantasy"/>
    <s v="The Shaggy Dog "/>
    <x v="0"/>
    <n v="50000000"/>
    <n v="2006"/>
    <n v="4.4000000000000004"/>
    <s v="not outlier"/>
  </r>
  <r>
    <x v="220"/>
    <n v="101"/>
    <n v="88200225"/>
    <s v="Comedy|Crime"/>
    <s v="Starsky &amp; Hutch "/>
    <x v="0"/>
    <n v="60000000"/>
    <n v="2004"/>
    <n v="6.1"/>
    <s v="not outlier"/>
  </r>
  <r>
    <x v="335"/>
    <n v="94"/>
    <n v="60573641"/>
    <s v="Comedy|Family"/>
    <s v="Jingle All the Way "/>
    <x v="0"/>
    <n v="60000000"/>
    <n v="1996"/>
    <n v="5.4"/>
    <s v="not outlier"/>
  </r>
  <r>
    <x v="36"/>
    <n v="132"/>
    <n v="59035104"/>
    <s v="Action|Fantasy|Horror|Sci-Fi"/>
    <s v="Hellboy "/>
    <x v="0"/>
    <n v="66000000"/>
    <n v="2004"/>
    <n v="6.8"/>
    <s v="not outlier"/>
  </r>
  <r>
    <x v="336"/>
    <n v="115"/>
    <n v="56702901"/>
    <s v="Drama"/>
    <s v="A Civil Action "/>
    <x v="0"/>
    <n v="60000000"/>
    <n v="1998"/>
    <n v="6.5"/>
    <s v="not outlier"/>
  </r>
  <r>
    <x v="337"/>
    <n v="92"/>
    <n v="55994557"/>
    <s v="Adventure|Animation|Comedy|Family|Fantasy"/>
    <s v="ParaNorman "/>
    <x v="0"/>
    <n v="60000000"/>
    <n v="2012"/>
    <n v="7"/>
    <s v="not outlier"/>
  </r>
  <r>
    <x v="289"/>
    <n v="124"/>
    <n v="54910560"/>
    <s v="Action|Adventure|Crime|Thriller"/>
    <s v="The Jackal "/>
    <x v="0"/>
    <n v="60000000"/>
    <n v="1997"/>
    <n v="6.3"/>
    <s v="not outlier"/>
  </r>
  <r>
    <x v="127"/>
    <n v="119"/>
    <n v="53789313"/>
    <s v="Action|Mystery|Sci-Fi|Thriller"/>
    <s v="Paycheck "/>
    <x v="0"/>
    <n v="60000000"/>
    <n v="2003"/>
    <n v="6.3"/>
    <s v="not outlier"/>
  </r>
  <r>
    <x v="338"/>
    <n v="124"/>
    <n v="51045801"/>
    <s v="Drama|Romance"/>
    <s v="Up Close &amp; Personal "/>
    <x v="0"/>
    <n v="60000000"/>
    <n v="1996"/>
    <n v="6.1"/>
    <s v="not outlier"/>
  </r>
  <r>
    <x v="339"/>
    <n v="93"/>
    <n v="50818750"/>
    <s v="Adventure|Animation|Comedy|Family|Fantasy"/>
    <s v="The Tale of Despereaux "/>
    <x v="0"/>
    <n v="60000000"/>
    <n v="2008"/>
    <n v="6.1"/>
    <s v="not outlier"/>
  </r>
  <r>
    <x v="340"/>
    <n v="98"/>
    <n v="50189179"/>
    <s v="Action|Comedy|Sci-Fi"/>
    <s v="The Tuxedo "/>
    <x v="0"/>
    <n v="60000000"/>
    <n v="2002"/>
    <n v="5.3"/>
    <s v="not outlier"/>
  </r>
  <r>
    <x v="341"/>
    <n v="92"/>
    <n v="50024083"/>
    <s v="Action|Thriller"/>
    <s v="Under Siege 2: Dark Territory "/>
    <x v="0"/>
    <n v="60000000"/>
    <n v="1995"/>
    <n v="5.4"/>
    <s v="not outlier"/>
  </r>
  <r>
    <x v="81"/>
    <n v="105"/>
    <n v="50549107"/>
    <s v="Action|Drama|Thriller"/>
    <s v="Jack Ryan: Shadow Recruit "/>
    <x v="0"/>
    <n v="60000000"/>
    <n v="2014"/>
    <n v="6.2"/>
    <s v="not outlier"/>
  </r>
  <r>
    <x v="342"/>
    <n v="124"/>
    <n v="56443482"/>
    <s v="Biography|Comedy|Drama"/>
    <s v="Joy "/>
    <x v="0"/>
    <n v="60000000"/>
    <n v="2015"/>
    <n v="6.6"/>
    <s v="not outlier"/>
  </r>
  <r>
    <x v="343"/>
    <n v="99"/>
    <n v="62401264"/>
    <s v="Action|Crime|Drama|Thriller"/>
    <s v="London Has Fallen "/>
    <x v="0"/>
    <n v="60000000"/>
    <n v="2016"/>
    <n v="5.9"/>
    <s v="not outlier"/>
  </r>
  <r>
    <x v="344"/>
    <n v="116"/>
    <n v="47748610"/>
    <s v="Action|Horror|Sci-Fi"/>
    <s v="Alien: Resurrection "/>
    <x v="0"/>
    <n v="75000000"/>
    <n v="1997"/>
    <n v="6.3"/>
    <s v="not outlier"/>
  </r>
  <r>
    <x v="256"/>
    <n v="124"/>
    <n v="46975183"/>
    <s v="Action|Crime|Drama|Mystery|Thriller"/>
    <s v="Shooter "/>
    <x v="0"/>
    <n v="61000000"/>
    <n v="2007"/>
    <n v="7.2"/>
    <s v="not outlier"/>
  </r>
  <r>
    <x v="345"/>
    <n v="96"/>
    <n v="50807639"/>
    <s v="Adventure|Animation|Comedy|Family|Fantasy"/>
    <s v="The Boxtrolls "/>
    <x v="0"/>
    <n v="60000000"/>
    <n v="2014"/>
    <n v="6.8"/>
    <s v="not outlier"/>
  </r>
  <r>
    <x v="346"/>
    <n v="104"/>
    <n v="46611204"/>
    <s v="Comedy|Drama|Fantasy|Romance"/>
    <s v="Practical Magic "/>
    <x v="0"/>
    <n v="48000000"/>
    <n v="1998"/>
    <n v="6.1"/>
    <s v="not outlier"/>
  </r>
  <r>
    <x v="188"/>
    <n v="100"/>
    <n v="257756197"/>
    <s v="Action|Adventure|Animation|Comedy|Family|Fantasy"/>
    <s v="The Lego Movie "/>
    <x v="0"/>
    <n v="60000000"/>
    <n v="2014"/>
    <n v="7.8"/>
    <s v="not outlier"/>
  </r>
  <r>
    <x v="347"/>
    <n v="115"/>
    <n v="48472213"/>
    <s v="Action|Comedy|Crime"/>
    <s v="Miss Congeniality 2: Armed and Fabulous "/>
    <x v="0"/>
    <n v="45000000"/>
    <n v="2005"/>
    <n v="5"/>
    <s v="not outlier"/>
  </r>
  <r>
    <x v="297"/>
    <n v="101"/>
    <n v="43060566"/>
    <s v="Action|Adventure|Fantasy|Sci-Fi|Thriller"/>
    <s v="Reign of Fire "/>
    <x v="0"/>
    <n v="60000000"/>
    <n v="2002"/>
    <n v="6.2"/>
    <s v="not outlier"/>
  </r>
  <r>
    <x v="348"/>
    <n v="113"/>
    <n v="45996718"/>
    <s v="Action|Crime|Drama|Thriller"/>
    <s v="Gangster Squad "/>
    <x v="0"/>
    <n v="60000000"/>
    <n v="2013"/>
    <n v="6.7"/>
    <s v="not outlier"/>
  </r>
  <r>
    <x v="349"/>
    <n v="100"/>
    <n v="43337279"/>
    <s v="Adventure|Comedy"/>
    <s v="Year One "/>
    <x v="0"/>
    <n v="60000000"/>
    <n v="2009"/>
    <n v="4.9000000000000004"/>
    <s v="not outlier"/>
  </r>
  <r>
    <x v="305"/>
    <n v="134"/>
    <n v="37479778"/>
    <s v="Biography|Drama|History|Sport"/>
    <s v="Invictus "/>
    <x v="0"/>
    <n v="60000000"/>
    <n v="2009"/>
    <n v="7.4"/>
    <s v="not outlier"/>
  </r>
  <r>
    <x v="126"/>
    <n v="125"/>
    <n v="40559930"/>
    <s v="Comedy|Crime|Romance|Thriller"/>
    <s v="Duplicity "/>
    <x v="0"/>
    <n v="60000000"/>
    <n v="2009"/>
    <n v="6.2"/>
    <s v="not outlier"/>
  </r>
  <r>
    <x v="350"/>
    <n v="94"/>
    <n v="36830057"/>
    <s v="Comedy|Family|Sci-Fi"/>
    <s v="My Favorite Martian "/>
    <x v="0"/>
    <n v="65000000"/>
    <n v="1999"/>
    <n v="4.9000000000000004"/>
    <s v="not outlier"/>
  </r>
  <r>
    <x v="276"/>
    <n v="107"/>
    <n v="36279230"/>
    <s v="Action|Crime|Thriller"/>
    <s v="The Sentinel "/>
    <x v="0"/>
    <n v="60000000"/>
    <n v="2006"/>
    <n v="6.1"/>
    <s v="not outlier"/>
  </r>
  <r>
    <x v="351"/>
    <n v="91"/>
    <n v="42194060"/>
    <s v="Adventure|Animation|Comedy|Family|Sci-Fi"/>
    <s v="Planet 51 "/>
    <x v="0"/>
    <n v="70000000"/>
    <n v="2009"/>
    <n v="6.1"/>
    <s v="not outlier"/>
  </r>
  <r>
    <x v="352"/>
    <n v="116"/>
    <n v="43119879"/>
    <s v="Action|Adventure|Sci-Fi|Thriller"/>
    <s v="Star Trek: Nemesis "/>
    <x v="0"/>
    <n v="60000000"/>
    <n v="2002"/>
    <n v="6.4"/>
    <s v="not outlier"/>
  </r>
  <r>
    <x v="353"/>
    <n v="100"/>
    <n v="35096190"/>
    <s v="Comedy|Crime|Romance"/>
    <s v="Intolerable Cruelty "/>
    <x v="0"/>
    <n v="60000000"/>
    <n v="2003"/>
    <n v="6.3"/>
    <s v="not outlier"/>
  </r>
  <r>
    <x v="29"/>
    <n v="117"/>
    <n v="43290977"/>
    <s v="Crime|Drama|Mystery|Thriller"/>
    <s v="Edge of Darkness "/>
    <x v="0"/>
    <n v="80000000"/>
    <n v="2010"/>
    <n v="6.6"/>
    <s v="not outlier"/>
  </r>
  <r>
    <x v="166"/>
    <n v="110"/>
    <n v="33927476"/>
    <s v="Horror|Mystery|Sci-Fi|Thriller"/>
    <s v="The Relic "/>
    <x v="0"/>
    <n v="40000000"/>
    <n v="1997"/>
    <n v="5.7"/>
    <s v="not outlier"/>
  </r>
  <r>
    <x v="349"/>
    <n v="96"/>
    <n v="32122249"/>
    <s v="Comedy|Crime"/>
    <s v="Analyze That "/>
    <x v="0"/>
    <n v="60000000"/>
    <n v="2002"/>
    <n v="5.9"/>
    <s v="not outlier"/>
  </r>
  <r>
    <x v="338"/>
    <n v="101"/>
    <n v="40076438"/>
    <s v="Action|Crime|Drama|Mystery|Thriller"/>
    <s v="Righteous Kill "/>
    <x v="0"/>
    <n v="60000000"/>
    <n v="2008"/>
    <n v="6"/>
    <s v="not outlier"/>
  </r>
  <r>
    <x v="354"/>
    <n v="111"/>
    <n v="32940507"/>
    <s v="Action|Crime|Drama|Thriller"/>
    <s v="Mercury Rising "/>
    <x v="0"/>
    <n v="60000000"/>
    <n v="1998"/>
    <n v="6.1"/>
    <s v="not outlier"/>
  </r>
  <r>
    <x v="92"/>
    <n v="117"/>
    <n v="31670931"/>
    <s v="Biography|Drama|Music"/>
    <s v="The Soloist "/>
    <x v="0"/>
    <n v="60000000"/>
    <n v="2009"/>
    <n v="6.7"/>
    <s v="not outlier"/>
  </r>
  <r>
    <x v="330"/>
    <n v="126"/>
    <n v="30695227"/>
    <s v="Drama|Fantasy|Sport"/>
    <s v="The Legend of Bagger Vance "/>
    <x v="0"/>
    <n v="60000000"/>
    <n v="2000"/>
    <n v="6.7"/>
    <s v="not outlier"/>
  </r>
  <r>
    <x v="277"/>
    <n v="152"/>
    <n v="32522352"/>
    <s v="Adventure|Comedy|Drama|Music"/>
    <s v="Almost Famous "/>
    <x v="0"/>
    <n v="60000000"/>
    <n v="2000"/>
    <n v="7.9"/>
    <s v="not outlier"/>
  </r>
  <r>
    <x v="94"/>
    <n v="101"/>
    <n v="26082914"/>
    <s v="Action|Adventure|Crime|Thriller"/>
    <s v="xXx: State of the Union "/>
    <x v="0"/>
    <n v="87000000"/>
    <n v="2005"/>
    <n v="4.3"/>
    <s v="not outlier"/>
  </r>
  <r>
    <x v="355"/>
    <n v="87"/>
    <n v="29136626"/>
    <s v="Action|Fantasy|Horror|Sci-Fi|Thriller"/>
    <s v="Priest "/>
    <x v="0"/>
    <n v="60000000"/>
    <n v="2011"/>
    <n v="5.7"/>
    <s v="not outlier"/>
  </r>
  <r>
    <x v="356"/>
    <n v="85"/>
    <n v="26288320"/>
    <s v="Adventure|Animation|Comedy|Drama|Family|Fantasy|Romance"/>
    <s v="Sinbad: Legend of the Seven Seas "/>
    <x v="0"/>
    <n v="60000000"/>
    <n v="2003"/>
    <n v="6.7"/>
    <s v="not outlier"/>
  </r>
  <r>
    <x v="203"/>
    <n v="130"/>
    <n v="26616590"/>
    <s v="Horror|Sci-Fi|Thriller"/>
    <s v="Event Horizon "/>
    <x v="0"/>
    <n v="60000000"/>
    <n v="1997"/>
    <n v="6.7"/>
    <s v="not outlier"/>
  </r>
  <r>
    <x v="49"/>
    <n v="104"/>
    <n v="30063805"/>
    <s v="Drama|Fantasy|Mystery|Romance|Thriller"/>
    <s v="Dragonfly "/>
    <x v="0"/>
    <n v="60000000"/>
    <n v="2002"/>
    <n v="6.1"/>
    <s v="not outlier"/>
  </r>
  <r>
    <x v="196"/>
    <n v="121"/>
    <n v="22518325"/>
    <s v="Crime|Drama|Mystery|Thriller"/>
    <s v="The Black Dahlia "/>
    <x v="0"/>
    <n v="50000000"/>
    <n v="2006"/>
    <n v="5.6"/>
    <s v="not outlier"/>
  </r>
  <r>
    <x v="357"/>
    <n v="140"/>
    <n v="13082288"/>
    <s v="Action|Adventure|Drama|History|Romance|War"/>
    <s v="Flyboys "/>
    <x v="0"/>
    <n v="60000000"/>
    <n v="2006"/>
    <n v="6.6"/>
    <s v="not outlier"/>
  </r>
  <r>
    <x v="358"/>
    <n v="131"/>
    <n v="18208078"/>
    <s v="Action|Drama|Thriller"/>
    <s v="The Last Castle "/>
    <x v="0"/>
    <n v="60000000"/>
    <n v="2001"/>
    <n v="6.9"/>
    <s v="not outlier"/>
  </r>
  <r>
    <x v="359"/>
    <n v="91"/>
    <n v="14218868"/>
    <s v="Horror|Sci-Fi|Thriller"/>
    <s v="Supernova "/>
    <x v="0"/>
    <n v="65000000"/>
    <n v="2000"/>
    <n v="4.8"/>
    <s v="not outlier"/>
  </r>
  <r>
    <x v="360"/>
    <n v="118"/>
    <n v="22451"/>
    <s v="Drama|Fantasy|Mystery|Romance"/>
    <s v="Winter's Tale "/>
    <x v="0"/>
    <n v="60000000"/>
    <n v="2014"/>
    <n v="6.2"/>
    <s v="not outlier"/>
  </r>
  <r>
    <x v="361"/>
    <n v="130"/>
    <n v="31165421"/>
    <s v="Fantasy|Horror|Mystery|Romance"/>
    <s v="The Mortal Instruments: City of Bones "/>
    <x v="0"/>
    <n v="60000000"/>
    <n v="2013"/>
    <n v="6"/>
    <s v="not outlier"/>
  </r>
  <r>
    <x v="334"/>
    <n v="90"/>
    <n v="11802056"/>
    <s v="Adventure|Comedy|Family|Romance|Sci-Fi"/>
    <s v="Meet Dave "/>
    <x v="0"/>
    <n v="60000000"/>
    <n v="2008"/>
    <n v="4.9000000000000004"/>
    <s v="not outlier"/>
  </r>
  <r>
    <x v="362"/>
    <n v="103"/>
    <n v="25472967"/>
    <s v="Drama|Horror|Thriller"/>
    <s v="Dark Water "/>
    <x v="0"/>
    <n v="30000000"/>
    <n v="2005"/>
    <n v="5.6"/>
    <s v="not outlier"/>
  </r>
  <r>
    <x v="80"/>
    <n v="122"/>
    <n v="22362500"/>
    <s v="Comedy|Drama"/>
    <s v="Edtv "/>
    <x v="0"/>
    <n v="55000000"/>
    <n v="1999"/>
    <n v="6.1"/>
    <s v="not outlier"/>
  </r>
  <r>
    <x v="363"/>
    <n v="106"/>
    <n v="17281832"/>
    <s v="Adventure|Family|Fantasy"/>
    <s v="Inkheart "/>
    <x v="0"/>
    <n v="60000000"/>
    <n v="2008"/>
    <n v="6.1"/>
    <s v="not outlier"/>
  </r>
  <r>
    <x v="315"/>
    <n v="103"/>
    <n v="19781879"/>
    <s v="Action|Crime|Fantasy|Thriller"/>
    <s v="The Spirit "/>
    <x v="0"/>
    <n v="60000000"/>
    <n v="2008"/>
    <n v="4.8"/>
    <s v="not outlier"/>
  </r>
  <r>
    <x v="364"/>
    <n v="107"/>
    <n v="7605668"/>
    <s v="Action|Comedy|Mystery|Romance"/>
    <s v="Mortdecai "/>
    <x v="0"/>
    <n v="60000000"/>
    <n v="2015"/>
    <n v="5.5"/>
    <s v="not outlier"/>
  </r>
  <r>
    <x v="29"/>
    <n v="127"/>
    <n v="4426297"/>
    <s v="Adventure|Drama|Romance|War"/>
    <s v="Beyond Borders "/>
    <x v="0"/>
    <n v="35000000"/>
    <n v="2003"/>
    <n v="6.5"/>
    <s v="not outlier"/>
  </r>
  <r>
    <x v="365"/>
    <n v="132"/>
    <n v="10166502"/>
    <s v="Action|Drama|War"/>
    <s v="The Great Raid "/>
    <x v="5"/>
    <n v="80000000"/>
    <n v="2005"/>
    <n v="6.7"/>
    <s v="not outlier"/>
  </r>
  <r>
    <x v="366"/>
    <n v="108"/>
    <n v="363024263"/>
    <s v="Action|Adventure|Comedy|Romance|Sci-Fi"/>
    <s v="Deadpool "/>
    <x v="0"/>
    <n v="58000000"/>
    <n v="2016"/>
    <n v="8.1"/>
    <s v="not outlier"/>
  </r>
  <r>
    <x v="367"/>
    <n v="114"/>
    <n v="12065985"/>
    <s v="Comedy|Drama"/>
    <s v="Holy Man "/>
    <x v="0"/>
    <n v="60000000"/>
    <n v="1998"/>
    <n v="4.9000000000000004"/>
    <s v="not outlier"/>
  </r>
  <r>
    <x v="305"/>
    <n v="133"/>
    <n v="350123553"/>
    <s v="Action|Biography|Drama|History|Thriller|War"/>
    <s v="American Sniper "/>
    <x v="0"/>
    <n v="58800000"/>
    <n v="2014"/>
    <n v="7.3"/>
    <s v="not outlier"/>
  </r>
  <r>
    <x v="44"/>
    <n v="103"/>
    <n v="80021740"/>
    <s v="Adventure|Comedy|Family|Fantasy|Horror"/>
    <s v="Goosebumps "/>
    <x v="0"/>
    <n v="58000000"/>
    <n v="2015"/>
    <n v="6.4"/>
    <s v="not outlier"/>
  </r>
  <r>
    <x v="184"/>
    <n v="95"/>
    <n v="48291624"/>
    <s v="Comedy|Fantasy|Romance"/>
    <s v="Just Like Heaven "/>
    <x v="0"/>
    <n v="58000000"/>
    <n v="2005"/>
    <n v="6.7"/>
    <s v="not outlier"/>
  </r>
  <r>
    <x v="368"/>
    <n v="87"/>
    <n v="53715611"/>
    <s v="Action|Adventure|Thriller|War"/>
    <s v="Rambo III "/>
    <x v="0"/>
    <n v="63000000"/>
    <n v="1988"/>
    <n v="5.7"/>
    <s v="not outlier"/>
  </r>
  <r>
    <x v="280"/>
    <n v="114"/>
    <n v="31199215"/>
    <s v="Comedy|Drama|Romance|Sport"/>
    <s v="Leatherheads "/>
    <x v="0"/>
    <n v="58000000"/>
    <n v="2008"/>
    <n v="6"/>
    <s v="not outlier"/>
  </r>
  <r>
    <x v="326"/>
    <n v="103"/>
    <n v="29580087"/>
    <s v="Comedy|Drama|Romance"/>
    <s v="Did You Hear About the Morgans? "/>
    <x v="0"/>
    <n v="58000000"/>
    <n v="2009"/>
    <n v="4.7"/>
    <s v="not outlier"/>
  </r>
  <r>
    <x v="76"/>
    <n v="125"/>
    <n v="44665963"/>
    <s v="Comedy"/>
    <s v="The Internship "/>
    <x v="0"/>
    <n v="58000000"/>
    <n v="2013"/>
    <n v="6.3"/>
    <s v="not outlier"/>
  </r>
  <r>
    <x v="203"/>
    <n v="97"/>
    <n v="60128566"/>
    <s v="Action|Adventure|Horror|Sci-Fi"/>
    <s v="Resident Evil: Afterlife "/>
    <x v="0"/>
    <n v="60000000"/>
    <n v="2010"/>
    <n v="5.9"/>
    <s v="not outlier"/>
  </r>
  <r>
    <x v="369"/>
    <n v="125"/>
    <n v="49875589"/>
    <s v="Action|Adventure|Drama|History|War"/>
    <s v="Red Tails "/>
    <x v="0"/>
    <n v="58000000"/>
    <n v="2012"/>
    <n v="5.9"/>
    <s v="not outlier"/>
  </r>
  <r>
    <x v="311"/>
    <n v="136"/>
    <n v="60984028"/>
    <s v="Drama|Mystery|Thriller"/>
    <s v="The Devil's Advocate "/>
    <x v="0"/>
    <n v="57000000"/>
    <n v="1997"/>
    <n v="7.5"/>
    <s v="not outlier"/>
  </r>
  <r>
    <x v="370"/>
    <n v="116"/>
    <n v="36931089"/>
    <s v="Comedy"/>
    <s v="That's My Boy "/>
    <x v="0"/>
    <n v="70000000"/>
    <n v="2012"/>
    <n v="5.6"/>
    <s v="not outlier"/>
  </r>
  <r>
    <x v="47"/>
    <n v="103"/>
    <n v="51317350"/>
    <s v="Action|Adventure|Fantasy"/>
    <s v="DragonHeart "/>
    <x v="0"/>
    <n v="57000000"/>
    <n v="1996"/>
    <n v="6.4"/>
    <s v="not outlier"/>
  </r>
  <r>
    <x v="24"/>
    <n v="97"/>
    <n v="28328132"/>
    <s v="Action|Comedy|Crime|Drama"/>
    <s v="After the Sunset "/>
    <x v="0"/>
    <n v="58000000"/>
    <n v="2004"/>
    <n v="6.3"/>
    <s v="not outlier"/>
  </r>
  <r>
    <x v="371"/>
    <n v="96"/>
    <n v="51774002"/>
    <s v="Action|Fantasy|Thriller"/>
    <s v="Ghost Rider: Spirit of Vengeance "/>
    <x v="0"/>
    <n v="57000000"/>
    <n v="2011"/>
    <n v="4.3"/>
    <s v="not outlier"/>
  </r>
  <r>
    <x v="372"/>
    <n v="131"/>
    <n v="25528495"/>
    <s v="Drama|Music|Romance|War"/>
    <s v="Captain Corelli's Mandolin "/>
    <x v="0"/>
    <n v="57000000"/>
    <n v="2001"/>
    <n v="5.9"/>
    <s v="not outlier"/>
  </r>
  <r>
    <x v="223"/>
    <n v="95"/>
    <n v="113006880"/>
    <s v="Action|Comedy|Drama|Family|Thriller"/>
    <s v="The Pacifier "/>
    <x v="0"/>
    <n v="56000000"/>
    <n v="2005"/>
    <n v="5.5"/>
    <s v="not outlier"/>
  </r>
  <r>
    <x v="373"/>
    <n v="86"/>
    <n v="45860039"/>
    <s v="Action|Crime"/>
    <s v="Walking Tall "/>
    <x v="0"/>
    <n v="56000000"/>
    <n v="2004"/>
    <n v="6.2"/>
    <s v="not outlier"/>
  </r>
  <r>
    <x v="41"/>
    <n v="142"/>
    <n v="329691196"/>
    <s v="Comedy|Drama"/>
    <s v="Forrest Gump "/>
    <x v="0"/>
    <n v="55000000"/>
    <n v="1994"/>
    <n v="8.8000000000000007"/>
    <s v="not outlier"/>
  </r>
  <r>
    <x v="322"/>
    <n v="92"/>
    <n v="217326336"/>
    <s v="Animation|Comedy|Family|Fantasy|Music"/>
    <s v="Alvin and the Chipmunks "/>
    <x v="0"/>
    <n v="60000000"/>
    <n v="2007"/>
    <n v="5.2"/>
    <s v="not outlier"/>
  </r>
  <r>
    <x v="177"/>
    <n v="108"/>
    <n v="166225040"/>
    <s v="Comedy"/>
    <s v="Meet the Parents "/>
    <x v="0"/>
    <n v="55000000"/>
    <n v="2000"/>
    <n v="7"/>
    <s v="not outlier"/>
  </r>
  <r>
    <x v="374"/>
    <n v="84"/>
    <n v="141600000"/>
    <s v="Adventure|Animation|Drama|Family|History|Musical|Romance"/>
    <s v="Pocahontas "/>
    <x v="0"/>
    <n v="55000000"/>
    <n v="1995"/>
    <n v="6.6"/>
    <s v="not outlier"/>
  </r>
  <r>
    <x v="101"/>
    <n v="188"/>
    <n v="134218018"/>
    <s v="Action|Adventure|Drama|Romance|Sci-Fi"/>
    <s v="Superman "/>
    <x v="0"/>
    <n v="55000000"/>
    <n v="1978"/>
    <n v="7.3"/>
    <s v="not outlier"/>
  </r>
  <r>
    <x v="49"/>
    <n v="95"/>
    <n v="128769345"/>
    <s v="Comedy|Romance|Sci-Fi"/>
    <s v="The Nutty Professor "/>
    <x v="0"/>
    <n v="54000000"/>
    <n v="1996"/>
    <n v="5.6"/>
    <s v="not outlier"/>
  </r>
  <r>
    <x v="261"/>
    <n v="118"/>
    <n v="177575142"/>
    <s v="Comedy|Romance"/>
    <s v="Hitch "/>
    <x v="0"/>
    <n v="70000000"/>
    <n v="2005"/>
    <n v="6.6"/>
    <s v="not outlier"/>
  </r>
  <r>
    <x v="375"/>
    <n v="92"/>
    <n v="105263257"/>
    <s v="Action|Adventure|Comedy|Family|Romance"/>
    <s v="George of the Jungle "/>
    <x v="0"/>
    <n v="55000000"/>
    <n v="1997"/>
    <n v="5.4"/>
    <s v="not outlier"/>
  </r>
  <r>
    <x v="376"/>
    <n v="74"/>
    <n v="104354205"/>
    <s v="Comedy|Romance"/>
    <s v="American Wedding "/>
    <x v="0"/>
    <n v="55000000"/>
    <n v="2003"/>
    <n v="6.3"/>
    <s v="not outlier"/>
  </r>
  <r>
    <x v="111"/>
    <n v="134"/>
    <n v="107100855"/>
    <s v="Biography|Drama|Thriller"/>
    <s v="Captain Phillips "/>
    <x v="0"/>
    <n v="55000000"/>
    <n v="2013"/>
    <n v="7.9"/>
    <s v="not outlier"/>
  </r>
  <r>
    <x v="76"/>
    <n v="101"/>
    <n v="98711404"/>
    <s v="Comedy|Crime|Romance|Thriller"/>
    <s v="Date Night "/>
    <x v="0"/>
    <n v="55000000"/>
    <n v="2010"/>
    <n v="6.3"/>
    <s v="not outlier"/>
  </r>
  <r>
    <x v="169"/>
    <n v="100"/>
    <n v="100328194"/>
    <s v="Comedy|Family|Fantasy"/>
    <s v="Casper "/>
    <x v="0"/>
    <n v="50000000"/>
    <n v="1995"/>
    <n v="6"/>
    <s v="not outlier"/>
  </r>
  <r>
    <x v="256"/>
    <n v="132"/>
    <n v="101530738"/>
    <s v="Action|Crime|Thriller"/>
    <s v="The Equalizer "/>
    <x v="0"/>
    <n v="55000000"/>
    <n v="2014"/>
    <n v="7.2"/>
    <s v="not outlier"/>
  </r>
  <r>
    <x v="377"/>
    <n v="105"/>
    <n v="93815117"/>
    <s v="Comedy|Drama|Romance"/>
    <s v="Maid in Manhattan "/>
    <x v="0"/>
    <n v="55000000"/>
    <n v="2002"/>
    <n v="5.0999999999999996"/>
    <s v="not outlier"/>
  </r>
  <r>
    <x v="154"/>
    <n v="123"/>
    <n v="91400000"/>
    <s v="Action|Drama|Thriller|War"/>
    <s v="Crimson Tide "/>
    <x v="0"/>
    <n v="53000000"/>
    <n v="1995"/>
    <n v="7.3"/>
    <s v="not outlier"/>
  </r>
  <r>
    <x v="378"/>
    <n v="117"/>
    <n v="162586036"/>
    <s v="Biography|Drama"/>
    <s v="The Pursuit of Happyness "/>
    <x v="0"/>
    <n v="55000000"/>
    <n v="2006"/>
    <n v="8"/>
    <s v="not outlier"/>
  </r>
  <r>
    <x v="121"/>
    <n v="98"/>
    <n v="89706988"/>
    <s v="Drama|Mystery|Thriller"/>
    <s v="Flightplan "/>
    <x v="0"/>
    <n v="55000000"/>
    <n v="2005"/>
    <n v="6.2"/>
    <s v="not outlier"/>
  </r>
  <r>
    <x v="259"/>
    <n v="128"/>
    <n v="83000000"/>
    <s v="Drama|Thriller"/>
    <s v="Disclosure "/>
    <x v="0"/>
    <n v="55000000"/>
    <n v="1994"/>
    <n v="6"/>
    <s v="not outlier"/>
  </r>
  <r>
    <x v="169"/>
    <n v="114"/>
    <n v="78745923"/>
    <s v="Drama|Fantasy|Romance"/>
    <s v="City of Angels "/>
    <x v="0"/>
    <n v="55000000"/>
    <n v="1998"/>
    <n v="6.7"/>
    <s v="not outlier"/>
  </r>
  <r>
    <x v="158"/>
    <n v="111"/>
    <n v="70098138"/>
    <s v="Action"/>
    <s v="Kill Bill: Vol. 1 "/>
    <x v="0"/>
    <n v="30000000"/>
    <n v="2003"/>
    <n v="8.1"/>
    <s v="not outlier"/>
  </r>
  <r>
    <x v="176"/>
    <n v="85"/>
    <n v="66365290"/>
    <s v="Comedy"/>
    <s v="Bowfinger "/>
    <x v="0"/>
    <n v="55000000"/>
    <n v="1999"/>
    <n v="6.4"/>
    <s v="not outlier"/>
  </r>
  <r>
    <x v="158"/>
    <n v="137"/>
    <n v="66207920"/>
    <s v="Action|Crime|Drama|Thriller"/>
    <s v="Kill Bill: Vol. 2 "/>
    <x v="0"/>
    <n v="30000000"/>
    <n v="2004"/>
    <n v="8"/>
    <s v="not outlier"/>
  </r>
  <r>
    <x v="201"/>
    <n v="97"/>
    <n v="63408614"/>
    <s v="Action|Comedy|Crime|Thriller"/>
    <s v="Tango &amp; Cash "/>
    <x v="0"/>
    <n v="55000000"/>
    <n v="1989"/>
    <n v="6.3"/>
    <s v="not outlier"/>
  </r>
  <r>
    <x v="41"/>
    <n v="104"/>
    <n v="58422650"/>
    <s v="Comedy|Fantasy|Horror"/>
    <s v="Death Becomes Her "/>
    <x v="0"/>
    <n v="55000000"/>
    <n v="1992"/>
    <n v="6.4"/>
    <s v="not outlier"/>
  </r>
  <r>
    <x v="379"/>
    <n v="110"/>
    <n v="56932305"/>
    <s v="Action|Adventure|Comedy|Western"/>
    <s v="Shanghai Noon "/>
    <x v="0"/>
    <n v="55000000"/>
    <n v="2000"/>
    <n v="6.6"/>
    <s v="not outlier"/>
  </r>
  <r>
    <x v="352"/>
    <n v="133"/>
    <n v="68750000"/>
    <s v="Action|Adventure|Thriller"/>
    <s v="Executive Decision "/>
    <x v="0"/>
    <n v="55000000"/>
    <n v="1996"/>
    <n v="6.4"/>
    <s v="not outlier"/>
  </r>
  <r>
    <x v="184"/>
    <n v="94"/>
    <n v="68218041"/>
    <s v="Comedy|Family|Fantasy"/>
    <s v="Mr. Popper's Penguins "/>
    <x v="0"/>
    <n v="55000000"/>
    <n v="2011"/>
    <n v="6"/>
    <s v="not outlier"/>
  </r>
  <r>
    <x v="93"/>
    <n v="104"/>
    <n v="25040293"/>
    <s v="Action|Adventure|Fantasy"/>
    <s v="The Forbidden Kingdom "/>
    <x v="0"/>
    <n v="55000000"/>
    <n v="2008"/>
    <n v="6.6"/>
    <s v="not outlier"/>
  </r>
  <r>
    <x v="380"/>
    <n v="91"/>
    <n v="55747724"/>
    <s v="Adventure|Animation|Comedy|Family"/>
    <s v="Free Birds "/>
    <x v="0"/>
    <n v="55000000"/>
    <n v="2013"/>
    <n v="5.9"/>
    <s v="not outlier"/>
  </r>
  <r>
    <x v="64"/>
    <n v="145"/>
    <n v="55473600"/>
    <s v="Action|Horror|Sci-Fi"/>
    <s v="Alien 3 "/>
    <x v="0"/>
    <n v="50000000"/>
    <n v="1992"/>
    <n v="6.4"/>
    <s v="not outlier"/>
  </r>
  <r>
    <x v="381"/>
    <n v="135"/>
    <n v="49994804"/>
    <s v="Biography|Drama|History|Musical"/>
    <s v="Evita "/>
    <x v="0"/>
    <n v="55000000"/>
    <n v="1996"/>
    <n v="6.3"/>
    <s v="not outlier"/>
  </r>
  <r>
    <x v="382"/>
    <n v="122"/>
    <n v="41609593"/>
    <s v="Action|Adventure|Crime|Thriller"/>
    <s v="Ronin "/>
    <x v="0"/>
    <n v="55000000"/>
    <n v="1998"/>
    <n v="7.3"/>
    <s v="not outlier"/>
  </r>
  <r>
    <x v="233"/>
    <n v="110"/>
    <n v="38553833"/>
    <s v="Adventure|Drama|Horror|Thriller"/>
    <s v="The Ghost and the Darkness "/>
    <x v="0"/>
    <n v="55000000"/>
    <n v="1996"/>
    <n v="6.8"/>
    <s v="not outlier"/>
  </r>
  <r>
    <x v="383"/>
    <n v="95"/>
    <n v="76137505"/>
    <s v="Animation|Comedy|Family|Fantasy"/>
    <s v="Paddington "/>
    <x v="0"/>
    <n v="55000000"/>
    <n v="2014"/>
    <n v="7.2"/>
    <s v="not outlier"/>
  </r>
  <r>
    <x v="384"/>
    <n v="102"/>
    <n v="34350553"/>
    <s v="Action|Comedy|Sci-Fi"/>
    <s v="The Watch "/>
    <x v="0"/>
    <n v="68000000"/>
    <n v="2012"/>
    <n v="5.7"/>
    <s v="not outlier"/>
  </r>
  <r>
    <x v="385"/>
    <n v="94"/>
    <n v="34238611"/>
    <s v="Action|Crime|Drama|Thriller"/>
    <s v="The Hunted "/>
    <x v="0"/>
    <n v="55000000"/>
    <n v="2003"/>
    <n v="6"/>
    <s v="not outlier"/>
  </r>
  <r>
    <x v="67"/>
    <n v="126"/>
    <n v="34098563"/>
    <s v="Drama|Thriller"/>
    <s v="Instinct "/>
    <x v="0"/>
    <n v="55000000"/>
    <n v="1999"/>
    <n v="6.5"/>
    <s v="not outlier"/>
  </r>
  <r>
    <x v="287"/>
    <n v="118"/>
    <n v="33828318"/>
    <s v="Comedy"/>
    <s v="Stuck on You "/>
    <x v="0"/>
    <n v="55000000"/>
    <n v="2003"/>
    <n v="5.8"/>
    <s v="not outlier"/>
  </r>
  <r>
    <x v="386"/>
    <n v="99"/>
    <n v="33472850"/>
    <s v="Comedy|Sport"/>
    <s v="Semi-Pro "/>
    <x v="0"/>
    <n v="55000000"/>
    <n v="2008"/>
    <n v="5.8"/>
    <s v="not outlier"/>
  </r>
  <r>
    <x v="387"/>
    <n v="88"/>
    <n v="31051126"/>
    <s v="Adventure|Animation|Comedy|Family"/>
    <s v="The Pirates! Band of Misfits "/>
    <x v="0"/>
    <n v="55000000"/>
    <n v="2012"/>
    <n v="6.7"/>
    <s v="not outlier"/>
  </r>
  <r>
    <x v="305"/>
    <n v="141"/>
    <n v="35707327"/>
    <s v="Crime|Drama|Mystery|Thriller"/>
    <s v="Changeling "/>
    <x v="0"/>
    <n v="55000000"/>
    <n v="2008"/>
    <n v="7.8"/>
    <s v="not outlier"/>
  </r>
  <r>
    <x v="213"/>
    <n v="107"/>
    <n v="20550712"/>
    <s v="Action|Drama|Sci-Fi|Thriller"/>
    <s v="Chain Reaction "/>
    <x v="0"/>
    <n v="50000000"/>
    <n v="1996"/>
    <n v="5.6"/>
    <s v="not outlier"/>
  </r>
  <r>
    <x v="154"/>
    <n v="116"/>
    <n v="18573791"/>
    <s v="Action|Drama|Sport|Thriller"/>
    <s v="The Fan "/>
    <x v="0"/>
    <n v="55000000"/>
    <n v="1996"/>
    <n v="5.8"/>
    <s v="not outlier"/>
  </r>
  <r>
    <x v="167"/>
    <n v="143"/>
    <n v="51225796"/>
    <s v="Drama|Musical|Romance|Thriller"/>
    <s v="The Phantom of the Opera "/>
    <x v="0"/>
    <n v="70000000"/>
    <n v="2004"/>
    <n v="7.4"/>
    <s v="not outlier"/>
  </r>
  <r>
    <x v="388"/>
    <n v="114"/>
    <n v="16264475"/>
    <s v="Biography|Drama|History|War"/>
    <s v="Elizabeth: The Golden Age "/>
    <x v="0"/>
    <n v="55000000"/>
    <n v="2007"/>
    <n v="6.9"/>
    <s v="not outlier"/>
  </r>
  <r>
    <x v="389"/>
    <n v="93"/>
    <n v="25857987"/>
    <s v="Action|Sci-Fi"/>
    <s v="Æon Flux "/>
    <x v="0"/>
    <n v="62000000"/>
    <n v="2005"/>
    <n v="5.5"/>
    <s v="not outlier"/>
  </r>
  <r>
    <x v="390"/>
    <n v="280"/>
    <n v="12870569"/>
    <s v="Drama|History|War"/>
    <s v="Gods and Generals "/>
    <x v="0"/>
    <n v="56000000"/>
    <n v="2003"/>
    <n v="6.3"/>
    <s v="not outlier"/>
  </r>
  <r>
    <x v="391"/>
    <n v="100"/>
    <n v="11466088"/>
    <s v="Action|Thriller"/>
    <s v="Turbulence "/>
    <x v="0"/>
    <n v="71000000"/>
    <n v="1997"/>
    <n v="4.7"/>
    <s v="not outlier"/>
  </r>
  <r>
    <x v="392"/>
    <n v="107"/>
    <n v="16088610"/>
    <s v="Comedy|Drama|Family|Fantasy"/>
    <s v="Imagine That "/>
    <x v="0"/>
    <n v="55000000"/>
    <n v="2009"/>
    <n v="5.6"/>
    <s v="not outlier"/>
  </r>
  <r>
    <x v="69"/>
    <n v="119"/>
    <n v="51178893"/>
    <s v="Adventure|Comedy|Crime|Family|Musical"/>
    <s v="Muppets Most Wanted "/>
    <x v="0"/>
    <n v="50000000"/>
    <n v="2014"/>
    <n v="6.4"/>
    <s v="not outlier"/>
  </r>
  <r>
    <x v="279"/>
    <n v="95"/>
    <n v="6768055"/>
    <s v="Action|Adventure|Comedy|Family|Sci-Fi"/>
    <s v="Thunderbirds "/>
    <x v="0"/>
    <n v="57000000"/>
    <n v="2004"/>
    <n v="4.2"/>
    <s v="not outlier"/>
  </r>
  <r>
    <x v="393"/>
    <n v="119"/>
    <n v="39440655"/>
    <s v="Drama|Music|Musical|Romance"/>
    <s v="Burlesque "/>
    <x v="0"/>
    <n v="55000000"/>
    <n v="2010"/>
    <n v="6.4"/>
    <s v="not outlier"/>
  </r>
  <r>
    <x v="344"/>
    <n v="133"/>
    <n v="6167817"/>
    <s v="Drama|Mystery|Romance|War"/>
    <s v="A Very Long Engagement "/>
    <x v="4"/>
    <n v="47000000"/>
    <n v="2004"/>
    <n v="7.7"/>
    <s v="not outlier"/>
  </r>
  <r>
    <x v="36"/>
    <n v="117"/>
    <n v="81645152"/>
    <s v="Action|Horror|Sci-Fi|Thriller"/>
    <s v="Blade II "/>
    <x v="0"/>
    <n v="54000000"/>
    <n v="2002"/>
    <n v="6.7"/>
    <s v="not outlier"/>
  </r>
  <r>
    <x v="378"/>
    <n v="123"/>
    <n v="69951824"/>
    <s v="Drama|Romance"/>
    <s v="Seven Pounds "/>
    <x v="0"/>
    <n v="55000000"/>
    <n v="2008"/>
    <n v="7.7"/>
    <s v="not outlier"/>
  </r>
  <r>
    <x v="359"/>
    <n v="92"/>
    <n v="9483821"/>
    <s v="Action|Thriller"/>
    <s v="Bullet to the Head "/>
    <x v="0"/>
    <n v="55000000"/>
    <n v="2012"/>
    <n v="5.7"/>
    <s v="not outlier"/>
  </r>
  <r>
    <x v="394"/>
    <n v="170"/>
    <n v="66676062"/>
    <s v="Crime|Drama"/>
    <s v="The Godfather: Part III "/>
    <x v="0"/>
    <n v="54000000"/>
    <n v="1990"/>
    <n v="7.6"/>
    <s v="not outlier"/>
  </r>
  <r>
    <x v="277"/>
    <n v="123"/>
    <n v="26838389"/>
    <s v="Comedy|Drama|Romance"/>
    <s v="Elizabethtown "/>
    <x v="0"/>
    <n v="57000000"/>
    <n v="2005"/>
    <n v="6.4"/>
    <s v="not outlier"/>
  </r>
  <r>
    <x v="19"/>
    <n v="110"/>
    <n v="75604320"/>
    <s v="Comedy|Romance"/>
    <s v="You, Me and Dupree "/>
    <x v="0"/>
    <n v="54000000"/>
    <n v="2006"/>
    <n v="5.6"/>
    <s v="not outlier"/>
  </r>
  <r>
    <x v="395"/>
    <n v="116"/>
    <n v="108200000"/>
    <s v="Action|Adventure|Romance|Sci-Fi"/>
    <s v="Superman II "/>
    <x v="0"/>
    <n v="54000000"/>
    <n v="1980"/>
    <n v="6.8"/>
    <s v="not outlier"/>
  </r>
  <r>
    <x v="336"/>
    <n v="128"/>
    <n v="7221458"/>
    <s v="Drama|Thriller"/>
    <s v="All the King's Men "/>
    <x v="0"/>
    <n v="55000000"/>
    <n v="2006"/>
    <n v="6.2"/>
    <s v="not outlier"/>
  </r>
  <r>
    <x v="246"/>
    <n v="99"/>
    <n v="70327868"/>
    <s v="Action|Crime|Thriller"/>
    <s v="Shaft "/>
    <x v="0"/>
    <n v="46000000"/>
    <n v="2000"/>
    <n v="5.9"/>
    <s v="not outlier"/>
  </r>
  <r>
    <x v="263"/>
    <n v="94"/>
    <n v="58297830"/>
    <s v="Adventure|Animation|Drama|Family|Fantasy|Musical|Mystery|Romance"/>
    <s v="Anastasia "/>
    <x v="0"/>
    <n v="50000000"/>
    <n v="1997"/>
    <n v="7.1"/>
    <s v="not outlier"/>
  </r>
  <r>
    <x v="34"/>
    <n v="127"/>
    <n v="57386369"/>
    <s v="Drama|Musical|Romance"/>
    <s v="Moulin Rouge! "/>
    <x v="0"/>
    <n v="52500000"/>
    <n v="2001"/>
    <n v="7.6"/>
    <s v="not outlier"/>
  </r>
  <r>
    <x v="354"/>
    <n v="89"/>
    <n v="45207112"/>
    <s v="Crime|Mystery|Thriller"/>
    <s v="Domestic Disturbance "/>
    <x v="0"/>
    <n v="53000000"/>
    <n v="2001"/>
    <n v="5.5"/>
    <s v="not outlier"/>
  </r>
  <r>
    <x v="396"/>
    <n v="123"/>
    <n v="62563543"/>
    <s v="Biography|Crime|Drama"/>
    <s v="Black Mass "/>
    <x v="0"/>
    <n v="53000000"/>
    <n v="2015"/>
    <n v="7"/>
    <s v="not outlier"/>
  </r>
  <r>
    <x v="305"/>
    <n v="135"/>
    <n v="33574332"/>
    <s v="Drama|History|War"/>
    <s v="Flags of Our Fathers "/>
    <x v="0"/>
    <n v="90000000"/>
    <n v="2006"/>
    <n v="7.1"/>
    <s v="not outlier"/>
  </r>
  <r>
    <x v="255"/>
    <n v="118"/>
    <n v="73343413"/>
    <s v="Crime|Drama|Thriller"/>
    <s v="Law Abiding Citizen "/>
    <x v="0"/>
    <n v="50000000"/>
    <n v="2009"/>
    <n v="7.4"/>
    <s v="not outlier"/>
  </r>
  <r>
    <x v="397"/>
    <n v="189"/>
    <n v="25031037"/>
    <s v="Action|Horror|Thriller"/>
    <s v="Grindhouse "/>
    <x v="0"/>
    <n v="53000000"/>
    <n v="2007"/>
    <n v="7.6"/>
    <s v="not outlier"/>
  </r>
  <r>
    <x v="234"/>
    <n v="172"/>
    <n v="22843047"/>
    <s v="Drama|History|Horror"/>
    <s v="Beloved "/>
    <x v="0"/>
    <n v="55000000"/>
    <n v="1998"/>
    <n v="5.9"/>
    <s v="not outlier"/>
  </r>
  <r>
    <x v="398"/>
    <n v="124"/>
    <n v="5755286"/>
    <s v="Drama|Romance|Sport"/>
    <s v="Lucky You "/>
    <x v="0"/>
    <n v="55000000"/>
    <n v="2007"/>
    <n v="5.9"/>
    <s v="not outlier"/>
  </r>
  <r>
    <x v="37"/>
    <n v="141"/>
    <n v="164435221"/>
    <s v="Biography|Crime|Drama"/>
    <s v="Catch Me If You Can "/>
    <x v="0"/>
    <n v="52000000"/>
    <n v="2002"/>
    <n v="8"/>
    <s v="not outlier"/>
  </r>
  <r>
    <x v="199"/>
    <n v="157"/>
    <n v="95720716"/>
    <s v="Drama|History|Thriller"/>
    <s v="Zero Dark Thirty "/>
    <x v="0"/>
    <n v="40000000"/>
    <n v="2012"/>
    <n v="7.4"/>
    <s v="not outlier"/>
  </r>
  <r>
    <x v="113"/>
    <n v="106"/>
    <n v="118683135"/>
    <s v="Comedy|Drama|Romance"/>
    <s v="The Break-Up "/>
    <x v="0"/>
    <n v="52000000"/>
    <n v="2006"/>
    <n v="5.8"/>
    <s v="not outlier"/>
  </r>
  <r>
    <x v="399"/>
    <n v="108"/>
    <n v="143704210"/>
    <s v="Comedy|Family|Musical|Romance"/>
    <s v="Mamma Mia! "/>
    <x v="0"/>
    <n v="52000000"/>
    <n v="2008"/>
    <n v="6.3"/>
    <s v="not outlier"/>
  </r>
  <r>
    <x v="274"/>
    <n v="125"/>
    <n v="110476776"/>
    <s v="Comedy|Romance"/>
    <s v="Valentine's Day "/>
    <x v="0"/>
    <n v="52000000"/>
    <n v="2010"/>
    <n v="5.7"/>
    <s v="not outlier"/>
  </r>
  <r>
    <x v="400"/>
    <n v="107"/>
    <n v="80270227"/>
    <s v="Action|Adventure|Comedy"/>
    <s v="The Dukes of Hazzard "/>
    <x v="0"/>
    <n v="50000000"/>
    <n v="2005"/>
    <n v="5.0999999999999996"/>
    <s v="not outlier"/>
  </r>
  <r>
    <x v="401"/>
    <n v="215"/>
    <n v="36385763"/>
    <s v="Drama|War"/>
    <s v="The Thin Red Line "/>
    <x v="0"/>
    <n v="52000000"/>
    <n v="1998"/>
    <n v="7.6"/>
    <s v="not outlier"/>
  </r>
  <r>
    <x v="402"/>
    <n v="118"/>
    <n v="37035845"/>
    <s v="Comedy|Fantasy"/>
    <s v="The Change-Up "/>
    <x v="0"/>
    <n v="52000000"/>
    <n v="2011"/>
    <n v="6.4"/>
    <s v="not outlier"/>
  </r>
  <r>
    <x v="403"/>
    <n v="118"/>
    <n v="34580635"/>
    <s v="Biography|Comedy|Drama"/>
    <s v="Man on the Moon "/>
    <x v="0"/>
    <n v="52000000"/>
    <n v="1999"/>
    <n v="7.4"/>
    <s v="not outlier"/>
  </r>
  <r>
    <x v="46"/>
    <n v="178"/>
    <n v="42438300"/>
    <s v="Biography|Crime|Drama"/>
    <s v="Casino "/>
    <x v="0"/>
    <n v="52000000"/>
    <n v="1995"/>
    <n v="8.1999999999999993"/>
    <s v="not outlier"/>
  </r>
  <r>
    <x v="404"/>
    <n v="92"/>
    <n v="23324666"/>
    <s v="Action|Thriller"/>
    <s v="From Paris with Love "/>
    <x v="0"/>
    <n v="52000000"/>
    <n v="2010"/>
    <n v="6.5"/>
    <s v="not outlier"/>
  </r>
  <r>
    <x v="405"/>
    <n v="104"/>
    <n v="23020488"/>
    <s v="Action|Comedy|Fantasy"/>
    <s v="Bulletproof Monk "/>
    <x v="0"/>
    <n v="52000000"/>
    <n v="2003"/>
    <n v="5.5"/>
    <s v="not outlier"/>
  </r>
  <r>
    <x v="287"/>
    <n v="116"/>
    <n v="90567722"/>
    <s v="Comedy"/>
    <s v="Me, Myself &amp; Irene "/>
    <x v="0"/>
    <n v="51000000"/>
    <n v="2000"/>
    <n v="6.5"/>
    <s v="not outlier"/>
  </r>
  <r>
    <x v="406"/>
    <n v="90"/>
    <n v="72601713"/>
    <s v="Animation|Comedy|Family"/>
    <s v="Barnyard "/>
    <x v="0"/>
    <n v="51000000"/>
    <n v="2006"/>
    <n v="5.6"/>
    <s v="not outlier"/>
  </r>
  <r>
    <x v="18"/>
    <n v="130"/>
    <n v="296623634"/>
    <s v="Adventure|Drama|Fantasy|Romance"/>
    <s v="The Twilight Saga: New Moon "/>
    <x v="0"/>
    <n v="50000000"/>
    <n v="2009"/>
    <n v="4.5999999999999996"/>
    <s v="not outlier"/>
  </r>
  <r>
    <x v="12"/>
    <n v="90"/>
    <n v="267652016"/>
    <s v="Adventure|Animation|Comedy|Family|Fantasy"/>
    <s v="Shrek "/>
    <x v="0"/>
    <n v="60000000"/>
    <n v="2001"/>
    <n v="7.9"/>
    <s v="not outlier"/>
  </r>
  <r>
    <x v="407"/>
    <n v="106"/>
    <n v="62453315"/>
    <s v="Romance|Sci-Fi|Thriller"/>
    <s v="The Adjustment Bureau "/>
    <x v="0"/>
    <n v="50200000"/>
    <n v="2011"/>
    <n v="7.1"/>
    <s v="not outlier"/>
  </r>
  <r>
    <x v="51"/>
    <n v="155"/>
    <n v="165500000"/>
    <s v="Action|Adventure|Drama|Romance"/>
    <s v="Robin Hood: Prince of Thieves "/>
    <x v="0"/>
    <n v="48000000"/>
    <n v="1991"/>
    <n v="6.9"/>
    <s v="not outlier"/>
  </r>
  <r>
    <x v="277"/>
    <n v="139"/>
    <n v="153620822"/>
    <s v="Comedy|Drama|Romance|Sport"/>
    <s v="Jerry Maguire "/>
    <x v="0"/>
    <n v="50000000"/>
    <n v="1996"/>
    <n v="7.3"/>
    <s v="not outlier"/>
  </r>
  <r>
    <x v="294"/>
    <n v="112"/>
    <n v="218628680"/>
    <s v="Comedy|Fantasy"/>
    <s v="Ted "/>
    <x v="0"/>
    <n v="50000000"/>
    <n v="2012"/>
    <n v="7"/>
    <s v="not outlier"/>
  </r>
  <r>
    <x v="133"/>
    <n v="139"/>
    <n v="147637474"/>
    <s v="Comedy|Drama|Romance"/>
    <s v="As Good as It Gets "/>
    <x v="0"/>
    <n v="50000000"/>
    <n v="1997"/>
    <n v="7.7"/>
    <s v="not outlier"/>
  </r>
  <r>
    <x v="49"/>
    <n v="115"/>
    <n v="135014968"/>
    <s v="Biography|Comedy|Drama|Romance"/>
    <s v="Patch Adams "/>
    <x v="0"/>
    <n v="50000000"/>
    <n v="1998"/>
    <n v="6.7"/>
    <s v="not outlier"/>
  </r>
  <r>
    <x v="156"/>
    <n v="143"/>
    <n v="2175312"/>
    <s v="Comedy"/>
    <s v="Anchorman 2: The Legend Continues "/>
    <x v="0"/>
    <n v="50000000"/>
    <n v="2013"/>
    <n v="6.3"/>
    <s v="not outlier"/>
  </r>
  <r>
    <x v="238"/>
    <n v="96"/>
    <n v="126203320"/>
    <s v="Comedy|Romance"/>
    <s v="Mr. Deeds "/>
    <x v="0"/>
    <n v="50000000"/>
    <n v="2002"/>
    <n v="5.8"/>
    <s v="not outlier"/>
  </r>
  <r>
    <x v="33"/>
    <n v="112"/>
    <n v="126975169"/>
    <s v="Mystery|Sci-Fi|Thriller"/>
    <s v="Super 8 "/>
    <x v="0"/>
    <n v="50000000"/>
    <n v="2011"/>
    <n v="7.1"/>
    <s v="not outlier"/>
  </r>
  <r>
    <x v="143"/>
    <n v="131"/>
    <n v="125548685"/>
    <s v="Biography|Drama"/>
    <s v="Erin Brockovich "/>
    <x v="0"/>
    <n v="52000000"/>
    <n v="2000"/>
    <n v="7.3"/>
    <s v="not outlier"/>
  </r>
  <r>
    <x v="350"/>
    <n v="116"/>
    <n v="105807520"/>
    <s v="Comedy|Romance"/>
    <s v="How to Lose a Guy in 10 Days "/>
    <x v="0"/>
    <n v="50000000"/>
    <n v="2003"/>
    <n v="6.4"/>
    <s v="not outlier"/>
  </r>
  <r>
    <x v="188"/>
    <n v="112"/>
    <n v="191616238"/>
    <s v="Action|Comedy|Crime"/>
    <s v="22 Jump Street "/>
    <x v="0"/>
    <n v="50000000"/>
    <n v="2014"/>
    <n v="7.1"/>
    <s v="not outlier"/>
  </r>
  <r>
    <x v="408"/>
    <n v="123"/>
    <n v="105264608"/>
    <s v="Drama|Fantasy|Horror"/>
    <s v="Interview with the Vampire: The Vampire Chronicles "/>
    <x v="0"/>
    <n v="60000000"/>
    <n v="1994"/>
    <n v="7.6"/>
    <s v="not outlier"/>
  </r>
  <r>
    <x v="113"/>
    <n v="104"/>
    <n v="97680195"/>
    <s v="Comedy|Romance"/>
    <s v="Yes Man "/>
    <x v="0"/>
    <n v="70000000"/>
    <n v="2008"/>
    <n v="6.8"/>
    <s v="not outlier"/>
  </r>
  <r>
    <x v="409"/>
    <n v="107"/>
    <n v="126088877"/>
    <s v="Action|Comedy|Crime"/>
    <s v="Central Intelligence "/>
    <x v="0"/>
    <n v="50000000"/>
    <n v="2016"/>
    <n v="6.6"/>
    <s v="not outlier"/>
  </r>
  <r>
    <x v="120"/>
    <n v="124"/>
    <n v="91030827"/>
    <s v="Comedy|Drama"/>
    <s v="Stepmom "/>
    <x v="0"/>
    <n v="50000000"/>
    <n v="1998"/>
    <n v="6.7"/>
    <s v="not outlier"/>
  </r>
  <r>
    <x v="370"/>
    <n v="96"/>
    <n v="150315155"/>
    <s v="Comedy|Family"/>
    <s v="Daddy's Home "/>
    <x v="0"/>
    <n v="50000000"/>
    <n v="2015"/>
    <n v="6.1"/>
    <s v="not outlier"/>
  </r>
  <r>
    <x v="13"/>
    <n v="125"/>
    <n v="127997349"/>
    <s v="Adventure|Comedy|Drama|Fantasy|Musical"/>
    <s v="Into the Woods "/>
    <x v="0"/>
    <n v="50000000"/>
    <n v="2014"/>
    <n v="6"/>
    <s v="not outlier"/>
  </r>
  <r>
    <x v="410"/>
    <n v="129"/>
    <n v="88504640"/>
    <s v="Crime|Drama|Mystery|Thriller"/>
    <s v="Inside Man "/>
    <x v="0"/>
    <n v="45000000"/>
    <n v="2006"/>
    <n v="7.6"/>
    <s v="not outlier"/>
  </r>
  <r>
    <x v="411"/>
    <n v="90"/>
    <n v="81517441"/>
    <s v="Action|Crime|Drama|Thriller"/>
    <s v="Payback "/>
    <x v="0"/>
    <n v="50000000"/>
    <n v="1999"/>
    <n v="7.1"/>
    <s v="not outlier"/>
  </r>
  <r>
    <x v="412"/>
    <n v="109"/>
    <n v="81022333"/>
    <s v="Action|Adventure|Mystery|Sci-Fi"/>
    <s v="Congo "/>
    <x v="0"/>
    <n v="50000000"/>
    <n v="1995"/>
    <n v="5"/>
    <s v="not outlier"/>
  </r>
  <r>
    <x v="100"/>
    <n v="121"/>
    <n v="79948113"/>
    <s v="Drama|Mystery|Sci-Fi|Thriller"/>
    <s v="Knowing "/>
    <x v="0"/>
    <n v="50000000"/>
    <n v="2009"/>
    <n v="6.2"/>
    <s v="not outlier"/>
  </r>
  <r>
    <x v="379"/>
    <n v="95"/>
    <n v="88658172"/>
    <s v="Comedy|Romance"/>
    <s v="Failure to Launch "/>
    <x v="0"/>
    <n v="50000000"/>
    <n v="2006"/>
    <n v="5.6"/>
    <s v="not outlier"/>
  </r>
  <r>
    <x v="309"/>
    <n v="118"/>
    <n v="84244877"/>
    <s v="Comedy|Drama|Romance"/>
    <s v="Crazy, Stupid, Love. "/>
    <x v="0"/>
    <n v="50000000"/>
    <n v="2011"/>
    <n v="7.4"/>
    <s v="not outlier"/>
  </r>
  <r>
    <x v="413"/>
    <n v="80"/>
    <n v="75367693"/>
    <s v="Animation|Comedy|Family|Fantasy"/>
    <s v="Garfield "/>
    <x v="0"/>
    <n v="35000000"/>
    <n v="2004"/>
    <n v="5"/>
    <s v="not outlier"/>
  </r>
  <r>
    <x v="414"/>
    <n v="99"/>
    <n v="73701902"/>
    <s v="Comedy|Family"/>
    <s v="Christmas with the Kranks "/>
    <x v="0"/>
    <n v="60000000"/>
    <n v="2004"/>
    <n v="5.2"/>
    <s v="not outlier"/>
  </r>
  <r>
    <x v="415"/>
    <n v="133"/>
    <n v="75605492"/>
    <s v="Biography|Drama|Sport"/>
    <s v="Moneyball "/>
    <x v="0"/>
    <n v="50000000"/>
    <n v="2011"/>
    <n v="7.6"/>
    <s v="not outlier"/>
  </r>
  <r>
    <x v="68"/>
    <n v="127"/>
    <n v="67823573"/>
    <s v="Action|Drama|Thriller"/>
    <s v="Outbreak "/>
    <x v="0"/>
    <n v="50000000"/>
    <n v="1995"/>
    <n v="6.6"/>
    <s v="not outlier"/>
  </r>
  <r>
    <x v="416"/>
    <n v="106"/>
    <n v="91439400"/>
    <s v="Action|Mystery|Thriller"/>
    <s v="Non-Stop "/>
    <x v="0"/>
    <n v="50000000"/>
    <n v="2014"/>
    <n v="7"/>
    <s v="not outlier"/>
  </r>
  <r>
    <x v="417"/>
    <n v="98"/>
    <n v="67128202"/>
    <s v="Action|Adventure|Family|Fantasy|Sci-Fi|Thriller"/>
    <s v="Race to Witch Mountain "/>
    <x v="0"/>
    <n v="65000000"/>
    <n v="2009"/>
    <n v="5.7"/>
    <s v="not outlier"/>
  </r>
  <r>
    <x v="418"/>
    <n v="132"/>
    <n v="70496802"/>
    <s v="Action|Drama|Thriller"/>
    <s v="V for Vendetta "/>
    <x v="0"/>
    <n v="54000000"/>
    <n v="2005"/>
    <n v="8.1999999999999993"/>
    <s v="not outlier"/>
  </r>
  <r>
    <x v="402"/>
    <n v="114"/>
    <n v="60470220"/>
    <s v="Action|Adventure|Comedy"/>
    <s v="Shanghai Knights "/>
    <x v="0"/>
    <n v="50000000"/>
    <n v="2003"/>
    <n v="6.2"/>
    <s v="not outlier"/>
  </r>
  <r>
    <x v="419"/>
    <n v="78"/>
    <n v="58336565"/>
    <s v="Adventure|Animation|Comedy|Family"/>
    <s v="Curious George "/>
    <x v="0"/>
    <n v="50000000"/>
    <n v="2006"/>
    <n v="6.6"/>
    <s v="not outlier"/>
  </r>
  <r>
    <x v="420"/>
    <n v="101"/>
    <n v="66002004"/>
    <s v="Adventure|Comedy|Family|Fantasy|Romance|Sport"/>
    <s v="Herbie Fully Loaded "/>
    <x v="0"/>
    <n v="50000000"/>
    <n v="2005"/>
    <n v="4.7"/>
    <s v="not outlier"/>
  </r>
  <r>
    <x v="421"/>
    <n v="113"/>
    <n v="54997476"/>
    <s v="Crime|Drama|Mystery|Thriller"/>
    <s v="Don't Say a Word "/>
    <x v="0"/>
    <n v="50000000"/>
    <n v="2001"/>
    <n v="6.3"/>
    <s v="not outlier"/>
  </r>
  <r>
    <x v="422"/>
    <n v="98"/>
    <n v="55682070"/>
    <s v="Action|Fantasy|Horror"/>
    <s v="Hansel &amp; Gretel: Witch Hunters "/>
    <x v="0"/>
    <n v="50000000"/>
    <n v="2013"/>
    <n v="6.1"/>
    <s v="not outlier"/>
  </r>
  <r>
    <x v="423"/>
    <n v="124"/>
    <n v="52752475"/>
    <s v="Drama|Thriller"/>
    <s v="Unfaithful "/>
    <x v="0"/>
    <n v="50000000"/>
    <n v="2002"/>
    <n v="6.7"/>
    <s v="not outlier"/>
  </r>
  <r>
    <x v="224"/>
    <n v="109"/>
    <n v="55092830"/>
    <s v="Action|Adventure|Sci-Fi|Thriller"/>
    <s v="I Am Number Four "/>
    <x v="0"/>
    <n v="60000000"/>
    <n v="2011"/>
    <n v="6.1"/>
    <s v="not outlier"/>
  </r>
  <r>
    <x v="424"/>
    <n v="128"/>
    <n v="50815288"/>
    <s v="Drama|Thriller"/>
    <s v="Syriana "/>
    <x v="0"/>
    <n v="50000000"/>
    <n v="2005"/>
    <n v="7"/>
    <s v="not outlier"/>
  </r>
  <r>
    <x v="26"/>
    <n v="144"/>
    <n v="52822418"/>
    <s v="Action|Drama|Thriller|War"/>
    <s v="13 Hours "/>
    <x v="0"/>
    <n v="50000000"/>
    <n v="2016"/>
    <n v="7.4"/>
    <s v="not outlier"/>
  </r>
  <r>
    <x v="425"/>
    <n v="95"/>
    <n v="50150619"/>
    <s v="Adventure|Animation|Comedy|Family|Fantasy|Romance"/>
    <s v="The Book of Life "/>
    <x v="0"/>
    <n v="50000000"/>
    <n v="2014"/>
    <n v="7.3"/>
    <s v="not outlier"/>
  </r>
  <r>
    <x v="426"/>
    <n v="105"/>
    <n v="48745150"/>
    <s v="Crime|Thriller"/>
    <s v="Firewall "/>
    <x v="0"/>
    <n v="50000000"/>
    <n v="2006"/>
    <n v="5.8"/>
    <s v="not outlier"/>
  </r>
  <r>
    <x v="305"/>
    <n v="121"/>
    <n v="50007168"/>
    <s v="Action|Crime|Drama|Thriller"/>
    <s v="Absolute Power "/>
    <x v="0"/>
    <n v="50000000"/>
    <n v="1997"/>
    <n v="6.7"/>
    <s v="not outlier"/>
  </r>
  <r>
    <x v="17"/>
    <n v="125"/>
    <n v="48154732"/>
    <s v="Action|Drama|War"/>
    <s v="G.I. Jane "/>
    <x v="0"/>
    <n v="50000000"/>
    <n v="1997"/>
    <n v="5.8"/>
    <s v="not outlier"/>
  </r>
  <r>
    <x v="64"/>
    <n v="129"/>
    <n v="48265581"/>
    <s v="Drama|Mystery|Thriller"/>
    <s v="The Game "/>
    <x v="0"/>
    <n v="50000000"/>
    <n v="1997"/>
    <n v="7.8"/>
    <s v="not outlier"/>
  </r>
  <r>
    <x v="427"/>
    <n v="132"/>
    <n v="46982632"/>
    <s v="Adventure|Horror|Mystery"/>
    <s v="Silent Hill "/>
    <x v="0"/>
    <n v="50000000"/>
    <n v="2006"/>
    <n v="6.6"/>
    <s v="not outlier"/>
  </r>
  <r>
    <x v="428"/>
    <n v="118"/>
    <n v="44737059"/>
    <s v="Comedy|Sport"/>
    <s v="The Replacements "/>
    <x v="0"/>
    <n v="50000000"/>
    <n v="2000"/>
    <n v="6.5"/>
    <s v="not outlier"/>
  </r>
  <r>
    <x v="429"/>
    <n v="113"/>
    <n v="56724080"/>
    <s v="Comedy"/>
    <s v="American Reunion "/>
    <x v="0"/>
    <n v="50000000"/>
    <n v="2012"/>
    <n v="6.7"/>
    <s v="not outlier"/>
  </r>
  <r>
    <x v="255"/>
    <n v="140"/>
    <n v="44484065"/>
    <s v="Action|Crime|Drama|Mystery|Thriller"/>
    <s v="The Negotiator "/>
    <x v="0"/>
    <n v="50000000"/>
    <n v="1998"/>
    <n v="7.3"/>
    <s v="not outlier"/>
  </r>
  <r>
    <x v="430"/>
    <n v="89"/>
    <n v="47553512"/>
    <s v="Action|Thriller"/>
    <s v="Into the Storm "/>
    <x v="0"/>
    <n v="50000000"/>
    <n v="2014"/>
    <n v="5.8"/>
    <s v="not outlier"/>
  </r>
  <r>
    <x v="431"/>
    <n v="104"/>
    <n v="42610000"/>
    <s v="Action|Comedy|Crime|Thriller"/>
    <s v="Beverly Hills Cop III "/>
    <x v="0"/>
    <n v="55000000"/>
    <n v="1994"/>
    <n v="5.5"/>
    <s v="not outlier"/>
  </r>
  <r>
    <x v="241"/>
    <n v="106"/>
    <n v="41482207"/>
    <s v="Comedy|Fantasy|Horror"/>
    <s v="Gremlins 2: The New Batch "/>
    <x v="0"/>
    <n v="50000000"/>
    <n v="1990"/>
    <n v="6.3"/>
    <s v="not outlier"/>
  </r>
  <r>
    <x v="402"/>
    <n v="141"/>
    <n v="47105085"/>
    <s v="Crime|Drama"/>
    <s v="The Judge "/>
    <x v="0"/>
    <n v="50000000"/>
    <n v="2014"/>
    <n v="7.4"/>
    <s v="not outlier"/>
  </r>
  <r>
    <x v="221"/>
    <n v="124"/>
    <n v="41256277"/>
    <s v="Action|Thriller"/>
    <s v="The Peacemaker "/>
    <x v="0"/>
    <n v="50000000"/>
    <n v="1997"/>
    <n v="5.9"/>
    <s v="not outlier"/>
  </r>
  <r>
    <x v="432"/>
    <n v="98"/>
    <n v="50740078"/>
    <s v="Action|Horror|Sci-Fi|Thriller"/>
    <s v="Resident Evil: Apocalypse "/>
    <x v="0"/>
    <n v="45000000"/>
    <n v="2004"/>
    <n v="6.2"/>
    <s v="not outlier"/>
  </r>
  <r>
    <x v="433"/>
    <n v="108"/>
    <n v="40203020"/>
    <s v="Comedy|Drama|Romance"/>
    <s v="Bridget Jones: The Edge of Reason "/>
    <x v="0"/>
    <n v="40000000"/>
    <n v="2004"/>
    <n v="5.9"/>
    <s v="not outlier"/>
  </r>
  <r>
    <x v="434"/>
    <n v="114"/>
    <n v="40905277"/>
    <s v="Crime|Drama|Romance|Thriller"/>
    <s v="Out of Time "/>
    <x v="0"/>
    <n v="50000000"/>
    <n v="2003"/>
    <n v="6.5"/>
    <s v="not outlier"/>
  </r>
  <r>
    <x v="435"/>
    <n v="101"/>
    <n v="38590500"/>
    <s v="Action|Adventure|Thriller"/>
    <s v="On Deadly Ground "/>
    <x v="0"/>
    <n v="50000000"/>
    <n v="1994"/>
    <n v="4.4000000000000004"/>
    <s v="not outlier"/>
  </r>
  <r>
    <x v="436"/>
    <n v="119"/>
    <n v="39778599"/>
    <s v="Adventure|Drama|Thriller"/>
    <s v="The Beach "/>
    <x v="0"/>
    <n v="50000000"/>
    <n v="2000"/>
    <n v="6.6"/>
    <s v="not outlier"/>
  </r>
  <r>
    <x v="274"/>
    <n v="119"/>
    <n v="37486138"/>
    <s v="Comedy|Drama|Romance"/>
    <s v="Raising Helen "/>
    <x v="0"/>
    <n v="50000000"/>
    <n v="2004"/>
    <n v="6"/>
    <s v="not outlier"/>
  </r>
  <r>
    <x v="418"/>
    <n v="99"/>
    <n v="38105077"/>
    <s v="Action|Crime|Thriller"/>
    <s v="Ninja Assassin "/>
    <x v="0"/>
    <n v="40000000"/>
    <n v="2009"/>
    <n v="6.4"/>
    <s v="not outlier"/>
  </r>
  <r>
    <x v="5"/>
    <n v="137"/>
    <n v="35168395"/>
    <s v="Drama|Romance|Sport"/>
    <s v="For Love of the Game "/>
    <x v="0"/>
    <n v="50000000"/>
    <n v="1999"/>
    <n v="6.5"/>
    <s v="not outlier"/>
  </r>
  <r>
    <x v="437"/>
    <n v="117"/>
    <n v="32800000"/>
    <s v="Comedy|Crime|Drama|Thriller"/>
    <s v="Striptease "/>
    <x v="0"/>
    <n v="40000000"/>
    <n v="1996"/>
    <n v="4.3"/>
    <s v="not outlier"/>
  </r>
  <r>
    <x v="379"/>
    <n v="87"/>
    <n v="33643461"/>
    <s v="Comedy|Family"/>
    <s v="Marmaduke "/>
    <x v="0"/>
    <n v="50000000"/>
    <n v="2010"/>
    <n v="4.2"/>
    <s v="not outlier"/>
  </r>
  <r>
    <x v="305"/>
    <n v="129"/>
    <n v="32741596"/>
    <s v="Drama|Fantasy"/>
    <s v="Hereafter "/>
    <x v="0"/>
    <n v="50000000"/>
    <n v="2010"/>
    <n v="6.5"/>
    <s v="not outlier"/>
  </r>
  <r>
    <x v="438"/>
    <n v="115"/>
    <n v="31874869"/>
    <s v="Crime|Mystery|Thriller"/>
    <s v="Murder by Numbers "/>
    <x v="0"/>
    <n v="50000000"/>
    <n v="2002"/>
    <n v="6.1"/>
    <s v="not outlier"/>
  </r>
  <r>
    <x v="101"/>
    <n v="132"/>
    <n v="30306268"/>
    <s v="Action|Crime|Thriller"/>
    <s v="Assassins "/>
    <x v="0"/>
    <n v="50000000"/>
    <n v="1995"/>
    <n v="6.3"/>
    <s v="not outlier"/>
  </r>
  <r>
    <x v="439"/>
    <n v="131"/>
    <n v="27667947"/>
    <s v="Crime|Drama|Thriller"/>
    <s v="Hannibal Rising "/>
    <x v="0"/>
    <n v="50000000"/>
    <n v="2007"/>
    <n v="6.2"/>
    <s v="not outlier"/>
  </r>
  <r>
    <x v="319"/>
    <n v="95"/>
    <n v="27067160"/>
    <s v="Comedy|Drama|Romance"/>
    <s v="The Story of Us "/>
    <x v="0"/>
    <n v="50000000"/>
    <n v="1999"/>
    <n v="5.9"/>
    <s v="not outlier"/>
  </r>
  <r>
    <x v="440"/>
    <n v="125"/>
    <n v="26616999"/>
    <s v="Action|Adventure|Romance|Sci-Fi|Thriller"/>
    <s v="The Host "/>
    <x v="0"/>
    <n v="40000000"/>
    <n v="2013"/>
    <n v="5.9"/>
    <s v="not outlier"/>
  </r>
  <r>
    <x v="125"/>
    <n v="98"/>
    <n v="26536120"/>
    <s v="Action|Crime|Drama|Mystery|Thriller"/>
    <s v="Basic "/>
    <x v="0"/>
    <n v="50000000"/>
    <n v="2003"/>
    <n v="6.5"/>
    <s v="not outlier"/>
  </r>
  <r>
    <x v="305"/>
    <n v="110"/>
    <n v="26199517"/>
    <s v="Action|Crime|Drama|Mystery|Thriller"/>
    <s v="Blood Work "/>
    <x v="0"/>
    <n v="50000000"/>
    <n v="2002"/>
    <n v="6.4"/>
    <s v="not outlier"/>
  </r>
  <r>
    <x v="168"/>
    <n v="118"/>
    <n v="25450527"/>
    <s v="Action|Crime|Drama|Mystery|Thriller"/>
    <s v="The International "/>
    <x v="0"/>
    <n v="50000000"/>
    <n v="2009"/>
    <n v="6.5"/>
    <s v="not outlier"/>
  </r>
  <r>
    <x v="441"/>
    <n v="101"/>
    <n v="25407250"/>
    <s v="Action|Adventure|Sci-Fi|Thriller"/>
    <s v="Escape from L.A. "/>
    <x v="0"/>
    <n v="50000000"/>
    <n v="1996"/>
    <n v="5.7"/>
    <s v="not outlier"/>
  </r>
  <r>
    <x v="58"/>
    <n v="90"/>
    <n v="23159305"/>
    <s v="Action|Adventure|Animation|Comedy|Drama|Family|Sci-Fi"/>
    <s v="The Iron Giant "/>
    <x v="0"/>
    <n v="70000000"/>
    <n v="1999"/>
    <n v="8"/>
    <s v="not outlier"/>
  </r>
  <r>
    <x v="442"/>
    <n v="119"/>
    <n v="24006726"/>
    <s v="Adventure|Comedy|Drama"/>
    <s v="The Life Aquatic with Steve Zissou "/>
    <x v="0"/>
    <n v="50000000"/>
    <n v="2004"/>
    <n v="7.3"/>
    <s v="not outlier"/>
  </r>
  <r>
    <x v="202"/>
    <n v="139"/>
    <n v="20389967"/>
    <s v="Action|Biography|Drama|History|War"/>
    <s v="Free State of Jones "/>
    <x v="0"/>
    <n v="50000000"/>
    <n v="2016"/>
    <n v="6.7"/>
    <s v="not outlier"/>
  </r>
  <r>
    <x v="381"/>
    <n v="130"/>
    <n v="19593740"/>
    <s v="Crime|Drama|Thriller"/>
    <s v="The Life of David Gale "/>
    <x v="0"/>
    <n v="50000000"/>
    <n v="2003"/>
    <n v="7.5"/>
    <s v="not outlier"/>
  </r>
  <r>
    <x v="367"/>
    <n v="100"/>
    <n v="19118247"/>
    <s v="Action|Comedy"/>
    <s v="Man of the House "/>
    <x v="0"/>
    <n v="40000000"/>
    <n v="2005"/>
    <n v="5.4"/>
    <s v="not outlier"/>
  </r>
  <r>
    <x v="416"/>
    <n v="114"/>
    <n v="26442251"/>
    <s v="Action|Crime|Drama|Thriller"/>
    <s v="Run All Night "/>
    <x v="0"/>
    <n v="50000000"/>
    <n v="2015"/>
    <n v="6.6"/>
    <s v="not outlier"/>
  </r>
  <r>
    <x v="443"/>
    <n v="96"/>
    <n v="17114882"/>
    <s v="Crime|Mystery|Thriller"/>
    <s v="Eastern Promises "/>
    <x v="0"/>
    <n v="25000000"/>
    <n v="2007"/>
    <n v="7.7"/>
    <s v="not outlier"/>
  </r>
  <r>
    <x v="444"/>
    <n v="110"/>
    <n v="18472363"/>
    <s v="Action|Adventure|Crime|Thriller"/>
    <s v="Into the Blue "/>
    <x v="0"/>
    <n v="50000000"/>
    <n v="2005"/>
    <n v="5.8"/>
    <s v="not outlier"/>
  </r>
  <r>
    <x v="178"/>
    <n v="158"/>
    <n v="14131298"/>
    <s v="Adventure|Biography|Drama|History|War"/>
    <s v="The Messenger: The Story of Joan of Arc "/>
    <x v="0"/>
    <n v="390000000"/>
    <n v="1999"/>
    <n v="6.4"/>
    <s v="not outlier"/>
  </r>
  <r>
    <x v="445"/>
    <n v="102"/>
    <n v="21557240"/>
    <s v="Adventure|Comedy|Fantasy"/>
    <s v="Your Highness "/>
    <x v="0"/>
    <n v="49900000"/>
    <n v="2011"/>
    <n v="5.6"/>
    <s v="not outlier"/>
  </r>
  <r>
    <x v="446"/>
    <n v="84"/>
    <n v="21283440"/>
    <s v="Drama|Mystery|Thriller"/>
    <s v="Dream House "/>
    <x v="0"/>
    <n v="55000000"/>
    <n v="2011"/>
    <n v="6"/>
    <s v="not outlier"/>
  </r>
  <r>
    <x v="447"/>
    <n v="115"/>
    <n v="10556196"/>
    <s v="Crime|Drama|Thriller"/>
    <s v="Mad City "/>
    <x v="0"/>
    <n v="50000000"/>
    <n v="1997"/>
    <n v="6.2"/>
    <s v="not outlier"/>
  </r>
  <r>
    <x v="448"/>
    <n v="99"/>
    <n v="16671505"/>
    <s v="Adventure|Comedy|Crime|Drama|Family"/>
    <s v="Baby's Day Out "/>
    <x v="0"/>
    <n v="50000000"/>
    <n v="1994"/>
    <n v="5.9"/>
    <s v="not outlier"/>
  </r>
  <r>
    <x v="449"/>
    <n v="135"/>
    <n v="10400000"/>
    <s v="Drama|Romance"/>
    <s v="The Scarlet Letter "/>
    <x v="0"/>
    <n v="50000000"/>
    <n v="1995"/>
    <n v="5.0999999999999996"/>
    <s v="not outlier"/>
  </r>
  <r>
    <x v="50"/>
    <n v="108"/>
    <n v="9528092"/>
    <s v="Biography|Drama|Thriller"/>
    <s v="Fair Game "/>
    <x v="0"/>
    <n v="22000000"/>
    <n v="2010"/>
    <n v="6.8"/>
    <s v="not outlier"/>
  </r>
  <r>
    <x v="154"/>
    <n v="127"/>
    <n v="10137232"/>
    <s v="Action|Biography|Crime|Drama|Thriller"/>
    <s v="Domino "/>
    <x v="0"/>
    <n v="50000000"/>
    <n v="2005"/>
    <n v="6"/>
    <s v="not outlier"/>
  </r>
  <r>
    <x v="385"/>
    <n v="107"/>
    <n v="9795017"/>
    <s v="Crime|Drama|Thriller"/>
    <s v="Jade "/>
    <x v="0"/>
    <n v="50000000"/>
    <n v="1995"/>
    <n v="5.0999999999999996"/>
    <s v="not outlier"/>
  </r>
  <r>
    <x v="371"/>
    <n v="95"/>
    <n v="20488579"/>
    <s v="Action|Sci-Fi|Thriller"/>
    <s v="Gamer "/>
    <x v="0"/>
    <n v="50000000"/>
    <n v="2009"/>
    <n v="5.8"/>
    <s v="not outlier"/>
  </r>
  <r>
    <x v="450"/>
    <n v="124"/>
    <n v="19445217"/>
    <s v="Drama|Fantasy|Romance"/>
    <s v="Beautiful Creatures "/>
    <x v="0"/>
    <n v="60000000"/>
    <n v="2013"/>
    <n v="6.2"/>
    <s v="not outlier"/>
  </r>
  <r>
    <x v="451"/>
    <n v="109"/>
    <n v="8355815"/>
    <s v="Comedy|Crime|Drama|Thriller"/>
    <s v="Death to Smoochy "/>
    <x v="0"/>
    <n v="55000000"/>
    <n v="2002"/>
    <n v="6.4"/>
    <s v="not outlier"/>
  </r>
  <r>
    <x v="189"/>
    <n v="102"/>
    <n v="28837115"/>
    <s v="Comedy"/>
    <s v="Zoolander 2 "/>
    <x v="0"/>
    <n v="50000000"/>
    <n v="2016"/>
    <n v="4.8"/>
    <s v="not outlier"/>
  </r>
  <r>
    <x v="452"/>
    <n v="88"/>
    <n v="6471394"/>
    <s v="Comedy|Crime"/>
    <s v="The Big Bounce "/>
    <x v="0"/>
    <n v="50000000"/>
    <n v="2004"/>
    <n v="4.9000000000000004"/>
    <s v="not outlier"/>
  </r>
  <r>
    <x v="254"/>
    <n v="87"/>
    <n v="6291602"/>
    <s v="Comedy|Sci-Fi"/>
    <s v="What Planet Are You From? "/>
    <x v="0"/>
    <n v="50000000"/>
    <n v="2000"/>
    <n v="5.6"/>
    <s v="not outlier"/>
  </r>
  <r>
    <x v="453"/>
    <n v="104"/>
    <n v="10706786"/>
    <s v="Action|Fantasy|Thriller"/>
    <s v="Drive Angry "/>
    <x v="0"/>
    <n v="50000000"/>
    <n v="2011"/>
    <n v="5.5"/>
    <s v="not outlier"/>
  </r>
  <r>
    <x v="454"/>
    <n v="85"/>
    <n v="43905746"/>
    <s v="Action|Sci-Fi|Thriller"/>
    <s v="The One "/>
    <x v="0"/>
    <n v="49000000"/>
    <n v="2001"/>
    <n v="5.9"/>
    <s v="not outlier"/>
  </r>
  <r>
    <x v="187"/>
    <n v="104"/>
    <n v="21413502"/>
    <s v="Action|Adventure|Comedy|Crime|Music|Mystery"/>
    <s v="The Adventures of Ford Fairlane "/>
    <x v="0"/>
    <n v="40000000"/>
    <n v="1990"/>
    <n v="6.3"/>
    <s v="not outlier"/>
  </r>
  <r>
    <x v="143"/>
    <n v="190"/>
    <n v="124107476"/>
    <s v="Crime|Drama|Thriller"/>
    <s v="Traffic "/>
    <x v="0"/>
    <n v="48000000"/>
    <n v="2000"/>
    <n v="7.6"/>
    <s v="not outlier"/>
  </r>
  <r>
    <x v="37"/>
    <n v="127"/>
    <n v="197171806"/>
    <s v="Action|Adventure|Fantasy"/>
    <s v="Indiana Jones and the Last Crusade "/>
    <x v="0"/>
    <n v="48000000"/>
    <n v="1989"/>
    <n v="8.3000000000000007"/>
    <s v="not outlier"/>
  </r>
  <r>
    <x v="130"/>
    <n v="120"/>
    <n v="31569268"/>
    <s v="Action|Crime|Drama|Sci-Fi|Thriller"/>
    <s v="Chappie "/>
    <x v="0"/>
    <n v="49000000"/>
    <n v="2015"/>
    <n v="6.9"/>
    <s v="not outlier"/>
  </r>
  <r>
    <x v="115"/>
    <n v="118"/>
    <n v="66488090"/>
    <s v="Crime|Drama|Mystery|Thriller"/>
    <s v="The Bone Collector "/>
    <x v="0"/>
    <n v="48000000"/>
    <n v="1999"/>
    <n v="6.7"/>
    <s v="not outlier"/>
  </r>
  <r>
    <x v="64"/>
    <n v="112"/>
    <n v="95308367"/>
    <s v="Crime|Drama|Thriller"/>
    <s v="Panic Room "/>
    <x v="0"/>
    <n v="48000000"/>
    <n v="2002"/>
    <n v="6.8"/>
    <s v="not outlier"/>
  </r>
  <r>
    <x v="342"/>
    <n v="114"/>
    <n v="60652036"/>
    <s v="Action|Adventure|Comedy|Drama|War"/>
    <s v="Three Kings "/>
    <x v="0"/>
    <n v="48000000"/>
    <n v="1999"/>
    <n v="7.1"/>
    <s v="not outlier"/>
  </r>
  <r>
    <x v="206"/>
    <n v="137"/>
    <n v="1206135"/>
    <s v="Crime|Drama|Thriller"/>
    <s v="Child 44 "/>
    <x v="0"/>
    <n v="50000000"/>
    <n v="2015"/>
    <n v="6.4"/>
    <s v="not outlier"/>
  </r>
  <r>
    <x v="260"/>
    <n v="112"/>
    <n v="56607223"/>
    <s v="Adventure|Comedy"/>
    <s v="Rat Race "/>
    <x v="0"/>
    <n v="48000000"/>
    <n v="2001"/>
    <n v="6.4"/>
    <s v="not outlier"/>
  </r>
  <r>
    <x v="363"/>
    <n v="120"/>
    <n v="50173190"/>
    <s v="Drama|Mystery|Sci-Fi"/>
    <s v="K-PAX "/>
    <x v="0"/>
    <n v="48000000"/>
    <n v="2001"/>
    <n v="7.4"/>
    <s v="not outlier"/>
  </r>
  <r>
    <x v="134"/>
    <n v="123"/>
    <n v="47095453"/>
    <s v="Comedy|Fantasy|Romance"/>
    <s v="Kate &amp; Leopold "/>
    <x v="0"/>
    <n v="48000000"/>
    <n v="2001"/>
    <n v="6.4"/>
    <s v="not outlier"/>
  </r>
  <r>
    <x v="349"/>
    <n v="93"/>
    <n v="37879996"/>
    <s v="Comedy|Fantasy|Romance"/>
    <s v="Bedazzled "/>
    <x v="0"/>
    <n v="48000000"/>
    <n v="2000"/>
    <n v="6"/>
    <s v="not outlier"/>
  </r>
  <r>
    <x v="394"/>
    <n v="123"/>
    <n v="25900000"/>
    <s v="Crime|Drama|Music"/>
    <s v="The Cotton Club "/>
    <x v="0"/>
    <n v="58000000"/>
    <n v="1984"/>
    <n v="6.5"/>
    <s v="not outlier"/>
  </r>
  <r>
    <x v="134"/>
    <n v="122"/>
    <n v="53574088"/>
    <s v="Adventure|Crime|Drama|Western"/>
    <s v="3:10 to Yuma "/>
    <x v="0"/>
    <n v="55000000"/>
    <n v="2007"/>
    <n v="7.8"/>
    <s v="not outlier"/>
  </r>
  <r>
    <x v="455"/>
    <n v="115"/>
    <n v="89253340"/>
    <s v="Action|Thriller"/>
    <s v="Taken 3 "/>
    <x v="0"/>
    <n v="48000000"/>
    <n v="2014"/>
    <n v="6"/>
    <s v="not outlier"/>
  </r>
  <r>
    <x v="143"/>
    <n v="123"/>
    <n v="37339525"/>
    <s v="Crime|Drama|Romance|Thriller"/>
    <s v="Out of Sight "/>
    <x v="0"/>
    <n v="48000000"/>
    <n v="1998"/>
    <n v="7"/>
    <s v="not outlier"/>
  </r>
  <r>
    <x v="189"/>
    <n v="96"/>
    <n v="60154431"/>
    <s v="Comedy|Drama|Thriller"/>
    <s v="The Cable Guy "/>
    <x v="0"/>
    <n v="47000000"/>
    <n v="1996"/>
    <n v="6"/>
    <s v="not outlier"/>
  </r>
  <r>
    <x v="456"/>
    <n v="105"/>
    <n v="103738726"/>
    <s v="Action|Comedy|Crime|Music|Romance|Thriller"/>
    <s v="Dick Tracy "/>
    <x v="0"/>
    <n v="100000000"/>
    <n v="1990"/>
    <n v="6.1"/>
    <s v="not outlier"/>
  </r>
  <r>
    <x v="125"/>
    <n v="113"/>
    <n v="69304264"/>
    <s v="Crime|Romance|Thriller"/>
    <s v="The Thomas Crown Affair "/>
    <x v="0"/>
    <n v="48000000"/>
    <n v="1999"/>
    <n v="6.8"/>
    <s v="not outlier"/>
  </r>
  <r>
    <x v="457"/>
    <n v="132"/>
    <n v="29781453"/>
    <s v="Biography|Comedy|Drama"/>
    <s v="Riding in Cars with Boys "/>
    <x v="0"/>
    <n v="48000000"/>
    <n v="2001"/>
    <n v="6.4"/>
    <s v="not outlier"/>
  </r>
  <r>
    <x v="458"/>
    <n v="75"/>
    <n v="15519841"/>
    <s v="Adventure|Animation|Comedy|Family|Fantasy"/>
    <s v="Happily N'Ever After "/>
    <x v="0"/>
    <n v="47000000"/>
    <n v="2006"/>
    <n v="4.5"/>
    <s v="not outlier"/>
  </r>
  <r>
    <x v="459"/>
    <n v="108"/>
    <n v="5600000"/>
    <s v="Drama|Horror|Romance|Thriller"/>
    <s v="Mary Reilly "/>
    <x v="0"/>
    <n v="47000000"/>
    <n v="1996"/>
    <n v="5.8"/>
    <s v="not outlier"/>
  </r>
  <r>
    <x v="460"/>
    <n v="105"/>
    <n v="126805112"/>
    <s v="Comedy|Romance"/>
    <s v="My Best Friend's Wedding "/>
    <x v="0"/>
    <n v="46000000"/>
    <n v="1997"/>
    <n v="6.3"/>
    <s v="not outlier"/>
  </r>
  <r>
    <x v="414"/>
    <n v="102"/>
    <n v="93607673"/>
    <s v="Comedy|Romance"/>
    <s v="America's Sweethearts "/>
    <x v="0"/>
    <n v="48000000"/>
    <n v="2001"/>
    <n v="5.7"/>
    <s v="not outlier"/>
  </r>
  <r>
    <x v="3"/>
    <n v="118"/>
    <n v="67263182"/>
    <s v="Drama|Mystery|Thriller"/>
    <s v="Insomnia "/>
    <x v="0"/>
    <n v="46000000"/>
    <n v="2002"/>
    <n v="7.2"/>
    <s v="not outlier"/>
  </r>
  <r>
    <x v="279"/>
    <n v="111"/>
    <n v="92001027"/>
    <s v="Action|Adventure|Drama|Sci-Fi|Thriller"/>
    <s v="Star Trek: First Contact "/>
    <x v="0"/>
    <n v="45000000"/>
    <n v="1996"/>
    <n v="7.6"/>
    <s v="not outlier"/>
  </r>
  <r>
    <x v="380"/>
    <n v="81"/>
    <n v="10539414"/>
    <s v="Action|Drama|Fantasy|Thriller|Western"/>
    <s v="Jonah Hex "/>
    <x v="0"/>
    <n v="47000000"/>
    <n v="2010"/>
    <n v="4.7"/>
    <s v="not outlier"/>
  </r>
  <r>
    <x v="99"/>
    <n v="116"/>
    <n v="58918501"/>
    <s v="Action|Drama|Mystery|Thriller|War"/>
    <s v="Courage Under Fire "/>
    <x v="0"/>
    <n v="46000000"/>
    <n v="1996"/>
    <n v="6.6"/>
    <s v="not outlier"/>
  </r>
  <r>
    <x v="49"/>
    <n v="86"/>
    <n v="181395380"/>
    <s v="Comedy|Fantasy|Romance"/>
    <s v="Liar Liar "/>
    <x v="0"/>
    <n v="45000000"/>
    <n v="1997"/>
    <n v="6.8"/>
    <s v="not outlier"/>
  </r>
  <r>
    <x v="461"/>
    <n v="127"/>
    <n v="14946229"/>
    <s v="Biography|Crime|Drama|Thriller"/>
    <s v="The Infiltrator "/>
    <x v="0"/>
    <n v="25000000"/>
    <n v="2016"/>
    <n v="7.3"/>
    <s v="not outlier"/>
  </r>
  <r>
    <x v="335"/>
    <n v="91"/>
    <n v="130512915"/>
    <s v="Comedy|Family|Fantasy"/>
    <s v="The Flintstones "/>
    <x v="0"/>
    <n v="45000000"/>
    <n v="1994"/>
    <n v="4.8"/>
    <s v="not outlier"/>
  </r>
  <r>
    <x v="455"/>
    <n v="98"/>
    <n v="139852971"/>
    <s v="Action|Crime|Thriller"/>
    <s v="Taken 2 "/>
    <x v="0"/>
    <n v="45000000"/>
    <n v="2012"/>
    <n v="6.3"/>
    <s v="not outlier"/>
  </r>
  <r>
    <x v="462"/>
    <n v="84"/>
    <n v="110000082"/>
    <s v="Comedy"/>
    <s v="Scary Movie 3 "/>
    <x v="0"/>
    <n v="48000000"/>
    <n v="2003"/>
    <n v="5.5"/>
    <s v="not outlier"/>
  </r>
  <r>
    <x v="350"/>
    <n v="109"/>
    <n v="106807667"/>
    <s v="Action|Comedy|Crime|Romance"/>
    <s v="Miss Congeniality "/>
    <x v="0"/>
    <n v="45000000"/>
    <n v="2000"/>
    <n v="6.2"/>
    <s v="not outlier"/>
  </r>
  <r>
    <x v="231"/>
    <n v="93"/>
    <n v="101702060"/>
    <s v="Action|Adventure|Family|Fantasy|Sci-Fi"/>
    <s v="Journey to the Center of the Earth "/>
    <x v="0"/>
    <n v="45000000"/>
    <n v="2008"/>
    <n v="5.8"/>
    <s v="not outlier"/>
  </r>
  <r>
    <x v="274"/>
    <n v="113"/>
    <n v="95149435"/>
    <s v="Comedy|Family|Romance"/>
    <s v="The Princess Diaries 2: Royal Engagement "/>
    <x v="0"/>
    <n v="40000000"/>
    <n v="2004"/>
    <n v="5.7"/>
    <s v="not outlier"/>
  </r>
  <r>
    <x v="198"/>
    <n v="141"/>
    <n v="100768056"/>
    <s v="Crime|Drama|Mystery|Thriller"/>
    <s v="The Pelican Brief "/>
    <x v="0"/>
    <n v="45000000"/>
    <n v="1993"/>
    <n v="6.5"/>
    <s v="not outlier"/>
  </r>
  <r>
    <x v="167"/>
    <n v="119"/>
    <n v="92115211"/>
    <s v="Crime|Drama|Mystery|Thriller"/>
    <s v="The Client "/>
    <x v="0"/>
    <n v="45000000"/>
    <n v="1994"/>
    <n v="6.7"/>
    <s v="not outlier"/>
  </r>
  <r>
    <x v="319"/>
    <n v="97"/>
    <n v="93452056"/>
    <s v="Adventure|Comedy|Drama"/>
    <s v="The Bucket List "/>
    <x v="0"/>
    <n v="45000000"/>
    <n v="2007"/>
    <n v="7.4"/>
    <s v="not outlier"/>
  </r>
  <r>
    <x v="115"/>
    <n v="117"/>
    <n v="83287363"/>
    <s v="Action|Thriller"/>
    <s v="Patriot Games "/>
    <x v="0"/>
    <n v="45000000"/>
    <n v="1992"/>
    <n v="6.9"/>
    <s v="not outlier"/>
  </r>
  <r>
    <x v="257"/>
    <n v="101"/>
    <n v="82931301"/>
    <s v="Comedy|Romance"/>
    <s v="Monster-in-Law "/>
    <x v="0"/>
    <n v="60000000"/>
    <n v="2005"/>
    <n v="5.5"/>
    <s v="not outlier"/>
  </r>
  <r>
    <x v="463"/>
    <n v="153"/>
    <n v="60962878"/>
    <s v="Crime|Drama|Mystery|Thriller"/>
    <s v="Prisoners "/>
    <x v="0"/>
    <n v="46000000"/>
    <n v="2013"/>
    <n v="8.1"/>
    <s v="not outlier"/>
  </r>
  <r>
    <x v="256"/>
    <n v="122"/>
    <n v="76261036"/>
    <s v="Crime|Drama|Thriller"/>
    <s v="Training Day "/>
    <x v="0"/>
    <n v="45000000"/>
    <n v="2001"/>
    <n v="7.7"/>
    <s v="not outlier"/>
  </r>
  <r>
    <x v="98"/>
    <n v="102"/>
    <n v="71423726"/>
    <s v="Adventure|Comedy|Sci-Fi"/>
    <s v="Galaxy Quest "/>
    <x v="0"/>
    <n v="45000000"/>
    <n v="1999"/>
    <n v="7.3"/>
    <s v="not outlier"/>
  </r>
  <r>
    <x v="318"/>
    <n v="83"/>
    <n v="71277420"/>
    <s v="Comedy"/>
    <s v="Scary Movie 2 "/>
    <x v="0"/>
    <n v="45000000"/>
    <n v="2001"/>
    <n v="5.2"/>
    <s v="not outlier"/>
  </r>
  <r>
    <x v="69"/>
    <n v="103"/>
    <n v="88625922"/>
    <s v="Adventure|Comedy|Family|Musical"/>
    <s v="The Muppets "/>
    <x v="0"/>
    <n v="45000000"/>
    <n v="2011"/>
    <n v="7.1"/>
    <s v="not outlier"/>
  </r>
  <r>
    <x v="250"/>
    <n v="110"/>
    <n v="70001065"/>
    <s v="Action|Horror"/>
    <s v="Blade "/>
    <x v="0"/>
    <n v="45000000"/>
    <n v="1998"/>
    <n v="7.1"/>
    <s v="not outlier"/>
  </r>
  <r>
    <x v="464"/>
    <n v="136"/>
    <n v="67253092"/>
    <s v="Drama|Sport"/>
    <s v="Coach Carter "/>
    <x v="0"/>
    <n v="30000000"/>
    <n v="2005"/>
    <n v="7.2"/>
    <s v="not outlier"/>
  </r>
  <r>
    <x v="465"/>
    <n v="91"/>
    <n v="66790248"/>
    <s v="Drama|Thriller"/>
    <s v="Changing Lanes "/>
    <x v="0"/>
    <n v="45000000"/>
    <n v="2002"/>
    <n v="6.5"/>
    <s v="not outlier"/>
  </r>
  <r>
    <x v="466"/>
    <n v="89"/>
    <n v="65557989"/>
    <s v="Action|Adventure|Horror|Thriller"/>
    <s v="Anaconda "/>
    <x v="0"/>
    <n v="45000000"/>
    <n v="1997"/>
    <n v="4.5999999999999996"/>
    <s v="not outlier"/>
  </r>
  <r>
    <x v="333"/>
    <n v="107"/>
    <n v="60786269"/>
    <s v="Comedy|Drama|Music|Romance"/>
    <s v="Coyote Ugly "/>
    <x v="0"/>
    <n v="45000000"/>
    <n v="2000"/>
    <n v="5.6"/>
    <s v="not outlier"/>
  </r>
  <r>
    <x v="467"/>
    <n v="129"/>
    <n v="59365105"/>
    <s v="Comedy|Drama|Romance"/>
    <s v="Love Actually "/>
    <x v="0"/>
    <n v="45000000"/>
    <n v="2003"/>
    <n v="7.7"/>
    <s v="not outlier"/>
  </r>
  <r>
    <x v="28"/>
    <n v="95"/>
    <n v="162792677"/>
    <s v="Adventure|Animation|Comedy|Family|Fantasy"/>
    <s v="A Bug's Life "/>
    <x v="0"/>
    <n v="120000000"/>
    <n v="1998"/>
    <n v="7.2"/>
    <s v="not outlier"/>
  </r>
  <r>
    <x v="226"/>
    <n v="122"/>
    <n v="31598308"/>
    <s v="Horror|Mystery|Thriller"/>
    <s v="From Hell "/>
    <x v="0"/>
    <n v="35000000"/>
    <n v="2001"/>
    <n v="6.8"/>
    <s v="not outlier"/>
  </r>
  <r>
    <x v="466"/>
    <n v="110"/>
    <n v="57362581"/>
    <s v="Action|Crime|Drama|Romance|Thriller"/>
    <s v="The Specialist "/>
    <x v="0"/>
    <n v="45000000"/>
    <n v="1994"/>
    <n v="5.4"/>
    <s v="not outlier"/>
  </r>
  <r>
    <x v="264"/>
    <n v="135"/>
    <n v="53854588"/>
    <s v="Comedy|Drama|Romance|Sport"/>
    <s v="Tin Cup "/>
    <x v="0"/>
    <n v="45000000"/>
    <n v="1996"/>
    <n v="6.3"/>
    <s v="not outlier"/>
  </r>
  <r>
    <x v="376"/>
    <n v="95"/>
    <n v="52580895"/>
    <s v="Comedy|Family|Romance|Sport"/>
    <s v="Kicking &amp; Screaming "/>
    <x v="0"/>
    <n v="45000000"/>
    <n v="2005"/>
    <n v="5.6"/>
    <s v="not outlier"/>
  </r>
  <r>
    <x v="468"/>
    <n v="109"/>
    <n v="51019112"/>
    <s v="Adventure|Comedy|Sci-Fi"/>
    <s v="The Hitchhiker's Guide to the Galaxy "/>
    <x v="0"/>
    <n v="50000000"/>
    <n v="2005"/>
    <n v="6.8"/>
    <s v="not outlier"/>
  </r>
  <r>
    <x v="469"/>
    <n v="93"/>
    <n v="48114556"/>
    <s v="Comedy|Family|Fantasy|Romance"/>
    <s v="Fat Albert "/>
    <x v="0"/>
    <n v="26000000"/>
    <n v="2004"/>
    <n v="4.3"/>
    <s v="not outlier"/>
  </r>
  <r>
    <x v="470"/>
    <n v="94"/>
    <n v="50648679"/>
    <s v="Action|Horror|Sci-Fi|Thriller"/>
    <s v="Resident Evil: Extinction "/>
    <x v="0"/>
    <n v="45000000"/>
    <n v="2007"/>
    <n v="6.3"/>
    <s v="not outlier"/>
  </r>
  <r>
    <x v="149"/>
    <n v="117"/>
    <n v="46280507"/>
    <s v="Comedy|Romance"/>
    <s v="Blended "/>
    <x v="0"/>
    <n v="40000000"/>
    <n v="2014"/>
    <n v="6.5"/>
    <s v="not outlier"/>
  </r>
  <r>
    <x v="377"/>
    <n v="112"/>
    <n v="38360195"/>
    <s v="Adventure|Comedy|Drama"/>
    <s v="Last Holiday "/>
    <x v="0"/>
    <n v="45000000"/>
    <n v="2006"/>
    <n v="6.4"/>
    <s v="not outlier"/>
  </r>
  <r>
    <x v="398"/>
    <n v="111"/>
    <n v="46815748"/>
    <s v="Action|Adventure|Crime|Thriller"/>
    <s v="The River Wild "/>
    <x v="0"/>
    <n v="45000000"/>
    <n v="1994"/>
    <n v="6.3"/>
    <s v="not outlier"/>
  </r>
  <r>
    <x v="176"/>
    <n v="96"/>
    <n v="35617599"/>
    <s v="Drama|Family|Fantasy"/>
    <s v="The Indian in the Cupboard "/>
    <x v="0"/>
    <n v="45000000"/>
    <n v="1995"/>
    <n v="5.9"/>
    <s v="not outlier"/>
  </r>
  <r>
    <x v="74"/>
    <n v="141"/>
    <n v="47307550"/>
    <s v="Crime|Drama|Thriller"/>
    <s v="Savages "/>
    <x v="0"/>
    <n v="45000000"/>
    <n v="2012"/>
    <n v="6.5"/>
    <s v="not outlier"/>
  </r>
  <r>
    <x v="471"/>
    <n v="94"/>
    <n v="32003620"/>
    <s v="Action|Crime|Thriller"/>
    <s v="Cellular "/>
    <x v="0"/>
    <n v="25000000"/>
    <n v="2004"/>
    <n v="6.5"/>
    <s v="not outlier"/>
  </r>
  <r>
    <x v="472"/>
    <n v="87"/>
    <n v="27972410"/>
    <s v="Action|Adventure|Comedy"/>
    <s v="Johnny English "/>
    <x v="0"/>
    <n v="35000000"/>
    <n v="2003"/>
    <n v="6.1"/>
    <s v="not outlier"/>
  </r>
  <r>
    <x v="473"/>
    <n v="88"/>
    <n v="28133159"/>
    <s v="Adventure|Animation|Comedy|Family|Fantasy"/>
    <s v="The Ant Bully "/>
    <x v="0"/>
    <n v="50000000"/>
    <n v="2006"/>
    <n v="5.9"/>
    <s v="not outlier"/>
  </r>
  <r>
    <x v="474"/>
    <n v="177"/>
    <n v="27400000"/>
    <s v="Action|Adventure|Sci-Fi"/>
    <s v="Dune "/>
    <x v="0"/>
    <n v="40000000"/>
    <n v="1984"/>
    <n v="6.6"/>
    <s v="not outlier"/>
  </r>
  <r>
    <x v="475"/>
    <n v="133"/>
    <n v="24343673"/>
    <s v="Drama|Fantasy|Musical|Romance"/>
    <s v="Across the Universe "/>
    <x v="0"/>
    <n v="45000000"/>
    <n v="2007"/>
    <n v="7.4"/>
    <s v="not outlier"/>
  </r>
  <r>
    <x v="2"/>
    <n v="119"/>
    <n v="22877808"/>
    <s v="Drama|Romance"/>
    <s v="Revolutionary Road "/>
    <x v="0"/>
    <n v="35000000"/>
    <n v="2008"/>
    <n v="7.3"/>
    <s v="not outlier"/>
  </r>
  <r>
    <x v="101"/>
    <n v="102"/>
    <n v="36883539"/>
    <s v="Action|Crime|Drama|Thriller"/>
    <s v="16 Blocks "/>
    <x v="0"/>
    <n v="52000000"/>
    <n v="2006"/>
    <n v="6.6"/>
    <s v="not outlier"/>
  </r>
  <r>
    <x v="476"/>
    <n v="101"/>
    <n v="22531698"/>
    <s v="Action|Adventure|Sci-Fi|Thriller"/>
    <s v="Babylon A.D. "/>
    <x v="0"/>
    <n v="70000000"/>
    <n v="2008"/>
    <n v="5.6"/>
    <s v="not outlier"/>
  </r>
  <r>
    <x v="477"/>
    <n v="91"/>
    <n v="20400913"/>
    <s v="Action|Comedy|Crime|Drama|Thriller"/>
    <s v="The Glimmer Man "/>
    <x v="0"/>
    <n v="45000000"/>
    <n v="1996"/>
    <n v="5.3"/>
    <s v="not outlier"/>
  </r>
  <r>
    <x v="349"/>
    <n v="117"/>
    <n v="20101861"/>
    <s v="Comedy|Romance|Sci-Fi"/>
    <s v="Multiplicity "/>
    <x v="0"/>
    <n v="45000000"/>
    <n v="1996"/>
    <n v="6"/>
    <s v="not outlier"/>
  </r>
  <r>
    <x v="478"/>
    <n v="86"/>
    <n v="25200412"/>
    <s v="Adventure|Comedy|Family|Fantasy|Sci-Fi"/>
    <s v="Aliens in the Attic "/>
    <x v="0"/>
    <n v="45000000"/>
    <n v="2009"/>
    <n v="5.4"/>
    <s v="not outlier"/>
  </r>
  <r>
    <x v="479"/>
    <n v="124"/>
    <n v="19719930"/>
    <s v="Crime|Drama|Mystery|Thriller"/>
    <s v="The Pledge "/>
    <x v="0"/>
    <n v="45000000"/>
    <n v="2001"/>
    <n v="6.8"/>
    <s v="not outlier"/>
  </r>
  <r>
    <x v="480"/>
    <n v="134"/>
    <n v="19377727"/>
    <s v="Comedy|Musical"/>
    <s v="The Producers "/>
    <x v="0"/>
    <n v="45000000"/>
    <n v="2005"/>
    <n v="6.4"/>
    <s v="not outlier"/>
  </r>
  <r>
    <x v="481"/>
    <n v="100"/>
    <n v="17300889"/>
    <s v="Action|Adventure|Comedy|Fantasy"/>
    <s v="The Phantom "/>
    <x v="0"/>
    <n v="45000000"/>
    <n v="1996"/>
    <n v="4.9000000000000004"/>
    <s v="not outlier"/>
  </r>
  <r>
    <x v="482"/>
    <n v="220"/>
    <n v="15527125"/>
    <s v="Drama|Romance|Western"/>
    <s v="All the Pretty Horses "/>
    <x v="0"/>
    <n v="57000000"/>
    <n v="2000"/>
    <n v="5.8"/>
    <s v="not outlier"/>
  </r>
  <r>
    <x v="74"/>
    <n v="212"/>
    <n v="13560960"/>
    <s v="Biography|Drama|History"/>
    <s v="Nixon "/>
    <x v="0"/>
    <n v="50000000"/>
    <n v="1995"/>
    <n v="7.1"/>
    <s v="not outlier"/>
  </r>
  <r>
    <x v="314"/>
    <n v="128"/>
    <n v="15523168"/>
    <s v="Mystery|Thriller"/>
    <s v="The Ghost Writer "/>
    <x v="0"/>
    <n v="45000000"/>
    <n v="2010"/>
    <n v="7.2"/>
    <s v="not outlier"/>
  </r>
  <r>
    <x v="52"/>
    <n v="106"/>
    <n v="11146409"/>
    <s v="Action|Adventure|Horror|Sci-Fi"/>
    <s v="Deep Rising "/>
    <x v="0"/>
    <n v="45000000"/>
    <n v="1998"/>
    <n v="6"/>
    <s v="not outlier"/>
  </r>
  <r>
    <x v="410"/>
    <n v="160"/>
    <n v="7916887"/>
    <s v="Action|Crime|Drama|Thriller|War"/>
    <s v="Miracle at St. Anna "/>
    <x v="0"/>
    <n v="45000000"/>
    <n v="2008"/>
    <n v="6"/>
    <s v="not outlier"/>
  </r>
  <r>
    <x v="174"/>
    <n v="114"/>
    <n v="6565495"/>
    <s v="Drama|Romance"/>
    <s v="Curse of the Golden Flower "/>
    <x v="1"/>
    <n v="45000000"/>
    <n v="2006"/>
    <n v="7"/>
    <s v="not outlier"/>
  </r>
  <r>
    <x v="483"/>
    <n v="99"/>
    <n v="15279680"/>
    <s v="Action|Crime|Thriller"/>
    <s v="Bangkok Dangerous "/>
    <x v="0"/>
    <n v="40000000"/>
    <n v="2008"/>
    <n v="5.4"/>
    <s v="not outlier"/>
  </r>
  <r>
    <x v="14"/>
    <n v="74"/>
    <n v="7262288"/>
    <s v="Comedy|Crime|Thriller"/>
    <s v="Big Trouble "/>
    <x v="0"/>
    <n v="40000000"/>
    <n v="2002"/>
    <n v="6.5"/>
    <s v="not outlier"/>
  </r>
  <r>
    <x v="35"/>
    <n v="139"/>
    <n v="4584886"/>
    <s v="Drama|Romance"/>
    <s v="Love in the Time of Cholera "/>
    <x v="0"/>
    <n v="45000000"/>
    <n v="2007"/>
    <n v="6.4"/>
    <s v="not outlier"/>
  </r>
  <r>
    <x v="484"/>
    <n v="103"/>
    <n v="2154540"/>
    <s v="Action|Thriller"/>
    <s v="Shadow Conspiracy "/>
    <x v="0"/>
    <n v="45000000"/>
    <n v="1997"/>
    <n v="4.9000000000000004"/>
    <s v="not outlier"/>
  </r>
  <r>
    <x v="485"/>
    <n v="101"/>
    <n v="8129455"/>
    <s v="Action|Adventure|Comedy|Crime"/>
    <s v="Johnny English Reborn "/>
    <x v="0"/>
    <n v="45000000"/>
    <n v="2011"/>
    <n v="6.3"/>
    <s v="not outlier"/>
  </r>
  <r>
    <x v="486"/>
    <n v="130"/>
    <n v="136019448"/>
    <s v="Biography|Drama|History|Thriller"/>
    <s v="Argo "/>
    <x v="0"/>
    <n v="44500000"/>
    <n v="2012"/>
    <n v="7.7"/>
    <s v="not outlier"/>
  </r>
  <r>
    <x v="213"/>
    <n v="130"/>
    <n v="183875760"/>
    <s v="Action|Adventure|Crime|Drama|Mystery|Thriller"/>
    <s v="The Fugitive "/>
    <x v="0"/>
    <n v="44000000"/>
    <n v="1993"/>
    <n v="7.8"/>
    <s v="not outlier"/>
  </r>
  <r>
    <x v="261"/>
    <n v="110"/>
    <n v="67061228"/>
    <s v="Action|Comedy|Romance"/>
    <s v="The Bounty Hunter "/>
    <x v="0"/>
    <n v="40000000"/>
    <n v="2010"/>
    <n v="5.5"/>
    <s v="not outlier"/>
  </r>
  <r>
    <x v="259"/>
    <n v="147"/>
    <n v="53300852"/>
    <s v="Crime|Drama|Thriller"/>
    <s v="Sleepers "/>
    <x v="0"/>
    <n v="44000000"/>
    <n v="1996"/>
    <n v="7.5"/>
    <s v="not outlier"/>
  </r>
  <r>
    <x v="484"/>
    <n v="96"/>
    <n v="150415432"/>
    <s v="Action|Adventure|Thriller|War"/>
    <s v="Rambo: First Blood Part II "/>
    <x v="0"/>
    <n v="44000000"/>
    <n v="1985"/>
    <n v="6.4"/>
    <s v="not outlier"/>
  </r>
  <r>
    <x v="487"/>
    <n v="118"/>
    <n v="44834712"/>
    <s v="Drama|Thriller"/>
    <s v="The Juror "/>
    <x v="0"/>
    <n v="44000000"/>
    <n v="1996"/>
    <n v="5.6"/>
    <s v="not outlier"/>
  </r>
  <r>
    <x v="488"/>
    <n v="88"/>
    <n v="84300000"/>
    <s v="Animation|Family|Fantasy|Musical"/>
    <s v="Pinocchio "/>
    <x v="0"/>
    <n v="2600000"/>
    <n v="1940"/>
    <n v="7.5"/>
    <s v="not outlier"/>
  </r>
  <r>
    <x v="489"/>
    <n v="325"/>
    <n v="1500000"/>
    <s v="Adventure|Drama|Western"/>
    <s v="Heaven's Gate "/>
    <x v="0"/>
    <n v="44000000"/>
    <n v="1980"/>
    <n v="6.8"/>
    <s v="not outlier"/>
  </r>
  <r>
    <x v="148"/>
    <n v="102"/>
    <n v="62318875"/>
    <s v="Action|Adventure|Fantasy|Sci-Fi|Thriller"/>
    <s v="Underworld: Evolution "/>
    <x v="0"/>
    <n v="50000000"/>
    <n v="2006"/>
    <n v="6.8"/>
    <s v="not outlier"/>
  </r>
  <r>
    <x v="490"/>
    <n v="110"/>
    <n v="5773519"/>
    <s v="Drama|Horror|Sci-Fi|Thriller"/>
    <s v="Victor Frankenstein "/>
    <x v="0"/>
    <n v="40000000"/>
    <n v="2015"/>
    <n v="6"/>
    <s v="not outlier"/>
  </r>
  <r>
    <x v="491"/>
    <n v="136"/>
    <n v="51768623"/>
    <s v="Drama"/>
    <s v="Finding Forrester "/>
    <x v="0"/>
    <n v="43000000"/>
    <n v="2000"/>
    <n v="7.3"/>
    <s v="not outlier"/>
  </r>
  <r>
    <x v="273"/>
    <n v="103"/>
    <n v="37035515"/>
    <s v="Comedy|Drama"/>
    <s v="28 Days "/>
    <x v="0"/>
    <n v="43000000"/>
    <n v="2000"/>
    <n v="6"/>
    <s v="not outlier"/>
  </r>
  <r>
    <x v="108"/>
    <n v="103"/>
    <n v="24520892"/>
    <s v="Action|Crime|Drama|Thriller"/>
    <s v="Unleashed "/>
    <x v="0"/>
    <n v="45000000"/>
    <n v="2005"/>
    <n v="7"/>
    <s v="not outlier"/>
  </r>
  <r>
    <x v="492"/>
    <n v="90"/>
    <n v="24430272"/>
    <s v="Comedy|Romance"/>
    <s v="The Sweetest Thing "/>
    <x v="0"/>
    <n v="43000000"/>
    <n v="2002"/>
    <n v="5.0999999999999996"/>
    <s v="not outlier"/>
  </r>
  <r>
    <x v="193"/>
    <n v="154"/>
    <n v="158348400"/>
    <s v="Drama|Mystery|Thriller"/>
    <s v="The Firm "/>
    <x v="0"/>
    <n v="42000000"/>
    <n v="1993"/>
    <n v="6.8"/>
    <s v="not outlier"/>
  </r>
  <r>
    <x v="493"/>
    <n v="99"/>
    <n v="31136950"/>
    <s v="Drama|Fantasy|Romance"/>
    <s v="Charlie St. Cloud "/>
    <x v="0"/>
    <n v="44000000"/>
    <n v="2010"/>
    <n v="6.5"/>
    <s v="not outlier"/>
  </r>
  <r>
    <x v="161"/>
    <n v="93"/>
    <n v="29113588"/>
    <s v="Action|Crime|Thriller"/>
    <s v="The Mechanic "/>
    <x v="0"/>
    <n v="40000000"/>
    <n v="2011"/>
    <n v="6.6"/>
    <s v="not outlier"/>
  </r>
  <r>
    <x v="188"/>
    <n v="109"/>
    <n v="138447667"/>
    <s v="Action|Comedy|Crime"/>
    <s v="21 Jump Street "/>
    <x v="0"/>
    <n v="42000000"/>
    <n v="2012"/>
    <n v="7.2"/>
    <s v="not outlier"/>
  </r>
  <r>
    <x v="465"/>
    <n v="124"/>
    <n v="116006080"/>
    <s v="Comedy|Drama|Romance"/>
    <s v="Notting Hill "/>
    <x v="0"/>
    <n v="42000000"/>
    <n v="1999"/>
    <n v="7"/>
    <s v="not outlier"/>
  </r>
  <r>
    <x v="387"/>
    <n v="84"/>
    <n v="106793915"/>
    <s v="Adventure|Animation|Comedy|Drama|Family"/>
    <s v="Chicken Run "/>
    <x v="0"/>
    <n v="45000000"/>
    <n v="2000"/>
    <n v="7"/>
    <s v="not outlier"/>
  </r>
  <r>
    <x v="494"/>
    <n v="90"/>
    <n v="87856565"/>
    <s v="Comedy|Romance"/>
    <s v="Along Came Polly "/>
    <x v="0"/>
    <n v="42000000"/>
    <n v="2004"/>
    <n v="5.9"/>
    <s v="not outlier"/>
  </r>
  <r>
    <x v="495"/>
    <n v="117"/>
    <n v="70100000"/>
    <s v="Comedy|Drama|Romance"/>
    <s v="Boomerang "/>
    <x v="0"/>
    <n v="40000000"/>
    <n v="1992"/>
    <n v="5.4"/>
    <s v="not outlier"/>
  </r>
  <r>
    <x v="95"/>
    <n v="123"/>
    <n v="159578352"/>
    <s v="Action|Comedy|Crime"/>
    <s v="The Heat "/>
    <x v="0"/>
    <n v="43000000"/>
    <n v="2013"/>
    <n v="6.6"/>
    <s v="not outlier"/>
  </r>
  <r>
    <x v="496"/>
    <n v="251"/>
    <n v="57750000"/>
    <s v="Biography|Drama|History|Romance"/>
    <s v="Cleopatra "/>
    <x v="0"/>
    <n v="31115000"/>
    <n v="1963"/>
    <n v="7"/>
    <s v="not outlier"/>
  </r>
  <r>
    <x v="149"/>
    <n v="105"/>
    <n v="45290318"/>
    <s v="Action|Comedy|Sport"/>
    <s v="Here Comes the Boom "/>
    <x v="0"/>
    <n v="42000000"/>
    <n v="2012"/>
    <n v="6.5"/>
    <s v="not outlier"/>
  </r>
  <r>
    <x v="434"/>
    <n v="115"/>
    <n v="41543207"/>
    <s v="Crime|Drama|Mystery|Thriller"/>
    <s v="High Crimes "/>
    <x v="0"/>
    <n v="42000000"/>
    <n v="2002"/>
    <n v="6.3"/>
    <s v="not outlier"/>
  </r>
  <r>
    <x v="497"/>
    <n v="122"/>
    <n v="41252428"/>
    <s v="Comedy|Drama|Romance"/>
    <s v="The Mirror Has Two Faces "/>
    <x v="0"/>
    <n v="42000000"/>
    <n v="1996"/>
    <n v="6.5"/>
    <s v="not outlier"/>
  </r>
  <r>
    <x v="498"/>
    <n v="119"/>
    <n v="35228696"/>
    <s v="Drama|Horror|Mystery|Thriller"/>
    <s v="The Mothman Prophecies "/>
    <x v="0"/>
    <n v="32000000"/>
    <n v="2002"/>
    <n v="6.5"/>
    <s v="not outlier"/>
  </r>
  <r>
    <x v="306"/>
    <n v="81"/>
    <n v="59992760"/>
    <s v="Comedy"/>
    <s v="Brüno "/>
    <x v="0"/>
    <n v="42000000"/>
    <n v="2009"/>
    <n v="5.8"/>
    <s v="not outlier"/>
  </r>
  <r>
    <x v="499"/>
    <n v="133"/>
    <n v="34667015"/>
    <s v="Action|Adventure|Thriller"/>
    <s v="Licence to Kill "/>
    <x v="0"/>
    <n v="32000000"/>
    <n v="1989"/>
    <n v="6.6"/>
    <s v="not outlier"/>
  </r>
  <r>
    <x v="500"/>
    <n v="100"/>
    <n v="37652565"/>
    <s v="Fantasy|Horror|Mystery|Thriller"/>
    <s v="Red Riding Hood "/>
    <x v="0"/>
    <n v="42000000"/>
    <n v="2011"/>
    <n v="5.4"/>
    <s v="not outlier"/>
  </r>
  <r>
    <x v="501"/>
    <n v="120"/>
    <n v="24375436"/>
    <s v="Action|Crime|Drama|Thriller"/>
    <s v="15 Minutes "/>
    <x v="0"/>
    <n v="42000000"/>
    <n v="2001"/>
    <n v="6.1"/>
    <s v="not outlier"/>
  </r>
  <r>
    <x v="502"/>
    <n v="104"/>
    <n v="20915465"/>
    <s v="Adventure|Comedy|Family|Fantasy|Sci-Fi"/>
    <s v="Super Mario Bros. "/>
    <x v="0"/>
    <n v="42000000"/>
    <n v="1993"/>
    <n v="4"/>
    <s v="not outlier"/>
  </r>
  <r>
    <x v="440"/>
    <n v="122"/>
    <n v="24127895"/>
    <s v="Crime|Drama|Thriller"/>
    <s v="Lord of War "/>
    <x v="0"/>
    <n v="50000000"/>
    <n v="2005"/>
    <n v="7.6"/>
    <s v="not outlier"/>
  </r>
  <r>
    <x v="174"/>
    <n v="80"/>
    <n v="84961"/>
    <s v="Action|Adventure|History"/>
    <s v="Hero "/>
    <x v="1"/>
    <n v="31000000"/>
    <n v="2002"/>
    <n v="7.9"/>
    <s v="not outlier"/>
  </r>
  <r>
    <x v="503"/>
    <n v="91"/>
    <n v="26404753"/>
    <s v="Action|Comedy|Crime|Romance|Thriller"/>
    <s v="One for the Money "/>
    <x v="0"/>
    <n v="40000000"/>
    <n v="2012"/>
    <n v="5.3"/>
    <s v="not outlier"/>
  </r>
  <r>
    <x v="504"/>
    <n v="112"/>
    <n v="6105175"/>
    <s v="Comedy"/>
    <s v="The Interview "/>
    <x v="0"/>
    <n v="44000000"/>
    <n v="2014"/>
    <n v="6.6"/>
    <s v="not outlier"/>
  </r>
  <r>
    <x v="505"/>
    <n v="100"/>
    <n v="5664251"/>
    <s v="Action|Fantasy|Western"/>
    <s v="The Warrior's Way "/>
    <x v="0"/>
    <n v="45000000"/>
    <n v="2010"/>
    <n v="6.3"/>
    <s v="not outlier"/>
  </r>
  <r>
    <x v="344"/>
    <n v="105"/>
    <n v="1260917"/>
    <s v="Action|Comedy|Crime"/>
    <s v="Micmacs "/>
    <x v="4"/>
    <n v="27000000"/>
    <n v="2009"/>
    <n v="7.2"/>
    <s v="not outlier"/>
  </r>
  <r>
    <x v="398"/>
    <n v="110"/>
    <n v="116724075"/>
    <s v="Drama|Music"/>
    <s v="8 Mile "/>
    <x v="0"/>
    <n v="41000000"/>
    <n v="2002"/>
    <n v="7"/>
    <s v="not outlier"/>
  </r>
  <r>
    <x v="411"/>
    <n v="144"/>
    <n v="56083966"/>
    <s v="Action|Adventure|Romance"/>
    <s v="A Knight's Tale "/>
    <x v="0"/>
    <n v="65000000"/>
    <n v="2001"/>
    <n v="6.9"/>
    <s v="not outlier"/>
  </r>
  <r>
    <x v="506"/>
    <n v="108"/>
    <n v="22108977"/>
    <s v="Action|Comedy|Fantasy"/>
    <s v="The Medallion "/>
    <x v="0"/>
    <n v="41000000"/>
    <n v="2003"/>
    <n v="5.2"/>
    <s v="not outlier"/>
  </r>
  <r>
    <x v="89"/>
    <n v="107"/>
    <n v="293501675"/>
    <s v="Drama|Mystery|Thriller"/>
    <s v="The Sixth Sense "/>
    <x v="0"/>
    <n v="40000000"/>
    <n v="1999"/>
    <n v="8.1"/>
    <s v="not outlier"/>
  </r>
  <r>
    <x v="507"/>
    <n v="102"/>
    <n v="18600911"/>
    <s v="Action|Crime|Thriller"/>
    <s v="Man on a Ledge "/>
    <x v="0"/>
    <n v="42000000"/>
    <n v="2012"/>
    <n v="6.6"/>
    <s v="not outlier"/>
  </r>
  <r>
    <x v="323"/>
    <n v="100"/>
    <n v="7204138"/>
    <s v="Comedy"/>
    <s v="The Big Year "/>
    <x v="0"/>
    <n v="41000000"/>
    <n v="2011"/>
    <n v="6.2"/>
    <s v="not outlier"/>
  </r>
  <r>
    <x v="508"/>
    <n v="126"/>
    <n v="90800000"/>
    <s v="Action|Drama|Family|Sport"/>
    <s v="The Karate Kid "/>
    <x v="0"/>
    <n v="8000000"/>
    <n v="1984"/>
    <n v="7.2"/>
    <s v="not outlier"/>
  </r>
  <r>
    <x v="342"/>
    <n v="138"/>
    <n v="150117807"/>
    <s v="Crime|Drama"/>
    <s v="American Hustle "/>
    <x v="0"/>
    <n v="40000000"/>
    <n v="2013"/>
    <n v="7.3"/>
    <s v="not outlier"/>
  </r>
  <r>
    <x v="509"/>
    <n v="108"/>
    <n v="163947053"/>
    <s v="Comedy|Drama|Romance"/>
    <s v="The Proposal "/>
    <x v="0"/>
    <n v="40000000"/>
    <n v="2009"/>
    <n v="6.7"/>
    <s v="not outlier"/>
  </r>
  <r>
    <x v="510"/>
    <n v="105"/>
    <n v="116735231"/>
    <s v="Crime|Mystery|Thriller"/>
    <s v="Double Jeopardy "/>
    <x v="0"/>
    <n v="70000000"/>
    <n v="1999"/>
    <n v="6.4"/>
    <s v="not outlier"/>
  </r>
  <r>
    <x v="41"/>
    <n v="108"/>
    <n v="118500000"/>
    <s v="Adventure|Comedy|Sci-Fi"/>
    <s v="Back to the Future Part II "/>
    <x v="0"/>
    <n v="40000000"/>
    <n v="1989"/>
    <n v="7.8"/>
    <s v="not outlier"/>
  </r>
  <r>
    <x v="178"/>
    <n v="89"/>
    <n v="126546825"/>
    <s v="Action|Sci-Fi|Thriller"/>
    <s v="Lucy "/>
    <x v="0"/>
    <n v="40000000"/>
    <n v="2014"/>
    <n v="6.4"/>
    <s v="not outlier"/>
  </r>
  <r>
    <x v="511"/>
    <n v="129"/>
    <n v="166147885"/>
    <s v="Drama|Romance"/>
    <s v="Fifty Shades of Grey "/>
    <x v="0"/>
    <n v="40000000"/>
    <n v="2015"/>
    <n v="4.0999999999999996"/>
    <s v="not outlier"/>
  </r>
  <r>
    <x v="397"/>
    <n v="84"/>
    <n v="111760631"/>
    <s v="Action|Adventure|Comedy|Family|Sci-Fi"/>
    <s v="Spy Kids 3-D: Game Over "/>
    <x v="0"/>
    <n v="38000000"/>
    <n v="2003"/>
    <n v="4.0999999999999996"/>
    <s v="not outlier"/>
  </r>
  <r>
    <x v="167"/>
    <n v="149"/>
    <n v="108706165"/>
    <s v="Crime|Drama|Thriller"/>
    <s v="A Time to Kill "/>
    <x v="0"/>
    <n v="40000000"/>
    <n v="1996"/>
    <n v="7.4"/>
    <s v="not outlier"/>
  </r>
  <r>
    <x v="76"/>
    <n v="94"/>
    <n v="138614544"/>
    <s v="Comedy|Family"/>
    <s v="Cheaper by the Dozen "/>
    <x v="0"/>
    <n v="40000000"/>
    <n v="2003"/>
    <n v="5.8"/>
    <s v="not outlier"/>
  </r>
  <r>
    <x v="20"/>
    <n v="121"/>
    <n v="125069696"/>
    <s v="Action|Biography|Drama|Thriller|War"/>
    <s v="Lone Survivor "/>
    <x v="0"/>
    <n v="40000000"/>
    <n v="2013"/>
    <n v="7.6"/>
    <s v="not outlier"/>
  </r>
  <r>
    <x v="457"/>
    <n v="128"/>
    <n v="107458785"/>
    <s v="Comedy|Drama|Sport"/>
    <s v="A League of Their Own "/>
    <x v="0"/>
    <n v="40000000"/>
    <n v="1992"/>
    <n v="7.2"/>
    <s v="not outlier"/>
  </r>
  <r>
    <x v="32"/>
    <n v="134"/>
    <n v="102310175"/>
    <s v="Horror|Mystery|Thriller"/>
    <s v="The Conjuring 2 "/>
    <x v="0"/>
    <n v="40000000"/>
    <n v="2016"/>
    <n v="7.8"/>
    <s v="not outlier"/>
  </r>
  <r>
    <x v="64"/>
    <n v="120"/>
    <n v="96917897"/>
    <s v="Biography|Drama"/>
    <s v="The Social Network "/>
    <x v="0"/>
    <n v="40000000"/>
    <n v="2010"/>
    <n v="7.7"/>
    <s v="not outlier"/>
  </r>
  <r>
    <x v="512"/>
    <n v="129"/>
    <n v="93952276"/>
    <s v="Comedy|Drama|Romance"/>
    <s v="He's Just Not That Into You "/>
    <x v="0"/>
    <n v="40000000"/>
    <n v="2009"/>
    <n v="6.4"/>
    <s v="not outlier"/>
  </r>
  <r>
    <x v="462"/>
    <n v="89"/>
    <n v="90703745"/>
    <s v="Comedy"/>
    <s v="Scary Movie 4 "/>
    <x v="0"/>
    <n v="45000000"/>
    <n v="2006"/>
    <n v="5.0999999999999996"/>
    <s v="not outlier"/>
  </r>
  <r>
    <x v="513"/>
    <n v="116"/>
    <n v="89138076"/>
    <s v="Horror|Mystery"/>
    <s v="Scream 3 "/>
    <x v="0"/>
    <n v="40000000"/>
    <n v="2000"/>
    <n v="5.5"/>
    <s v="not outlier"/>
  </r>
  <r>
    <x v="41"/>
    <n v="118"/>
    <n v="87666629"/>
    <s v="Adventure|Comedy|Sci-Fi|Western"/>
    <s v="Back to the Future Part III "/>
    <x v="0"/>
    <n v="40000000"/>
    <n v="1990"/>
    <n v="7.4"/>
    <s v="not outlier"/>
  </r>
  <r>
    <x v="514"/>
    <n v="107"/>
    <n v="90353764"/>
    <s v="Comedy|Crime"/>
    <s v="Get Hard "/>
    <x v="0"/>
    <n v="40000000"/>
    <n v="2015"/>
    <n v="6"/>
    <s v="not outlier"/>
  </r>
  <r>
    <x v="394"/>
    <n v="155"/>
    <n v="82522790"/>
    <s v="Fantasy|Horror|Romance"/>
    <s v="Bram Stoker's Dracula "/>
    <x v="0"/>
    <n v="40000000"/>
    <n v="1992"/>
    <n v="7.5"/>
    <s v="not outlier"/>
  </r>
  <r>
    <x v="303"/>
    <n v="123"/>
    <n v="94125426"/>
    <s v="Biography|Drama|Romance"/>
    <s v="Julie &amp; Julia "/>
    <x v="0"/>
    <n v="40000000"/>
    <n v="2009"/>
    <n v="7"/>
    <s v="not outlier"/>
  </r>
  <r>
    <x v="411"/>
    <n v="128"/>
    <n v="95001343"/>
    <s v="Biography|Drama|Sport"/>
    <s v="42 "/>
    <x v="0"/>
    <n v="40000000"/>
    <n v="2013"/>
    <n v="7.5"/>
    <s v="not outlier"/>
  </r>
  <r>
    <x v="225"/>
    <n v="139"/>
    <n v="81292135"/>
    <s v="Crime|Drama|Thriller"/>
    <s v="The Talented Mr. Ripley "/>
    <x v="0"/>
    <n v="40000000"/>
    <n v="1999"/>
    <n v="7.3"/>
    <s v="not outlier"/>
  </r>
  <r>
    <x v="287"/>
    <n v="109"/>
    <n v="86208010"/>
    <s v="Comedy"/>
    <s v="Dumb and Dumber To "/>
    <x v="0"/>
    <n v="35000000"/>
    <n v="2014"/>
    <n v="5.7"/>
    <s v="not outlier"/>
  </r>
  <r>
    <x v="412"/>
    <n v="120"/>
    <n v="81593527"/>
    <s v="Adventure|Drama|Family"/>
    <s v="Eight Below "/>
    <x v="0"/>
    <n v="40000000"/>
    <n v="2006"/>
    <n v="7.3"/>
    <s v="not outlier"/>
  </r>
  <r>
    <x v="207"/>
    <n v="121"/>
    <n v="75274748"/>
    <s v="Comedy|Drama"/>
    <s v="The Intern "/>
    <x v="0"/>
    <n v="35000000"/>
    <n v="2015"/>
    <n v="7.2"/>
    <s v="not outlier"/>
  </r>
  <r>
    <x v="128"/>
    <n v="102"/>
    <n v="90835030"/>
    <s v="Action|Comedy"/>
    <s v="Ride Along 2 "/>
    <x v="0"/>
    <n v="40000000"/>
    <n v="2016"/>
    <n v="5.9"/>
    <s v="not outlier"/>
  </r>
  <r>
    <x v="150"/>
    <n v="117"/>
    <n v="72455275"/>
    <s v="Action|Adventure|Drama|Romance|War"/>
    <s v="The Last of the Mohicans "/>
    <x v="0"/>
    <n v="40000000"/>
    <n v="1992"/>
    <n v="7.8"/>
    <s v="not outlier"/>
  </r>
  <r>
    <x v="311"/>
    <n v="178"/>
    <n v="75305995"/>
    <s v="Biography|Drama|Music"/>
    <s v="Ray "/>
    <x v="0"/>
    <n v="40000000"/>
    <n v="2004"/>
    <n v="7.7"/>
    <s v="not outlier"/>
  </r>
  <r>
    <x v="315"/>
    <n v="147"/>
    <n v="74098862"/>
    <s v="Crime|Thriller"/>
    <s v="Sin City "/>
    <x v="0"/>
    <n v="40000000"/>
    <n v="2005"/>
    <n v="8.1"/>
    <s v="not outlier"/>
  </r>
  <r>
    <x v="218"/>
    <n v="90"/>
    <n v="72266306"/>
    <s v="Crime|Drama|Mystery|Thriller"/>
    <s v="Vantage Point "/>
    <x v="0"/>
    <n v="40000000"/>
    <n v="2008"/>
    <n v="6.6"/>
    <s v="not outlier"/>
  </r>
  <r>
    <x v="494"/>
    <n v="105"/>
    <n v="71347010"/>
    <s v="Comedy|Romance"/>
    <s v="I Love You, Man "/>
    <x v="0"/>
    <n v="40000000"/>
    <n v="2009"/>
    <n v="7.1"/>
    <s v="not outlier"/>
  </r>
  <r>
    <x v="287"/>
    <n v="114"/>
    <n v="70836296"/>
    <s v="Comedy|Drama|Fantasy|Romance"/>
    <s v="Shallow Hal "/>
    <x v="0"/>
    <n v="40000000"/>
    <n v="2001"/>
    <n v="5.9"/>
    <s v="not outlier"/>
  </r>
  <r>
    <x v="74"/>
    <n v="206"/>
    <n v="70405498"/>
    <s v="Drama|History|Thriller"/>
    <s v="JFK "/>
    <x v="0"/>
    <n v="40000000"/>
    <n v="1991"/>
    <n v="8"/>
    <s v="not outlier"/>
  </r>
  <r>
    <x v="515"/>
    <n v="99"/>
    <n v="70163652"/>
    <s v="Comedy|Crime"/>
    <s v="Big Momma's House 2 "/>
    <x v="0"/>
    <n v="40000000"/>
    <n v="2006"/>
    <n v="4.5999999999999996"/>
    <s v="not outlier"/>
  </r>
  <r>
    <x v="1"/>
    <n v="123"/>
    <n v="66808615"/>
    <s v="Adventure|Comedy|Crime|Romance"/>
    <s v="The Mexican "/>
    <x v="0"/>
    <n v="34000000"/>
    <n v="2001"/>
    <n v="6.1"/>
    <s v="not outlier"/>
  </r>
  <r>
    <x v="493"/>
    <n v="102"/>
    <n v="64149837"/>
    <s v="Comedy|Drama|Family|Fantasy|Romance"/>
    <s v="17 Again "/>
    <x v="0"/>
    <n v="20000000"/>
    <n v="2009"/>
    <n v="6.4"/>
    <s v="not outlier"/>
  </r>
  <r>
    <x v="516"/>
    <n v="109"/>
    <n v="83906114"/>
    <s v="Comedy|Romance"/>
    <s v="The Other Woman "/>
    <x v="0"/>
    <n v="40000000"/>
    <n v="2014"/>
    <n v="6"/>
    <s v="not outlier"/>
  </r>
  <r>
    <x v="471"/>
    <n v="82"/>
    <n v="66466372"/>
    <s v="Horror"/>
    <s v="The Final Destination "/>
    <x v="0"/>
    <n v="40000000"/>
    <n v="2009"/>
    <n v="5.2"/>
    <s v="not outlier"/>
  </r>
  <r>
    <x v="37"/>
    <n v="142"/>
    <n v="72306065"/>
    <s v="Drama|History|Thriller"/>
    <s v="Bridge of Spies "/>
    <x v="0"/>
    <n v="40000000"/>
    <n v="2015"/>
    <n v="7.6"/>
    <s v="not outlier"/>
  </r>
  <r>
    <x v="185"/>
    <n v="106"/>
    <n v="59068786"/>
    <s v="Action|Drama|Thriller|War"/>
    <s v="Behind Enemy Lines "/>
    <x v="0"/>
    <n v="40000000"/>
    <n v="2001"/>
    <n v="6.4"/>
    <s v="not outlier"/>
  </r>
  <r>
    <x v="152"/>
    <n v="106"/>
    <n v="57887882"/>
    <s v="Comedy|Drama|Romance"/>
    <s v="Shall We Dance "/>
    <x v="0"/>
    <n v="50000000"/>
    <n v="2004"/>
    <n v="6.1"/>
    <s v="not outlier"/>
  </r>
  <r>
    <x v="241"/>
    <n v="108"/>
    <n v="53955614"/>
    <s v="Action|Adventure|Comedy|Family|Sci-Fi"/>
    <s v="Small Soldiers "/>
    <x v="0"/>
    <n v="40000000"/>
    <n v="1998"/>
    <n v="6.1"/>
    <s v="not outlier"/>
  </r>
  <r>
    <x v="517"/>
    <n v="98"/>
    <n v="54967359"/>
    <s v="Action|Horror"/>
    <s v="Spawn "/>
    <x v="0"/>
    <n v="40000000"/>
    <n v="1997"/>
    <n v="5.2"/>
    <s v="not outlier"/>
  </r>
  <r>
    <x v="51"/>
    <n v="131"/>
    <n v="54228104"/>
    <s v="Action|Adventure|Drama|Romance|Thriller"/>
    <s v="The Count of Monte Cristo "/>
    <x v="0"/>
    <n v="35000000"/>
    <n v="2002"/>
    <n v="7.7"/>
    <s v="not outlier"/>
  </r>
  <r>
    <x v="461"/>
    <n v="118"/>
    <n v="57981889"/>
    <s v="Crime|Drama|Thriller"/>
    <s v="The Lincoln Lawyer "/>
    <x v="0"/>
    <n v="40000000"/>
    <n v="2011"/>
    <n v="7.3"/>
    <s v="not outlier"/>
  </r>
  <r>
    <x v="416"/>
    <n v="113"/>
    <n v="61094903"/>
    <s v="Action|Mystery|Thriller"/>
    <s v="Unknown "/>
    <x v="0"/>
    <n v="30000000"/>
    <n v="2011"/>
    <n v="6.9"/>
    <s v="not outlier"/>
  </r>
  <r>
    <x v="3"/>
    <n v="130"/>
    <n v="53082743"/>
    <s v="Drama|Mystery|Sci-Fi|Thriller"/>
    <s v="The Prestige "/>
    <x v="0"/>
    <n v="40000000"/>
    <n v="2006"/>
    <n v="8.5"/>
    <s v="not outlier"/>
  </r>
  <r>
    <x v="370"/>
    <n v="116"/>
    <n v="54414716"/>
    <s v="Comedy|Crime"/>
    <s v="Horrible Bosses 2 "/>
    <x v="0"/>
    <n v="42000000"/>
    <n v="2014"/>
    <n v="6.3"/>
    <s v="not outlier"/>
  </r>
  <r>
    <x v="518"/>
    <n v="89"/>
    <n v="57011847"/>
    <s v="Adventure|Animation|Comedy|Family|Sci-Fi"/>
    <s v="Escape from Planet Earth "/>
    <x v="0"/>
    <n v="40000000"/>
    <n v="2013"/>
    <n v="5.9"/>
    <s v="not outlier"/>
  </r>
  <r>
    <x v="270"/>
    <n v="139"/>
    <n v="50859889"/>
    <s v="Action|Adventure|Drama|Thriller"/>
    <s v="Apocalypto "/>
    <x v="6"/>
    <n v="40000000"/>
    <n v="2006"/>
    <n v="7.8"/>
    <s v="not outlier"/>
  </r>
  <r>
    <x v="499"/>
    <n v="130"/>
    <n v="51185897"/>
    <s v="Action|Adventure|Thriller"/>
    <s v="The Living Daylights "/>
    <x v="0"/>
    <n v="30000000"/>
    <n v="1987"/>
    <n v="6.7"/>
    <s v="not outlier"/>
  </r>
  <r>
    <x v="519"/>
    <n v="107"/>
    <n v="52000688"/>
    <s v="Action|Adventure|Sci-Fi|Thriller"/>
    <s v="Predators "/>
    <x v="0"/>
    <n v="40000000"/>
    <n v="2010"/>
    <n v="6.4"/>
    <s v="not outlier"/>
  </r>
  <r>
    <x v="230"/>
    <n v="116"/>
    <n v="49851591"/>
    <s v="Comedy|Crime|Romance"/>
    <s v="Legal Eagles "/>
    <x v="0"/>
    <n v="40000000"/>
    <n v="1986"/>
    <n v="5.9"/>
    <s v="not outlier"/>
  </r>
  <r>
    <x v="364"/>
    <n v="96"/>
    <n v="47781388"/>
    <s v="Mystery|Thriller"/>
    <s v="Secret Window "/>
    <x v="0"/>
    <n v="40000000"/>
    <n v="2004"/>
    <n v="6.6"/>
    <s v="not outlier"/>
  </r>
  <r>
    <x v="520"/>
    <n v="99"/>
    <n v="52320979"/>
    <s v="Drama|Fantasy|Romance"/>
    <s v="The Lake House "/>
    <x v="0"/>
    <n v="40000000"/>
    <n v="2006"/>
    <n v="6.8"/>
    <s v="not outlier"/>
  </r>
  <r>
    <x v="363"/>
    <n v="104"/>
    <n v="47806295"/>
    <s v="Horror|Mystery|Thriller"/>
    <s v="The Skeleton Key "/>
    <x v="0"/>
    <n v="43000000"/>
    <n v="2005"/>
    <n v="6.5"/>
    <s v="not outlier"/>
  </r>
  <r>
    <x v="521"/>
    <n v="105"/>
    <n v="51853450"/>
    <s v="Comedy|Drama|Family|Fantasy"/>
    <s v="The Odd Life of Timothy Green "/>
    <x v="0"/>
    <n v="25000000"/>
    <n v="2012"/>
    <n v="6.6"/>
    <s v="not outlier"/>
  </r>
  <r>
    <x v="522"/>
    <n v="101"/>
    <n v="46012734"/>
    <s v="Comedy|Romance"/>
    <s v="Made of Honor "/>
    <x v="0"/>
    <n v="40000000"/>
    <n v="2008"/>
    <n v="5.8"/>
    <s v="not outlier"/>
  </r>
  <r>
    <x v="305"/>
    <n v="134"/>
    <n v="47034272"/>
    <s v="Biography|Drama|Music|Musical"/>
    <s v="Jersey Boys "/>
    <x v="0"/>
    <n v="40000000"/>
    <n v="2014"/>
    <n v="6.9"/>
    <s v="not outlier"/>
  </r>
  <r>
    <x v="394"/>
    <n v="135"/>
    <n v="45856732"/>
    <s v="Crime|Drama|Thriller"/>
    <s v="The Rainmaker "/>
    <x v="0"/>
    <n v="40000000"/>
    <n v="1997"/>
    <n v="7.1"/>
    <s v="not outlier"/>
  </r>
  <r>
    <x v="476"/>
    <n v="98"/>
    <n v="59588068"/>
    <s v="Horror|Mystery|Thriller"/>
    <s v="Gothika "/>
    <x v="0"/>
    <n v="40000000"/>
    <n v="2003"/>
    <n v="5.8"/>
    <s v="not outlier"/>
  </r>
  <r>
    <x v="37"/>
    <n v="155"/>
    <n v="44175394"/>
    <s v="Drama|History"/>
    <s v="Amistad "/>
    <x v="0"/>
    <n v="36000000"/>
    <n v="1997"/>
    <n v="7.2"/>
    <s v="not outlier"/>
  </r>
  <r>
    <x v="125"/>
    <n v="106"/>
    <n v="45500797"/>
    <s v="Adventure|Drama|Romance"/>
    <s v="Medicine Man "/>
    <x v="0"/>
    <n v="40000000"/>
    <n v="1992"/>
    <n v="6"/>
    <s v="not outlier"/>
  </r>
  <r>
    <x v="523"/>
    <n v="102"/>
    <n v="41797066"/>
    <s v="Action|Horror|Sci-Fi|Thriller"/>
    <s v="Aliens vs. Predator: Requiem "/>
    <x v="0"/>
    <n v="40000000"/>
    <n v="2007"/>
    <n v="4.7"/>
    <s v="not outlier"/>
  </r>
  <r>
    <x v="350"/>
    <n v="95"/>
    <n v="38087756"/>
    <s v="Comedy|Family"/>
    <s v="Ri¢hie Ri¢h "/>
    <x v="0"/>
    <n v="40000000"/>
    <n v="1994"/>
    <n v="5.2"/>
    <s v="not outlier"/>
  </r>
  <r>
    <x v="524"/>
    <n v="103"/>
    <n v="37752931"/>
    <s v="Drama|Romance"/>
    <s v="Autumn in New York "/>
    <x v="0"/>
    <n v="40000000"/>
    <n v="2000"/>
    <n v="5.5"/>
    <s v="not outlier"/>
  </r>
  <r>
    <x v="525"/>
    <n v="109"/>
    <n v="37371385"/>
    <s v="Adventure|Comedy|Sci-Fi"/>
    <s v="Paul "/>
    <x v="0"/>
    <n v="40000000"/>
    <n v="2011"/>
    <n v="7"/>
    <s v="not outlier"/>
  </r>
  <r>
    <x v="509"/>
    <n v="95"/>
    <n v="37101011"/>
    <s v="Comedy|Drama"/>
    <s v="The Guilt Trip "/>
    <x v="0"/>
    <n v="40000000"/>
    <n v="2012"/>
    <n v="5.8"/>
    <s v="not outlier"/>
  </r>
  <r>
    <x v="513"/>
    <n v="111"/>
    <n v="38176892"/>
    <s v="Horror|Mystery"/>
    <s v="Scream 4 "/>
    <x v="0"/>
    <n v="40000000"/>
    <n v="2011"/>
    <n v="6.2"/>
    <s v="not outlier"/>
  </r>
  <r>
    <x v="167"/>
    <n v="123"/>
    <n v="36283504"/>
    <s v="Mystery|Thriller"/>
    <s v="8MM "/>
    <x v="0"/>
    <n v="40000000"/>
    <n v="1999"/>
    <n v="6.5"/>
    <s v="not outlier"/>
  </r>
  <r>
    <x v="74"/>
    <n v="140"/>
    <n v="35183792"/>
    <s v="Biography|Drama|Music|Musical"/>
    <s v="The Doors "/>
    <x v="0"/>
    <n v="38000000"/>
    <n v="1991"/>
    <n v="7.2"/>
    <s v="not outlier"/>
  </r>
  <r>
    <x v="526"/>
    <n v="94"/>
    <n v="38543473"/>
    <s v="Comedy"/>
    <s v="Sex Tape "/>
    <x v="0"/>
    <n v="40000000"/>
    <n v="2014"/>
    <n v="5.0999999999999996"/>
    <s v="not outlier"/>
  </r>
  <r>
    <x v="527"/>
    <n v="94"/>
    <n v="36037909"/>
    <s v="Comedy|Drama"/>
    <s v="Hanging Up "/>
    <x v="0"/>
    <n v="60000000"/>
    <n v="2000"/>
    <n v="4.7"/>
    <s v="not outlier"/>
  </r>
  <r>
    <x v="430"/>
    <n v="92"/>
    <n v="42575718"/>
    <s v="Horror"/>
    <s v="Final Destination 5 "/>
    <x v="0"/>
    <n v="40000000"/>
    <n v="2011"/>
    <n v="5.9"/>
    <s v="not outlier"/>
  </r>
  <r>
    <x v="528"/>
    <n v="102"/>
    <n v="33864342"/>
    <s v="Comedy|Crime|Romance"/>
    <s v="Mickey Blue Eyes "/>
    <x v="0"/>
    <n v="40000000"/>
    <n v="1999"/>
    <n v="5.8"/>
    <s v="not outlier"/>
  </r>
  <r>
    <x v="221"/>
    <n v="123"/>
    <n v="33508922"/>
    <s v="Drama"/>
    <s v="Pay It Forward "/>
    <x v="0"/>
    <n v="40000000"/>
    <n v="2000"/>
    <n v="7.2"/>
    <s v="not outlier"/>
  </r>
  <r>
    <x v="287"/>
    <n v="104"/>
    <n v="42071069"/>
    <s v="Comedy|Drama|Romance|Sport"/>
    <s v="Fever Pitch "/>
    <x v="0"/>
    <n v="30000000"/>
    <n v="2005"/>
    <n v="6.2"/>
    <s v="not outlier"/>
  </r>
  <r>
    <x v="238"/>
    <n v="102"/>
    <n v="32853640"/>
    <s v="Comedy|Drama"/>
    <s v="Drillbit Taylor "/>
    <x v="0"/>
    <n v="40000000"/>
    <n v="2008"/>
    <n v="5.7"/>
    <s v="not outlier"/>
  </r>
  <r>
    <x v="294"/>
    <n v="136"/>
    <n v="42615685"/>
    <s v="Comedy|Western"/>
    <s v="A Million Ways to Die in the West "/>
    <x v="0"/>
    <n v="40000000"/>
    <n v="2014"/>
    <n v="6.1"/>
    <s v="not outlier"/>
  </r>
  <r>
    <x v="470"/>
    <n v="93"/>
    <n v="32055248"/>
    <s v="Action|Adventure|Crime|Fantasy|Mystery|Thriller"/>
    <s v="The Shadow "/>
    <x v="0"/>
    <n v="25000000"/>
    <n v="1994"/>
    <n v="6"/>
    <s v="not outlier"/>
  </r>
  <r>
    <x v="529"/>
    <n v="129"/>
    <n v="31836745"/>
    <s v="Adventure|Drama|Mystery"/>
    <s v="Extremely Loud &amp; Incredibly Close "/>
    <x v="0"/>
    <n v="40000000"/>
    <n v="2011"/>
    <n v="6.9"/>
    <s v="not outlier"/>
  </r>
  <r>
    <x v="465"/>
    <n v="107"/>
    <n v="30993544"/>
    <s v="Comedy|Drama|Romance"/>
    <s v="Morning Glory "/>
    <x v="0"/>
    <n v="40000000"/>
    <n v="2010"/>
    <n v="6.5"/>
    <s v="not outlier"/>
  </r>
  <r>
    <x v="446"/>
    <n v="117"/>
    <n v="30981850"/>
    <s v="Biography|Crime|Drama|Music"/>
    <s v="Get Rich or Die Tryin' "/>
    <x v="0"/>
    <n v="40000000"/>
    <n v="2005"/>
    <n v="5"/>
    <s v="not outlier"/>
  </r>
  <r>
    <x v="530"/>
    <n v="116"/>
    <n v="30199105"/>
    <s v="Action|Adventure|Crime|Thriller"/>
    <s v="The Art of War "/>
    <x v="0"/>
    <n v="40000000"/>
    <n v="2000"/>
    <n v="5.7"/>
    <s v="not outlier"/>
  </r>
  <r>
    <x v="120"/>
    <n v="135"/>
    <n v="29077547"/>
    <s v="Drama|Musical|Romance"/>
    <s v="Rent "/>
    <x v="0"/>
    <n v="40000000"/>
    <n v="2005"/>
    <n v="7"/>
    <s v="not outlier"/>
  </r>
  <r>
    <x v="157"/>
    <n v="107"/>
    <n v="29374178"/>
    <s v="Crime|Drama|Horror|Thriller"/>
    <s v="Bless the Child "/>
    <x v="0"/>
    <n v="40000000"/>
    <n v="2000"/>
    <n v="5.0999999999999996"/>
    <s v="not outlier"/>
  </r>
  <r>
    <x v="375"/>
    <n v="90"/>
    <n v="28535768"/>
    <s v="Comedy"/>
    <s v="The Out-of-Towners "/>
    <x v="0"/>
    <n v="40000000"/>
    <n v="1999"/>
    <n v="5.3"/>
    <s v="not outlier"/>
  </r>
  <r>
    <x v="382"/>
    <n v="99"/>
    <n v="27663982"/>
    <s v="Horror|Sci-Fi|Thriller"/>
    <s v="The Island of Dr. Moreau "/>
    <x v="0"/>
    <n v="40000000"/>
    <n v="1996"/>
    <n v="4.4000000000000004"/>
    <s v="not outlier"/>
  </r>
  <r>
    <x v="166"/>
    <n v="104"/>
    <n v="27053815"/>
    <s v="Action|Adventure|Romance"/>
    <s v="The Musketeer "/>
    <x v="0"/>
    <n v="40000000"/>
    <n v="2001"/>
    <n v="4.7"/>
    <s v="not outlier"/>
  </r>
  <r>
    <x v="531"/>
    <n v="115"/>
    <n v="26814957"/>
    <s v="Biography|Drama|History|Romance"/>
    <s v="The Other Boleyn Girl "/>
    <x v="0"/>
    <n v="35000000"/>
    <n v="2008"/>
    <n v="6.7"/>
    <s v="not outlier"/>
  </r>
  <r>
    <x v="532"/>
    <n v="119"/>
    <n v="25178165"/>
    <s v="Drama|Romance"/>
    <s v="Sweet November "/>
    <x v="0"/>
    <n v="40000000"/>
    <n v="2001"/>
    <n v="6.7"/>
    <s v="not outlier"/>
  </r>
  <r>
    <x v="233"/>
    <n v="99"/>
    <n v="25117498"/>
    <s v="Horror|Thriller"/>
    <s v="The Reaping "/>
    <x v="0"/>
    <n v="40000000"/>
    <n v="2007"/>
    <n v="5.7"/>
    <s v="not outlier"/>
  </r>
  <r>
    <x v="46"/>
    <n v="112"/>
    <n v="32645"/>
    <s v="Crime|Drama|Romance|Thriller"/>
    <s v="Mean Streets "/>
    <x v="0"/>
    <n v="500000"/>
    <n v="1973"/>
    <n v="7.4"/>
    <s v="not outlier"/>
  </r>
  <r>
    <x v="457"/>
    <n v="128"/>
    <n v="24332324"/>
    <s v="Comedy|Drama"/>
    <s v="Renaissance Man "/>
    <x v="0"/>
    <n v="40000000"/>
    <n v="1994"/>
    <n v="6.1"/>
    <s v="not outlier"/>
  </r>
  <r>
    <x v="455"/>
    <n v="112"/>
    <n v="36665854"/>
    <s v="Action|Crime|Drama|Thriller"/>
    <s v="Colombiana "/>
    <x v="0"/>
    <n v="40000000"/>
    <n v="2011"/>
    <n v="6.4"/>
    <s v="not outlier"/>
  </r>
  <r>
    <x v="533"/>
    <n v="86"/>
    <n v="22717758"/>
    <s v="Adventure|Animation|Comedy|Drama|Family|Fantasy|Musical"/>
    <s v="The Magic Sword: Quest for Camelot "/>
    <x v="0"/>
    <n v="40000000"/>
    <n v="1998"/>
    <n v="6.2"/>
    <s v="not outlier"/>
  </r>
  <r>
    <x v="289"/>
    <n v="108"/>
    <n v="22433915"/>
    <s v="Crime|Drama|Mystery|Thriller"/>
    <s v="City by the Sea "/>
    <x v="0"/>
    <n v="60000000"/>
    <n v="2002"/>
    <n v="6.2"/>
    <s v="not outlier"/>
  </r>
  <r>
    <x v="534"/>
    <n v="128"/>
    <n v="22326247"/>
    <s v="Drama|Romance"/>
    <s v="At First Sight "/>
    <x v="0"/>
    <n v="60000000"/>
    <n v="1999"/>
    <n v="5.9"/>
    <s v="not outlier"/>
  </r>
  <r>
    <x v="535"/>
    <n v="84"/>
    <n v="21176322"/>
    <s v="Action|Comedy|Crime"/>
    <s v="Torque "/>
    <x v="0"/>
    <n v="40000000"/>
    <n v="2004"/>
    <n v="4"/>
    <s v="not outlier"/>
  </r>
  <r>
    <x v="354"/>
    <n v="111"/>
    <n v="20300000"/>
    <s v="Drama|Thriller"/>
    <s v="City Hall "/>
    <x v="0"/>
    <n v="40000000"/>
    <n v="1996"/>
    <n v="6.2"/>
    <s v="not outlier"/>
  </r>
  <r>
    <x v="124"/>
    <n v="131"/>
    <n v="20302961"/>
    <s v="Drama"/>
    <s v="Showgirls "/>
    <x v="0"/>
    <n v="45000000"/>
    <n v="1995"/>
    <n v="4.5999999999999996"/>
    <s v="not outlier"/>
  </r>
  <r>
    <x v="536"/>
    <n v="123"/>
    <n v="15962471"/>
    <s v="Biography|Drama|History|Romance"/>
    <s v="Marie Antoinette "/>
    <x v="0"/>
    <n v="40000000"/>
    <n v="2006"/>
    <n v="6.4"/>
    <s v="not outlier"/>
  </r>
  <r>
    <x v="438"/>
    <n v="101"/>
    <n v="14942422"/>
    <s v="Action|Crime|Thriller"/>
    <s v="Kiss of Death "/>
    <x v="0"/>
    <n v="40000000"/>
    <n v="1995"/>
    <n v="5.9"/>
    <s v="not outlier"/>
  </r>
  <r>
    <x v="537"/>
    <n v="102"/>
    <n v="14967182"/>
    <s v="Action|Crime|Drama|Thriller"/>
    <s v="Get Carter "/>
    <x v="0"/>
    <n v="40000000"/>
    <n v="2000"/>
    <n v="5.0999999999999996"/>
    <s v="not outlier"/>
  </r>
  <r>
    <x v="538"/>
    <n v="114"/>
    <n v="18996755"/>
    <s v="Drama|Thriller"/>
    <s v="The Impossible "/>
    <x v="0"/>
    <n v="45000000"/>
    <n v="2012"/>
    <n v="7.6"/>
    <s v="not outlier"/>
  </r>
  <r>
    <x v="539"/>
    <n v="107"/>
    <n v="14375181"/>
    <s v="Action|Adventure|Comedy|Music|Thriller"/>
    <s v="Ishtar "/>
    <x v="0"/>
    <n v="51000000"/>
    <n v="1987"/>
    <n v="4.2"/>
    <s v="not outlier"/>
  </r>
  <r>
    <x v="442"/>
    <n v="87"/>
    <n v="20999103"/>
    <s v="Adventure|Animation|Comedy|Crime|Family"/>
    <s v="Fantastic Mr. Fox "/>
    <x v="0"/>
    <n v="40000000"/>
    <n v="2009"/>
    <n v="7.8"/>
    <s v="not outlier"/>
  </r>
  <r>
    <x v="367"/>
    <n v="103"/>
    <n v="14448589"/>
    <s v="Comedy|Romance"/>
    <s v="Life or Something Like It "/>
    <x v="0"/>
    <n v="40000000"/>
    <n v="2002"/>
    <n v="5.8"/>
    <s v="not outlier"/>
  </r>
  <r>
    <x v="441"/>
    <n v="99"/>
    <n v="14358033"/>
    <s v="Comedy|Romance|Sci-Fi|Thriller"/>
    <s v="Memoirs of an Invisible Man "/>
    <x v="0"/>
    <n v="40000000"/>
    <n v="1992"/>
    <n v="5.9"/>
    <s v="not outlier"/>
  </r>
  <r>
    <x v="344"/>
    <n v="122"/>
    <n v="33201661"/>
    <s v="Comedy|Romance"/>
    <s v="Amélie "/>
    <x v="4"/>
    <n v="77000000"/>
    <n v="2001"/>
    <n v="8.4"/>
    <s v="not outlier"/>
  </r>
  <r>
    <x v="540"/>
    <n v="91"/>
    <n v="14018364"/>
    <s v="Comedy|Crime|Family|Romance"/>
    <s v="New York Minute "/>
    <x v="0"/>
    <n v="30000000"/>
    <n v="2004"/>
    <n v="4.8"/>
    <s v="not outlier"/>
  </r>
  <r>
    <x v="541"/>
    <n v="103"/>
    <n v="13395939"/>
    <s v="Comedy|Drama|Romance"/>
    <s v="Alfie "/>
    <x v="0"/>
    <n v="60000000"/>
    <n v="2004"/>
    <n v="6.2"/>
    <s v="not outlier"/>
  </r>
  <r>
    <x v="512"/>
    <n v="107"/>
    <n v="20113965"/>
    <s v="Biography|Drama|Romance"/>
    <s v="Big Miracle "/>
    <x v="0"/>
    <n v="40000000"/>
    <n v="2012"/>
    <n v="6.5"/>
    <s v="not outlier"/>
  </r>
  <r>
    <x v="542"/>
    <n v="106"/>
    <n v="13376506"/>
    <s v="Drama"/>
    <s v="The Deep End of the Ocean "/>
    <x v="0"/>
    <n v="40000000"/>
    <n v="1999"/>
    <n v="6.3"/>
    <s v="not outlier"/>
  </r>
  <r>
    <x v="155"/>
    <n v="109"/>
    <n v="13838130"/>
    <s v="Action|Adventure|Fantasy|Thriller"/>
    <s v="Cirque du Freak: The Vampire's Assistant "/>
    <x v="0"/>
    <n v="40000000"/>
    <n v="2009"/>
    <n v="5.9"/>
    <s v="not outlier"/>
  </r>
  <r>
    <x v="451"/>
    <n v="89"/>
    <n v="9652000"/>
    <s v="Comedy"/>
    <s v="Duplex "/>
    <x v="0"/>
    <n v="40000000"/>
    <n v="2003"/>
    <n v="5.8"/>
    <s v="not outlier"/>
  </r>
  <r>
    <x v="543"/>
    <n v="119"/>
    <n v="7000000"/>
    <s v="Action|Adventure|Drama|Thriller"/>
    <s v="Raise the Titanic "/>
    <x v="0"/>
    <n v="36000000"/>
    <n v="1980"/>
    <n v="4.7"/>
    <s v="not outlier"/>
  </r>
  <r>
    <x v="544"/>
    <n v="83"/>
    <n v="10431220"/>
    <s v="Action|Sci-Fi"/>
    <s v="Universal Soldier: The Return "/>
    <x v="0"/>
    <n v="24000000"/>
    <n v="1999"/>
    <n v="4.0999999999999996"/>
    <s v="not outlier"/>
  </r>
  <r>
    <x v="545"/>
    <n v="108"/>
    <n v="10326062"/>
    <s v="Action|Horror|Mystery|Sci-Fi|Thriller"/>
    <s v="Pandorum "/>
    <x v="0"/>
    <n v="33000000"/>
    <n v="2009"/>
    <n v="6.8"/>
    <s v="not outlier"/>
  </r>
  <r>
    <x v="421"/>
    <n v="102"/>
    <n v="6114237"/>
    <s v="Drama|Mystery|Sci-Fi|Thriller"/>
    <s v="Impostor "/>
    <x v="0"/>
    <n v="40000000"/>
    <n v="2001"/>
    <n v="6.2"/>
    <s v="not outlier"/>
  </r>
  <r>
    <x v="530"/>
    <n v="93"/>
    <n v="4835968"/>
    <s v="Action|Adventure|Thriller"/>
    <s v="Extreme Ops "/>
    <x v="0"/>
    <n v="40000000"/>
    <n v="2002"/>
    <n v="4.5"/>
    <s v="not outlier"/>
  </r>
  <r>
    <x v="546"/>
    <n v="84"/>
    <n v="4777007"/>
    <s v="Comedy|Fantasy|Sci-Fi"/>
    <s v="Just Visiting "/>
    <x v="0"/>
    <n v="40000000"/>
    <n v="2001"/>
    <n v="5.8"/>
    <s v="not outlier"/>
  </r>
  <r>
    <x v="436"/>
    <n v="107"/>
    <n v="3675072"/>
    <s v="Adventure|Sci-Fi|Thriller"/>
    <s v="Sunshine "/>
    <x v="0"/>
    <n v="26000000"/>
    <n v="2007"/>
    <n v="7.3"/>
    <s v="not outlier"/>
  </r>
  <r>
    <x v="334"/>
    <n v="91"/>
    <n v="18438149"/>
    <s v="Comedy|Drama"/>
    <s v="A Thousand Words "/>
    <x v="0"/>
    <n v="40000000"/>
    <n v="2012"/>
    <n v="5.9"/>
    <s v="not outlier"/>
  </r>
  <r>
    <x v="547"/>
    <n v="94"/>
    <n v="511920"/>
    <s v="Adventure|Animation|Comedy|Fantasy|Romance"/>
    <s v="Delgo "/>
    <x v="0"/>
    <n v="40000000"/>
    <n v="2008"/>
    <n v="4.4000000000000004"/>
    <s v="not outlier"/>
  </r>
  <r>
    <x v="404"/>
    <n v="115"/>
    <n v="10640645"/>
    <s v="Action|Crime|Drama|Mystery|Thriller"/>
    <s v="The Gunman "/>
    <x v="0"/>
    <n v="40000000"/>
    <n v="2015"/>
    <n v="5.8"/>
    <s v="not outlier"/>
  </r>
  <r>
    <x v="548"/>
    <n v="93"/>
    <n v="652526"/>
    <s v="Action|Adventure|Family|Thriller"/>
    <s v="Alex Rider: Operation Stormbreaker "/>
    <x v="0"/>
    <n v="40000000"/>
    <n v="2006"/>
    <n v="5.0999999999999996"/>
    <s v="not outlier"/>
  </r>
  <r>
    <x v="224"/>
    <n v="105"/>
    <n v="80050171"/>
    <s v="Drama|Mystery|Thriller"/>
    <s v="Disturbia "/>
    <x v="0"/>
    <n v="20000000"/>
    <n v="2007"/>
    <n v="6.9"/>
    <s v="not outlier"/>
  </r>
  <r>
    <x v="363"/>
    <n v="107"/>
    <n v="7564000"/>
    <s v="Comedy|Crime|Drama|Thriller"/>
    <s v="Hackers "/>
    <x v="0"/>
    <n v="20000000"/>
    <n v="1995"/>
    <n v="6.2"/>
    <s v="not outlier"/>
  </r>
  <r>
    <x v="549"/>
    <n v="101"/>
    <n v="876671"/>
    <s v="Adventure|Comedy|Drama|Romance|Thriller|War"/>
    <s v="The Hunting Party "/>
    <x v="0"/>
    <n v="25000000"/>
    <n v="2007"/>
    <n v="6.9"/>
    <s v="not outlier"/>
  </r>
  <r>
    <x v="353"/>
    <n v="111"/>
    <n v="2869369"/>
    <s v="Comedy|Fantasy"/>
    <s v="The Hudsucker Proxy "/>
    <x v="0"/>
    <n v="30000000"/>
    <n v="1994"/>
    <n v="7.3"/>
    <s v="not outlier"/>
  </r>
  <r>
    <x v="550"/>
    <n v="113"/>
    <n v="128978"/>
    <s v="Action|Drama|History|Romance|War"/>
    <s v="The Warlords "/>
    <x v="1"/>
    <n v="40000000"/>
    <n v="2007"/>
    <n v="7.1"/>
    <s v="not outlier"/>
  </r>
  <r>
    <x v="181"/>
    <n v="112"/>
    <n v="77231"/>
    <s v="Drama|History|War"/>
    <s v="Nomad: The Warrior "/>
    <x v="7"/>
    <n v="25000000"/>
    <n v="2005"/>
    <n v="6"/>
    <s v="not outlier"/>
  </r>
  <r>
    <x v="551"/>
    <n v="126"/>
    <n v="4563029"/>
    <s v="Action|Drama|Sci-Fi|Thriller"/>
    <s v="Snowpiercer "/>
    <x v="0"/>
    <n v="39200000"/>
    <n v="2013"/>
    <n v="7"/>
    <s v="not outlier"/>
  </r>
  <r>
    <x v="100"/>
    <n v="98"/>
    <n v="50693162"/>
    <s v="Action|Drama|Fantasy"/>
    <s v="The Crow "/>
    <x v="0"/>
    <n v="23000000"/>
    <n v="1994"/>
    <n v="7.6"/>
    <s v="not outlier"/>
  </r>
  <r>
    <x v="552"/>
    <n v="159"/>
    <n v="6498000"/>
    <s v="Action|Adventure|Drama|Fantasy|War"/>
    <s v="Baahubali: The Beginning "/>
    <x v="8"/>
    <n v="18026148"/>
    <n v="2015"/>
    <n v="8.4"/>
    <s v="not outlier"/>
  </r>
  <r>
    <x v="121"/>
    <n v="107"/>
    <n v="63411478"/>
    <s v="Drama|Fantasy|Romance|Sci-Fi"/>
    <s v="The Time Traveler's Wife "/>
    <x v="0"/>
    <n v="39000000"/>
    <n v="2009"/>
    <n v="7.1"/>
    <s v="not outlier"/>
  </r>
  <r>
    <x v="23"/>
    <n v="87"/>
    <n v="35287788"/>
    <s v="Animation|Comedy|Family|Horror|Sci-Fi"/>
    <s v="Frankenweenie "/>
    <x v="0"/>
    <n v="39000000"/>
    <n v="2012"/>
    <n v="7"/>
    <s v="not outlier"/>
  </r>
  <r>
    <x v="7"/>
    <n v="119"/>
    <n v="25335935"/>
    <s v="Action|Adventure|Sci-Fi|Thriller"/>
    <s v="Serenity "/>
    <x v="0"/>
    <n v="40000000"/>
    <n v="2005"/>
    <n v="8"/>
    <s v="not outlier"/>
  </r>
  <r>
    <x v="553"/>
    <n v="110"/>
    <n v="5881504"/>
    <s v="Biography|Drama|Romance|Sport"/>
    <s v="Against the Ropes "/>
    <x v="0"/>
    <n v="39000000"/>
    <n v="2004"/>
    <n v="5.3"/>
    <s v="not outlier"/>
  </r>
  <r>
    <x v="395"/>
    <n v="125"/>
    <n v="60000000"/>
    <s v="Action|Comedy|Sci-Fi"/>
    <s v="Superman III "/>
    <x v="0"/>
    <n v="39000000"/>
    <n v="1983"/>
    <n v="4.9000000000000004"/>
    <s v="not outlier"/>
  </r>
  <r>
    <x v="217"/>
    <n v="113"/>
    <n v="29802761"/>
    <s v="Comedy|Sport"/>
    <s v="Grudge Match "/>
    <x v="0"/>
    <n v="40000000"/>
    <n v="2013"/>
    <n v="6.4"/>
    <s v="not outlier"/>
  </r>
  <r>
    <x v="127"/>
    <n v="150"/>
    <n v="626809"/>
    <s v="Action|Adventure|Drama|History|War"/>
    <s v="Red Cliff "/>
    <x v="1"/>
    <n v="553632000"/>
    <n v="2008"/>
    <n v="7.4"/>
    <s v="not outlier"/>
  </r>
  <r>
    <x v="261"/>
    <n v="108"/>
    <n v="127214072"/>
    <s v="Comedy|Romance"/>
    <s v="Sweet Home Alabama "/>
    <x v="0"/>
    <n v="38000000"/>
    <n v="2002"/>
    <n v="6.1"/>
    <s v="not outlier"/>
  </r>
  <r>
    <x v="257"/>
    <n v="96"/>
    <n v="88915214"/>
    <s v="Comedy|Romance"/>
    <s v="The Ugly Truth "/>
    <x v="0"/>
    <n v="38000000"/>
    <n v="2009"/>
    <n v="6.5"/>
    <s v="not outlier"/>
  </r>
  <r>
    <x v="554"/>
    <n v="93"/>
    <n v="30400000"/>
    <s v="Comedy"/>
    <s v="Sgt. Bilko "/>
    <x v="0"/>
    <n v="39000000"/>
    <n v="1996"/>
    <n v="5.7"/>
    <s v="not outlier"/>
  </r>
  <r>
    <x v="397"/>
    <n v="100"/>
    <n v="85570368"/>
    <s v="Action|Adventure|Comedy|Family|Sci-Fi"/>
    <s v="Spy Kids 2: Island of Lost Dreams "/>
    <x v="0"/>
    <n v="38000000"/>
    <n v="2002"/>
    <n v="5.0999999999999996"/>
    <s v="not outlier"/>
  </r>
  <r>
    <x v="555"/>
    <n v="118"/>
    <n v="75668868"/>
    <s v="Action|Adventure|Mystery|Sci-Fi|Thriller"/>
    <s v="Star Trek: Generations "/>
    <x v="0"/>
    <n v="35000000"/>
    <n v="1994"/>
    <n v="6.6"/>
    <s v="not outlier"/>
  </r>
  <r>
    <x v="556"/>
    <n v="122"/>
    <n v="6594136"/>
    <s v="Action|Biography|Drama"/>
    <s v="The Grandmaster "/>
    <x v="1"/>
    <n v="38600000"/>
    <n v="2013"/>
    <n v="6.5"/>
    <s v="not outlier"/>
  </r>
  <r>
    <x v="66"/>
    <n v="120"/>
    <n v="58700247"/>
    <s v="Drama|Romance"/>
    <s v="Water for Elephants "/>
    <x v="0"/>
    <n v="38000000"/>
    <n v="2011"/>
    <n v="6.9"/>
    <s v="not outlier"/>
  </r>
  <r>
    <x v="557"/>
    <n v="146"/>
    <n v="50668906"/>
    <s v="Biography|Drama|Sport"/>
    <s v="The Hurricane "/>
    <x v="0"/>
    <n v="38000000"/>
    <n v="1999"/>
    <n v="7.6"/>
    <s v="not outlier"/>
  </r>
  <r>
    <x v="73"/>
    <n v="115"/>
    <n v="39177215"/>
    <s v="Crime|Drama|Thriller"/>
    <s v="Enough "/>
    <x v="0"/>
    <n v="38000000"/>
    <n v="2002"/>
    <n v="5.6"/>
    <s v="not outlier"/>
  </r>
  <r>
    <x v="558"/>
    <n v="123"/>
    <n v="40334024"/>
    <s v="Comedy|Crime|Romance"/>
    <s v="Heartbreakers "/>
    <x v="0"/>
    <n v="35000000"/>
    <n v="2001"/>
    <n v="6.2"/>
    <s v="not outlier"/>
  </r>
  <r>
    <x v="417"/>
    <n v="94"/>
    <n v="71038190"/>
    <s v="Action|Comedy|Crime"/>
    <s v="Paul Blart: Mall Cop 2 "/>
    <x v="0"/>
    <n v="30000000"/>
    <n v="2015"/>
    <n v="4.4000000000000004"/>
    <s v="not outlier"/>
  </r>
  <r>
    <x v="559"/>
    <n v="102"/>
    <n v="24044532"/>
    <s v="Drama|Romance"/>
    <s v="Angel Eyes "/>
    <x v="0"/>
    <n v="38000000"/>
    <n v="2001"/>
    <n v="5.6"/>
    <s v="not outlier"/>
  </r>
  <r>
    <x v="347"/>
    <n v="98"/>
    <n v="22770864"/>
    <s v="Comedy|Drama"/>
    <s v="Joe Somebody "/>
    <x v="0"/>
    <n v="38000000"/>
    <n v="2001"/>
    <n v="5.5"/>
    <s v="not outlier"/>
  </r>
  <r>
    <x v="314"/>
    <n v="133"/>
    <n v="18653746"/>
    <s v="Mystery|Thriller"/>
    <s v="The Ninth Gate "/>
    <x v="0"/>
    <n v="38000000"/>
    <n v="1999"/>
    <n v="6.7"/>
    <s v="not outlier"/>
  </r>
  <r>
    <x v="73"/>
    <n v="118"/>
    <n v="17305211"/>
    <s v="Crime|Drama|Mystery|Thriller"/>
    <s v="Extreme Measures "/>
    <x v="0"/>
    <n v="38000000"/>
    <n v="1996"/>
    <n v="6.1"/>
    <s v="not outlier"/>
  </r>
  <r>
    <x v="367"/>
    <n v="105"/>
    <n v="16991902"/>
    <s v="Drama|Music"/>
    <s v="Rock Star "/>
    <x v="0"/>
    <n v="57000000"/>
    <n v="2001"/>
    <n v="6.2"/>
    <s v="not outlier"/>
  </r>
  <r>
    <x v="560"/>
    <n v="109"/>
    <n v="47536959"/>
    <s v="Drama"/>
    <s v="Precious "/>
    <x v="0"/>
    <n v="10000000"/>
    <n v="2009"/>
    <n v="7.3"/>
    <s v="not outlier"/>
  </r>
  <r>
    <x v="17"/>
    <n v="129"/>
    <n v="10300000"/>
    <s v="Adventure|Drama"/>
    <s v="White Squall "/>
    <x v="0"/>
    <n v="38000000"/>
    <n v="1996"/>
    <n v="6.6"/>
    <s v="not outlier"/>
  </r>
  <r>
    <x v="441"/>
    <n v="109"/>
    <n v="13782838"/>
    <s v="Horror|Mystery|Sci-Fi"/>
    <s v="The Thing "/>
    <x v="0"/>
    <n v="15000000"/>
    <n v="1982"/>
    <n v="8.1999999999999993"/>
    <s v="not outlier"/>
  </r>
  <r>
    <x v="131"/>
    <n v="127"/>
    <n v="41997790"/>
    <s v="Action|Sci-Fi|Thriller"/>
    <s v="Riddick "/>
    <x v="0"/>
    <n v="38000000"/>
    <n v="2013"/>
    <n v="6.4"/>
    <s v="not outlier"/>
  </r>
  <r>
    <x v="561"/>
    <n v="118"/>
    <n v="6482195"/>
    <s v="Crime|Mystery|Thriller"/>
    <s v="Switchback "/>
    <x v="0"/>
    <n v="37000000"/>
    <n v="1997"/>
    <n v="6.4"/>
    <s v="not outlier"/>
  </r>
  <r>
    <x v="562"/>
    <n v="110"/>
    <n v="623374"/>
    <s v="Action|Adventure|Drama|Thriller|Western"/>
    <s v="Texas Rangers "/>
    <x v="0"/>
    <n v="38000000"/>
    <n v="2001"/>
    <n v="5.2"/>
    <s v="not outlier"/>
  </r>
  <r>
    <x v="258"/>
    <n v="90"/>
    <n v="7871693"/>
    <s v="Adventure|Family|Fantasy|Sci-Fi"/>
    <s v="City of Ember "/>
    <x v="0"/>
    <n v="55000000"/>
    <n v="2008"/>
    <n v="6.5"/>
    <s v="not outlier"/>
  </r>
  <r>
    <x v="563"/>
    <n v="144"/>
    <n v="16377274"/>
    <s v="Drama"/>
    <s v="The Master "/>
    <x v="0"/>
    <n v="32000000"/>
    <n v="2012"/>
    <n v="7.1"/>
    <s v="not outlier"/>
  </r>
  <r>
    <x v="421"/>
    <n v="130"/>
    <n v="9589875"/>
    <s v="Biography|Drama|Sport"/>
    <s v="The Express "/>
    <x v="0"/>
    <n v="40000000"/>
    <n v="2008"/>
    <n v="7.3"/>
    <s v="not outlier"/>
  </r>
  <r>
    <x v="564"/>
    <n v="112"/>
    <n v="34912982"/>
    <s v="Action|Adventure|Sci-Fi|Thriller"/>
    <s v="The 5th Wave "/>
    <x v="0"/>
    <n v="38000000"/>
    <n v="2016"/>
    <n v="5.2"/>
    <s v="not outlier"/>
  </r>
  <r>
    <x v="565"/>
    <n v="133"/>
    <n v="109712885"/>
    <s v="Drama|Sport"/>
    <s v="Creed "/>
    <x v="0"/>
    <n v="35000000"/>
    <n v="2015"/>
    <n v="7.7"/>
    <s v="not outlier"/>
  </r>
  <r>
    <x v="486"/>
    <n v="150"/>
    <n v="92173235"/>
    <s v="Crime|Drama|Thriller"/>
    <s v="The Town "/>
    <x v="0"/>
    <n v="37000000"/>
    <n v="2010"/>
    <n v="7.6"/>
    <s v="not outlier"/>
  </r>
  <r>
    <x v="566"/>
    <n v="110"/>
    <n v="41102171"/>
    <s v="Comedy|Drama|Romance"/>
    <s v="What to Expect When You're Expecting "/>
    <x v="0"/>
    <n v="40000000"/>
    <n v="2012"/>
    <n v="5.7"/>
    <s v="not outlier"/>
  </r>
  <r>
    <x v="567"/>
    <n v="96"/>
    <n v="60338891"/>
    <s v="Comedy|Drama"/>
    <s v="Burn After Reading "/>
    <x v="0"/>
    <n v="37000000"/>
    <n v="2008"/>
    <n v="7"/>
    <s v="not outlier"/>
  </r>
  <r>
    <x v="568"/>
    <n v="96"/>
    <n v="48006503"/>
    <s v="Adventure|Comedy|Family|Fantasy"/>
    <s v="Nim's Island "/>
    <x v="0"/>
    <n v="37000000"/>
    <n v="2008"/>
    <n v="6"/>
    <s v="not outlier"/>
  </r>
  <r>
    <x v="80"/>
    <n v="123"/>
    <n v="26903709"/>
    <s v="Action|Biography|Drama|Sport"/>
    <s v="Rush "/>
    <x v="0"/>
    <n v="38000000"/>
    <n v="2013"/>
    <n v="8.1"/>
    <s v="not outlier"/>
  </r>
  <r>
    <x v="563"/>
    <n v="188"/>
    <n v="22450975"/>
    <s v="Drama"/>
    <s v="Magnolia "/>
    <x v="0"/>
    <n v="37000000"/>
    <n v="1999"/>
    <n v="8"/>
    <s v="not outlier"/>
  </r>
  <r>
    <x v="569"/>
    <n v="107"/>
    <n v="44867349"/>
    <s v="Action|Comedy|Crime"/>
    <s v="Cop Out "/>
    <x v="0"/>
    <n v="37000000"/>
    <n v="2010"/>
    <n v="5.6"/>
    <s v="not outlier"/>
  </r>
  <r>
    <x v="570"/>
    <n v="110"/>
    <n v="46813366"/>
    <s v="Comedy|Romance"/>
    <s v="How to Be Single "/>
    <x v="0"/>
    <n v="38000000"/>
    <n v="2016"/>
    <n v="6.1"/>
    <s v="not outlier"/>
  </r>
  <r>
    <x v="571"/>
    <n v="113"/>
    <n v="72279690"/>
    <s v="Drama|Family"/>
    <s v="Dolphin Tale "/>
    <x v="0"/>
    <n v="37000000"/>
    <n v="2011"/>
    <n v="6.9"/>
    <s v="not outlier"/>
  </r>
  <r>
    <x v="500"/>
    <n v="122"/>
    <n v="191449475"/>
    <s v="Drama|Fantasy|Romance"/>
    <s v="Twilight "/>
    <x v="0"/>
    <n v="37000000"/>
    <n v="2008"/>
    <n v="5.2"/>
    <s v="not outlier"/>
  </r>
  <r>
    <x v="516"/>
    <n v="116"/>
    <n v="71026631"/>
    <s v="Crime|Drama|Thriller"/>
    <s v="John Q "/>
    <x v="0"/>
    <n v="36000000"/>
    <n v="2002"/>
    <n v="7"/>
    <s v="not outlier"/>
  </r>
  <r>
    <x v="227"/>
    <n v="93"/>
    <n v="68208190"/>
    <s v="Action|Comedy|Crime|Thriller"/>
    <s v="Blue Streak "/>
    <x v="0"/>
    <n v="65000000"/>
    <n v="1999"/>
    <n v="6.3"/>
    <s v="not outlier"/>
  </r>
  <r>
    <x v="409"/>
    <n v="118"/>
    <n v="150368971"/>
    <s v="Comedy|Crime"/>
    <s v="We're the Millers "/>
    <x v="0"/>
    <n v="37000000"/>
    <n v="2013"/>
    <n v="7"/>
    <s v="not outlier"/>
  </r>
  <r>
    <x v="62"/>
    <n v="93"/>
    <n v="50129186"/>
    <s v="Action|Crime|Drama|Mystery|Thriller"/>
    <s v="Breakdown "/>
    <x v="0"/>
    <n v="36000000"/>
    <n v="1997"/>
    <n v="6.9"/>
    <s v="not outlier"/>
  </r>
  <r>
    <x v="572"/>
    <n v="121"/>
    <n v="55500000"/>
    <s v="Action|Adventure|Thriller"/>
    <s v="Never Say Never Again "/>
    <x v="0"/>
    <n v="36000000"/>
    <n v="1983"/>
    <n v="6.2"/>
    <s v="not outlier"/>
  </r>
  <r>
    <x v="573"/>
    <n v="101"/>
    <n v="50213619"/>
    <s v="Comedy|Sci-Fi"/>
    <s v="Hot Tub Time Machine "/>
    <x v="0"/>
    <n v="36000000"/>
    <n v="2010"/>
    <n v="6.4"/>
    <s v="not outlier"/>
  </r>
  <r>
    <x v="571"/>
    <n v="107"/>
    <n v="42019483"/>
    <s v="Drama|Family"/>
    <s v="Dolphin Tale 2 "/>
    <x v="0"/>
    <n v="36000000"/>
    <n v="2014"/>
    <n v="6.4"/>
    <s v="not outlier"/>
  </r>
  <r>
    <x v="382"/>
    <n v="124"/>
    <n v="23360779"/>
    <s v="Action|Adventure|Crime|Drama|Family|Fantasy|Romance|Thriller"/>
    <s v="Reindeer Games "/>
    <x v="0"/>
    <n v="34000000"/>
    <n v="2000"/>
    <n v="5.7"/>
    <s v="not outlier"/>
  </r>
  <r>
    <x v="255"/>
    <n v="109"/>
    <n v="26183197"/>
    <s v="Action|Crime|Drama|Thriller"/>
    <s v="A Man Apart "/>
    <x v="0"/>
    <n v="36000000"/>
    <n v="2003"/>
    <n v="6.1"/>
    <s v="not outlier"/>
  </r>
  <r>
    <x v="277"/>
    <n v="105"/>
    <n v="20991497"/>
    <s v="Comedy|Drama|Romance"/>
    <s v="Aloha "/>
    <x v="0"/>
    <n v="37000000"/>
    <n v="2015"/>
    <n v="5.4"/>
    <s v="not outlier"/>
  </r>
  <r>
    <x v="319"/>
    <n v="130"/>
    <n v="13052741"/>
    <s v="Drama|History"/>
    <s v="Ghosts of Mississippi "/>
    <x v="0"/>
    <n v="36000000"/>
    <n v="1996"/>
    <n v="6.7"/>
    <s v="not outlier"/>
  </r>
  <r>
    <x v="574"/>
    <n v="127"/>
    <n v="14378353"/>
    <s v="Drama|Mystery|Romance|Thriller"/>
    <s v="Snow Falling on Cedars "/>
    <x v="0"/>
    <n v="36000000"/>
    <n v="1999"/>
    <n v="6.8"/>
    <s v="not outlier"/>
  </r>
  <r>
    <x v="290"/>
    <n v="114"/>
    <n v="33037754"/>
    <s v="Drama|Horror|Mystery|Thriller"/>
    <s v="The Rite "/>
    <x v="0"/>
    <n v="37000000"/>
    <n v="2011"/>
    <n v="6"/>
    <s v="not outlier"/>
  </r>
  <r>
    <x v="440"/>
    <n v="106"/>
    <n v="12339633"/>
    <s v="Drama|Sci-Fi|Thriller"/>
    <s v="Gattaca "/>
    <x v="0"/>
    <n v="36000000"/>
    <n v="1997"/>
    <n v="7.8"/>
    <s v="not outlier"/>
  </r>
  <r>
    <x v="437"/>
    <n v="95"/>
    <n v="2954405"/>
    <s v="Biography|Comedy|Romance"/>
    <s v="Isn't She Great "/>
    <x v="0"/>
    <n v="36000000"/>
    <n v="2000"/>
    <n v="5.3"/>
    <s v="not outlier"/>
  </r>
  <r>
    <x v="136"/>
    <n v="81"/>
    <n v="30105968"/>
    <s v="Adventure|Animation|Comedy|Family|Sci-Fi"/>
    <s v="Space Chimps "/>
    <x v="0"/>
    <n v="37000000"/>
    <n v="2008"/>
    <n v="4.5"/>
    <s v="not outlier"/>
  </r>
  <r>
    <x v="575"/>
    <n v="95"/>
    <n v="37788228"/>
    <s v="Comedy"/>
    <s v="Head of State "/>
    <x v="0"/>
    <n v="35200000"/>
    <n v="2003"/>
    <n v="5.4"/>
    <s v="not outlier"/>
  </r>
  <r>
    <x v="220"/>
    <n v="108"/>
    <n v="277313371"/>
    <s v="Comedy"/>
    <s v="The Hangover "/>
    <x v="0"/>
    <n v="35000000"/>
    <n v="2009"/>
    <n v="7.8"/>
    <s v="not outlier"/>
  </r>
  <r>
    <x v="576"/>
    <n v="105"/>
    <n v="2126511"/>
    <s v="Action|Biography|Drama|History"/>
    <s v="Ip Man 3 "/>
    <x v="9"/>
    <n v="36000000"/>
    <n v="2015"/>
    <n v="7.2"/>
    <s v="not outlier"/>
  </r>
  <r>
    <x v="177"/>
    <n v="95"/>
    <n v="205399422"/>
    <s v="Action|Adventure|Comedy|Crime"/>
    <s v="Austin Powers: The Spy Who Shagged Me "/>
    <x v="0"/>
    <n v="33000000"/>
    <n v="1999"/>
    <n v="6.6"/>
    <s v="not outlier"/>
  </r>
  <r>
    <x v="23"/>
    <n v="126"/>
    <n v="251188924"/>
    <s v="Action|Adventure"/>
    <s v="Batman "/>
    <x v="0"/>
    <n v="35000000"/>
    <n v="1989"/>
    <n v="7.6"/>
    <s v="not outlier"/>
  </r>
  <r>
    <x v="449"/>
    <n v="102"/>
    <n v="1068392"/>
    <s v="Biography|Drama|War"/>
    <s v="There Be Dragons "/>
    <x v="0"/>
    <n v="36000000"/>
    <n v="2011"/>
    <n v="5.9"/>
    <s v="not outlier"/>
  </r>
  <r>
    <x v="101"/>
    <n v="121"/>
    <n v="144731527"/>
    <s v="Action|Crime|Thriller"/>
    <s v="Lethal Weapon 3 "/>
    <x v="0"/>
    <n v="35000000"/>
    <n v="1992"/>
    <n v="6.7"/>
    <s v="not outlier"/>
  </r>
  <r>
    <x v="186"/>
    <n v="129"/>
    <n v="255950375"/>
    <s v="Biography|Drama|Sport"/>
    <s v="The Blind Side "/>
    <x v="0"/>
    <n v="29000000"/>
    <n v="2009"/>
    <n v="7.7"/>
    <s v="not outlier"/>
  </r>
  <r>
    <x v="397"/>
    <n v="88"/>
    <n v="112692062"/>
    <s v="Action|Adventure|Comedy|Family|Sci-Fi"/>
    <s v="Spy Kids "/>
    <x v="0"/>
    <n v="35000000"/>
    <n v="2001"/>
    <n v="5.4"/>
    <s v="not outlier"/>
  </r>
  <r>
    <x v="222"/>
    <n v="106"/>
    <n v="117528646"/>
    <s v="Comedy|Crime"/>
    <s v="Horrible Bosses "/>
    <x v="0"/>
    <n v="35000000"/>
    <n v="2011"/>
    <n v="6.9"/>
    <s v="not outlier"/>
  </r>
  <r>
    <x v="567"/>
    <n v="110"/>
    <n v="171031347"/>
    <s v="Adventure|Drama|Western"/>
    <s v="True Grit "/>
    <x v="0"/>
    <n v="38000000"/>
    <n v="2010"/>
    <n v="7.7"/>
    <s v="not outlier"/>
  </r>
  <r>
    <x v="323"/>
    <n v="109"/>
    <n v="124732962"/>
    <s v="Comedy|Drama|Romance"/>
    <s v="The Devil Wears Prada "/>
    <x v="0"/>
    <n v="35000000"/>
    <n v="2006"/>
    <n v="6.8"/>
    <s v="not outlier"/>
  </r>
  <r>
    <x v="577"/>
    <n v="143"/>
    <n v="82300000"/>
    <s v="Adventure|Mystery|Sci-Fi"/>
    <s v="Star Trek: The Motion Picture "/>
    <x v="0"/>
    <n v="35000000"/>
    <n v="1979"/>
    <n v="6.4"/>
    <s v="not outlier"/>
  </r>
  <r>
    <x v="222"/>
    <n v="120"/>
    <n v="134455175"/>
    <s v="Comedy|Crime"/>
    <s v="Identity Thief "/>
    <x v="0"/>
    <n v="35000000"/>
    <n v="2013"/>
    <n v="5.7"/>
    <s v="not outlier"/>
  </r>
  <r>
    <x v="46"/>
    <n v="128"/>
    <n v="79100000"/>
    <s v="Crime|Thriller"/>
    <s v="Cape Fear "/>
    <x v="0"/>
    <n v="35000000"/>
    <n v="1991"/>
    <n v="7.3"/>
    <s v="not outlier"/>
  </r>
  <r>
    <x v="257"/>
    <n v="123"/>
    <n v="81159365"/>
    <s v="Crime|Drama|Thriller"/>
    <s v="21 "/>
    <x v="0"/>
    <n v="35000000"/>
    <n v="2008"/>
    <n v="6.8"/>
    <s v="not outlier"/>
  </r>
  <r>
    <x v="268"/>
    <n v="129"/>
    <n v="110008260"/>
    <s v="Comedy|Romance"/>
    <s v="Trainwreck "/>
    <x v="0"/>
    <n v="35000000"/>
    <n v="2015"/>
    <n v="6.3"/>
    <s v="not outlier"/>
  </r>
  <r>
    <x v="578"/>
    <n v="105"/>
    <n v="67962333"/>
    <s v="Comedy|Romance"/>
    <s v="Guess Who "/>
    <x v="0"/>
    <n v="35000000"/>
    <n v="2005"/>
    <n v="5.9"/>
    <s v="not outlier"/>
  </r>
  <r>
    <x v="225"/>
    <n v="162"/>
    <n v="78651430"/>
    <s v="Drama|Romance|War"/>
    <s v="The English Patient "/>
    <x v="0"/>
    <n v="27000000"/>
    <n v="1996"/>
    <n v="7.4"/>
    <s v="not outlier"/>
  </r>
  <r>
    <x v="398"/>
    <n v="138"/>
    <n v="64604977"/>
    <s v="Crime|Drama|Mystery|Thriller"/>
    <s v="L.A. Confidential "/>
    <x v="0"/>
    <n v="35000000"/>
    <n v="1997"/>
    <n v="8.3000000000000007"/>
    <s v="not outlier"/>
  </r>
  <r>
    <x v="57"/>
    <n v="100"/>
    <n v="63939454"/>
    <s v="Adventure|Comedy|Family|Sci-Fi"/>
    <s v="Sky High "/>
    <x v="0"/>
    <n v="35000000"/>
    <n v="2005"/>
    <n v="6.2"/>
    <s v="not outlier"/>
  </r>
  <r>
    <x v="176"/>
    <n v="90"/>
    <n v="63826569"/>
    <s v="Comedy"/>
    <s v="In &amp; Out "/>
    <x v="0"/>
    <n v="35000000"/>
    <n v="1997"/>
    <n v="6.3"/>
    <s v="not outlier"/>
  </r>
  <r>
    <x v="138"/>
    <n v="108"/>
    <n v="60054449"/>
    <s v="Action|Horror|Sci-Fi|Thriller"/>
    <s v="Species "/>
    <x v="0"/>
    <n v="35000000"/>
    <n v="1995"/>
    <n v="5.8"/>
    <s v="not outlier"/>
  </r>
  <r>
    <x v="513"/>
    <n v="101"/>
    <n v="26505000"/>
    <s v="Horror"/>
    <s v="A Nightmare on Elm Street "/>
    <x v="0"/>
    <n v="1800000"/>
    <n v="1984"/>
    <n v="7.5"/>
    <s v="not outlier"/>
  </r>
  <r>
    <x v="214"/>
    <n v="109"/>
    <n v="61280963"/>
    <s v="Horror|Sci-Fi|Thriller"/>
    <s v="The Cell "/>
    <x v="0"/>
    <n v="33000000"/>
    <n v="2000"/>
    <n v="6.3"/>
    <s v="not outlier"/>
  </r>
  <r>
    <x v="278"/>
    <n v="132"/>
    <n v="56876365"/>
    <s v="Action|Adventure"/>
    <s v="The Man in the Iron Mask "/>
    <x v="0"/>
    <n v="35000000"/>
    <n v="1998"/>
    <n v="6.4"/>
    <s v="not outlier"/>
  </r>
  <r>
    <x v="278"/>
    <n v="123"/>
    <n v="59699513"/>
    <s v="Biography|Drama|Family|History|Sport"/>
    <s v="Secretariat "/>
    <x v="0"/>
    <n v="35000000"/>
    <n v="2010"/>
    <n v="7.2"/>
    <s v="not outlier"/>
  </r>
  <r>
    <x v="579"/>
    <n v="87"/>
    <n v="54132596"/>
    <s v="Action|Adventure|Animation|Comedy|Family|Fantasy|Sci-Fi"/>
    <s v="TMNT "/>
    <x v="0"/>
    <n v="34000000"/>
    <n v="2007"/>
    <n v="6.3"/>
    <s v="not outlier"/>
  </r>
  <r>
    <x v="580"/>
    <n v="109"/>
    <n v="52277485"/>
    <s v="Biography|Drama|Sport"/>
    <s v="Radio "/>
    <x v="0"/>
    <n v="35000000"/>
    <n v="2003"/>
    <n v="6.9"/>
    <s v="not outlier"/>
  </r>
  <r>
    <x v="308"/>
    <n v="109"/>
    <n v="55802754"/>
    <s v="Comedy|Romance"/>
    <s v="Friends with Benefits "/>
    <x v="0"/>
    <n v="35000000"/>
    <n v="2011"/>
    <n v="6.6"/>
    <s v="not outlier"/>
  </r>
  <r>
    <x v="581"/>
    <n v="92"/>
    <n v="55291815"/>
    <s v="Comedy"/>
    <s v="Neighbors 2: Sorority Rising "/>
    <x v="0"/>
    <n v="35000000"/>
    <n v="2016"/>
    <n v="6"/>
    <s v="not outlier"/>
  </r>
  <r>
    <x v="186"/>
    <n v="125"/>
    <n v="83299761"/>
    <s v="Biography|Comedy|Drama|History|Music"/>
    <s v="Saving Mr. Banks "/>
    <x v="0"/>
    <n v="35000000"/>
    <n v="2013"/>
    <n v="7.5"/>
    <s v="not outlier"/>
  </r>
  <r>
    <x v="410"/>
    <n v="202"/>
    <n v="48169908"/>
    <s v="Biography|Drama|History|Romance"/>
    <s v="Malcolm X "/>
    <x v="0"/>
    <n v="33000000"/>
    <n v="1992"/>
    <n v="7.7"/>
    <s v="not outlier"/>
  </r>
  <r>
    <x v="268"/>
    <n v="134"/>
    <n v="67523385"/>
    <s v="Comedy"/>
    <s v="This Is 40 "/>
    <x v="0"/>
    <n v="35000000"/>
    <n v="2012"/>
    <n v="6.2"/>
    <s v="not outlier"/>
  </r>
  <r>
    <x v="191"/>
    <n v="88"/>
    <n v="49474048"/>
    <s v="Comedy|Family"/>
    <s v="Old Dogs "/>
    <x v="0"/>
    <n v="35000000"/>
    <n v="2009"/>
    <n v="5.4"/>
    <s v="not outlier"/>
  </r>
  <r>
    <x v="582"/>
    <n v="92"/>
    <n v="45802315"/>
    <s v="Action|Adventure|Fantasy|Sci-Fi|Thriller"/>
    <s v="Underworld: Rise of the Lycans "/>
    <x v="0"/>
    <n v="35000000"/>
    <n v="2009"/>
    <n v="6.6"/>
    <s v="not outlier"/>
  </r>
  <r>
    <x v="512"/>
    <n v="91"/>
    <n v="43792641"/>
    <s v="Comedy|Romance"/>
    <s v="License to Wed "/>
    <x v="0"/>
    <n v="35000000"/>
    <n v="2007"/>
    <n v="5.3"/>
    <s v="not outlier"/>
  </r>
  <r>
    <x v="192"/>
    <n v="75"/>
    <n v="57651794"/>
    <s v="Comedy|Romance|Sport"/>
    <s v="The Benchwarmers "/>
    <x v="0"/>
    <n v="33000000"/>
    <n v="2006"/>
    <n v="5.6"/>
    <s v="not outlier"/>
  </r>
  <r>
    <x v="583"/>
    <n v="98"/>
    <n v="43894863"/>
    <s v="Comedy|Romance"/>
    <s v="Must Love Dogs "/>
    <x v="0"/>
    <n v="30000000"/>
    <n v="2005"/>
    <n v="5.9"/>
    <s v="not outlier"/>
  </r>
  <r>
    <x v="35"/>
    <n v="147"/>
    <n v="41954997"/>
    <s v="Biography|Crime|Drama"/>
    <s v="Donnie Brasco "/>
    <x v="0"/>
    <n v="35000000"/>
    <n v="1997"/>
    <n v="7.8"/>
    <s v="not outlier"/>
  </r>
  <r>
    <x v="203"/>
    <n v="100"/>
    <n v="39532308"/>
    <s v="Action|Horror|Sci-Fi"/>
    <s v="Resident Evil "/>
    <x v="0"/>
    <n v="33000000"/>
    <n v="2002"/>
    <n v="6.7"/>
    <s v="not outlier"/>
  </r>
  <r>
    <x v="584"/>
    <n v="120"/>
    <n v="76600000"/>
    <s v="Fantasy|Horror"/>
    <s v="Poltergeist "/>
    <x v="0"/>
    <n v="10700000"/>
    <n v="1982"/>
    <n v="7.4"/>
    <s v="not outlier"/>
  </r>
  <r>
    <x v="567"/>
    <n v="104"/>
    <n v="39692139"/>
    <s v="Comedy|Crime|Thriller"/>
    <s v="The Ladykillers "/>
    <x v="0"/>
    <n v="35000000"/>
    <n v="2004"/>
    <n v="6.2"/>
    <s v="not outlier"/>
  </r>
  <r>
    <x v="185"/>
    <n v="103"/>
    <n v="40687294"/>
    <s v="Action|Crime|Drama|Mystery|Thriller"/>
    <s v="Max Payne "/>
    <x v="0"/>
    <n v="35000000"/>
    <n v="2008"/>
    <n v="5.4"/>
    <s v="not outlier"/>
  </r>
  <r>
    <x v="440"/>
    <n v="109"/>
    <n v="37553932"/>
    <s v="Action|Sci-Fi|Thriller"/>
    <s v="In Time "/>
    <x v="0"/>
    <n v="40000000"/>
    <n v="2011"/>
    <n v="6.7"/>
    <s v="not outlier"/>
  </r>
  <r>
    <x v="585"/>
    <n v="104"/>
    <n v="37481242"/>
    <s v="Comedy|Romance"/>
    <s v="The Back-up Plan "/>
    <x v="0"/>
    <n v="35000000"/>
    <n v="2010"/>
    <n v="5.3"/>
    <s v="not outlier"/>
  </r>
  <r>
    <x v="586"/>
    <n v="112"/>
    <n v="39026186"/>
    <s v="Comedy|Drama|Romance"/>
    <s v="Something Borrowed "/>
    <x v="0"/>
    <n v="35000000"/>
    <n v="2011"/>
    <n v="5.9"/>
    <s v="not outlier"/>
  </r>
  <r>
    <x v="587"/>
    <n v="95"/>
    <n v="33422806"/>
    <s v="Adventure|Comedy|Fantasy"/>
    <s v="Black Knight "/>
    <x v="0"/>
    <n v="50000000"/>
    <n v="2001"/>
    <n v="4.8"/>
    <s v="not outlier"/>
  </r>
  <r>
    <x v="314"/>
    <n v="150"/>
    <n v="32519322"/>
    <s v="Biography|Drama|War"/>
    <s v="The Pianist "/>
    <x v="0"/>
    <n v="35000000"/>
    <n v="2002"/>
    <n v="8.5"/>
    <s v="not outlier"/>
  </r>
  <r>
    <x v="500"/>
    <n v="101"/>
    <n v="37617947"/>
    <s v="Drama|Family|Fantasy"/>
    <s v="The Nativity Story "/>
    <x v="0"/>
    <n v="30000000"/>
    <n v="2006"/>
    <n v="6.8"/>
    <s v="not outlier"/>
  </r>
  <r>
    <x v="416"/>
    <n v="108"/>
    <n v="32048809"/>
    <s v="Horror"/>
    <s v="House of Wax "/>
    <x v="0"/>
    <n v="30000000"/>
    <n v="2005"/>
    <n v="5.3"/>
    <s v="not outlier"/>
  </r>
  <r>
    <x v="254"/>
    <n v="98"/>
    <n v="33987757"/>
    <s v="Drama|Romance"/>
    <s v="Closer "/>
    <x v="0"/>
    <n v="27000000"/>
    <n v="2004"/>
    <n v="7.3"/>
    <s v="not outlier"/>
  </r>
  <r>
    <x v="305"/>
    <n v="137"/>
    <n v="37304950"/>
    <s v="Biography|Crime|Drama"/>
    <s v="J. Edgar "/>
    <x v="0"/>
    <n v="35000000"/>
    <n v="2011"/>
    <n v="6.6"/>
    <s v="not outlier"/>
  </r>
  <r>
    <x v="588"/>
    <n v="112"/>
    <n v="30691439"/>
    <s v="Horror|Mystery"/>
    <s v="Mirrors "/>
    <x v="0"/>
    <n v="35000000"/>
    <n v="2008"/>
    <n v="6.2"/>
    <s v="not outlier"/>
  </r>
  <r>
    <x v="589"/>
    <n v="101"/>
    <n v="30307804"/>
    <s v="Drama|Fantasy|Horror"/>
    <s v="Queen of the Damned "/>
    <x v="0"/>
    <n v="35000000"/>
    <n v="2002"/>
    <n v="5.2"/>
    <s v="not outlier"/>
  </r>
  <r>
    <x v="233"/>
    <n v="103"/>
    <n v="30669413"/>
    <s v="Action|Horror|Sci-Fi"/>
    <s v="Predator 2 "/>
    <x v="0"/>
    <n v="35000000"/>
    <n v="1990"/>
    <n v="6.2"/>
    <s v="not outlier"/>
  </r>
  <r>
    <x v="284"/>
    <n v="101"/>
    <n v="28687835"/>
    <s v="Crime|Drama|Thriller"/>
    <s v="Untraceable "/>
    <x v="0"/>
    <n v="35000000"/>
    <n v="2008"/>
    <n v="6.2"/>
    <s v="not outlier"/>
  </r>
  <r>
    <x v="590"/>
    <n v="112"/>
    <n v="26494611"/>
    <s v="Comedy|Drama|Romance|Sci-Fi"/>
    <s v="Blast from the Past "/>
    <x v="0"/>
    <n v="35000000"/>
    <n v="1999"/>
    <n v="6.6"/>
    <s v="not outlier"/>
  </r>
  <r>
    <x v="569"/>
    <n v="102"/>
    <n v="25266129"/>
    <s v="Comedy|Drama|Romance"/>
    <s v="Jersey Girl "/>
    <x v="0"/>
    <n v="35000000"/>
    <n v="2004"/>
    <n v="6.2"/>
    <s v="not outlier"/>
  </r>
  <r>
    <x v="47"/>
    <n v="101"/>
    <n v="25863915"/>
    <s v="Action|Crime|Mystery|Thriller"/>
    <s v="Alex Cross "/>
    <x v="0"/>
    <n v="35000000"/>
    <n v="2012"/>
    <n v="5.0999999999999996"/>
    <s v="not outlier"/>
  </r>
  <r>
    <x v="305"/>
    <n v="155"/>
    <n v="25078937"/>
    <s v="Crime|Drama|Mystery|Thriller"/>
    <s v="Midnight in the Garden of Good and Evil "/>
    <x v="0"/>
    <n v="30000000"/>
    <n v="1997"/>
    <n v="6.6"/>
    <s v="not outlier"/>
  </r>
  <r>
    <x v="591"/>
    <n v="109"/>
    <n v="28995450"/>
    <s v="Comedy|Family|Fantasy"/>
    <s v="Nanny McPhee Returns "/>
    <x v="0"/>
    <n v="35000000"/>
    <n v="2010"/>
    <n v="6.1"/>
    <s v="not outlier"/>
  </r>
  <r>
    <x v="451"/>
    <n v="140"/>
    <n v="24276500"/>
    <s v="Biography|Crime|Drama"/>
    <s v="Hoffa "/>
    <x v="0"/>
    <n v="35000000"/>
    <n v="1992"/>
    <n v="6.6"/>
    <s v="not outlier"/>
  </r>
  <r>
    <x v="592"/>
    <n v="108"/>
    <n v="20981633"/>
    <s v="Drama|Mystery|Sci-Fi|Thriller"/>
    <s v="The X Files: I Want to Believe "/>
    <x v="0"/>
    <n v="30000000"/>
    <n v="2008"/>
    <n v="5.9"/>
    <s v="not outlier"/>
  </r>
  <r>
    <x v="593"/>
    <n v="96"/>
    <n v="22913677"/>
    <s v="Comedy|Family|Fantasy|Romance"/>
    <s v="Ella Enchanted "/>
    <x v="0"/>
    <n v="35000000"/>
    <n v="2004"/>
    <n v="6.3"/>
    <s v="not outlier"/>
  </r>
  <r>
    <x v="594"/>
    <n v="123"/>
    <n v="34531832"/>
    <s v="Biography|Drama|Sport"/>
    <s v="Concussion "/>
    <x v="0"/>
    <n v="35000000"/>
    <n v="2015"/>
    <n v="7.1"/>
    <s v="not outlier"/>
  </r>
  <r>
    <x v="246"/>
    <n v="106"/>
    <n v="28064226"/>
    <s v="Action|Mystery|Thriller"/>
    <s v="Abduction "/>
    <x v="0"/>
    <n v="35000000"/>
    <n v="2011"/>
    <n v="5"/>
    <s v="not outlier"/>
  </r>
  <r>
    <x v="595"/>
    <n v="76"/>
    <n v="19447478"/>
    <s v="Adventure|Animation|Comedy|Family|War"/>
    <s v="Valiant "/>
    <x v="0"/>
    <n v="35000000"/>
    <n v="2005"/>
    <n v="5.6"/>
    <s v="not outlier"/>
  </r>
  <r>
    <x v="398"/>
    <n v="107"/>
    <n v="19389454"/>
    <s v="Comedy|Drama"/>
    <s v="Wonder Boys "/>
    <x v="0"/>
    <n v="55000000"/>
    <n v="2000"/>
    <n v="7.4"/>
    <s v="not outlier"/>
  </r>
  <r>
    <x v="596"/>
    <n v="82"/>
    <n v="25871834"/>
    <s v="Action|Comedy|Sci-Fi|Thriller"/>
    <s v="Superhero Movie "/>
    <x v="0"/>
    <n v="35000000"/>
    <n v="2008"/>
    <n v="4.5"/>
    <s v="not outlier"/>
  </r>
  <r>
    <x v="597"/>
    <n v="109"/>
    <n v="19692608"/>
    <s v="Crime|Drama|Thriller"/>
    <s v="Broken City "/>
    <x v="0"/>
    <n v="35000000"/>
    <n v="2013"/>
    <n v="6.2"/>
    <s v="not outlier"/>
  </r>
  <r>
    <x v="513"/>
    <n v="99"/>
    <n v="19294901"/>
    <s v="Comedy|Horror"/>
    <s v="Cursed "/>
    <x v="0"/>
    <n v="35000000"/>
    <n v="2005"/>
    <n v="5"/>
    <s v="not outlier"/>
  </r>
  <r>
    <x v="364"/>
    <n v="91"/>
    <n v="20275446"/>
    <s v="Action|Crime|Thriller"/>
    <s v="Premium Rush "/>
    <x v="0"/>
    <n v="35000000"/>
    <n v="2012"/>
    <n v="6.5"/>
    <s v="not outlier"/>
  </r>
  <r>
    <x v="509"/>
    <n v="87"/>
    <n v="34507079"/>
    <s v="Action|Comedy|Crime"/>
    <s v="Hot Pursuit "/>
    <x v="0"/>
    <n v="35000000"/>
    <n v="2015"/>
    <n v="5.0999999999999996"/>
    <s v="not outlier"/>
  </r>
  <r>
    <x v="388"/>
    <n v="125"/>
    <n v="18306166"/>
    <s v="Adventure|Drama|Romance|War"/>
    <s v="The Four Feathers "/>
    <x v="0"/>
    <n v="35000000"/>
    <n v="2002"/>
    <n v="6.5"/>
    <s v="not outlier"/>
  </r>
  <r>
    <x v="311"/>
    <n v="118"/>
    <n v="17609982"/>
    <s v="Action|Crime|Romance|Thriller"/>
    <s v="Parker "/>
    <x v="0"/>
    <n v="35000000"/>
    <n v="2013"/>
    <n v="6.2"/>
    <s v="not outlier"/>
  </r>
  <r>
    <x v="426"/>
    <n v="98"/>
    <n v="16831505"/>
    <s v="Comedy|Romance|Sport"/>
    <s v="Wimbledon "/>
    <x v="0"/>
    <n v="31000000"/>
    <n v="2004"/>
    <n v="6.3"/>
    <s v="not outlier"/>
  </r>
  <r>
    <x v="330"/>
    <n v="92"/>
    <n v="14998070"/>
    <s v="Drama|Thriller|War"/>
    <s v="Lions for Lambs "/>
    <x v="0"/>
    <n v="35000000"/>
    <n v="2007"/>
    <n v="6.2"/>
    <s v="not outlier"/>
  </r>
  <r>
    <x v="200"/>
    <n v="115"/>
    <n v="14587732"/>
    <s v="Action|Drama|Thriller|War"/>
    <s v="Flight of the Intruder "/>
    <x v="0"/>
    <n v="35000000"/>
    <n v="1991"/>
    <n v="5.7"/>
    <s v="not outlier"/>
  </r>
  <r>
    <x v="526"/>
    <n v="120"/>
    <n v="18317151"/>
    <s v="Comedy|Music"/>
    <s v="Walk Hard: The Dewey Cox Story "/>
    <x v="0"/>
    <n v="35000000"/>
    <n v="2007"/>
    <n v="6.7"/>
    <s v="not outlier"/>
  </r>
  <r>
    <x v="598"/>
    <n v="111"/>
    <n v="11405825"/>
    <s v="Drama"/>
    <s v="The Shipping News "/>
    <x v="0"/>
    <n v="35000000"/>
    <n v="2001"/>
    <n v="6.8"/>
    <s v="not outlier"/>
  </r>
  <r>
    <x v="227"/>
    <n v="94"/>
    <n v="13264986"/>
    <s v="Action|Western"/>
    <s v="American Outlaws "/>
    <x v="0"/>
    <n v="35000000"/>
    <n v="2001"/>
    <n v="6"/>
    <s v="not outlier"/>
  </r>
  <r>
    <x v="599"/>
    <n v="100"/>
    <n v="10991381"/>
    <s v="Biography|Drama|History|Romance"/>
    <s v="The Young Victoria "/>
    <x v="0"/>
    <n v="35000000"/>
    <n v="2009"/>
    <n v="7.3"/>
    <s v="not outlier"/>
  </r>
  <r>
    <x v="153"/>
    <n v="101"/>
    <n v="10268846"/>
    <s v="Action|Crime|Mystery|Thriller"/>
    <s v="Whiteout "/>
    <x v="0"/>
    <n v="35000000"/>
    <n v="2009"/>
    <n v="5.5"/>
    <s v="not outlier"/>
  </r>
  <r>
    <x v="401"/>
    <n v="139"/>
    <n v="13303319"/>
    <s v="Drama|Fantasy"/>
    <s v="The Tree of Life "/>
    <x v="0"/>
    <n v="32000000"/>
    <n v="2011"/>
    <n v="6.7"/>
    <s v="not outlier"/>
  </r>
  <r>
    <x v="600"/>
    <n v="91"/>
    <n v="10076136"/>
    <s v="Action|Comedy|Thriller"/>
    <s v="Knock Off "/>
    <x v="0"/>
    <n v="35000000"/>
    <n v="1998"/>
    <n v="4.8"/>
    <s v="not outlier"/>
  </r>
  <r>
    <x v="48"/>
    <n v="109"/>
    <n v="10499968"/>
    <s v="Action|Crime|Drama|Thriller"/>
    <s v="Sabotage "/>
    <x v="0"/>
    <n v="35000000"/>
    <n v="2014"/>
    <n v="5.7"/>
    <s v="not outlier"/>
  </r>
  <r>
    <x v="411"/>
    <n v="102"/>
    <n v="7659747"/>
    <s v="Action|Mystery|Thriller"/>
    <s v="The Order "/>
    <x v="0"/>
    <n v="38000000"/>
    <n v="2003"/>
    <n v="5.0999999999999996"/>
    <s v="not outlier"/>
  </r>
  <r>
    <x v="601"/>
    <n v="103"/>
    <n v="7948159"/>
    <s v="Action|Crime|Drama|Thriller"/>
    <s v="Punisher: War Zone "/>
    <x v="0"/>
    <n v="35000000"/>
    <n v="2008"/>
    <n v="6"/>
    <s v="not outlier"/>
  </r>
  <r>
    <x v="413"/>
    <n v="83"/>
    <n v="11631245"/>
    <s v="Action|Adventure|Family|Sci-Fi"/>
    <s v="Zoom "/>
    <x v="0"/>
    <n v="35000000"/>
    <n v="2006"/>
    <n v="4.2"/>
    <s v="not outlier"/>
  </r>
  <r>
    <x v="41"/>
    <n v="123"/>
    <n v="10137502"/>
    <s v="Adventure|Biography|Drama|Thriller"/>
    <s v="The Walk "/>
    <x v="0"/>
    <n v="35000000"/>
    <n v="2015"/>
    <n v="7.4"/>
    <s v="not outlier"/>
  </r>
  <r>
    <x v="602"/>
    <n v="101"/>
    <n v="6448817"/>
    <s v="Action|Adventure|Fantasy"/>
    <s v="Warriors of Virtue "/>
    <x v="0"/>
    <n v="35000000"/>
    <n v="1997"/>
    <n v="4.5999999999999996"/>
    <s v="not outlier"/>
  </r>
  <r>
    <x v="17"/>
    <n v="117"/>
    <n v="7458269"/>
    <s v="Comedy|Drama|Romance"/>
    <s v="A Good Year "/>
    <x v="0"/>
    <n v="35000000"/>
    <n v="2006"/>
    <n v="6.9"/>
    <s v="not outlier"/>
  </r>
  <r>
    <x v="101"/>
    <n v="114"/>
    <n v="4651977"/>
    <s v="Drama"/>
    <s v="Radio Flyer "/>
    <x v="0"/>
    <n v="35000000"/>
    <n v="1992"/>
    <n v="6.9"/>
    <s v="not outlier"/>
  </r>
  <r>
    <x v="311"/>
    <n v="330"/>
    <n v="4496583"/>
    <s v="Crime|Drama"/>
    <s v="Blood In, Blood Out "/>
    <x v="0"/>
    <n v="35000000"/>
    <n v="1993"/>
    <n v="8"/>
    <s v="not outlier"/>
  </r>
  <r>
    <x v="603"/>
    <n v="121"/>
    <n v="2221994"/>
    <s v="Action|Drama|Sci-Fi|Thriller"/>
    <s v="Smilla's Sense of Snow "/>
    <x v="0"/>
    <n v="35000000"/>
    <n v="1997"/>
    <n v="6.4"/>
    <s v="not outlier"/>
  </r>
  <r>
    <x v="196"/>
    <n v="114"/>
    <n v="6592103"/>
    <s v="Crime|Drama|Mystery|Thriller"/>
    <s v="Femme Fatale "/>
    <x v="0"/>
    <n v="35000000"/>
    <n v="2002"/>
    <n v="6.3"/>
    <s v="not outlier"/>
  </r>
  <r>
    <x v="102"/>
    <n v="148"/>
    <n v="630779"/>
    <s v="Drama|Romance|War|Western"/>
    <s v="Ride with the Devil "/>
    <x v="0"/>
    <n v="35000000"/>
    <n v="1999"/>
    <n v="6.8"/>
    <s v="not outlier"/>
  </r>
  <r>
    <x v="328"/>
    <n v="113"/>
    <n v="102413606"/>
    <s v="Action|Mystery|Sci-Fi|Thriller"/>
    <s v="The Maze Runner "/>
    <x v="0"/>
    <n v="34000000"/>
    <n v="2014"/>
    <n v="6.8"/>
    <s v="not outlier"/>
  </r>
  <r>
    <x v="604"/>
    <n v="91"/>
    <n v="10214013"/>
    <s v="Comedy"/>
    <s v="Unfinished Business "/>
    <x v="0"/>
    <n v="35000000"/>
    <n v="2015"/>
    <n v="5.4"/>
    <s v="not outlier"/>
  </r>
  <r>
    <x v="46"/>
    <n v="139"/>
    <n v="32000000"/>
    <s v="Drama|Romance"/>
    <s v="The Age of Innocence "/>
    <x v="0"/>
    <n v="30000000"/>
    <n v="1993"/>
    <n v="7.2"/>
    <s v="not outlier"/>
  </r>
  <r>
    <x v="116"/>
    <n v="96"/>
    <n v="10139254"/>
    <s v="Drama|Sci-Fi"/>
    <s v="The Fountain "/>
    <x v="0"/>
    <n v="35000000"/>
    <n v="2006"/>
    <n v="7.3"/>
    <s v="not outlier"/>
  </r>
  <r>
    <x v="605"/>
    <n v="102"/>
    <n v="11227940"/>
    <s v="Action|Adventure|Comedy|Drama|Thriller"/>
    <s v="Chill Factor "/>
    <x v="0"/>
    <n v="34000000"/>
    <n v="1999"/>
    <n v="5.2"/>
    <s v="not outlier"/>
  </r>
  <r>
    <x v="161"/>
    <n v="96"/>
    <n v="183125"/>
    <s v="Action|Crime|Drama|Thriller"/>
    <s v="Stolen "/>
    <x v="0"/>
    <n v="35000000"/>
    <n v="2012"/>
    <n v="5.5"/>
    <s v="not outlier"/>
  </r>
  <r>
    <x v="606"/>
    <n v="101"/>
    <n v="15081783"/>
    <s v="Adventure|Animation|Family|Fantasy"/>
    <s v="Ponyo "/>
    <x v="10"/>
    <n v="34000000"/>
    <n v="2008"/>
    <n v="7.7"/>
    <s v="not outlier"/>
  </r>
  <r>
    <x v="607"/>
    <n v="128"/>
    <n v="37432299"/>
    <s v="Drama|Romance"/>
    <s v="The Longest Ride "/>
    <x v="0"/>
    <n v="34000000"/>
    <n v="2015"/>
    <n v="7.1"/>
    <s v="not outlier"/>
  </r>
  <r>
    <x v="608"/>
    <n v="109"/>
    <n v="10654581"/>
    <s v="Drama|Sci-Fi|Thriller"/>
    <s v="The Astronaut's Wife "/>
    <x v="0"/>
    <n v="34000000"/>
    <n v="1999"/>
    <n v="5.3"/>
    <s v="not outlier"/>
  </r>
  <r>
    <x v="609"/>
    <n v="114"/>
    <n v="6543194"/>
    <s v="Adventure|Drama|Romance"/>
    <s v="I Dreamed of Africa "/>
    <x v="0"/>
    <n v="34000000"/>
    <n v="2000"/>
    <n v="5.6"/>
    <s v="not outlier"/>
  </r>
  <r>
    <x v="378"/>
    <n v="105"/>
    <n v="13101142"/>
    <s v="Comedy|Romance|Sport"/>
    <s v="Playing for Keeps "/>
    <x v="0"/>
    <n v="35000000"/>
    <n v="2012"/>
    <n v="5.7"/>
    <s v="not outlier"/>
  </r>
  <r>
    <x v="531"/>
    <n v="141"/>
    <n v="8324748"/>
    <s v="Biography|Drama|History"/>
    <s v="Mandela: Long Walk to Freedom "/>
    <x v="0"/>
    <n v="35000000"/>
    <n v="2013"/>
    <n v="7.1"/>
    <s v="not outlier"/>
  </r>
  <r>
    <x v="319"/>
    <n v="138"/>
    <n v="141340178"/>
    <s v="Drama|Thriller"/>
    <s v="A Few Good Men "/>
    <x v="0"/>
    <n v="40000000"/>
    <n v="1992"/>
    <n v="7.6"/>
    <s v="not outlier"/>
  </r>
  <r>
    <x v="282"/>
    <n v="101"/>
    <n v="51758599"/>
    <s v="Action|Comedy|Crime|Drama|Thriller"/>
    <s v="Exit Wounds "/>
    <x v="0"/>
    <n v="33000000"/>
    <n v="2001"/>
    <n v="5.5"/>
    <s v="not outlier"/>
  </r>
  <r>
    <x v="146"/>
    <n v="99"/>
    <n v="117559438"/>
    <s v="Action|Comedy|Crime"/>
    <s v="Big Momma's House "/>
    <x v="0"/>
    <n v="30000000"/>
    <n v="2000"/>
    <n v="5.0999999999999996"/>
    <s v="not outlier"/>
  </r>
  <r>
    <x v="610"/>
    <n v="85"/>
    <n v="4091"/>
    <s v="Adventure|Animation|Comedy|Family|Fantasy"/>
    <s v="Thunder and the House of Magic "/>
    <x v="0"/>
    <n v="34000000"/>
    <n v="2013"/>
    <n v="6.3"/>
    <s v="not outlier"/>
  </r>
  <r>
    <x v="611"/>
    <n v="89"/>
    <n v="21426805"/>
    <s v="Action|Adventure|Horror|Sci-Fi|Thriller"/>
    <s v="The Darkest Hour "/>
    <x v="0"/>
    <n v="30000000"/>
    <n v="2011"/>
    <n v="4.9000000000000004"/>
    <s v="not outlier"/>
  </r>
  <r>
    <x v="612"/>
    <n v="99"/>
    <n v="35057332"/>
    <s v="Drama|Music|Romance"/>
    <s v="Step Up Revolution "/>
    <x v="0"/>
    <n v="33000000"/>
    <n v="2012"/>
    <n v="6.5"/>
    <s v="not outlier"/>
  </r>
  <r>
    <x v="471"/>
    <n v="105"/>
    <n v="34014398"/>
    <s v="Action|Adventure|Crime|Drama|Thriller"/>
    <s v="Snakes on a Plane "/>
    <x v="0"/>
    <n v="33000000"/>
    <n v="2006"/>
    <n v="5.6"/>
    <s v="not outlier"/>
  </r>
  <r>
    <x v="613"/>
    <n v="97"/>
    <n v="28927720"/>
    <s v="Crime|Horror|Mystery|Thriller"/>
    <s v="The Watcher "/>
    <x v="0"/>
    <n v="33000000"/>
    <n v="2000"/>
    <n v="5.3"/>
    <s v="not outlier"/>
  </r>
  <r>
    <x v="614"/>
    <n v="140"/>
    <n v="33682273"/>
    <s v="Action|Crime|Drama|Thriller"/>
    <s v="The Punisher "/>
    <x v="0"/>
    <n v="33000000"/>
    <n v="2004"/>
    <n v="6.5"/>
    <s v="not outlier"/>
  </r>
  <r>
    <x v="615"/>
    <n v="118"/>
    <n v="4280577"/>
    <s v="Drama|Romance|Sport"/>
    <s v="Goal! The Dream Begins "/>
    <x v="0"/>
    <n v="10000000"/>
    <n v="2005"/>
    <n v="6.8"/>
    <s v="not outlier"/>
  </r>
  <r>
    <x v="616"/>
    <n v="94"/>
    <n v="17120019"/>
    <s v="Action|Crime|Thriller"/>
    <s v="Safe "/>
    <x v="0"/>
    <n v="30000000"/>
    <n v="2012"/>
    <n v="6.5"/>
    <s v="not outlier"/>
  </r>
  <r>
    <x v="35"/>
    <n v="124"/>
    <n v="8406264"/>
    <s v="Comedy|Drama|Romance"/>
    <s v="Pushing Tin "/>
    <x v="0"/>
    <n v="38000000"/>
    <n v="1999"/>
    <n v="6"/>
    <s v="not outlier"/>
  </r>
  <r>
    <x v="617"/>
    <n v="134"/>
    <n v="309125409"/>
    <s v="Action|Adventure|Fantasy|Sci-Fi"/>
    <s v="Star Wars: Episode VI - Return of the Jedi "/>
    <x v="0"/>
    <n v="32500000"/>
    <n v="1983"/>
    <n v="8.4"/>
    <s v="not outlier"/>
  </r>
  <r>
    <x v="618"/>
    <n v="113"/>
    <n v="10955425"/>
    <s v="Action|Sci-Fi|Thriller"/>
    <s v="Doomsday "/>
    <x v="0"/>
    <n v="30000000"/>
    <n v="2008"/>
    <n v="6"/>
    <s v="not outlier"/>
  </r>
  <r>
    <x v="529"/>
    <n v="124"/>
    <n v="34180954"/>
    <s v="Drama|Romance"/>
    <s v="The Reader "/>
    <x v="0"/>
    <n v="32000000"/>
    <n v="2008"/>
    <n v="7.6"/>
    <s v="not outlier"/>
  </r>
  <r>
    <x v="45"/>
    <n v="97"/>
    <n v="173381405"/>
    <s v="Comedy|Family|Fantasy|Romance"/>
    <s v="Elf "/>
    <x v="0"/>
    <n v="33000000"/>
    <n v="2003"/>
    <n v="6.9"/>
    <s v="not outlier"/>
  </r>
  <r>
    <x v="67"/>
    <n v="123"/>
    <n v="104632573"/>
    <s v="Drama|Fantasy|Romance|Sci-Fi"/>
    <s v="Phenomenon "/>
    <x v="0"/>
    <n v="32000000"/>
    <n v="1996"/>
    <n v="6.4"/>
    <s v="not outlier"/>
  </r>
  <r>
    <x v="335"/>
    <n v="99"/>
    <n v="81150692"/>
    <s v="Adventure|Comedy|Family|Sport"/>
    <s v="Snow Dogs "/>
    <x v="0"/>
    <n v="35000000"/>
    <n v="2002"/>
    <n v="5.0999999999999996"/>
    <s v="not outlier"/>
  </r>
  <r>
    <x v="101"/>
    <n v="101"/>
    <n v="60328558"/>
    <s v="Comedy|Drama|Fantasy"/>
    <s v="Scrooged "/>
    <x v="0"/>
    <n v="32000000"/>
    <n v="1988"/>
    <n v="7"/>
    <s v="not outlier"/>
  </r>
  <r>
    <x v="619"/>
    <n v="92"/>
    <n v="80197993"/>
    <s v="Comedy|Family|Sport"/>
    <s v="Nacho Libre "/>
    <x v="0"/>
    <n v="32000000"/>
    <n v="2006"/>
    <n v="5.7"/>
    <s v="not outlier"/>
  </r>
  <r>
    <x v="95"/>
    <n v="131"/>
    <n v="169076745"/>
    <s v="Comedy|Romance"/>
    <s v="Bridesmaids "/>
    <x v="0"/>
    <n v="32500000"/>
    <n v="2011"/>
    <n v="6.8"/>
    <s v="not outlier"/>
  </r>
  <r>
    <x v="504"/>
    <n v="107"/>
    <n v="101470202"/>
    <s v="Comedy|Fantasy"/>
    <s v="This Is the End "/>
    <x v="0"/>
    <n v="32000000"/>
    <n v="2013"/>
    <n v="6.7"/>
    <s v="not outlier"/>
  </r>
  <r>
    <x v="620"/>
    <n v="103"/>
    <n v="50041732"/>
    <s v="Horror"/>
    <s v="Stigmata "/>
    <x v="0"/>
    <n v="29000000"/>
    <n v="1999"/>
    <n v="6.2"/>
    <s v="not outlier"/>
  </r>
  <r>
    <x v="607"/>
    <n v="129"/>
    <n v="48814909"/>
    <s v="Biography|Drama"/>
    <s v="Men of Honor "/>
    <x v="0"/>
    <n v="32000000"/>
    <n v="2000"/>
    <n v="7.2"/>
    <s v="not outlier"/>
  </r>
  <r>
    <x v="621"/>
    <n v="107"/>
    <n v="57744720"/>
    <s v="Action|Crime|Thriller"/>
    <s v="Takers "/>
    <x v="0"/>
    <n v="20000000"/>
    <n v="2010"/>
    <n v="6.2"/>
    <s v="not outlier"/>
  </r>
  <r>
    <x v="622"/>
    <n v="89"/>
    <n v="21784432"/>
    <s v="Comedy"/>
    <s v="The Big Wedding "/>
    <x v="0"/>
    <n v="35000000"/>
    <n v="2013"/>
    <n v="5.6"/>
    <s v="not outlier"/>
  </r>
  <r>
    <x v="515"/>
    <n v="113"/>
    <n v="37911876"/>
    <s v="Action|Comedy|Crime"/>
    <s v="Big Mommas: Like Father, Like Son "/>
    <x v="0"/>
    <n v="32000000"/>
    <n v="2011"/>
    <n v="4.4000000000000004"/>
    <s v="not outlier"/>
  </r>
  <r>
    <x v="71"/>
    <n v="93"/>
    <n v="54696902"/>
    <s v="Mystery|Sci-Fi|Thriller"/>
    <s v="Source Code "/>
    <x v="0"/>
    <n v="32000000"/>
    <n v="2011"/>
    <n v="7.5"/>
    <s v="not outlier"/>
  </r>
  <r>
    <x v="412"/>
    <n v="120"/>
    <n v="36733909"/>
    <s v="Adventure|Biography|Drama|Thriller"/>
    <s v="Alive "/>
    <x v="0"/>
    <n v="32000000"/>
    <n v="1993"/>
    <n v="7.1"/>
    <s v="not outlier"/>
  </r>
  <r>
    <x v="167"/>
    <n v="98"/>
    <n v="35063732"/>
    <s v="Mystery|Thriller"/>
    <s v="The Number 23 "/>
    <x v="0"/>
    <n v="32000000"/>
    <n v="2007"/>
    <n v="6.4"/>
    <s v="not outlier"/>
  </r>
  <r>
    <x v="344"/>
    <n v="105"/>
    <n v="99462"/>
    <s v="Action|Adventure|Drama|Family"/>
    <s v="The Young and Prodigious T.S. Spivet "/>
    <x v="0"/>
    <n v="33000000"/>
    <n v="2013"/>
    <n v="7.1"/>
    <s v="not outlier"/>
  </r>
  <r>
    <x v="623"/>
    <n v="98"/>
    <n v="32701088"/>
    <s v="Drama|Family|Sport"/>
    <s v="Dreamer: Inspired by a True Story "/>
    <x v="0"/>
    <n v="32000000"/>
    <n v="2005"/>
    <n v="6.9"/>
    <s v="not outlier"/>
  </r>
  <r>
    <x v="443"/>
    <n v="96"/>
    <n v="31493782"/>
    <s v="Crime|Drama|Thriller"/>
    <s v="A History of Violence "/>
    <x v="0"/>
    <n v="32000000"/>
    <n v="2005"/>
    <n v="7.5"/>
    <s v="not outlier"/>
  </r>
  <r>
    <x v="108"/>
    <n v="87"/>
    <n v="43095600"/>
    <s v="Action|Crime|Thriller"/>
    <s v="Transporter 2 "/>
    <x v="0"/>
    <n v="32000000"/>
    <n v="2005"/>
    <n v="6.3"/>
    <s v="not outlier"/>
  </r>
  <r>
    <x v="5"/>
    <n v="107"/>
    <n v="18636537"/>
    <s v="Action|Thriller|Western"/>
    <s v="The Quick and the Dead "/>
    <x v="0"/>
    <n v="32000000"/>
    <n v="1995"/>
    <n v="6.4"/>
    <s v="not outlier"/>
  </r>
  <r>
    <x v="472"/>
    <n v="90"/>
    <n v="17848322"/>
    <s v="Comedy|Romance"/>
    <s v="Laws of Attraction "/>
    <x v="0"/>
    <n v="28000000"/>
    <n v="2004"/>
    <n v="5.9"/>
    <s v="not outlier"/>
  </r>
  <r>
    <x v="46"/>
    <n v="121"/>
    <n v="16640210"/>
    <s v="Drama|Thriller"/>
    <s v="Bringing Out the Dead "/>
    <x v="0"/>
    <n v="55000000"/>
    <n v="1999"/>
    <n v="6.8"/>
    <s v="not outlier"/>
  </r>
  <r>
    <x v="624"/>
    <n v="119"/>
    <n v="13763130"/>
    <s v="Action|Crime|Sci-Fi|Thriller"/>
    <s v="Repo Men "/>
    <x v="0"/>
    <n v="32000000"/>
    <n v="2010"/>
    <n v="6.3"/>
    <s v="not outlier"/>
  </r>
  <r>
    <x v="557"/>
    <n v="110"/>
    <n v="4357000"/>
    <s v="Comedy|Family|Fantasy"/>
    <s v="Bogus "/>
    <x v="0"/>
    <n v="30000000"/>
    <n v="1996"/>
    <n v="5.3"/>
    <s v="not outlier"/>
  </r>
  <r>
    <x v="625"/>
    <n v="100"/>
    <n v="22525921"/>
    <s v="Comedy"/>
    <s v="The Incredible Burt Wonderstone "/>
    <x v="0"/>
    <n v="30000000"/>
    <n v="2013"/>
    <n v="5.9"/>
    <s v="not outlier"/>
  </r>
  <r>
    <x v="160"/>
    <n v="75"/>
    <n v="3562749"/>
    <s v="Animation|Comedy|Family|Fantasy|Musical"/>
    <s v="Cats Don't Dance "/>
    <x v="0"/>
    <n v="32000000"/>
    <n v="1997"/>
    <n v="6.9"/>
    <s v="not outlier"/>
  </r>
  <r>
    <x v="626"/>
    <n v="132"/>
    <n v="2899970"/>
    <s v="Drama"/>
    <s v="Cradle Will Rock "/>
    <x v="0"/>
    <n v="32000000"/>
    <n v="1999"/>
    <n v="6.9"/>
    <s v="not outlier"/>
  </r>
  <r>
    <x v="143"/>
    <n v="105"/>
    <n v="1304837"/>
    <s v="Drama|Mystery|Thriller"/>
    <s v="The Good German "/>
    <x v="0"/>
    <n v="32000000"/>
    <n v="2006"/>
    <n v="6.1"/>
    <s v="not outlier"/>
  </r>
  <r>
    <x v="394"/>
    <n v="289"/>
    <n v="78800000"/>
    <s v="Drama|War"/>
    <s v="Apocalypse Now "/>
    <x v="0"/>
    <n v="31500000"/>
    <n v="1979"/>
    <n v="8.5"/>
    <s v="not outlier"/>
  </r>
  <r>
    <x v="627"/>
    <n v="102"/>
    <n v="17797316"/>
    <s v="Comedy|Romance"/>
    <s v="Going the Distance "/>
    <x v="0"/>
    <n v="32000000"/>
    <n v="2010"/>
    <n v="6.3"/>
    <s v="not outlier"/>
  </r>
  <r>
    <x v="367"/>
    <n v="143"/>
    <n v="82528097"/>
    <s v="Drama|Music"/>
    <s v="Mr. Holland's Opus "/>
    <x v="0"/>
    <n v="6500000"/>
    <n v="1995"/>
    <n v="7.3"/>
    <s v="not outlier"/>
  </r>
  <r>
    <x v="628"/>
    <n v="113"/>
    <n v="14268533"/>
    <s v="Action|Crime|Drama|Mystery|Sci-Fi|Thriller"/>
    <s v="Criminal "/>
    <x v="0"/>
    <n v="31500000"/>
    <n v="2016"/>
    <n v="6.3"/>
    <s v="not outlier"/>
  </r>
  <r>
    <x v="193"/>
    <n v="161"/>
    <n v="87100000"/>
    <s v="Biography|Drama|Romance"/>
    <s v="Out of Africa "/>
    <x v="0"/>
    <n v="31000000"/>
    <n v="1985"/>
    <n v="7.2"/>
    <s v="not outlier"/>
  </r>
  <r>
    <x v="41"/>
    <n v="138"/>
    <n v="93749203"/>
    <s v="Drama|Thriller"/>
    <s v="Flight "/>
    <x v="0"/>
    <n v="31000000"/>
    <n v="2012"/>
    <n v="7.3"/>
    <s v="not outlier"/>
  </r>
  <r>
    <x v="629"/>
    <n v="126"/>
    <n v="62700000"/>
    <s v="Action|Adventure|Sci-Fi|Thriller"/>
    <s v="Moonraker "/>
    <x v="0"/>
    <n v="34000000"/>
    <n v="1979"/>
    <n v="6.3"/>
    <s v="not outlier"/>
  </r>
  <r>
    <x v="442"/>
    <n v="99"/>
    <n v="59073773"/>
    <s v="Adventure|Comedy|Crime|Drama"/>
    <s v="The Grand Budapest Hotel "/>
    <x v="0"/>
    <n v="25000000"/>
    <n v="2014"/>
    <n v="8.1"/>
    <s v="not outlier"/>
  </r>
  <r>
    <x v="574"/>
    <n v="101"/>
    <n v="24185781"/>
    <s v="Drama|Mystery"/>
    <s v="Hearts in Atlantis "/>
    <x v="0"/>
    <n v="31000000"/>
    <n v="2001"/>
    <n v="6.9"/>
    <s v="not outlier"/>
  </r>
  <r>
    <x v="412"/>
    <n v="103"/>
    <n v="53133888"/>
    <s v="Comedy|Fantasy|Horror|Thriller"/>
    <s v="Arachnophobia "/>
    <x v="0"/>
    <n v="31000000"/>
    <n v="1990"/>
    <n v="6.3"/>
    <s v="not outlier"/>
  </r>
  <r>
    <x v="284"/>
    <n v="118"/>
    <n v="44983704"/>
    <s v="Crime|Drama|Mystery|Sci-Fi|Thriller"/>
    <s v="Frequency "/>
    <x v="0"/>
    <n v="31000000"/>
    <n v="2000"/>
    <n v="7.3"/>
    <s v="not outlier"/>
  </r>
  <r>
    <x v="630"/>
    <n v="99"/>
    <n v="58879132"/>
    <s v="Adventure|Comedy"/>
    <s v="Vacation "/>
    <x v="0"/>
    <n v="31000000"/>
    <n v="2015"/>
    <n v="6.1"/>
    <s v="not outlier"/>
  </r>
  <r>
    <x v="14"/>
    <n v="105"/>
    <n v="72077000"/>
    <s v="Comedy|Crime|Thriller"/>
    <s v="Get Shorty "/>
    <x v="0"/>
    <n v="30250000"/>
    <n v="1995"/>
    <n v="6.9"/>
    <s v="not outlier"/>
  </r>
  <r>
    <x v="13"/>
    <n v="113"/>
    <n v="170684505"/>
    <s v="Comedy|Crime|Musical"/>
    <s v="Chicago "/>
    <x v="0"/>
    <n v="45000000"/>
    <n v="2002"/>
    <n v="7.2"/>
    <s v="not outlier"/>
  </r>
  <r>
    <x v="192"/>
    <n v="93"/>
    <n v="163479795"/>
    <s v="Comedy|Drama"/>
    <s v="Big Daddy "/>
    <x v="0"/>
    <n v="34200000"/>
    <n v="1999"/>
    <n v="6.4"/>
    <s v="not outlier"/>
  </r>
  <r>
    <x v="631"/>
    <n v="108"/>
    <n v="145096820"/>
    <s v="Comedy"/>
    <s v="American Pie 2 "/>
    <x v="0"/>
    <n v="30000000"/>
    <n v="2001"/>
    <n v="6.4"/>
    <s v="not outlier"/>
  </r>
  <r>
    <x v="28"/>
    <n v="74"/>
    <n v="191796233"/>
    <s v="Adventure|Animation|Comedy|Family|Fantasy"/>
    <s v="Toy Story "/>
    <x v="0"/>
    <n v="30000000"/>
    <n v="1995"/>
    <n v="8.3000000000000007"/>
    <s v="not outlier"/>
  </r>
  <r>
    <x v="195"/>
    <n v="116"/>
    <n v="121248145"/>
    <s v="Action|Adventure|Crime|Thriller"/>
    <s v="Speed "/>
    <x v="0"/>
    <n v="25000000"/>
    <n v="1994"/>
    <n v="7.2"/>
    <s v="not outlier"/>
  </r>
  <r>
    <x v="632"/>
    <n v="104"/>
    <n v="125014030"/>
    <s v="Drama|Romance"/>
    <s v="The Vow "/>
    <x v="0"/>
    <n v="30000000"/>
    <n v="2012"/>
    <n v="6.8"/>
    <s v="not outlier"/>
  </r>
  <r>
    <x v="633"/>
    <n v="106"/>
    <n v="11854694"/>
    <s v="Drama"/>
    <s v="Extraordinary Measures "/>
    <x v="0"/>
    <n v="31000000"/>
    <n v="2010"/>
    <n v="6.5"/>
    <s v="not outlier"/>
  </r>
  <r>
    <x v="616"/>
    <n v="120"/>
    <n v="115648585"/>
    <s v="Biography|Drama|Sport"/>
    <s v="Remember the Titans "/>
    <x v="0"/>
    <n v="30000000"/>
    <n v="2000"/>
    <n v="7.8"/>
    <s v="not outlier"/>
  </r>
  <r>
    <x v="125"/>
    <n v="135"/>
    <n v="122012643"/>
    <s v="Action|Adventure|Thriller"/>
    <s v="The Hunt for Red October "/>
    <x v="0"/>
    <n v="30000000"/>
    <n v="1990"/>
    <n v="7.6"/>
    <s v="not outlier"/>
  </r>
  <r>
    <x v="560"/>
    <n v="132"/>
    <n v="116631310"/>
    <s v="Biography|Drama"/>
    <s v="Lee Daniels' The Butler "/>
    <x v="0"/>
    <n v="30000000"/>
    <n v="2013"/>
    <n v="7.2"/>
    <s v="not outlier"/>
  </r>
  <r>
    <x v="409"/>
    <n v="92"/>
    <n v="114324072"/>
    <s v="Comedy|Sport"/>
    <s v="Dodgeball: A True Underdog Story "/>
    <x v="0"/>
    <n v="20000000"/>
    <n v="2004"/>
    <n v="6.7"/>
    <s v="not outlier"/>
  </r>
  <r>
    <x v="14"/>
    <n v="99"/>
    <n v="113502246"/>
    <s v="Comedy|Fantasy"/>
    <s v="The Addams Family "/>
    <x v="0"/>
    <n v="38000000"/>
    <n v="1991"/>
    <n v="6.8"/>
    <s v="not outlier"/>
  </r>
  <r>
    <x v="406"/>
    <n v="90"/>
    <n v="108360000"/>
    <s v="Adventure|Comedy"/>
    <s v="Ace Ventura: When Nature Calls "/>
    <x v="0"/>
    <n v="30000000"/>
    <n v="1995"/>
    <n v="6.3"/>
    <s v="not outlier"/>
  </r>
  <r>
    <x v="274"/>
    <n v="111"/>
    <n v="108244774"/>
    <s v="Comedy|Family|Romance"/>
    <s v="The Princess Diaries "/>
    <x v="0"/>
    <n v="37000000"/>
    <n v="2001"/>
    <n v="6.2"/>
    <s v="not outlier"/>
  </r>
  <r>
    <x v="590"/>
    <n v="103"/>
    <n v="105444419"/>
    <s v="Comedy"/>
    <s v="The First Wives Club "/>
    <x v="0"/>
    <n v="26000000"/>
    <n v="1996"/>
    <n v="6.2"/>
    <s v="not outlier"/>
  </r>
  <r>
    <x v="64"/>
    <n v="127"/>
    <n v="100125340"/>
    <s v="Crime|Drama|Mystery|Thriller"/>
    <s v="Se7en "/>
    <x v="0"/>
    <n v="33000000"/>
    <n v="1995"/>
    <n v="8.6"/>
    <s v="not outlier"/>
  </r>
  <r>
    <x v="130"/>
    <n v="112"/>
    <n v="115646235"/>
    <s v="Action|Sci-Fi|Thriller"/>
    <s v="District 9 "/>
    <x v="0"/>
    <n v="30000000"/>
    <n v="2009"/>
    <n v="8"/>
    <s v="not outlier"/>
  </r>
  <r>
    <x v="634"/>
    <n v="87"/>
    <n v="85416609"/>
    <s v="Adventure|Animation|Comedy|Family|Fantasy"/>
    <s v="The SpongeBob SquarePants Movie "/>
    <x v="0"/>
    <n v="30000000"/>
    <n v="2004"/>
    <n v="7"/>
    <s v="not outlier"/>
  </r>
  <r>
    <x v="305"/>
    <n v="138"/>
    <n v="90135191"/>
    <s v="Crime|Drama|Mystery|Thriller"/>
    <s v="Mystic River "/>
    <x v="0"/>
    <n v="25000000"/>
    <n v="2003"/>
    <n v="8"/>
    <s v="not outlier"/>
  </r>
  <r>
    <x v="305"/>
    <n v="132"/>
    <n v="100422786"/>
    <s v="Drama|Sport"/>
    <s v="Million Dollar Baby "/>
    <x v="0"/>
    <n v="30000000"/>
    <n v="2004"/>
    <n v="8.1"/>
    <s v="not outlier"/>
  </r>
  <r>
    <x v="349"/>
    <n v="103"/>
    <n v="106694016"/>
    <s v="Comedy|Crime"/>
    <s v="Analyze This "/>
    <x v="0"/>
    <n v="30000000"/>
    <n v="1999"/>
    <n v="6.7"/>
    <s v="not outlier"/>
  </r>
  <r>
    <x v="516"/>
    <n v="123"/>
    <n v="64286"/>
    <s v="Drama|Romance"/>
    <s v="The Notebook "/>
    <x v="0"/>
    <n v="29000000"/>
    <n v="2004"/>
    <n v="7.9"/>
    <s v="not outlier"/>
  </r>
  <r>
    <x v="509"/>
    <n v="111"/>
    <n v="76806312"/>
    <s v="Comedy|Romance"/>
    <s v="27 Dresses "/>
    <x v="0"/>
    <n v="30000000"/>
    <n v="2008"/>
    <n v="6.1"/>
    <s v="not outlier"/>
  </r>
  <r>
    <x v="152"/>
    <n v="102"/>
    <n v="79566871"/>
    <s v="Comedy|Drama|Family|Music|Romance"/>
    <s v="Hannah Montana: The Movie "/>
    <x v="0"/>
    <n v="30000000"/>
    <n v="2009"/>
    <n v="4.2"/>
    <s v="not outlier"/>
  </r>
  <r>
    <x v="635"/>
    <n v="78"/>
    <n v="76501438"/>
    <s v="Adventure|Animation|Comedy|Family|Romance"/>
    <s v="Rugrats in Paris: The Movie "/>
    <x v="0"/>
    <n v="30000000"/>
    <n v="2000"/>
    <n v="6.1"/>
    <s v="not outlier"/>
  </r>
  <r>
    <x v="497"/>
    <n v="132"/>
    <n v="74787599"/>
    <s v="Drama|Romance"/>
    <s v="The Prince of Tides "/>
    <x v="0"/>
    <n v="30000000"/>
    <n v="1991"/>
    <n v="6.6"/>
    <s v="not outlier"/>
  </r>
  <r>
    <x v="99"/>
    <n v="133"/>
    <n v="66528842"/>
    <s v="Drama|Romance|War|Western"/>
    <s v="Legends of the Fall "/>
    <x v="0"/>
    <n v="30000000"/>
    <n v="1994"/>
    <n v="7.5"/>
    <s v="not outlier"/>
  </r>
  <r>
    <x v="636"/>
    <n v="108"/>
    <n v="83813460"/>
    <s v="Drama|Romance"/>
    <s v="Up in the Air "/>
    <x v="0"/>
    <n v="25000000"/>
    <n v="2009"/>
    <n v="7.4"/>
    <s v="not outlier"/>
  </r>
  <r>
    <x v="637"/>
    <n v="125"/>
    <n v="65010106"/>
    <s v="Comedy|Drama"/>
    <s v="About Schmidt "/>
    <x v="0"/>
    <n v="30000000"/>
    <n v="2002"/>
    <n v="7.2"/>
    <s v="not outlier"/>
  </r>
  <r>
    <x v="638"/>
    <n v="98"/>
    <n v="66359959"/>
    <s v="Comedy|Horror|Romance"/>
    <s v="Warm Bodies "/>
    <x v="0"/>
    <n v="35000000"/>
    <n v="2013"/>
    <n v="6.9"/>
    <s v="not outlier"/>
  </r>
  <r>
    <x v="639"/>
    <n v="119"/>
    <n v="66468315"/>
    <s v="Action|Crime|Drama|Sci-Fi|Thriller"/>
    <s v="Looper "/>
    <x v="0"/>
    <n v="30000000"/>
    <n v="2012"/>
    <n v="7.4"/>
    <s v="not outlier"/>
  </r>
  <r>
    <x v="18"/>
    <n v="87"/>
    <n v="64172251"/>
    <s v="Comedy|Fantasy"/>
    <s v="Down to Earth "/>
    <x v="0"/>
    <n v="30000000"/>
    <n v="2001"/>
    <n v="5.4"/>
    <s v="not outlier"/>
  </r>
  <r>
    <x v="640"/>
    <n v="91"/>
    <n v="66600000"/>
    <s v="Comedy|Drama|Family"/>
    <s v="Babe "/>
    <x v="0"/>
    <n v="30000000"/>
    <n v="1995"/>
    <n v="6.8"/>
    <s v="not outlier"/>
  </r>
  <r>
    <x v="323"/>
    <n v="100"/>
    <n v="63536011"/>
    <s v="Comedy|Drama|Romance"/>
    <s v="Hope Springs "/>
    <x v="0"/>
    <n v="30000000"/>
    <n v="2012"/>
    <n v="6.3"/>
    <s v="not outlier"/>
  </r>
  <r>
    <x v="581"/>
    <n v="118"/>
    <n v="62877175"/>
    <s v="Comedy|Drama|Romance"/>
    <s v="Forgetting Sarah Marshall "/>
    <x v="0"/>
    <n v="30000000"/>
    <n v="2008"/>
    <n v="7.2"/>
    <s v="not outlier"/>
  </r>
  <r>
    <x v="246"/>
    <n v="109"/>
    <n v="74484168"/>
    <s v="Action|Crime|Drama|Mystery|Thriller"/>
    <s v="Four Brothers "/>
    <x v="0"/>
    <n v="45000000"/>
    <n v="2005"/>
    <n v="6.9"/>
    <s v="not outlier"/>
  </r>
  <r>
    <x v="641"/>
    <n v="99"/>
    <n v="60269340"/>
    <s v="Comedy|Romance"/>
    <s v="Baby Mama "/>
    <x v="0"/>
    <n v="30000000"/>
    <n v="2008"/>
    <n v="6"/>
    <s v="not outlier"/>
  </r>
  <r>
    <x v="642"/>
    <n v="114"/>
    <n v="60033780"/>
    <s v="Drama|Romance"/>
    <s v="Hope Floats "/>
    <x v="0"/>
    <n v="30000000"/>
    <n v="1998"/>
    <n v="5.9"/>
    <s v="not outlier"/>
  </r>
  <r>
    <x v="643"/>
    <n v="89"/>
    <n v="58715510"/>
    <s v="Comedy|Romance"/>
    <s v="Bride Wars "/>
    <x v="0"/>
    <n v="30000000"/>
    <n v="2009"/>
    <n v="5.4"/>
    <s v="not outlier"/>
  </r>
  <r>
    <x v="238"/>
    <n v="95"/>
    <n v="58156435"/>
    <s v="Adventure|Comedy|Mystery"/>
    <s v="Without a Paddle "/>
    <x v="0"/>
    <n v="19000000"/>
    <n v="2004"/>
    <n v="5.9"/>
    <s v="not outlier"/>
  </r>
  <r>
    <x v="643"/>
    <n v="98"/>
    <n v="56044241"/>
    <s v="Comedy|Fantasy|Romance"/>
    <s v="13 Going on 30 "/>
    <x v="0"/>
    <n v="37000000"/>
    <n v="2004"/>
    <n v="6.1"/>
    <s v="not outlier"/>
  </r>
  <r>
    <x v="644"/>
    <n v="94"/>
    <n v="56816662"/>
    <s v="Comedy|Fantasy|Romance"/>
    <s v="Midnight in Paris "/>
    <x v="0"/>
    <n v="17000000"/>
    <n v="2011"/>
    <n v="7.7"/>
    <s v="not outlier"/>
  </r>
  <r>
    <x v="645"/>
    <n v="85"/>
    <n v="64238770"/>
    <s v="Adventure|Animation|Comedy|Family"/>
    <s v="The Nut Job "/>
    <x v="0"/>
    <n v="42000000"/>
    <n v="2014"/>
    <n v="5.8"/>
    <s v="not outlier"/>
  </r>
  <r>
    <x v="646"/>
    <n v="124"/>
    <n v="52937130"/>
    <s v="Biography|Crime|Drama"/>
    <s v="Blow "/>
    <x v="0"/>
    <n v="30000000"/>
    <n v="2001"/>
    <n v="7.6"/>
    <s v="not outlier"/>
  </r>
  <r>
    <x v="559"/>
    <n v="131"/>
    <n v="52799004"/>
    <s v="Drama|Romance"/>
    <s v="Message in a Bottle "/>
    <x v="0"/>
    <n v="55000000"/>
    <n v="1999"/>
    <n v="6.1"/>
    <s v="not outlier"/>
  </r>
  <r>
    <x v="647"/>
    <n v="107"/>
    <n v="55210049"/>
    <s v="Action|Adventure|Sci-Fi|Thriller"/>
    <s v="Star Trek V: The Final Frontier "/>
    <x v="0"/>
    <n v="27800000"/>
    <n v="1989"/>
    <n v="5.4"/>
    <s v="not outlier"/>
  </r>
  <r>
    <x v="478"/>
    <n v="99"/>
    <n v="51432423"/>
    <s v="Comedy|Family|Fantasy|Sport"/>
    <s v="Like Mike "/>
    <x v="0"/>
    <n v="30000000"/>
    <n v="2002"/>
    <n v="5.0999999999999996"/>
    <s v="not outlier"/>
  </r>
  <r>
    <x v="217"/>
    <n v="83"/>
    <n v="51109400"/>
    <s v="Comedy|Crime"/>
    <s v="Naked Gun 33 1/3: The Final Insult "/>
    <x v="0"/>
    <n v="30000000"/>
    <n v="1994"/>
    <n v="6.4"/>
    <s v="not outlier"/>
  </r>
  <r>
    <x v="499"/>
    <n v="131"/>
    <n v="50300000"/>
    <s v="Action|Adventure|Thriller"/>
    <s v="A View to a Kill "/>
    <x v="0"/>
    <n v="30000000"/>
    <n v="1985"/>
    <n v="6.3"/>
    <s v="not outlier"/>
  </r>
  <r>
    <x v="648"/>
    <n v="85"/>
    <n v="56068547"/>
    <s v="Animation|Comedy|Family|Mystery|Sci-Fi"/>
    <s v="The Curse of the Were-Rabbit "/>
    <x v="0"/>
    <n v="30000000"/>
    <n v="2005"/>
    <n v="7.5"/>
    <s v="not outlier"/>
  </r>
  <r>
    <x v="450"/>
    <n v="126"/>
    <n v="53680848"/>
    <s v="Drama|Romance"/>
    <s v="P.S. I Love You "/>
    <x v="0"/>
    <n v="30000000"/>
    <n v="2007"/>
    <n v="7.1"/>
    <s v="not outlier"/>
  </r>
  <r>
    <x v="92"/>
    <n v="123"/>
    <n v="50921738"/>
    <s v="Drama|Mystery|Romance|War"/>
    <s v="Atonement "/>
    <x v="0"/>
    <n v="30000000"/>
    <n v="2007"/>
    <n v="7.8"/>
    <s v="not outlier"/>
  </r>
  <r>
    <x v="643"/>
    <n v="105"/>
    <n v="53021560"/>
    <s v="Comedy|Drama|Romance"/>
    <s v="Letters to Juliet "/>
    <x v="0"/>
    <n v="30000000"/>
    <n v="2010"/>
    <n v="6.5"/>
    <s v="not outlier"/>
  </r>
  <r>
    <x v="17"/>
    <n v="125"/>
    <n v="45645204"/>
    <s v="Action|Crime|Thriller"/>
    <s v="Black Rain "/>
    <x v="0"/>
    <n v="30000000"/>
    <n v="1989"/>
    <n v="6.6"/>
    <s v="not outlier"/>
  </r>
  <r>
    <x v="23"/>
    <n v="77"/>
    <n v="53337608"/>
    <s v="Animation|Drama|Family|Fantasy|Musical|Romance"/>
    <s v="Corpse Bride "/>
    <x v="0"/>
    <n v="40000000"/>
    <n v="2005"/>
    <n v="7.4"/>
    <s v="not outlier"/>
  </r>
  <r>
    <x v="463"/>
    <n v="121"/>
    <n v="46875468"/>
    <s v="Action|Crime|Drama|Mystery|Thriller"/>
    <s v="Sicario "/>
    <x v="0"/>
    <n v="30000000"/>
    <n v="2015"/>
    <n v="7.6"/>
    <s v="not outlier"/>
  </r>
  <r>
    <x v="256"/>
    <n v="124"/>
    <n v="52418902"/>
    <s v="Drama|Sport"/>
    <s v="Southpaw "/>
    <x v="0"/>
    <n v="30000000"/>
    <n v="2015"/>
    <n v="7.5"/>
    <s v="not outlier"/>
  </r>
  <r>
    <x v="5"/>
    <n v="99"/>
    <n v="42057340"/>
    <s v="Horror|Thriller"/>
    <s v="Drag Me to Hell "/>
    <x v="0"/>
    <n v="30000000"/>
    <n v="2009"/>
    <n v="6.6"/>
    <s v="not outlier"/>
  </r>
  <r>
    <x v="649"/>
    <n v="112"/>
    <n v="42478175"/>
    <s v="Drama|Fantasy|Romance"/>
    <s v="The Age of Adaline "/>
    <x v="0"/>
    <n v="25000000"/>
    <n v="2015"/>
    <n v="7.2"/>
    <s v="not outlier"/>
  </r>
  <r>
    <x v="650"/>
    <n v="111"/>
    <n v="41407470"/>
    <s v="Comedy|Drama|Family"/>
    <s v="Secondhand Lions "/>
    <x v="0"/>
    <n v="30000000"/>
    <n v="2003"/>
    <n v="7.6"/>
    <s v="not outlier"/>
  </r>
  <r>
    <x v="103"/>
    <n v="107"/>
    <n v="42385520"/>
    <s v="Drama|Music|Romance"/>
    <s v="Step Up 3D "/>
    <x v="0"/>
    <n v="30000000"/>
    <n v="2010"/>
    <n v="6.2"/>
    <s v="not outlier"/>
  </r>
  <r>
    <x v="444"/>
    <n v="104"/>
    <n v="40118420"/>
    <s v="Drama|Romance|Sport"/>
    <s v="Blue Crush "/>
    <x v="0"/>
    <n v="30000000"/>
    <n v="2002"/>
    <n v="5.6"/>
    <s v="not outlier"/>
  </r>
  <r>
    <x v="11"/>
    <n v="113"/>
    <n v="40137776"/>
    <s v="Comedy|Drama|Fantasy|Romance"/>
    <s v="Stranger Than Fiction "/>
    <x v="0"/>
    <n v="38000000"/>
    <n v="2006"/>
    <n v="7.6"/>
    <s v="not outlier"/>
  </r>
  <r>
    <x v="292"/>
    <n v="113"/>
    <n v="39568996"/>
    <s v="Horror"/>
    <s v="30 Days of Night "/>
    <x v="0"/>
    <n v="32000000"/>
    <n v="2007"/>
    <n v="6.6"/>
    <s v="not outlier"/>
  </r>
  <r>
    <x v="651"/>
    <n v="95"/>
    <n v="42043633"/>
    <s v="Fantasy|Horror|Mystery|Thriller"/>
    <s v="The Cabin in the Woods "/>
    <x v="0"/>
    <n v="30000000"/>
    <n v="2012"/>
    <n v="7"/>
    <s v="not outlier"/>
  </r>
  <r>
    <x v="212"/>
    <n v="126"/>
    <n v="38413606"/>
    <s v="Action|Comedy|Crime|Thriller"/>
    <s v="Midnight Run "/>
    <x v="0"/>
    <n v="30000000"/>
    <n v="1988"/>
    <n v="7.6"/>
    <s v="not outlier"/>
  </r>
  <r>
    <x v="652"/>
    <n v="101"/>
    <n v="38122105"/>
    <s v="Action|Crime|Sci-Fi|Thriller"/>
    <s v="The Running Man "/>
    <x v="0"/>
    <n v="27000000"/>
    <n v="1987"/>
    <n v="6.6"/>
    <s v="not outlier"/>
  </r>
  <r>
    <x v="176"/>
    <n v="102"/>
    <n v="38747385"/>
    <s v="Comedy|Horror|Musical|Sci-Fi"/>
    <s v="Little Shop of Horrors "/>
    <x v="0"/>
    <n v="25000000"/>
    <n v="1986"/>
    <n v="6.9"/>
    <s v="not outlier"/>
  </r>
  <r>
    <x v="92"/>
    <n v="111"/>
    <n v="40247512"/>
    <s v="Action|Drama|Thriller"/>
    <s v="Hanna "/>
    <x v="0"/>
    <n v="30000000"/>
    <n v="2011"/>
    <n v="6.8"/>
    <s v="not outlier"/>
  </r>
  <r>
    <x v="653"/>
    <n v="98"/>
    <n v="35565975"/>
    <s v="Comedy|Drama|Romance"/>
    <s v="Larry Crowne "/>
    <x v="0"/>
    <n v="30000000"/>
    <n v="2011"/>
    <n v="6.1"/>
    <s v="not outlier"/>
  </r>
  <r>
    <x v="654"/>
    <n v="100"/>
    <n v="35266619"/>
    <s v="Drama|Fantasy|Horror"/>
    <s v="Carrie "/>
    <x v="0"/>
    <n v="30000000"/>
    <n v="2013"/>
    <n v="5.9"/>
    <s v="not outlier"/>
  </r>
  <r>
    <x v="655"/>
    <n v="118"/>
    <n v="34703228"/>
    <s v="Drama|Music"/>
    <s v="Take the Lead "/>
    <x v="0"/>
    <n v="30000000"/>
    <n v="2006"/>
    <n v="6.7"/>
    <s v="not outlier"/>
  </r>
  <r>
    <x v="656"/>
    <n v="125"/>
    <n v="38432823"/>
    <s v="Crime|Drama|Sport"/>
    <s v="Gridiron Gang "/>
    <x v="0"/>
    <n v="30000000"/>
    <n v="2006"/>
    <n v="6.9"/>
    <s v="not outlier"/>
  </r>
  <r>
    <x v="375"/>
    <n v="94"/>
    <n v="32095318"/>
    <s v="Comedy|Crime"/>
    <s v="What's the Worst That Could Happen? "/>
    <x v="0"/>
    <n v="45000000"/>
    <n v="2001"/>
    <n v="5.5"/>
    <s v="not outlier"/>
  </r>
  <r>
    <x v="657"/>
    <n v="79"/>
    <n v="31743332"/>
    <s v="Action|Adventure|Animation|Drama|Mystery|Sci-Fi|Thriller"/>
    <s v="9 "/>
    <x v="0"/>
    <n v="30000000"/>
    <n v="2009"/>
    <n v="7.1"/>
    <s v="not outlier"/>
  </r>
  <r>
    <x v="143"/>
    <n v="106"/>
    <n v="32154410"/>
    <s v="Crime|Drama|Thriller"/>
    <s v="Side Effects "/>
    <x v="0"/>
    <n v="30000000"/>
    <n v="2013"/>
    <n v="7.1"/>
    <s v="not outlier"/>
  </r>
  <r>
    <x v="658"/>
    <n v="63"/>
    <n v="26687172"/>
    <s v="Adventure|Animation|Comedy|Family|Musical"/>
    <s v="Winnie the Pooh "/>
    <x v="0"/>
    <n v="30000000"/>
    <n v="2011"/>
    <n v="7.3"/>
    <s v="not outlier"/>
  </r>
  <r>
    <x v="456"/>
    <n v="108"/>
    <n v="26525834"/>
    <s v="Comedy|Drama|Romance"/>
    <s v="Bulworth "/>
    <x v="0"/>
    <n v="30000000"/>
    <n v="1998"/>
    <n v="6.8"/>
    <s v="not outlier"/>
  </r>
  <r>
    <x v="659"/>
    <n v="139"/>
    <n v="30513940"/>
    <s v="Biography|Drama|Music"/>
    <s v="Get on Up "/>
    <x v="0"/>
    <n v="30000000"/>
    <n v="2014"/>
    <n v="6.9"/>
    <s v="not outlier"/>
  </r>
  <r>
    <x v="434"/>
    <n v="127"/>
    <n v="23209440"/>
    <s v="Drama"/>
    <s v="One True Thing "/>
    <x v="0"/>
    <n v="30000000"/>
    <n v="1998"/>
    <n v="7"/>
    <s v="not outlier"/>
  </r>
  <r>
    <x v="660"/>
    <n v="106"/>
    <n v="24048000"/>
    <s v="Action|Crime|Sci-Fi|Thriller"/>
    <s v="Virtuosity "/>
    <x v="0"/>
    <n v="30000000"/>
    <n v="1995"/>
    <n v="5.5"/>
    <s v="not outlier"/>
  </r>
  <r>
    <x v="230"/>
    <n v="95"/>
    <n v="22526144"/>
    <s v="Comedy|Romance|Sci-Fi"/>
    <s v="My Super Ex-Girlfriend "/>
    <x v="0"/>
    <n v="30000000"/>
    <n v="2006"/>
    <n v="5.0999999999999996"/>
    <s v="not outlier"/>
  </r>
  <r>
    <x v="229"/>
    <n v="118"/>
    <n v="30523568"/>
    <s v="Horror|Mystery|Thriller"/>
    <s v="Deliver Us from Evil "/>
    <x v="0"/>
    <n v="30000000"/>
    <n v="2014"/>
    <n v="6.2"/>
    <s v="not outlier"/>
  </r>
  <r>
    <x v="661"/>
    <n v="108"/>
    <n v="23070045"/>
    <s v="Adventure|Drama|Thriller"/>
    <s v="Sanctum "/>
    <x v="0"/>
    <n v="30000000"/>
    <n v="2011"/>
    <n v="5.9"/>
    <s v="not outlier"/>
  </r>
  <r>
    <x v="662"/>
    <n v="105"/>
    <n v="20422207"/>
    <s v="Comedy|Drama|Romance"/>
    <s v="Little Black Book "/>
    <x v="0"/>
    <n v="35000000"/>
    <n v="2004"/>
    <n v="5.2"/>
    <s v="not outlier"/>
  </r>
  <r>
    <x v="581"/>
    <n v="131"/>
    <n v="28644770"/>
    <s v="Comedy|Romance"/>
    <s v="The Five-Year Engagement "/>
    <x v="0"/>
    <n v="30000000"/>
    <n v="2012"/>
    <n v="6.2"/>
    <s v="not outlier"/>
  </r>
  <r>
    <x v="663"/>
    <n v="104"/>
    <n v="21800302"/>
    <s v="Comedy|Drama|Romance|Sport"/>
    <s v="Mr 3000 "/>
    <x v="0"/>
    <n v="30000000"/>
    <n v="2004"/>
    <n v="5.5"/>
    <s v="not outlier"/>
  </r>
  <r>
    <x v="664"/>
    <n v="133"/>
    <n v="21129348"/>
    <s v="Crime|Drama|Romance|Thriller"/>
    <s v="The Next Three Days "/>
    <x v="0"/>
    <n v="35000000"/>
    <n v="2010"/>
    <n v="7.4"/>
    <s v="not outlier"/>
  </r>
  <r>
    <x v="665"/>
    <n v="94"/>
    <n v="18500966"/>
    <s v="Action|Horror|Sci-Fi|Thriller"/>
    <s v="Ultraviolet "/>
    <x v="0"/>
    <n v="30000000"/>
    <n v="2006"/>
    <n v="4.4000000000000004"/>
    <s v="not outlier"/>
  </r>
  <r>
    <x v="666"/>
    <n v="109"/>
    <n v="19976073"/>
    <s v="Action|Crime|Drama|Thriller"/>
    <s v="Assault on Precinct 13 "/>
    <x v="0"/>
    <n v="20000000"/>
    <n v="2005"/>
    <n v="6.3"/>
    <s v="not outlier"/>
  </r>
  <r>
    <x v="256"/>
    <n v="96"/>
    <n v="18967571"/>
    <s v="Action|Crime|Thriller"/>
    <s v="The Replacement Killers "/>
    <x v="0"/>
    <n v="30000000"/>
    <n v="1998"/>
    <n v="6.1"/>
    <s v="not outlier"/>
  </r>
  <r>
    <x v="667"/>
    <n v="105"/>
    <n v="17100000"/>
    <s v="Action|Adventure|Crime|Drama|Romance"/>
    <s v="Fled "/>
    <x v="0"/>
    <n v="25000000"/>
    <n v="1996"/>
    <n v="5.3"/>
    <s v="not outlier"/>
  </r>
  <r>
    <x v="668"/>
    <n v="99"/>
    <n v="17266505"/>
    <s v="Action|Comedy|Horror"/>
    <s v="Eight Legged Freaks "/>
    <x v="0"/>
    <n v="30000000"/>
    <n v="2002"/>
    <n v="5.4"/>
    <s v="not outlier"/>
  </r>
  <r>
    <x v="99"/>
    <n v="112"/>
    <n v="32357532"/>
    <s v="Comedy|Drama|Romance"/>
    <s v="Love &amp; Other Drugs "/>
    <x v="0"/>
    <n v="30000000"/>
    <n v="2010"/>
    <n v="6.7"/>
    <s v="not outlier"/>
  </r>
  <r>
    <x v="338"/>
    <n v="108"/>
    <n v="16930884"/>
    <s v="Crime|Drama|Mystery|Thriller"/>
    <s v="88 Minutes "/>
    <x v="0"/>
    <n v="30000000"/>
    <n v="2007"/>
    <n v="5.9"/>
    <s v="not outlier"/>
  </r>
  <r>
    <x v="669"/>
    <n v="126"/>
    <n v="18324242"/>
    <s v="Drama"/>
    <s v="North Country "/>
    <x v="0"/>
    <n v="35000000"/>
    <n v="2005"/>
    <n v="7.3"/>
    <s v="not outlier"/>
  </r>
  <r>
    <x v="428"/>
    <n v="98"/>
    <n v="16323969"/>
    <s v="Comedy|Crime|Thriller"/>
    <s v="The Whole Ten Yards "/>
    <x v="0"/>
    <n v="40000000"/>
    <n v="2004"/>
    <n v="5.5"/>
    <s v="not outlier"/>
  </r>
  <r>
    <x v="670"/>
    <n v="104"/>
    <n v="16999046"/>
    <s v="Drama|Horror|Sci-Fi"/>
    <s v="Splice "/>
    <x v="0"/>
    <n v="26000000"/>
    <n v="2009"/>
    <n v="5.8"/>
    <s v="not outlier"/>
  </r>
  <r>
    <x v="671"/>
    <n v="110"/>
    <n v="16295774"/>
    <s v="Action|Adventure|Comedy|Romance|Sci-Fi"/>
    <s v="Howard the Duck "/>
    <x v="0"/>
    <n v="35000000"/>
    <n v="1986"/>
    <n v="4.5999999999999996"/>
    <s v="not outlier"/>
  </r>
  <r>
    <x v="672"/>
    <n v="130"/>
    <n v="15709385"/>
    <s v="Crime|Drama|Thriller"/>
    <s v="Pride and Glory "/>
    <x v="0"/>
    <n v="30000000"/>
    <n v="2008"/>
    <n v="6.7"/>
    <s v="not outlier"/>
  </r>
  <r>
    <x v="673"/>
    <n v="93"/>
    <n v="14888028"/>
    <s v="Adventure|Horror|Thriller"/>
    <s v="The Cave "/>
    <x v="0"/>
    <n v="30000000"/>
    <n v="2005"/>
    <n v="5.0999999999999996"/>
    <s v="not outlier"/>
  </r>
  <r>
    <x v="319"/>
    <n v="96"/>
    <n v="14208384"/>
    <s v="Comedy|Romance"/>
    <s v="Alex &amp; Emma "/>
    <x v="0"/>
    <n v="30000000"/>
    <n v="2003"/>
    <n v="5.6"/>
    <s v="not outlier"/>
  </r>
  <r>
    <x v="490"/>
    <n v="114"/>
    <n v="12831121"/>
    <s v="Drama|Mystery|Romance|Thriller"/>
    <s v="Wicker Park "/>
    <x v="0"/>
    <n v="30000000"/>
    <n v="2004"/>
    <n v="7"/>
    <s v="not outlier"/>
  </r>
  <r>
    <x v="674"/>
    <n v="106"/>
    <n v="18298649"/>
    <s v="Comedy|Horror"/>
    <s v="Fright Night "/>
    <x v="0"/>
    <n v="30000000"/>
    <n v="2011"/>
    <n v="6.4"/>
    <s v="not outlier"/>
  </r>
  <r>
    <x v="401"/>
    <n v="150"/>
    <n v="12712093"/>
    <s v="Biography|Drama|History|Romance"/>
    <s v="The New World "/>
    <x v="0"/>
    <n v="30000000"/>
    <n v="2005"/>
    <n v="6.7"/>
    <s v="not outlier"/>
  </r>
  <r>
    <x v="675"/>
    <n v="100"/>
    <n v="11576087"/>
    <s v="Action|Adventure|Sci-Fi"/>
    <s v="Wing Commander "/>
    <x v="0"/>
    <n v="30000000"/>
    <n v="1999"/>
    <n v="4.0999999999999996"/>
    <s v="not outlier"/>
  </r>
  <r>
    <x v="408"/>
    <n v="100"/>
    <n v="11900000"/>
    <s v="Drama|Fantasy|Thriller"/>
    <s v="In Dreams "/>
    <x v="0"/>
    <n v="30000000"/>
    <n v="1999"/>
    <n v="5.5"/>
    <s v="not outlier"/>
  </r>
  <r>
    <x v="676"/>
    <n v="107"/>
    <n v="12026670"/>
    <s v="Action|Crime|Thriller"/>
    <s v="The Last Stand "/>
    <x v="0"/>
    <n v="45000000"/>
    <n v="2013"/>
    <n v="6.4"/>
    <s v="not outlier"/>
  </r>
  <r>
    <x v="677"/>
    <n v="102"/>
    <n v="14334645"/>
    <s v="Drama|Horror|Sci-Fi|Thriller"/>
    <s v="Godsend "/>
    <x v="0"/>
    <n v="25000000"/>
    <n v="2004"/>
    <n v="4.8"/>
    <s v="not outlier"/>
  </r>
  <r>
    <x v="678"/>
    <n v="101"/>
    <n v="12189514"/>
    <s v="Comedy|Romance"/>
    <s v="Chasing Liberty "/>
    <x v="0"/>
    <n v="23000000"/>
    <n v="2004"/>
    <n v="6.1"/>
    <s v="not outlier"/>
  </r>
  <r>
    <x v="679"/>
    <n v="86"/>
    <n v="10134754"/>
    <s v="Animation|Comedy|Family"/>
    <s v="Hoodwinked Too! Hood vs. Evil "/>
    <x v="0"/>
    <n v="30000000"/>
    <n v="2011"/>
    <n v="4.8"/>
    <s v="not outlier"/>
  </r>
  <r>
    <x v="598"/>
    <n v="108"/>
    <n v="8535575"/>
    <s v="Drama"/>
    <s v="An Unfinished Life "/>
    <x v="0"/>
    <n v="30000000"/>
    <n v="2005"/>
    <n v="7"/>
    <s v="not outlier"/>
  </r>
  <r>
    <x v="239"/>
    <n v="123"/>
    <n v="7689458"/>
    <s v="Adventure|Fantasy|Mystery"/>
    <s v="The Imaginarium of Doctor Parnassus "/>
    <x v="0"/>
    <n v="40000000"/>
    <n v="2009"/>
    <n v="6.8"/>
    <s v="not outlier"/>
  </r>
  <r>
    <x v="461"/>
    <n v="88"/>
    <n v="19316646"/>
    <s v="Crime|Thriller"/>
    <s v="Runner Runner "/>
    <x v="0"/>
    <n v="30000000"/>
    <n v="2013"/>
    <n v="5.6"/>
    <s v="not outlier"/>
  </r>
  <r>
    <x v="472"/>
    <n v="109"/>
    <n v="10965209"/>
    <s v="Action|Crime|Drama|Thriller"/>
    <s v="Antitrust "/>
    <x v="0"/>
    <n v="30000000"/>
    <n v="2001"/>
    <n v="6.1"/>
    <s v="not outlier"/>
  </r>
  <r>
    <x v="99"/>
    <n v="122"/>
    <n v="26830000"/>
    <s v="Drama|History|War"/>
    <s v="Glory "/>
    <x v="0"/>
    <n v="18000000"/>
    <n v="1989"/>
    <n v="7.9"/>
    <s v="not outlier"/>
  </r>
  <r>
    <x v="680"/>
    <n v="251"/>
    <n v="5300000"/>
    <s v="Crime|Drama"/>
    <s v="Once Upon a Time in America "/>
    <x v="0"/>
    <n v="30000000"/>
    <n v="1984"/>
    <n v="8.4"/>
    <s v="not outlier"/>
  </r>
  <r>
    <x v="681"/>
    <n v="118"/>
    <n v="10880926"/>
    <s v="Action|Crime|Drama|Thriller"/>
    <s v="Dead Man Down "/>
    <x v="0"/>
    <n v="30000000"/>
    <n v="2013"/>
    <n v="6.5"/>
    <s v="not outlier"/>
  </r>
  <r>
    <x v="682"/>
    <n v="131"/>
    <n v="3752725"/>
    <s v="Drama|Romance"/>
    <s v="The Merchant of Venice "/>
    <x v="0"/>
    <n v="18000000"/>
    <n v="2004"/>
    <n v="7.1"/>
    <s v="not outlier"/>
  </r>
  <r>
    <x v="408"/>
    <n v="109"/>
    <n v="3517797"/>
    <s v="Action|Crime|Drama|Romance|Thriller"/>
    <s v="The Good Thief "/>
    <x v="0"/>
    <n v="25000000"/>
    <n v="2002"/>
    <n v="6.6"/>
    <s v="not outlier"/>
  </r>
  <r>
    <x v="640"/>
    <n v="88"/>
    <n v="2975649"/>
    <s v="Biography|Drama|Romance"/>
    <s v="Miss Potter "/>
    <x v="0"/>
    <n v="30000000"/>
    <n v="2006"/>
    <n v="7"/>
    <s v="not outlier"/>
  </r>
  <r>
    <x v="683"/>
    <n v="103"/>
    <n v="668171"/>
    <s v="Action|Drama|Fantasy"/>
    <s v="The Promise "/>
    <x v="1"/>
    <n v="60000000"/>
    <n v="2005"/>
    <n v="5.6"/>
    <s v="not outlier"/>
  </r>
  <r>
    <x v="684"/>
    <n v="87"/>
    <n v="480314"/>
    <s v="Action|Adventure"/>
    <s v="DOA: Dead or Alive "/>
    <x v="0"/>
    <n v="21000000"/>
    <n v="2006"/>
    <n v="4.8"/>
    <s v="not outlier"/>
  </r>
  <r>
    <x v="685"/>
    <n v="160"/>
    <n v="3904982"/>
    <s v="Biography|Crime|Drama|History|Western"/>
    <s v="The Assassination of Jesse James by the Coward Robert Ford "/>
    <x v="0"/>
    <n v="30000000"/>
    <n v="2007"/>
    <n v="7.5"/>
    <s v="not outlier"/>
  </r>
  <r>
    <x v="686"/>
    <n v="121"/>
    <n v="127437"/>
    <s v="Action|Adventure|Drama|History|War"/>
    <s v="1911 "/>
    <x v="1"/>
    <n v="18000000"/>
    <n v="2011"/>
    <n v="6"/>
    <s v="not outlier"/>
  </r>
  <r>
    <x v="11"/>
    <n v="129"/>
    <n v="537580"/>
    <s v="Action|Biography|Crime|Drama"/>
    <s v="Machine Gun Preacher "/>
    <x v="0"/>
    <n v="30000000"/>
    <n v="2011"/>
    <n v="6.8"/>
    <s v="not outlier"/>
  </r>
  <r>
    <x v="687"/>
    <n v="115"/>
    <n v="183436380"/>
    <s v="Comedy|Music"/>
    <s v="Pitch Perfect 2 "/>
    <x v="0"/>
    <n v="29000000"/>
    <n v="2015"/>
    <n v="6.5"/>
    <s v="not outlier"/>
  </r>
  <r>
    <x v="134"/>
    <n v="153"/>
    <n v="119518352"/>
    <s v="Biography|Drama|Music|Romance"/>
    <s v="Walk the Line "/>
    <x v="0"/>
    <n v="28000000"/>
    <n v="2005"/>
    <n v="7.9"/>
    <s v="not outlier"/>
  </r>
  <r>
    <x v="688"/>
    <n v="128"/>
    <n v="37036404"/>
    <s v="Comedy|Drama|Romance"/>
    <s v="Keeping the Faith "/>
    <x v="0"/>
    <n v="30000000"/>
    <n v="2000"/>
    <n v="6.4"/>
    <s v="not outlier"/>
  </r>
  <r>
    <x v="413"/>
    <n v="89"/>
    <n v="22359293"/>
    <s v="Adventure|Comedy|Family|Fantasy"/>
    <s v="The Borrowers "/>
    <x v="0"/>
    <n v="29000000"/>
    <n v="1997"/>
    <n v="5.8"/>
    <s v="not outlier"/>
  </r>
  <r>
    <x v="80"/>
    <n v="122"/>
    <n v="18593156"/>
    <s v="Drama"/>
    <s v="Frost/Nixon "/>
    <x v="0"/>
    <n v="35000000"/>
    <n v="2008"/>
    <n v="7.7"/>
    <s v="not outlier"/>
  </r>
  <r>
    <x v="495"/>
    <n v="99"/>
    <n v="16930185"/>
    <s v="Comedy|Romance"/>
    <s v="Serving Sara "/>
    <x v="0"/>
    <n v="29000000"/>
    <n v="2002"/>
    <n v="5.3"/>
    <s v="not outlier"/>
  </r>
  <r>
    <x v="689"/>
    <n v="99"/>
    <n v="63034755"/>
    <s v="Comedy"/>
    <s v="The Boss "/>
    <x v="0"/>
    <n v="29000000"/>
    <n v="2016"/>
    <n v="5.3"/>
    <s v="not outlier"/>
  </r>
  <r>
    <x v="690"/>
    <n v="147"/>
    <n v="5899797"/>
    <s v="Biography|Drama|History"/>
    <s v="Cry Freedom "/>
    <x v="0"/>
    <n v="29000000"/>
    <n v="1987"/>
    <n v="7.5"/>
    <s v="not outlier"/>
  </r>
  <r>
    <x v="300"/>
    <n v="112"/>
    <n v="4554569"/>
    <s v="Comedy|Drama"/>
    <s v="Mumford "/>
    <x v="0"/>
    <n v="28000000"/>
    <n v="1999"/>
    <n v="6.9"/>
    <s v="not outlier"/>
  </r>
  <r>
    <x v="691"/>
    <n v="88"/>
    <n v="17016190"/>
    <s v="Comedy|Fantasy|Horror|Thriller"/>
    <s v="Seed of Chucky "/>
    <x v="0"/>
    <n v="12000000"/>
    <n v="2004"/>
    <n v="4.9000000000000004"/>
    <s v="not outlier"/>
  </r>
  <r>
    <x v="692"/>
    <n v="94"/>
    <n v="6301131"/>
    <s v="Drama|Mystery|Sci-Fi|Thriller"/>
    <s v="The Jacket "/>
    <x v="0"/>
    <n v="29000000"/>
    <n v="2005"/>
    <n v="7.1"/>
    <s v="not outlier"/>
  </r>
  <r>
    <x v="151"/>
    <n v="90"/>
    <n v="217350219"/>
    <s v="Adventure|Animation|Comedy|Family|Fantasy|Musical|Romance"/>
    <s v="Aladdin "/>
    <x v="0"/>
    <n v="28000000"/>
    <n v="1992"/>
    <n v="8"/>
    <s v="not outlier"/>
  </r>
  <r>
    <x v="255"/>
    <n v="167"/>
    <n v="161029270"/>
    <s v="Biography|Crime|Drama|History|Music"/>
    <s v="Straight Outta Compton "/>
    <x v="0"/>
    <n v="28000000"/>
    <n v="2015"/>
    <n v="7.9"/>
    <s v="not outlier"/>
  </r>
  <r>
    <x v="37"/>
    <n v="118"/>
    <n v="179870271"/>
    <s v="Action|Adventure"/>
    <s v="Indiana Jones and the Temple of Doom "/>
    <x v="0"/>
    <n v="28000000"/>
    <n v="1984"/>
    <n v="7.6"/>
    <s v="not outlier"/>
  </r>
  <r>
    <x v="693"/>
    <n v="83"/>
    <n v="100491683"/>
    <s v="Adventure|Animation|Comedy|Drama|Family|Musical"/>
    <s v="The Rugrats Movie "/>
    <x v="0"/>
    <n v="24000000"/>
    <n v="1998"/>
    <n v="5.9"/>
    <s v="not outlier"/>
  </r>
  <r>
    <x v="94"/>
    <n v="104"/>
    <n v="74058698"/>
    <s v="Crime|Drama|Thriller"/>
    <s v="Along Came a Spider "/>
    <x v="0"/>
    <n v="60000000"/>
    <n v="2001"/>
    <n v="6.3"/>
    <s v="not outlier"/>
  </r>
  <r>
    <x v="397"/>
    <n v="102"/>
    <n v="55845943"/>
    <s v="Action|Crime|Thriller"/>
    <s v="Once Upon a Time in Mexico "/>
    <x v="0"/>
    <n v="29000000"/>
    <n v="2003"/>
    <n v="6.4"/>
    <s v="not outlier"/>
  </r>
  <r>
    <x v="125"/>
    <n v="131"/>
    <n v="81350242"/>
    <s v="Action|Thriller"/>
    <s v="Die Hard "/>
    <x v="0"/>
    <n v="28000000"/>
    <n v="1988"/>
    <n v="8.1999999999999993"/>
    <s v="not outlier"/>
  </r>
  <r>
    <x v="694"/>
    <n v="101"/>
    <n v="67266300"/>
    <s v="Comedy"/>
    <s v="Role Models "/>
    <x v="0"/>
    <n v="28000000"/>
    <n v="2008"/>
    <n v="6.9"/>
    <s v="not outlier"/>
  </r>
  <r>
    <x v="156"/>
    <n v="130"/>
    <n v="70235322"/>
    <s v="Biography|Comedy|Drama|History"/>
    <s v="The Big Short "/>
    <x v="0"/>
    <n v="28000000"/>
    <n v="2015"/>
    <n v="7.8"/>
    <s v="not outlier"/>
  </r>
  <r>
    <x v="102"/>
    <n v="120"/>
    <n v="7443007"/>
    <s v="Comedy|Drama|Music"/>
    <s v="Taking Woodstock "/>
    <x v="0"/>
    <n v="30000000"/>
    <n v="2009"/>
    <n v="6.7"/>
    <s v="not outlier"/>
  </r>
  <r>
    <x v="672"/>
    <n v="135"/>
    <n v="64371181"/>
    <s v="Biography|Drama|History|Sport"/>
    <s v="Miracle "/>
    <x v="0"/>
    <n v="28000000"/>
    <n v="2004"/>
    <n v="7.5"/>
    <s v="not outlier"/>
  </r>
  <r>
    <x v="9"/>
    <n v="110"/>
    <n v="58885635"/>
    <s v="Action|Horror|Thriller"/>
    <s v="Dawn of the Dead "/>
    <x v="0"/>
    <n v="26000000"/>
    <n v="2004"/>
    <n v="7.4"/>
    <s v="not outlier"/>
  </r>
  <r>
    <x v="223"/>
    <n v="103"/>
    <n v="60400856"/>
    <s v="Comedy|Romance"/>
    <s v="The Wedding Planner "/>
    <x v="0"/>
    <n v="35000000"/>
    <n v="2001"/>
    <n v="5.2"/>
    <s v="not outlier"/>
  </r>
  <r>
    <x v="442"/>
    <n v="110"/>
    <n v="52353636"/>
    <s v="Comedy|Drama"/>
    <s v="The Royal Tenenbaums "/>
    <x v="0"/>
    <n v="21000000"/>
    <n v="2001"/>
    <n v="7.6"/>
    <s v="not outlier"/>
  </r>
  <r>
    <x v="134"/>
    <n v="91"/>
    <n v="51475962"/>
    <s v="Mystery|Thriller"/>
    <s v="Identity "/>
    <x v="0"/>
    <n v="30000000"/>
    <n v="2003"/>
    <n v="7.3"/>
    <s v="not outlier"/>
  </r>
  <r>
    <x v="67"/>
    <n v="105"/>
    <n v="63910583"/>
    <s v="Comedy|Romance"/>
    <s v="Last Vegas "/>
    <x v="0"/>
    <n v="28000000"/>
    <n v="2013"/>
    <n v="6.6"/>
    <s v="not outlier"/>
  </r>
  <r>
    <x v="499"/>
    <n v="127"/>
    <n v="62300000"/>
    <s v="Action|Adventure|Thriller"/>
    <s v="For Your Eyes Only "/>
    <x v="0"/>
    <n v="28000000"/>
    <n v="1981"/>
    <n v="6.8"/>
    <s v="not outlier"/>
  </r>
  <r>
    <x v="152"/>
    <n v="82"/>
    <n v="49968653"/>
    <s v="Comedy|Romance"/>
    <s v="Serendipity "/>
    <x v="0"/>
    <n v="28000000"/>
    <n v="2001"/>
    <n v="6.9"/>
    <s v="not outlier"/>
  </r>
  <r>
    <x v="166"/>
    <n v="99"/>
    <n v="44450000"/>
    <s v="Action|Crime|Sci-Fi|Thriller"/>
    <s v="Timecop "/>
    <x v="0"/>
    <n v="27000000"/>
    <n v="1994"/>
    <n v="5.8"/>
    <s v="not outlier"/>
  </r>
  <r>
    <x v="189"/>
    <n v="90"/>
    <n v="45162741"/>
    <s v="Comedy"/>
    <s v="Zoolander "/>
    <x v="0"/>
    <n v="28000000"/>
    <n v="2001"/>
    <n v="6.6"/>
    <s v="not outlier"/>
  </r>
  <r>
    <x v="598"/>
    <n v="115"/>
    <n v="71346930"/>
    <s v="Drama|Romance|Thriller"/>
    <s v="Safe Haven "/>
    <x v="0"/>
    <n v="28000000"/>
    <n v="2013"/>
    <n v="6.7"/>
    <s v="not outlier"/>
  </r>
  <r>
    <x v="332"/>
    <n v="96"/>
    <n v="39514713"/>
    <s v="Comedy|Family|Fantasy"/>
    <s v="Hocus Pocus "/>
    <x v="0"/>
    <n v="28000000"/>
    <n v="1993"/>
    <n v="6.7"/>
    <s v="not outlier"/>
  </r>
  <r>
    <x v="574"/>
    <n v="104"/>
    <n v="43097652"/>
    <s v="Comedy|Drama|Romance"/>
    <s v="No Reservations "/>
    <x v="0"/>
    <n v="28000000"/>
    <n v="2007"/>
    <n v="6.3"/>
    <s v="not outlier"/>
  </r>
  <r>
    <x v="65"/>
    <n v="117"/>
    <n v="48043505"/>
    <s v="Action|Comedy"/>
    <s v="Kick-Ass "/>
    <x v="0"/>
    <n v="30000000"/>
    <n v="2010"/>
    <n v="7.7"/>
    <s v="not outlier"/>
  </r>
  <r>
    <x v="348"/>
    <n v="83"/>
    <n v="37053924"/>
    <s v="Action|Comedy|Crime"/>
    <s v="30 Minutes or Less "/>
    <x v="0"/>
    <n v="28000000"/>
    <n v="2011"/>
    <n v="6.1"/>
    <s v="not outlier"/>
  </r>
  <r>
    <x v="453"/>
    <n v="99"/>
    <n v="33000377"/>
    <s v="Action|Fantasy|Horror|Thriller"/>
    <s v="Dracula 2000 "/>
    <x v="0"/>
    <n v="28000000"/>
    <n v="2000"/>
    <n v="4.9000000000000004"/>
    <s v="not outlier"/>
  </r>
  <r>
    <x v="695"/>
    <n v="81"/>
    <n v="66950483"/>
    <s v="Comedy|Family"/>
    <s v="Alexander and the Terrible, Horrible, No Good, Very Bad Day "/>
    <x v="0"/>
    <n v="28000000"/>
    <n v="2014"/>
    <n v="6.2"/>
    <s v="not outlier"/>
  </r>
  <r>
    <x v="92"/>
    <n v="135"/>
    <n v="38372662"/>
    <s v="Drama|Romance"/>
    <s v="Pride &amp; Prejudice "/>
    <x v="0"/>
    <n v="28000000"/>
    <n v="2005"/>
    <n v="7.8"/>
    <s v="not outlier"/>
  </r>
  <r>
    <x v="17"/>
    <n v="117"/>
    <n v="27000000"/>
    <s v="Sci-Fi|Thriller"/>
    <s v="Blade Runner "/>
    <x v="0"/>
    <n v="28000000"/>
    <n v="1982"/>
    <n v="8.1999999999999993"/>
    <s v="not outlier"/>
  </r>
  <r>
    <x v="289"/>
    <n v="139"/>
    <n v="31600000"/>
    <s v="Adventure|Biography"/>
    <s v="Rob Roy "/>
    <x v="0"/>
    <n v="28000000"/>
    <n v="1995"/>
    <n v="6.9"/>
    <s v="not outlier"/>
  </r>
  <r>
    <x v="31"/>
    <n v="123"/>
    <n v="30688364"/>
    <s v="Action|Drama|Thriller"/>
    <s v="3 Days to Kill "/>
    <x v="0"/>
    <n v="28000000"/>
    <n v="2014"/>
    <n v="6.2"/>
    <s v="not outlier"/>
  </r>
  <r>
    <x v="696"/>
    <n v="117"/>
    <n v="28563179"/>
    <s v="Crime|Drama|Thriller"/>
    <s v="We Own the Night "/>
    <x v="0"/>
    <n v="21000000"/>
    <n v="2007"/>
    <n v="6.9"/>
    <s v="not outlier"/>
  </r>
  <r>
    <x v="697"/>
    <n v="97"/>
    <n v="16779636"/>
    <s v="Drama|Horror|Thriller"/>
    <s v="Lost Souls "/>
    <x v="0"/>
    <n v="28000000"/>
    <n v="2000"/>
    <n v="4.8"/>
    <s v="not outlier"/>
  </r>
  <r>
    <x v="244"/>
    <n v="81"/>
    <n v="10762178"/>
    <s v="Documentary"/>
    <s v="Winged Migration "/>
    <x v="0"/>
    <n v="160000000"/>
    <n v="2001"/>
    <n v="8"/>
    <s v="not outlier"/>
  </r>
  <r>
    <x v="350"/>
    <n v="103"/>
    <n v="17324744"/>
    <s v="Comedy|Fantasy|Romance"/>
    <s v="Just My Luck "/>
    <x v="0"/>
    <n v="28000000"/>
    <n v="2006"/>
    <n v="5.3"/>
    <s v="not outlier"/>
  </r>
  <r>
    <x v="177"/>
    <n v="119"/>
    <n v="8888143"/>
    <s v="Comedy|Drama|Sport"/>
    <s v="Mystery, Alaska "/>
    <x v="0"/>
    <n v="28000000"/>
    <n v="1999"/>
    <n v="6.7"/>
    <s v="not outlier"/>
  </r>
  <r>
    <x v="335"/>
    <n v="94"/>
    <n v="24268828"/>
    <s v="Action|Comedy|Family"/>
    <s v="The Spy Next Door "/>
    <x v="0"/>
    <n v="28000000"/>
    <n v="2010"/>
    <n v="5.4"/>
    <s v="not outlier"/>
  </r>
  <r>
    <x v="698"/>
    <n v="89"/>
    <n v="8119205"/>
    <s v="Comedy|Family|Fantasy"/>
    <s v="A Simple Wish "/>
    <x v="0"/>
    <n v="28000000"/>
    <n v="1997"/>
    <n v="5.4"/>
    <s v="not outlier"/>
  </r>
  <r>
    <x v="441"/>
    <n v="98"/>
    <n v="8434601"/>
    <s v="Action|Horror|Sci-Fi"/>
    <s v="Ghosts of Mars "/>
    <x v="0"/>
    <n v="28000000"/>
    <n v="2001"/>
    <n v="4.9000000000000004"/>
    <s v="not outlier"/>
  </r>
  <r>
    <x v="445"/>
    <n v="107"/>
    <n v="6998324"/>
    <s v="Comedy|Drama"/>
    <s v="Our Brand Is Crisis "/>
    <x v="0"/>
    <n v="28000000"/>
    <n v="2015"/>
    <n v="6.1"/>
    <s v="not outlier"/>
  </r>
  <r>
    <x v="493"/>
    <n v="108"/>
    <n v="10907291"/>
    <s v="Action|Horror|Romance"/>
    <s v="Pride and Prejudice and Zombies "/>
    <x v="0"/>
    <n v="28000000"/>
    <n v="2016"/>
    <n v="5.8"/>
    <s v="not outlier"/>
  </r>
  <r>
    <x v="46"/>
    <n v="134"/>
    <n v="5532301"/>
    <s v="Biography|Drama|History|War"/>
    <s v="Kundun "/>
    <x v="0"/>
    <n v="28000000"/>
    <n v="1997"/>
    <n v="7"/>
    <s v="not outlier"/>
  </r>
  <r>
    <x v="699"/>
    <n v="110"/>
    <n v="2775593"/>
    <s v="Comedy|Drama|Romance"/>
    <s v="How to Lose Friends &amp; Alienate People "/>
    <x v="0"/>
    <n v="27000000"/>
    <n v="2008"/>
    <n v="6.5"/>
    <s v="not outlier"/>
  </r>
  <r>
    <x v="700"/>
    <n v="103"/>
    <n v="28751715"/>
    <s v="Action|Comedy|Crime"/>
    <s v="Kick-Ass 2 "/>
    <x v="0"/>
    <n v="28000000"/>
    <n v="2013"/>
    <n v="6.6"/>
    <s v="not outlier"/>
  </r>
  <r>
    <x v="701"/>
    <n v="100"/>
    <n v="20285518"/>
    <s v="Action|Crime|Drama|Thriller"/>
    <s v="Brick Mansions "/>
    <x v="0"/>
    <n v="28000000"/>
    <n v="2014"/>
    <n v="5.7"/>
    <s v="not outlier"/>
  </r>
  <r>
    <x v="499"/>
    <n v="131"/>
    <n v="67900000"/>
    <s v="Action|Adventure|Thriller"/>
    <s v="Octopussy "/>
    <x v="0"/>
    <n v="27500000"/>
    <n v="1983"/>
    <n v="6.6"/>
    <s v="not outlier"/>
  </r>
  <r>
    <x v="268"/>
    <n v="133"/>
    <n v="148734225"/>
    <s v="Comedy|Romance"/>
    <s v="Knocked Up "/>
    <x v="0"/>
    <n v="30000000"/>
    <n v="2007"/>
    <n v="7"/>
    <s v="not outlier"/>
  </r>
  <r>
    <x v="516"/>
    <n v="109"/>
    <n v="49185998"/>
    <s v="Drama"/>
    <s v="My Sister's Keeper "/>
    <x v="0"/>
    <n v="30000000"/>
    <n v="2009"/>
    <n v="7.4"/>
    <s v="not outlier"/>
  </r>
  <r>
    <x v="702"/>
    <n v="114"/>
    <n v="42168445"/>
    <s v="Comedy|Drama|Romance"/>
    <s v="Welcome Home, Roscoe Jenkins "/>
    <x v="0"/>
    <n v="35000000"/>
    <n v="2008"/>
    <n v="5.3"/>
    <s v="not outlier"/>
  </r>
  <r>
    <x v="703"/>
    <n v="164"/>
    <n v="26400000"/>
    <s v="Adventure|Drama|History"/>
    <s v="A Passage to India "/>
    <x v="0"/>
    <n v="16000000"/>
    <n v="1984"/>
    <n v="7.4"/>
    <s v="not outlier"/>
  </r>
  <r>
    <x v="704"/>
    <n v="92"/>
    <n v="17508670"/>
    <s v="Crime|Drama|Romance|Thriller"/>
    <s v="Notes on a Scandal "/>
    <x v="0"/>
    <n v="15000000"/>
    <n v="2006"/>
    <n v="7.4"/>
    <s v="not outlier"/>
  </r>
  <r>
    <x v="77"/>
    <n v="122"/>
    <n v="9664316"/>
    <s v="Drama|Thriller"/>
    <s v="Rendition "/>
    <x v="0"/>
    <n v="27500000"/>
    <n v="2007"/>
    <n v="6.8"/>
    <s v="not outlier"/>
  </r>
  <r>
    <x v="705"/>
    <n v="110"/>
    <n v="74888996"/>
    <s v="Action|Adventure|Sci-Fi|Thriller"/>
    <s v="Star Trek VI: The Undiscovered Country "/>
    <x v="0"/>
    <n v="30000000"/>
    <n v="1991"/>
    <n v="7.2"/>
    <s v="not outlier"/>
  </r>
  <r>
    <x v="706"/>
    <n v="116"/>
    <n v="69586544"/>
    <s v="Drama"/>
    <s v="Divine Secrets of the Ya-Ya Sisterhood "/>
    <x v="0"/>
    <n v="27000000"/>
    <n v="2002"/>
    <n v="6"/>
    <s v="not outlier"/>
  </r>
  <r>
    <x v="421"/>
    <n v="115"/>
    <n v="60491560"/>
    <s v="Crime|Drama|Mystery|Thriller"/>
    <s v="Kiss the Girls "/>
    <x v="0"/>
    <n v="27000000"/>
    <n v="1997"/>
    <n v="6.6"/>
    <s v="not outlier"/>
  </r>
  <r>
    <x v="431"/>
    <n v="148"/>
    <n v="54200000"/>
    <s v="Action|Comedy|Crime|Music"/>
    <s v="The Blues Brothers "/>
    <x v="0"/>
    <n v="27000000"/>
    <n v="1980"/>
    <n v="7.9"/>
    <s v="not outlier"/>
  </r>
  <r>
    <x v="707"/>
    <n v="118"/>
    <n v="30920167"/>
    <s v="Comedy|Music"/>
    <s v="Joyful Noise "/>
    <x v="0"/>
    <n v="25000000"/>
    <n v="2012"/>
    <n v="5.7"/>
    <s v="not outlier"/>
  </r>
  <r>
    <x v="18"/>
    <n v="101"/>
    <n v="40566655"/>
    <s v="Comedy|Drama|Romance"/>
    <s v="About a Boy "/>
    <x v="0"/>
    <n v="30000000"/>
    <n v="2002"/>
    <n v="7.1"/>
    <s v="not outlier"/>
  </r>
  <r>
    <x v="562"/>
    <n v="82"/>
    <n v="31768374"/>
    <s v="Action|Comedy|Horror"/>
    <s v="Lake Placid "/>
    <x v="0"/>
    <n v="27000000"/>
    <n v="1999"/>
    <n v="5.6"/>
    <s v="not outlier"/>
  </r>
  <r>
    <x v="490"/>
    <n v="110"/>
    <n v="22494487"/>
    <s v="Crime|Drama|Mystery|Thriller"/>
    <s v="Lucky Number Slevin "/>
    <x v="0"/>
    <n v="27000000"/>
    <n v="2006"/>
    <n v="7.8"/>
    <s v="not outlier"/>
  </r>
  <r>
    <x v="708"/>
    <n v="193"/>
    <n v="21500000"/>
    <s v="Adventure|Drama|History"/>
    <s v="The Right Stuff "/>
    <x v="0"/>
    <n v="27000000"/>
    <n v="1983"/>
    <n v="7.9"/>
    <s v="not outlier"/>
  </r>
  <r>
    <x v="40"/>
    <n v="130"/>
    <n v="4463292"/>
    <s v="Drama|History|Thriller"/>
    <s v="Anonymous "/>
    <x v="0"/>
    <n v="30000000"/>
    <n v="2011"/>
    <n v="6.9"/>
    <s v="not outlier"/>
  </r>
  <r>
    <x v="100"/>
    <n v="111"/>
    <n v="14337579"/>
    <s v="Action|Drama|Fantasy|Mystery|Sci-Fi|Thriller"/>
    <s v="Dark City "/>
    <x v="0"/>
    <n v="27000000"/>
    <n v="1998"/>
    <n v="7.7"/>
    <s v="not outlier"/>
  </r>
  <r>
    <x v="709"/>
    <n v="110"/>
    <n v="13823741"/>
    <s v="Biography|Drama|History|Romance"/>
    <s v="The Duchess "/>
    <x v="0"/>
    <n v="13500000"/>
    <n v="2008"/>
    <n v="6.9"/>
    <s v="not outlier"/>
  </r>
  <r>
    <x v="710"/>
    <n v="123"/>
    <n v="10297897"/>
    <s v="Action|Crime|Drama|History|Western"/>
    <s v="The Newton Boys "/>
    <x v="0"/>
    <n v="27000000"/>
    <n v="1998"/>
    <n v="6"/>
    <s v="not outlier"/>
  </r>
  <r>
    <x v="545"/>
    <n v="109"/>
    <n v="13248477"/>
    <s v="Horror|Mystery|Thriller"/>
    <s v="Case 39 "/>
    <x v="0"/>
    <n v="27000000"/>
    <n v="2009"/>
    <n v="6.2"/>
    <s v="not outlier"/>
  </r>
  <r>
    <x v="711"/>
    <n v="99"/>
    <n v="8712564"/>
    <s v="Crime|Drama|Mystery|Thriller"/>
    <s v="Suspect Zero "/>
    <x v="0"/>
    <n v="27000000"/>
    <n v="2004"/>
    <n v="5.9"/>
    <s v="not outlier"/>
  </r>
  <r>
    <x v="712"/>
    <n v="106"/>
    <n v="7486906"/>
    <s v="Comedy|Drama|Family"/>
    <s v="Martian Child "/>
    <x v="0"/>
    <n v="27000000"/>
    <n v="2007"/>
    <n v="6.8"/>
    <s v="not outlier"/>
  </r>
  <r>
    <x v="713"/>
    <n v="98"/>
    <n v="41008532"/>
    <s v="Crime|Drama|Thriller"/>
    <s v="Money Monster "/>
    <x v="0"/>
    <n v="27000000"/>
    <n v="2016"/>
    <n v="6.7"/>
    <s v="not outlier"/>
  </r>
  <r>
    <x v="602"/>
    <n v="93"/>
    <n v="5204007"/>
    <s v="Action|Comedy|Crime|Thriller"/>
    <s v="Formula 51 "/>
    <x v="0"/>
    <n v="28000000"/>
    <n v="2001"/>
    <n v="6.3"/>
    <s v="not outlier"/>
  </r>
  <r>
    <x v="167"/>
    <n v="112"/>
    <n v="4485485"/>
    <s v="Comedy|Crime|Drama"/>
    <s v="Flawless "/>
    <x v="0"/>
    <n v="15000000"/>
    <n v="1999"/>
    <n v="6.4"/>
    <s v="not outlier"/>
  </r>
  <r>
    <x v="187"/>
    <n v="101"/>
    <n v="4476235"/>
    <s v="Crime|Horror|Mystery|Thriller"/>
    <s v="Mindhunters "/>
    <x v="0"/>
    <n v="27000000"/>
    <n v="2004"/>
    <n v="6.4"/>
    <s v="not outlier"/>
  </r>
  <r>
    <x v="259"/>
    <n v="104"/>
    <n v="1089365"/>
    <s v="Comedy|Drama"/>
    <s v="What Just Happened "/>
    <x v="0"/>
    <n v="25000000"/>
    <n v="2008"/>
    <n v="5.7"/>
    <s v="not outlier"/>
  </r>
  <r>
    <x v="557"/>
    <n v="120"/>
    <n v="763044"/>
    <s v="Drama|Thriller"/>
    <s v="The Statement "/>
    <x v="0"/>
    <n v="23000000"/>
    <n v="2003"/>
    <n v="6.2"/>
    <s v="not outlier"/>
  </r>
  <r>
    <x v="269"/>
    <n v="91"/>
    <n v="20819129"/>
    <s v="Action|Comedy|Crime"/>
    <s v="Paul Blart: Mall Cop "/>
    <x v="0"/>
    <n v="26000000"/>
    <n v="2009"/>
    <n v="5.2"/>
    <s v="not outlier"/>
  </r>
  <r>
    <x v="184"/>
    <n v="97"/>
    <n v="110222438"/>
    <s v="Comedy|Family|Fantasy|Music|Romance"/>
    <s v="Freaky Friday "/>
    <x v="0"/>
    <n v="26000000"/>
    <n v="2003"/>
    <n v="6.1"/>
    <s v="not outlier"/>
  </r>
  <r>
    <x v="268"/>
    <n v="133"/>
    <n v="109243478"/>
    <s v="Comedy|Romance"/>
    <s v="The 40-Year-Old Virgin "/>
    <x v="0"/>
    <n v="26000000"/>
    <n v="2005"/>
    <n v="7.1"/>
    <s v="not outlier"/>
  </r>
  <r>
    <x v="372"/>
    <n v="123"/>
    <n v="100241322"/>
    <s v="Comedy|Drama|Romance"/>
    <s v="Shakespeare in Love "/>
    <x v="0"/>
    <n v="25000000"/>
    <n v="1998"/>
    <n v="7.2"/>
    <s v="not outlier"/>
  </r>
  <r>
    <x v="714"/>
    <n v="114"/>
    <n v="25977365"/>
    <s v="Crime|Drama|Mystery|Thriller"/>
    <s v="A Walk Among the Tombstones "/>
    <x v="0"/>
    <n v="28000000"/>
    <n v="2014"/>
    <n v="6.5"/>
    <s v="not outlier"/>
  </r>
  <r>
    <x v="230"/>
    <n v="111"/>
    <n v="91457688"/>
    <s v="Action|Comedy|Crime"/>
    <s v="Kindergarten Cop "/>
    <x v="0"/>
    <n v="26000000"/>
    <n v="1990"/>
    <n v="6"/>
    <s v="not outlier"/>
  </r>
  <r>
    <x v="445"/>
    <n v="117"/>
    <n v="87341380"/>
    <s v="Action|Comedy|Crime"/>
    <s v="Pineapple Express "/>
    <x v="0"/>
    <n v="27000000"/>
    <n v="2008"/>
    <n v="7"/>
    <s v="not outlier"/>
  </r>
  <r>
    <x v="261"/>
    <n v="121"/>
    <n v="65703412"/>
    <s v="Comedy|Drama|Romance"/>
    <s v="Ever After: A Cinderella Story "/>
    <x v="0"/>
    <n v="26000000"/>
    <n v="1998"/>
    <n v="7"/>
    <s v="not outlier"/>
  </r>
  <r>
    <x v="242"/>
    <n v="139"/>
    <n v="58328680"/>
    <s v="Drama|Romance|Western"/>
    <s v="Open Range "/>
    <x v="0"/>
    <n v="22000000"/>
    <n v="2003"/>
    <n v="7.5"/>
    <s v="not outlier"/>
  </r>
  <r>
    <x v="167"/>
    <n v="115"/>
    <n v="61490000"/>
    <s v="Drama|Horror|Sci-Fi|Thriller"/>
    <s v="Flatliners "/>
    <x v="0"/>
    <n v="26000000"/>
    <n v="1990"/>
    <n v="6.6"/>
    <s v="not outlier"/>
  </r>
  <r>
    <x v="690"/>
    <n v="175"/>
    <n v="50800000"/>
    <s v="Drama|History|War"/>
    <s v="A Bridge Too Far "/>
    <x v="0"/>
    <n v="26000000"/>
    <n v="1977"/>
    <n v="7.4"/>
    <s v="not outlier"/>
  </r>
  <r>
    <x v="513"/>
    <n v="85"/>
    <n v="57859105"/>
    <s v="Mystery|Thriller"/>
    <s v="Red Eye "/>
    <x v="0"/>
    <n v="26000000"/>
    <n v="2005"/>
    <n v="6.5"/>
    <s v="not outlier"/>
  </r>
  <r>
    <x v="471"/>
    <n v="90"/>
    <n v="46455802"/>
    <s v="Horror|Thriller"/>
    <s v="Final Destination 2 "/>
    <x v="0"/>
    <n v="26000000"/>
    <n v="2003"/>
    <n v="6.2"/>
    <s v="not outlier"/>
  </r>
  <r>
    <x v="353"/>
    <n v="107"/>
    <n v="45506619"/>
    <s v="Adventure|Comedy|Crime|Music"/>
    <s v="O Brother, Where Art Thou? "/>
    <x v="0"/>
    <n v="26000000"/>
    <n v="2000"/>
    <n v="7.8"/>
    <s v="not outlier"/>
  </r>
  <r>
    <x v="355"/>
    <n v="100"/>
    <n v="40168080"/>
    <s v="Action|Fantasy|Horror"/>
    <s v="Legion "/>
    <x v="0"/>
    <n v="26000000"/>
    <n v="2010"/>
    <n v="5.2"/>
    <s v="not outlier"/>
  </r>
  <r>
    <x v="26"/>
    <n v="129"/>
    <n v="49874933"/>
    <s v="Comedy|Crime|Drama"/>
    <s v="Pain &amp; Gain "/>
    <x v="0"/>
    <n v="26000000"/>
    <n v="2013"/>
    <n v="6.5"/>
    <s v="not outlier"/>
  </r>
  <r>
    <x v="155"/>
    <n v="109"/>
    <n v="45489752"/>
    <s v="Comedy|Drama|Romance"/>
    <s v="In Good Company "/>
    <x v="0"/>
    <n v="26000000"/>
    <n v="2004"/>
    <n v="6.5"/>
    <s v="not outlier"/>
  </r>
  <r>
    <x v="279"/>
    <n v="94"/>
    <n v="36985501"/>
    <s v="Action|Adventure|Comedy|Sci-Fi|Thriller"/>
    <s v="Clockstoppers "/>
    <x v="0"/>
    <n v="26000000"/>
    <n v="2002"/>
    <n v="5.2"/>
    <s v="not outlier"/>
  </r>
  <r>
    <x v="300"/>
    <n v="133"/>
    <n v="33200000"/>
    <s v="Action|Crime|Drama|Western"/>
    <s v="Silverado "/>
    <x v="0"/>
    <n v="26000000"/>
    <n v="1985"/>
    <n v="7.2"/>
    <s v="not outlier"/>
  </r>
  <r>
    <x v="446"/>
    <n v="105"/>
    <n v="28501651"/>
    <s v="Drama|Thriller"/>
    <s v="Brothers "/>
    <x v="0"/>
    <n v="26000000"/>
    <n v="2009"/>
    <n v="7.1"/>
    <s v="not outlier"/>
  </r>
  <r>
    <x v="715"/>
    <n v="100"/>
    <n v="23222861"/>
    <s v="Action|Adventure|Comedy|Family|Romance|Sci-Fi"/>
    <s v="Agent Cody Banks 2: Destination London "/>
    <x v="0"/>
    <n v="26000000"/>
    <n v="2004"/>
    <n v="4.5"/>
    <s v="not outlier"/>
  </r>
  <r>
    <x v="274"/>
    <n v="113"/>
    <n v="54540525"/>
    <s v="Comedy|Romance"/>
    <s v="New Year's Eve "/>
    <x v="0"/>
    <n v="56000000"/>
    <n v="2011"/>
    <n v="5.7"/>
    <s v="not outlier"/>
  </r>
  <r>
    <x v="716"/>
    <n v="118"/>
    <n v="16252765"/>
    <s v="Drama|Mystery|Romance|Thriller"/>
    <s v="Original Sin "/>
    <x v="0"/>
    <n v="42000000"/>
    <n v="2001"/>
    <n v="6"/>
    <s v="not outlier"/>
  </r>
  <r>
    <x v="418"/>
    <n v="110"/>
    <n v="16005978"/>
    <s v="Crime|Mystery|Thriller"/>
    <s v="The Raven "/>
    <x v="0"/>
    <n v="26000000"/>
    <n v="2012"/>
    <n v="6.4"/>
    <s v="not outlier"/>
  </r>
  <r>
    <x v="350"/>
    <n v="110"/>
    <n v="14469428"/>
    <s v="Comedy|Romance"/>
    <s v="Welcome to Mooseport "/>
    <x v="0"/>
    <n v="26000000"/>
    <n v="2004"/>
    <n v="5.2"/>
    <s v="not outlier"/>
  </r>
  <r>
    <x v="717"/>
    <n v="99"/>
    <n v="13829734"/>
    <s v="Action|Fantasy|Romance|Sci-Fi"/>
    <s v="Highlander: The Final Dimension "/>
    <x v="0"/>
    <n v="26000000"/>
    <n v="1994"/>
    <n v="4.3"/>
    <s v="not outlier"/>
  </r>
  <r>
    <x v="718"/>
    <n v="101"/>
    <n v="1075288"/>
    <s v="Crime|Drama|Thriller"/>
    <s v="Blood and Wine "/>
    <x v="0"/>
    <n v="22000000"/>
    <n v="1996"/>
    <n v="6.1"/>
    <s v="not outlier"/>
  </r>
  <r>
    <x v="644"/>
    <n v="103"/>
    <n v="7496522"/>
    <s v="Comedy|Crime|Mystery|Romance"/>
    <s v="The Curse of the Jade Scorpion "/>
    <x v="0"/>
    <n v="26000000"/>
    <n v="2001"/>
    <n v="6.8"/>
    <s v="not outlier"/>
  </r>
  <r>
    <x v="719"/>
    <n v="95"/>
    <n v="20047715"/>
    <s v="Adventure|Family"/>
    <s v="Flipper "/>
    <x v="0"/>
    <n v="25530000"/>
    <n v="1996"/>
    <n v="5.2"/>
    <s v="not outlier"/>
  </r>
  <r>
    <x v="214"/>
    <n v="117"/>
    <n v="12276810"/>
    <s v="Action|Mystery|Sci-Fi|Thriller"/>
    <s v="Self/less "/>
    <x v="0"/>
    <n v="26000000"/>
    <n v="2015"/>
    <n v="6.5"/>
    <s v="not outlier"/>
  </r>
  <r>
    <x v="720"/>
    <n v="129"/>
    <n v="33565375"/>
    <s v="Drama|Mystery|Romance|Thriller"/>
    <s v="The Constant Gardener "/>
    <x v="0"/>
    <n v="15000000"/>
    <n v="2005"/>
    <n v="7.5"/>
    <s v="not outlier"/>
  </r>
  <r>
    <x v="270"/>
    <n v="120"/>
    <n v="499263"/>
    <s v="Drama"/>
    <s v="The Passion of the Christ "/>
    <x v="11"/>
    <n v="30000000"/>
    <n v="2004"/>
    <n v="7.1"/>
    <s v="not outlier"/>
  </r>
  <r>
    <x v="120"/>
    <n v="125"/>
    <n v="219200000"/>
    <s v="Comedy|Drama|Family|Romance"/>
    <s v="Mrs. Doubtfire "/>
    <x v="0"/>
    <n v="25000000"/>
    <n v="1993"/>
    <n v="6.9"/>
    <s v="not outlier"/>
  </r>
  <r>
    <x v="259"/>
    <n v="133"/>
    <n v="172825435"/>
    <s v="Drama"/>
    <s v="Rain Man "/>
    <x v="0"/>
    <n v="25000000"/>
    <n v="1988"/>
    <n v="8"/>
    <s v="not outlier"/>
  </r>
  <r>
    <x v="305"/>
    <n v="116"/>
    <n v="148085755"/>
    <s v="Drama"/>
    <s v="Gran Torino "/>
    <x v="0"/>
    <n v="33000000"/>
    <n v="2008"/>
    <n v="8.1999999999999993"/>
    <s v="not outlier"/>
  </r>
  <r>
    <x v="74"/>
    <n v="129"/>
    <n v="25517500"/>
    <s v="Biography|Drama|History"/>
    <s v="W. "/>
    <x v="0"/>
    <n v="25100000"/>
    <n v="2008"/>
    <n v="6.4"/>
    <s v="not outlier"/>
  </r>
  <r>
    <x v="404"/>
    <n v="93"/>
    <n v="145000989"/>
    <s v="Action|Thriller"/>
    <s v="Taken "/>
    <x v="0"/>
    <n v="25000000"/>
    <n v="2008"/>
    <n v="7.9"/>
    <s v="not outlier"/>
  </r>
  <r>
    <x v="721"/>
    <n v="118"/>
    <n v="26761283"/>
    <s v="Drama|Romance"/>
    <s v="The Best of Me "/>
    <x v="0"/>
    <n v="26000000"/>
    <n v="2014"/>
    <n v="6.7"/>
    <s v="not outlier"/>
  </r>
  <r>
    <x v="197"/>
    <n v="129"/>
    <n v="121945720"/>
    <s v="Action|Drama|Music|Romance"/>
    <s v="The Bodyguard "/>
    <x v="0"/>
    <n v="25000000"/>
    <n v="1992"/>
    <n v="6.1"/>
    <s v="not outlier"/>
  </r>
  <r>
    <x v="37"/>
    <n v="185"/>
    <n v="96067179"/>
    <s v="Biography|Drama|History"/>
    <s v="Schindler's List "/>
    <x v="0"/>
    <n v="22000000"/>
    <n v="1993"/>
    <n v="8.9"/>
    <s v="not outlier"/>
  </r>
  <r>
    <x v="659"/>
    <n v="146"/>
    <n v="169705587"/>
    <s v="Drama"/>
    <s v="The Help "/>
    <x v="0"/>
    <n v="25000000"/>
    <n v="2011"/>
    <n v="8.1"/>
    <s v="not outlier"/>
  </r>
  <r>
    <x v="107"/>
    <n v="128"/>
    <n v="3254172"/>
    <s v="Biography|Drama|Thriller"/>
    <s v="The Fifth Estate "/>
    <x v="0"/>
    <n v="28000000"/>
    <n v="2013"/>
    <n v="6.2"/>
    <s v="not outlier"/>
  </r>
  <r>
    <x v="146"/>
    <n v="93"/>
    <n v="84185387"/>
    <s v="Adventure|Comedy|Family|Fantasy|Horror|Mystery"/>
    <s v="Scooby-Doo 2: Monsters Unleashed "/>
    <x v="0"/>
    <n v="80000000"/>
    <n v="2004"/>
    <n v="4.9000000000000004"/>
    <s v="not outlier"/>
  </r>
  <r>
    <x v="602"/>
    <n v="97"/>
    <n v="82163317"/>
    <s v="Action|Horror|Thriller"/>
    <s v="Freddy vs. Jason "/>
    <x v="0"/>
    <n v="30000000"/>
    <n v="2003"/>
    <n v="5.8"/>
    <s v="not outlier"/>
  </r>
  <r>
    <x v="473"/>
    <n v="82"/>
    <n v="80920948"/>
    <s v="Action|Adventure|Animation|Comedy|Family|Sci-Fi"/>
    <s v="Jimmy Neutron: Boy Genius "/>
    <x v="0"/>
    <n v="30000000"/>
    <n v="2001"/>
    <n v="6"/>
    <s v="not outlier"/>
  </r>
  <r>
    <x v="55"/>
    <n v="85"/>
    <n v="80034302"/>
    <s v="Action|Adventure|Horror|Sci-Fi"/>
    <s v="Cloverfield "/>
    <x v="0"/>
    <n v="25000000"/>
    <n v="2008"/>
    <n v="7"/>
    <s v="not outlier"/>
  </r>
  <r>
    <x v="722"/>
    <n v="88"/>
    <n v="78656813"/>
    <s v="Action|Adventure|Comedy|Family|Sci-Fi"/>
    <s v="Teenage Mutant Ninja Turtles II: The Secret of the Ooze "/>
    <x v="0"/>
    <n v="25000000"/>
    <n v="1991"/>
    <n v="6"/>
    <s v="not outlier"/>
  </r>
  <r>
    <x v="196"/>
    <n v="119"/>
    <n v="76270454"/>
    <s v="Crime|Drama|Thriller"/>
    <s v="The Untouchables "/>
    <x v="0"/>
    <n v="25000000"/>
    <n v="1987"/>
    <n v="7.9"/>
    <s v="not outlier"/>
  </r>
  <r>
    <x v="567"/>
    <n v="122"/>
    <n v="74273505"/>
    <s v="Crime|Drama|Thriller"/>
    <s v="No Country for Old Men "/>
    <x v="0"/>
    <n v="25000000"/>
    <n v="2007"/>
    <n v="8.1"/>
    <s v="not outlier"/>
  </r>
  <r>
    <x v="128"/>
    <n v="99"/>
    <n v="134141530"/>
    <s v="Action|Comedy|Crime|Romance"/>
    <s v="Ride Along "/>
    <x v="0"/>
    <n v="25000000"/>
    <n v="2014"/>
    <n v="6.2"/>
    <s v="not outlier"/>
  </r>
  <r>
    <x v="723"/>
    <n v="97"/>
    <n v="71500556"/>
    <s v="Comedy|Drama|Romance"/>
    <s v="Bridget Jones's Diary "/>
    <x v="0"/>
    <n v="26000000"/>
    <n v="2001"/>
    <n v="6.7"/>
    <s v="not outlier"/>
  </r>
  <r>
    <x v="598"/>
    <n v="121"/>
    <n v="71309760"/>
    <s v="Drama|Romance"/>
    <s v="Chocolat "/>
    <x v="0"/>
    <n v="25000000"/>
    <n v="2000"/>
    <n v="7.3"/>
    <s v="not outlier"/>
  </r>
  <r>
    <x v="724"/>
    <n v="95"/>
    <n v="89808372"/>
    <s v="Comedy"/>
    <s v="Legally Blonde 2: Red, White &amp; Blonde "/>
    <x v="0"/>
    <n v="45000000"/>
    <n v="2003"/>
    <n v="4.5999999999999996"/>
    <s v="not outlier"/>
  </r>
  <r>
    <x v="417"/>
    <n v="105"/>
    <n v="77264926"/>
    <s v="Comedy|Family"/>
    <s v="Parental Guidance "/>
    <x v="0"/>
    <n v="25000000"/>
    <n v="2012"/>
    <n v="6.1"/>
    <s v="not outlier"/>
  </r>
  <r>
    <x v="230"/>
    <n v="108"/>
    <n v="70625986"/>
    <s v="Comedy|Romance"/>
    <s v="No Strings Attached "/>
    <x v="0"/>
    <n v="25000000"/>
    <n v="2011"/>
    <n v="6.2"/>
    <s v="not outlier"/>
  </r>
  <r>
    <x v="484"/>
    <n v="134"/>
    <n v="56505065"/>
    <s v="Action|Biography|Drama|History|Romance|Western"/>
    <s v="Tombstone "/>
    <x v="0"/>
    <n v="25000000"/>
    <n v="1993"/>
    <n v="7.8"/>
    <s v="not outlier"/>
  </r>
  <r>
    <x v="282"/>
    <n v="115"/>
    <n v="55973336"/>
    <s v="Action|Crime|Thriller"/>
    <s v="Romeo Must Die "/>
    <x v="0"/>
    <n v="25000000"/>
    <n v="2000"/>
    <n v="6.1"/>
    <s v="not outlier"/>
  </r>
  <r>
    <x v="454"/>
    <n v="86"/>
    <n v="54098051"/>
    <s v="Horror"/>
    <s v="Final Destination 3 "/>
    <x v="0"/>
    <n v="25000000"/>
    <n v="2006"/>
    <n v="5.8"/>
    <s v="not outlier"/>
  </r>
  <r>
    <x v="574"/>
    <n v="101"/>
    <n v="60443237"/>
    <s v="Drama|Romance"/>
    <s v="The Lucky One "/>
    <x v="0"/>
    <n v="25000000"/>
    <n v="2012"/>
    <n v="6.5"/>
    <s v="not outlier"/>
  </r>
  <r>
    <x v="725"/>
    <n v="96"/>
    <n v="82234139"/>
    <s v="Adventure|Drama|Family|Fantasy"/>
    <s v="Bridge to Terabithia "/>
    <x v="0"/>
    <n v="17000000"/>
    <n v="2007"/>
    <n v="7.2"/>
    <s v="not outlier"/>
  </r>
  <r>
    <x v="11"/>
    <n v="101"/>
    <n v="51676606"/>
    <s v="Biography|Drama|Family"/>
    <s v="Finding Neverland "/>
    <x v="0"/>
    <n v="25000000"/>
    <n v="2004"/>
    <n v="7.8"/>
    <s v="not outlier"/>
  </r>
  <r>
    <x v="726"/>
    <n v="100"/>
    <n v="52528330"/>
    <s v="Comedy|Drama"/>
    <s v="A Madea Christmas "/>
    <x v="0"/>
    <n v="25000000"/>
    <n v="2013"/>
    <n v="4.7"/>
    <s v="not outlier"/>
  </r>
  <r>
    <x v="727"/>
    <n v="117"/>
    <n v="51533608"/>
    <s v="Action|Adventure|Drama|Thriller"/>
    <s v="The Grey "/>
    <x v="0"/>
    <n v="25000000"/>
    <n v="2011"/>
    <n v="6.8"/>
    <s v="not outlier"/>
  </r>
  <r>
    <x v="728"/>
    <n v="101"/>
    <n v="51097664"/>
    <s v="Drama|Horror|Mystery|Thriller"/>
    <s v="Hide and Seek "/>
    <x v="0"/>
    <n v="30000000"/>
    <n v="2005"/>
    <n v="5.9"/>
    <s v="not outlier"/>
  </r>
  <r>
    <x v="156"/>
    <n v="98"/>
    <n v="84136909"/>
    <s v="Comedy"/>
    <s v="Anchorman: The Legend of Ron Burgundy "/>
    <x v="0"/>
    <n v="26000000"/>
    <n v="2004"/>
    <n v="7.2"/>
    <s v="not outlier"/>
  </r>
  <r>
    <x v="46"/>
    <n v="146"/>
    <n v="46836394"/>
    <s v="Biography|Crime|Drama"/>
    <s v="Goodfellas "/>
    <x v="0"/>
    <n v="25000000"/>
    <n v="1990"/>
    <n v="8.6999999999999993"/>
    <s v="not outlier"/>
  </r>
  <r>
    <x v="361"/>
    <n v="102"/>
    <n v="47285499"/>
    <s v="Action|Adventure|Comedy|Crime|Family|Romance|Thriller"/>
    <s v="Agent Cody Banks "/>
    <x v="0"/>
    <n v="26000000"/>
    <n v="2003"/>
    <n v="5"/>
    <s v="not outlier"/>
  </r>
  <r>
    <x v="566"/>
    <n v="97"/>
    <n v="47124400"/>
    <s v="Comedy|Family|Fantasy"/>
    <s v="Nanny McPhee "/>
    <x v="0"/>
    <n v="25000000"/>
    <n v="2005"/>
    <n v="6.6"/>
    <s v="not outlier"/>
  </r>
  <r>
    <x v="196"/>
    <n v="142"/>
    <n v="44700000"/>
    <s v="Crime|Drama"/>
    <s v="Scarface "/>
    <x v="0"/>
    <n v="25000000"/>
    <n v="1983"/>
    <n v="8.3000000000000007"/>
    <s v="not outlier"/>
  </r>
  <r>
    <x v="406"/>
    <n v="98"/>
    <n v="44455658"/>
    <s v="Action|Adventure|Comedy|Crime"/>
    <s v="Nothing to Lose "/>
    <x v="0"/>
    <n v="25000000"/>
    <n v="1997"/>
    <n v="6.7"/>
    <s v="not outlier"/>
  </r>
  <r>
    <x v="729"/>
    <n v="219"/>
    <n v="43984230"/>
    <s v="Biography|Drama|History"/>
    <s v="The Last Emperor "/>
    <x v="0"/>
    <n v="23000000"/>
    <n v="1987"/>
    <n v="7.8"/>
    <s v="not outlier"/>
  </r>
  <r>
    <x v="316"/>
    <n v="109"/>
    <n v="66489425"/>
    <s v="Action|Crime|Drama|Thriller"/>
    <s v="Contraband "/>
    <x v="0"/>
    <n v="25000000"/>
    <n v="2012"/>
    <n v="6.5"/>
    <s v="not outlier"/>
  </r>
  <r>
    <x v="24"/>
    <n v="97"/>
    <n v="41067398"/>
    <s v="Action|Comedy|Crime|Thriller"/>
    <s v="Money Talks "/>
    <x v="0"/>
    <n v="25000000"/>
    <n v="1997"/>
    <n v="6.1"/>
    <s v="not outlier"/>
  </r>
  <r>
    <x v="563"/>
    <n v="158"/>
    <n v="40218903"/>
    <s v="Drama"/>
    <s v="There Will Be Blood "/>
    <x v="0"/>
    <n v="25000000"/>
    <n v="2007"/>
    <n v="8.1"/>
    <s v="not outlier"/>
  </r>
  <r>
    <x v="730"/>
    <n v="85"/>
    <n v="39880476"/>
    <s v="Adventure|Animation|Comedy|Family|Fantasy"/>
    <s v="The Wild Thornberrys Movie "/>
    <x v="0"/>
    <n v="25000000"/>
    <n v="2002"/>
    <n v="5.2"/>
    <s v="not outlier"/>
  </r>
  <r>
    <x v="731"/>
    <n v="80"/>
    <n v="39399750"/>
    <s v="Adventure|Animation|Comedy|Family|Fantasy|Musical"/>
    <s v="Rugrats Go Wild "/>
    <x v="0"/>
    <n v="25000000"/>
    <n v="2003"/>
    <n v="5.6"/>
    <s v="not outlier"/>
  </r>
  <r>
    <x v="702"/>
    <n v="86"/>
    <n v="38230435"/>
    <s v="Action|Comedy"/>
    <s v="Undercover Brother "/>
    <x v="0"/>
    <n v="25000000"/>
    <n v="2002"/>
    <n v="5.8"/>
    <s v="not outlier"/>
  </r>
  <r>
    <x v="512"/>
    <n v="119"/>
    <n v="39008741"/>
    <s v="Comedy|Drama|Family|Romance"/>
    <s v="The Sisterhood of the Traveling Pants "/>
    <x v="0"/>
    <n v="25000000"/>
    <n v="2005"/>
    <n v="6.6"/>
    <s v="not outlier"/>
  </r>
  <r>
    <x v="732"/>
    <n v="98"/>
    <n v="36833473"/>
    <s v="Action|Crime|Drama|Thriller"/>
    <s v="Kiss of the Dragon "/>
    <x v="0"/>
    <n v="25000000"/>
    <n v="2001"/>
    <n v="6.6"/>
    <s v="not outlier"/>
  </r>
  <r>
    <x v="733"/>
    <n v="97"/>
    <n v="48237389"/>
    <s v="Comedy|Romance"/>
    <s v="The House Bunny "/>
    <x v="0"/>
    <n v="25000000"/>
    <n v="2008"/>
    <n v="5.5"/>
    <s v="not outlier"/>
  </r>
  <r>
    <x v="674"/>
    <n v="124"/>
    <n v="36447959"/>
    <s v="Biography|Drama|Sport"/>
    <s v="Million Dollar Arm "/>
    <x v="0"/>
    <n v="25000000"/>
    <n v="2014"/>
    <n v="7"/>
    <s v="not outlier"/>
  </r>
  <r>
    <x v="115"/>
    <n v="97"/>
    <n v="45089048"/>
    <s v="Drama|Romance|Sci-Fi"/>
    <s v="The Giver "/>
    <x v="0"/>
    <n v="25000000"/>
    <n v="2014"/>
    <n v="6.5"/>
    <s v="not outlier"/>
  </r>
  <r>
    <x v="540"/>
    <n v="105"/>
    <n v="35990505"/>
    <s v="Comedy|Drama|Family|Romance"/>
    <s v="What a Girl Wants "/>
    <x v="0"/>
    <n v="20000000"/>
    <n v="2003"/>
    <n v="5.8"/>
    <s v="not outlier"/>
  </r>
  <r>
    <x v="734"/>
    <n v="104"/>
    <n v="35143332"/>
    <s v="Horror"/>
    <s v="Jeepers Creepers II "/>
    <x v="0"/>
    <n v="17000000"/>
    <n v="2003"/>
    <n v="5.6"/>
    <s v="not outlier"/>
  </r>
  <r>
    <x v="735"/>
    <n v="101"/>
    <n v="35000629"/>
    <s v="Comedy|Romance"/>
    <s v="Good Luck Chuck "/>
    <x v="0"/>
    <n v="25000000"/>
    <n v="2007"/>
    <n v="5.6"/>
    <s v="not outlier"/>
  </r>
  <r>
    <x v="282"/>
    <n v="101"/>
    <n v="34604054"/>
    <s v="Action|Crime|Drama|Thriller"/>
    <s v="Cradle 2 the Grave "/>
    <x v="0"/>
    <n v="30000000"/>
    <n v="2003"/>
    <n v="5.8"/>
    <s v="not outlier"/>
  </r>
  <r>
    <x v="529"/>
    <n v="114"/>
    <n v="41597830"/>
    <s v="Drama|Romance"/>
    <s v="The Hours "/>
    <x v="0"/>
    <n v="25000000"/>
    <n v="2002"/>
    <n v="7.6"/>
    <s v="not outlier"/>
  </r>
  <r>
    <x v="417"/>
    <n v="105"/>
    <n v="33687630"/>
    <s v="Comedy|Romance"/>
    <s v="She's the Man "/>
    <x v="0"/>
    <n v="20000000"/>
    <n v="2006"/>
    <n v="6.4"/>
    <s v="not outlier"/>
  </r>
  <r>
    <x v="736"/>
    <n v="90"/>
    <n v="32553210"/>
    <s v="Comedy|Family"/>
    <s v="Mr. Bean's Holiday "/>
    <x v="0"/>
    <n v="25000000"/>
    <n v="2007"/>
    <n v="6.3"/>
    <s v="not outlier"/>
  </r>
  <r>
    <x v="737"/>
    <n v="97"/>
    <n v="31526393"/>
    <s v="Action|Adventure|Horror|Thriller"/>
    <s v="Anacondas: The Hunt for the Blood Orchid "/>
    <x v="0"/>
    <n v="25000000"/>
    <n v="2004"/>
    <n v="4.5999999999999996"/>
    <s v="not outlier"/>
  </r>
  <r>
    <x v="738"/>
    <n v="144"/>
    <n v="41229"/>
    <s v="Crime|Drama|Thriller"/>
    <s v="Blood Ties "/>
    <x v="0"/>
    <n v="25500000"/>
    <n v="2013"/>
    <n v="6.5"/>
    <s v="not outlier"/>
  </r>
  <r>
    <x v="739"/>
    <n v="114"/>
    <n v="31655091"/>
    <s v="Drama|Music"/>
    <s v="August Rush "/>
    <x v="0"/>
    <n v="30000000"/>
    <n v="2007"/>
    <n v="7.5"/>
    <s v="not outlier"/>
  </r>
  <r>
    <x v="388"/>
    <n v="124"/>
    <n v="30012990"/>
    <s v="Biography|Drama|History"/>
    <s v="Elizabeth "/>
    <x v="0"/>
    <n v="25000000"/>
    <n v="1998"/>
    <n v="7.5"/>
    <s v="not outlier"/>
  </r>
  <r>
    <x v="602"/>
    <n v="89"/>
    <n v="32368960"/>
    <s v="Comedy|Fantasy|Horror|Romance"/>
    <s v="Bride of Chucky "/>
    <x v="0"/>
    <n v="25000000"/>
    <n v="1998"/>
    <n v="5.3"/>
    <s v="not outlier"/>
  </r>
  <r>
    <x v="740"/>
    <n v="160"/>
    <n v="14500000"/>
    <s v="Action|Drama|History|War"/>
    <s v="Tora! Tora! Tora! "/>
    <x v="0"/>
    <n v="25000000"/>
    <n v="1970"/>
    <n v="7.5"/>
    <s v="not outlier"/>
  </r>
  <r>
    <x v="481"/>
    <n v="92"/>
    <n v="25590119"/>
    <s v="Adventure|Comedy|Crime"/>
    <s v="Crocodile Dundee in Los Angeles "/>
    <x v="0"/>
    <n v="21150000"/>
    <n v="2001"/>
    <n v="4.8"/>
    <s v="not outlier"/>
  </r>
  <r>
    <x v="287"/>
    <n v="117"/>
    <n v="24944213"/>
    <s v="Comedy|Sport"/>
    <s v="Kingpin "/>
    <x v="0"/>
    <n v="27000000"/>
    <n v="1996"/>
    <n v="6.9"/>
    <s v="not outlier"/>
  </r>
  <r>
    <x v="183"/>
    <n v="111"/>
    <n v="33631221"/>
    <s v="Crime|Drama|Thriller"/>
    <s v="The Gambler "/>
    <x v="0"/>
    <n v="25000000"/>
    <n v="2014"/>
    <n v="6"/>
    <s v="not outlier"/>
  </r>
  <r>
    <x v="741"/>
    <n v="121"/>
    <n v="37738400"/>
    <s v="Drama"/>
    <s v="August: Osage County "/>
    <x v="0"/>
    <n v="25000000"/>
    <n v="2013"/>
    <n v="7.3"/>
    <s v="not outlier"/>
  </r>
  <r>
    <x v="742"/>
    <n v="107"/>
    <n v="21835784"/>
    <s v="Comedy|Drama|Romance"/>
    <s v="A Lot Like Love "/>
    <x v="0"/>
    <n v="30000000"/>
    <n v="2005"/>
    <n v="6.6"/>
    <s v="not outlier"/>
  </r>
  <r>
    <x v="743"/>
    <n v="106"/>
    <n v="15785632"/>
    <s v="Biography|Comedy|Drama|Sport"/>
    <s v="Eddie the Eagle "/>
    <x v="0"/>
    <n v="23000000"/>
    <n v="2016"/>
    <n v="7.5"/>
    <s v="not outlier"/>
  </r>
  <r>
    <x v="410"/>
    <n v="136"/>
    <n v="21554585"/>
    <s v="Drama|Sport"/>
    <s v="He Got Game "/>
    <x v="0"/>
    <n v="25000000"/>
    <n v="1998"/>
    <n v="6.9"/>
    <s v="not outlier"/>
  </r>
  <r>
    <x v="744"/>
    <n v="97"/>
    <n v="22200000"/>
    <s v="Comedy|Drama|Romance"/>
    <s v="Don Juan DeMarco "/>
    <x v="0"/>
    <n v="25000000"/>
    <n v="1994"/>
    <n v="6.8"/>
    <s v="not outlier"/>
  </r>
  <r>
    <x v="598"/>
    <n v="108"/>
    <n v="80014842"/>
    <s v="Drama|Romance|War"/>
    <s v="Dear John "/>
    <x v="0"/>
    <n v="25000000"/>
    <n v="2010"/>
    <n v="6.3"/>
    <s v="not outlier"/>
  </r>
  <r>
    <x v="745"/>
    <n v="97"/>
    <n v="23527955"/>
    <s v="Action|Crime|Drama|Mystery|Thriller"/>
    <s v="The Losers "/>
    <x v="0"/>
    <n v="25000000"/>
    <n v="2010"/>
    <n v="6.4"/>
    <s v="not outlier"/>
  </r>
  <r>
    <x v="746"/>
    <n v="99"/>
    <n v="24042490"/>
    <s v="Fantasy|Horror|Thriller"/>
    <s v="Don't Be Afraid of the Dark "/>
    <x v="0"/>
    <n v="25000000"/>
    <n v="2010"/>
    <n v="5.6"/>
    <s v="not outlier"/>
  </r>
  <r>
    <x v="747"/>
    <n v="103"/>
    <n v="22466994"/>
    <s v="Action|Crime|Thriller"/>
    <s v="War "/>
    <x v="0"/>
    <n v="25000000"/>
    <n v="2007"/>
    <n v="6.3"/>
    <s v="not outlier"/>
  </r>
  <r>
    <x v="563"/>
    <n v="95"/>
    <n v="17791031"/>
    <s v="Comedy|Drama|Romance|Thriller"/>
    <s v="Punch-Drunk Love "/>
    <x v="0"/>
    <n v="25000000"/>
    <n v="2002"/>
    <n v="7.3"/>
    <s v="not outlier"/>
  </r>
  <r>
    <x v="748"/>
    <n v="93"/>
    <n v="17718223"/>
    <s v="Comedy"/>
    <s v="EuroTrip "/>
    <x v="0"/>
    <n v="25000000"/>
    <n v="2004"/>
    <n v="6.6"/>
    <s v="not outlier"/>
  </r>
  <r>
    <x v="749"/>
    <n v="98"/>
    <n v="15361537"/>
    <s v="Action|Crime|Thriller"/>
    <s v="Half Past Dead "/>
    <x v="0"/>
    <n v="13000000"/>
    <n v="2002"/>
    <n v="4.5999999999999996"/>
    <s v="not outlier"/>
  </r>
  <r>
    <x v="95"/>
    <n v="90"/>
    <n v="16647384"/>
    <s v="Adventure|Comedy|Family|Romance"/>
    <s v="Unaccompanied Minors "/>
    <x v="0"/>
    <n v="26000000"/>
    <n v="2006"/>
    <n v="5.0999999999999996"/>
    <s v="not outlier"/>
  </r>
  <r>
    <x v="750"/>
    <n v="107"/>
    <n v="16118077"/>
    <s v="Drama"/>
    <s v="Bright Lights, Big City "/>
    <x v="0"/>
    <n v="25000000"/>
    <n v="1988"/>
    <n v="5.6"/>
    <s v="not outlier"/>
  </r>
  <r>
    <x v="751"/>
    <n v="90"/>
    <n v="15091542"/>
    <s v="Adventure|Family|Fantasy|Musical"/>
    <s v="The Adventures of Pinocchio "/>
    <x v="12"/>
    <n v="25000000"/>
    <n v="1996"/>
    <n v="5.3"/>
    <s v="not outlier"/>
  </r>
  <r>
    <x v="752"/>
    <n v="115"/>
    <n v="15045676"/>
    <s v="Drama|Fantasy|Mystery|Thriller"/>
    <s v="The Box "/>
    <x v="0"/>
    <n v="16000000"/>
    <n v="2009"/>
    <n v="5.6"/>
    <s v="not outlier"/>
  </r>
  <r>
    <x v="753"/>
    <n v="93"/>
    <n v="17427926"/>
    <s v="Horror"/>
    <s v="The Ruins "/>
    <x v="0"/>
    <n v="8000000"/>
    <n v="2008"/>
    <n v="5.9"/>
    <s v="not outlier"/>
  </r>
  <r>
    <x v="754"/>
    <n v="99"/>
    <n v="14983572"/>
    <s v="Comedy|Drama|Romance"/>
    <s v="The Next Best Thing "/>
    <x v="0"/>
    <n v="25000000"/>
    <n v="2000"/>
    <n v="4.7"/>
    <s v="not outlier"/>
  </r>
  <r>
    <x v="513"/>
    <n v="107"/>
    <n v="14637490"/>
    <s v="Horror|Mystery|Thriller"/>
    <s v="My Soul to Take "/>
    <x v="0"/>
    <n v="25000000"/>
    <n v="2010"/>
    <n v="4.8"/>
    <s v="not outlier"/>
  </r>
  <r>
    <x v="586"/>
    <n v="110"/>
    <n v="14589444"/>
    <s v="Comedy|Drama|Romance"/>
    <s v="The Girl Next Door "/>
    <x v="0"/>
    <n v="25000000"/>
    <n v="2004"/>
    <n v="6.8"/>
    <s v="not outlier"/>
  </r>
  <r>
    <x v="755"/>
    <n v="101"/>
    <n v="14095303"/>
    <s v="Action|Crime|Mystery|Romance|Thriller"/>
    <s v="Maximum Risk "/>
    <x v="0"/>
    <n v="25000000"/>
    <n v="1996"/>
    <n v="5.4"/>
    <s v="not outlier"/>
  </r>
  <r>
    <x v="756"/>
    <n v="85"/>
    <n v="13973532"/>
    <s v="Comedy|Crime"/>
    <s v="Stealing Harvard "/>
    <x v="0"/>
    <n v="25000000"/>
    <n v="2002"/>
    <n v="5.0999999999999996"/>
    <s v="not outlier"/>
  </r>
  <r>
    <x v="411"/>
    <n v="132"/>
    <n v="1865774"/>
    <s v="Biography|Crime|Drama|History|Thriller"/>
    <s v="Legend "/>
    <x v="0"/>
    <n v="30000000"/>
    <n v="2015"/>
    <n v="7"/>
    <s v="not outlier"/>
  </r>
  <r>
    <x v="471"/>
    <n v="90"/>
    <n v="18860403"/>
    <s v="Horror|Thriller"/>
    <s v="Shark Night 3D "/>
    <x v="0"/>
    <n v="25000000"/>
    <n v="2011"/>
    <n v="4"/>
    <s v="not outlier"/>
  </r>
  <r>
    <x v="381"/>
    <n v="145"/>
    <n v="13038660"/>
    <s v="Drama"/>
    <s v="Angela's Ashes "/>
    <x v="0"/>
    <n v="25000000"/>
    <n v="1999"/>
    <n v="7.3"/>
    <s v="not outlier"/>
  </r>
  <r>
    <x v="230"/>
    <n v="110"/>
    <n v="28831145"/>
    <s v="Drama|Sport"/>
    <s v="Draft Day "/>
    <x v="0"/>
    <n v="25000000"/>
    <n v="2014"/>
    <n v="6.8"/>
    <s v="not outlier"/>
  </r>
  <r>
    <x v="330"/>
    <n v="122"/>
    <n v="11538204"/>
    <s v="Crime|Drama|History"/>
    <s v="The Conspirator "/>
    <x v="0"/>
    <n v="25000000"/>
    <n v="2010"/>
    <n v="7"/>
    <s v="not outlier"/>
  </r>
  <r>
    <x v="500"/>
    <n v="107"/>
    <n v="11008432"/>
    <s v="Biography|Drama|Sport"/>
    <s v="Lords of Dogtown "/>
    <x v="0"/>
    <n v="25000000"/>
    <n v="2005"/>
    <n v="7.1"/>
    <s v="not outlier"/>
  </r>
  <r>
    <x v="757"/>
    <n v="127"/>
    <n v="12188642"/>
    <s v="Biography|Drama|History"/>
    <s v="The 33 "/>
    <x v="0"/>
    <n v="26000000"/>
    <n v="2015"/>
    <n v="6.9"/>
    <s v="not outlier"/>
  </r>
  <r>
    <x v="441"/>
    <n v="99"/>
    <n v="11100000"/>
    <s v="Action|Adventure|Comedy|Fantasy"/>
    <s v="Big Trouble in Little China "/>
    <x v="0"/>
    <n v="25000000"/>
    <n v="1986"/>
    <n v="7.3"/>
    <s v="not outlier"/>
  </r>
  <r>
    <x v="672"/>
    <n v="140"/>
    <n v="13651662"/>
    <s v="Drama|Sport"/>
    <s v="Warrior "/>
    <x v="0"/>
    <n v="25000000"/>
    <n v="2011"/>
    <n v="8.1999999999999993"/>
    <s v="not outlier"/>
  </r>
  <r>
    <x v="408"/>
    <n v="133"/>
    <n v="11030963"/>
    <s v="Biography|Drama|Thriller|War"/>
    <s v="Michael Collins "/>
    <x v="0"/>
    <n v="28000000"/>
    <n v="1996"/>
    <n v="7.1"/>
    <s v="not outlier"/>
  </r>
  <r>
    <x v="390"/>
    <n v="271"/>
    <n v="10769960"/>
    <s v="Drama|History|War"/>
    <s v="Gettysburg "/>
    <x v="0"/>
    <n v="25000000"/>
    <n v="1993"/>
    <n v="7.7"/>
    <s v="not outlier"/>
  </r>
  <r>
    <x v="654"/>
    <n v="112"/>
    <n v="10911750"/>
    <s v="Drama|War"/>
    <s v="Stop-Loss "/>
    <x v="0"/>
    <n v="25000000"/>
    <n v="2008"/>
    <n v="6.5"/>
    <s v="not outlier"/>
  </r>
  <r>
    <x v="424"/>
    <n v="99"/>
    <n v="10719367"/>
    <s v="Drama|Music|Mystery|Romance|Thriller"/>
    <s v="Abandon "/>
    <x v="0"/>
    <n v="25000000"/>
    <n v="2002"/>
    <n v="4.9000000000000004"/>
    <s v="not outlier"/>
  </r>
  <r>
    <x v="758"/>
    <n v="100"/>
    <n v="10114315"/>
    <s v="Drama|Mystery|Thriller"/>
    <s v="Brokedown Palace "/>
    <x v="0"/>
    <n v="25000000"/>
    <n v="1999"/>
    <n v="6.4"/>
    <s v="not outlier"/>
  </r>
  <r>
    <x v="759"/>
    <n v="92"/>
    <n v="49122319"/>
    <s v="Horror|Thriller"/>
    <s v="The Possession "/>
    <x v="0"/>
    <n v="14000000"/>
    <n v="2012"/>
    <n v="5.9"/>
    <s v="not outlier"/>
  </r>
  <r>
    <x v="760"/>
    <n v="105"/>
    <n v="10070000"/>
    <s v="Comedy|Drama|Romance"/>
    <s v="Mrs. Winterbourne "/>
    <x v="0"/>
    <n v="25000000"/>
    <n v="1996"/>
    <n v="6.2"/>
    <s v="not outlier"/>
  </r>
  <r>
    <x v="358"/>
    <n v="110"/>
    <n v="10324441"/>
    <s v="Action|Drama|Thriller"/>
    <s v="Straw Dogs "/>
    <x v="0"/>
    <n v="25000000"/>
    <n v="2011"/>
    <n v="5.8"/>
    <s v="not outlier"/>
  </r>
  <r>
    <x v="598"/>
    <n v="116"/>
    <n v="7156933"/>
    <s v="Comedy|Drama"/>
    <s v="The Hoax "/>
    <x v="0"/>
    <n v="25000000"/>
    <n v="2006"/>
    <n v="6.7"/>
    <s v="not outlier"/>
  </r>
  <r>
    <x v="761"/>
    <n v="88"/>
    <n v="9286314"/>
    <s v="Action|Crime|Drama|Thriller"/>
    <s v="Stone Cold "/>
    <x v="0"/>
    <n v="17000000"/>
    <n v="1991"/>
    <n v="5.9"/>
    <s v="not outlier"/>
  </r>
  <r>
    <x v="762"/>
    <n v="111"/>
    <n v="56692"/>
    <s v="Adventure|Drama"/>
    <s v="The Road "/>
    <x v="0"/>
    <n v="25000000"/>
    <n v="2009"/>
    <n v="7.3"/>
    <s v="not outlier"/>
  </r>
  <r>
    <x v="763"/>
    <n v="95"/>
    <n v="5654777"/>
    <s v="Action|Comedy|Crime|Drama|Thriller"/>
    <s v="Underclassman "/>
    <x v="0"/>
    <n v="25000000"/>
    <n v="2005"/>
    <n v="4.0999999999999996"/>
    <s v="not outlier"/>
  </r>
  <r>
    <x v="631"/>
    <n v="95"/>
    <n v="5516708"/>
    <s v="Comedy|Romance"/>
    <s v="Say It Isn't So "/>
    <x v="0"/>
    <n v="25000000"/>
    <n v="2001"/>
    <n v="4.9000000000000004"/>
    <s v="not outlier"/>
  </r>
  <r>
    <x v="138"/>
    <n v="127"/>
    <n v="5128124"/>
    <s v="Biography|Drama|Sport"/>
    <s v="The World's Fastest Indian "/>
    <x v="0"/>
    <n v="25000000"/>
    <n v="2005"/>
    <n v="7.9"/>
    <s v="not outlier"/>
  </r>
  <r>
    <x v="764"/>
    <n v="104"/>
    <n v="4064333"/>
    <s v="Action|Comedy|Sci-Fi"/>
    <s v="Tank Girl "/>
    <x v="0"/>
    <n v="25000000"/>
    <n v="1995"/>
    <n v="5.2"/>
    <s v="not outlier"/>
  </r>
  <r>
    <x v="765"/>
    <n v="95"/>
    <n v="4006906"/>
    <s v="Comedy|Crime"/>
    <s v="King's Ransom "/>
    <x v="0"/>
    <n v="15000000"/>
    <n v="2005"/>
    <n v="4.0999999999999996"/>
    <s v="not outlier"/>
  </r>
  <r>
    <x v="720"/>
    <n v="121"/>
    <n v="3073392"/>
    <s v="Drama|Mystery|Sci-Fi|Thriller"/>
    <s v="Blindness "/>
    <x v="0"/>
    <n v="25000000"/>
    <n v="2008"/>
    <n v="6.6"/>
    <s v="not outlier"/>
  </r>
  <r>
    <x v="766"/>
    <n v="107"/>
    <n v="871527"/>
    <s v="Crime|Drama|Mystery|Thriller"/>
    <s v="Where the Truth Lies "/>
    <x v="0"/>
    <n v="25000000"/>
    <n v="2005"/>
    <n v="6.5"/>
    <s v="not outlier"/>
  </r>
  <r>
    <x v="767"/>
    <n v="117"/>
    <n v="777423"/>
    <s v="Biography|Drama|Sport"/>
    <s v="Without Limits "/>
    <x v="0"/>
    <n v="25000000"/>
    <n v="1998"/>
    <n v="7.2"/>
    <s v="not outlier"/>
  </r>
  <r>
    <x v="710"/>
    <n v="107"/>
    <n v="1186957"/>
    <s v="Drama"/>
    <s v="Me and Orson Welles "/>
    <x v="0"/>
    <n v="25000000"/>
    <n v="2008"/>
    <n v="6.8"/>
    <s v="not outlier"/>
  </r>
  <r>
    <x v="768"/>
    <n v="131"/>
    <n v="85433"/>
    <s v="Crime|Drama|Mystery|Romance"/>
    <s v="The Best Offer "/>
    <x v="0"/>
    <n v="13500000"/>
    <n v="2013"/>
    <n v="7.8"/>
    <s v="not outlier"/>
  </r>
  <r>
    <x v="769"/>
    <n v="122"/>
    <n v="1697956"/>
    <s v="Crime|Drama"/>
    <s v="Bad Lieutenant: Port of Call New Orleans "/>
    <x v="0"/>
    <n v="20000000"/>
    <n v="2009"/>
    <n v="6.7"/>
    <s v="not outlier"/>
  </r>
  <r>
    <x v="738"/>
    <n v="134"/>
    <n v="183662"/>
    <s v="Comedy|Drama"/>
    <s v="Little White Lies "/>
    <x v="4"/>
    <n v="25000000"/>
    <n v="2010"/>
    <n v="7.1"/>
    <s v="not outlier"/>
  </r>
  <r>
    <x v="311"/>
    <n v="117"/>
    <n v="134904"/>
    <s v="Comedy|Drama|Romance|Sport"/>
    <s v="Love Ranch "/>
    <x v="0"/>
    <n v="25000000"/>
    <n v="2010"/>
    <n v="5.7"/>
    <s v="not outlier"/>
  </r>
  <r>
    <x v="17"/>
    <n v="138"/>
    <n v="16969390"/>
    <s v="Crime|Drama|Thriller"/>
    <s v="The Counselor "/>
    <x v="0"/>
    <n v="25000000"/>
    <n v="2013"/>
    <n v="5.3"/>
    <s v="not outlier"/>
  </r>
  <r>
    <x v="770"/>
    <n v="100"/>
    <n v="129115"/>
    <s v="Action|Drama"/>
    <s v="Kung Fu Killer "/>
    <x v="9"/>
    <n v="25000000"/>
    <n v="2014"/>
    <n v="6.5"/>
    <s v="not outlier"/>
  </r>
  <r>
    <x v="459"/>
    <n v="119"/>
    <n v="34700000"/>
    <s v="Drama|Romance"/>
    <s v="Dangerous Liaisons "/>
    <x v="0"/>
    <n v="14000000"/>
    <n v="1988"/>
    <n v="7.7"/>
    <s v="not outlier"/>
  </r>
  <r>
    <x v="362"/>
    <n v="137"/>
    <n v="717753"/>
    <s v="Adventure|Drama"/>
    <s v="On the Road "/>
    <x v="0"/>
    <n v="25000000"/>
    <n v="2012"/>
    <n v="6.1"/>
    <s v="not outlier"/>
  </r>
  <r>
    <x v="771"/>
    <n v="119"/>
    <n v="109713132"/>
    <s v="Adventure|Comedy|Sci-Fi"/>
    <s v="Star Trek IV: The Voyage Home "/>
    <x v="0"/>
    <n v="25000000"/>
    <n v="1986"/>
    <n v="7.3"/>
    <s v="not outlier"/>
  </r>
  <r>
    <x v="219"/>
    <n v="139"/>
    <n v="70269171"/>
    <s v="Drama|Sport"/>
    <s v="Rocky Balboa "/>
    <x v="0"/>
    <n v="24000000"/>
    <n v="2006"/>
    <n v="7.2"/>
    <s v="not outlier"/>
  </r>
  <r>
    <x v="513"/>
    <n v="120"/>
    <n v="101334374"/>
    <s v="Horror|Mystery"/>
    <s v="Scream 2 "/>
    <x v="0"/>
    <n v="24000000"/>
    <n v="1997"/>
    <n v="6.1"/>
    <s v="not outlier"/>
  </r>
  <r>
    <x v="672"/>
    <n v="98"/>
    <n v="1512815"/>
    <s v="Action|Drama|Western"/>
    <s v="Jane Got a Gun "/>
    <x v="0"/>
    <n v="25000000"/>
    <n v="2016"/>
    <n v="5.8"/>
    <s v="not outlier"/>
  </r>
  <r>
    <x v="128"/>
    <n v="106"/>
    <n v="65182182"/>
    <s v="Comedy|Romance"/>
    <s v="Think Like a Man Too "/>
    <x v="0"/>
    <n v="24000000"/>
    <n v="2014"/>
    <n v="5.7"/>
    <s v="not outlier"/>
  </r>
  <r>
    <x v="554"/>
    <n v="98"/>
    <n v="57262492"/>
    <s v="Comedy|Crime"/>
    <s v="The Whole Nine Yards "/>
    <x v="0"/>
    <n v="24000000"/>
    <n v="2000"/>
    <n v="6.7"/>
    <s v="not outlier"/>
  </r>
  <r>
    <x v="772"/>
    <n v="107"/>
    <n v="80000000"/>
    <s v="Drama|Music|Romance"/>
    <s v="Footloose "/>
    <x v="0"/>
    <n v="8200000"/>
    <n v="1984"/>
    <n v="6.5"/>
    <s v="not outlier"/>
  </r>
  <r>
    <x v="220"/>
    <n v="88"/>
    <n v="74608545"/>
    <s v="Comedy"/>
    <s v="Old School "/>
    <x v="0"/>
    <n v="24000000"/>
    <n v="2003"/>
    <n v="7.2"/>
    <s v="not outlier"/>
  </r>
  <r>
    <x v="239"/>
    <n v="137"/>
    <n v="41895491"/>
    <s v="Comedy|Drama|Fantasy"/>
    <s v="The Fisher King "/>
    <x v="0"/>
    <n v="24000000"/>
    <n v="1991"/>
    <n v="7.6"/>
    <s v="not outlier"/>
  </r>
  <r>
    <x v="615"/>
    <n v="100"/>
    <n v="39989008"/>
    <s v="Horror|Mystery"/>
    <s v="I Still Know What You Did Last Summer "/>
    <x v="0"/>
    <n v="24000000"/>
    <n v="1998"/>
    <n v="4.5999999999999996"/>
    <s v="not outlier"/>
  </r>
  <r>
    <x v="773"/>
    <n v="115"/>
    <n v="32662299"/>
    <s v="Comedy|Drama|Romance"/>
    <s v="Return to Me "/>
    <x v="0"/>
    <n v="24000000"/>
    <n v="2000"/>
    <n v="6.9"/>
    <s v="not outlier"/>
  </r>
  <r>
    <x v="569"/>
    <n v="101"/>
    <n v="31452765"/>
    <s v="Comedy|Romance"/>
    <s v="Zack and Miri Make a Porno "/>
    <x v="0"/>
    <n v="24000000"/>
    <n v="2008"/>
    <n v="6.6"/>
    <s v="not outlier"/>
  </r>
  <r>
    <x v="774"/>
    <n v="110"/>
    <n v="25167270"/>
    <s v="Comedy|Crime|Drama"/>
    <s v="Nurse Betty "/>
    <x v="0"/>
    <n v="24000000"/>
    <n v="2000"/>
    <n v="6.3"/>
    <s v="not outlier"/>
  </r>
  <r>
    <x v="775"/>
    <n v="94"/>
    <n v="32416109"/>
    <s v="Comedy|War"/>
    <s v="The Men Who Stare at Goats "/>
    <x v="0"/>
    <n v="25000000"/>
    <n v="2009"/>
    <n v="6.2"/>
    <s v="not outlier"/>
  </r>
  <r>
    <x v="776"/>
    <n v="88"/>
    <n v="20218"/>
    <s v="Action|Comedy|Crime|Thriller"/>
    <s v="Double Take "/>
    <x v="0"/>
    <n v="24000000"/>
    <n v="2001"/>
    <n v="5.3"/>
    <s v="not outlier"/>
  </r>
  <r>
    <x v="134"/>
    <n v="127"/>
    <n v="28871190"/>
    <s v="Biography|Drama"/>
    <s v="Girl, Interrupted "/>
    <x v="0"/>
    <n v="24000000"/>
    <n v="1999"/>
    <n v="7.3"/>
    <s v="not outlier"/>
  </r>
  <r>
    <x v="257"/>
    <n v="95"/>
    <n v="16964743"/>
    <s v="Comedy|Romance"/>
    <s v="Win a Date with Tad Hamilton! "/>
    <x v="0"/>
    <n v="24000000"/>
    <n v="2004"/>
    <n v="5.6"/>
    <s v="not outlier"/>
  </r>
  <r>
    <x v="322"/>
    <n v="87"/>
    <n v="16290976"/>
    <s v="Adventure|Comedy|Family|Fantasy|Music|Sci-Fi"/>
    <s v="Muppets from Space "/>
    <x v="0"/>
    <n v="24000000"/>
    <n v="1999"/>
    <n v="6.2"/>
    <s v="not outlier"/>
  </r>
  <r>
    <x v="777"/>
    <n v="118"/>
    <n v="13000000"/>
    <s v="Adventure|Family|Fantasy|Music|Musical"/>
    <s v="The Wiz "/>
    <x v="0"/>
    <n v="24000000"/>
    <n v="1978"/>
    <n v="5.2"/>
    <s v="not outlier"/>
  </r>
  <r>
    <x v="334"/>
    <n v="107"/>
    <n v="12372410"/>
    <s v="Comedy|Sport"/>
    <s v="Ready to Rumble "/>
    <x v="0"/>
    <n v="24000000"/>
    <n v="2000"/>
    <n v="5.3"/>
    <s v="not outlier"/>
  </r>
  <r>
    <x v="264"/>
    <n v="124"/>
    <n v="8427204"/>
    <s v="Comedy|Drama|Sport"/>
    <s v="Play It to the Bone "/>
    <x v="0"/>
    <n v="24000000"/>
    <n v="1999"/>
    <n v="5.4"/>
    <s v="not outlier"/>
  </r>
  <r>
    <x v="778"/>
    <n v="89"/>
    <n v="9639242"/>
    <s v="Comedy|Romance"/>
    <s v="I Don't Know How She Does It "/>
    <x v="0"/>
    <n v="24000000"/>
    <n v="2011"/>
    <n v="4.9000000000000004"/>
    <s v="not outlier"/>
  </r>
  <r>
    <x v="588"/>
    <n v="88"/>
    <n v="25003072"/>
    <s v="Comedy|Horror"/>
    <s v="Piranha 3D "/>
    <x v="0"/>
    <n v="24000000"/>
    <n v="2010"/>
    <n v="5.5"/>
    <s v="not outlier"/>
  </r>
  <r>
    <x v="779"/>
    <n v="118"/>
    <n v="6144806"/>
    <s v="Biography|Drama|Music|Musical"/>
    <s v="Beyond the Sea "/>
    <x v="0"/>
    <n v="23000000"/>
    <n v="2004"/>
    <n v="6.7"/>
    <s v="not outlier"/>
  </r>
  <r>
    <x v="780"/>
    <n v="80"/>
    <n v="669276"/>
    <s v="Action|Adventure|Animation|Comedy|Fantasy"/>
    <s v="The Princess and the Cobbler "/>
    <x v="0"/>
    <n v="28000000"/>
    <n v="1993"/>
    <n v="7.2"/>
    <s v="not outlier"/>
  </r>
  <r>
    <x v="781"/>
    <n v="120"/>
    <n v="42880"/>
    <s v="Drama|Romance"/>
    <s v="The Bridge of San Luis Rey "/>
    <x v="0"/>
    <n v="24000000"/>
    <n v="2004"/>
    <n v="5.0999999999999996"/>
    <s v="not outlier"/>
  </r>
  <r>
    <x v="607"/>
    <n v="98"/>
    <n v="23225911"/>
    <s v="Action|Crime|Drama|Thriller"/>
    <s v="Faster "/>
    <x v="0"/>
    <n v="24000000"/>
    <n v="2010"/>
    <n v="6.5"/>
    <s v="not outlier"/>
  </r>
  <r>
    <x v="606"/>
    <n v="119"/>
    <n v="4710455"/>
    <s v="Adventure|Animation|Family|Fantasy"/>
    <s v="Howl's Moving Castle "/>
    <x v="10"/>
    <n v="24000000"/>
    <n v="2004"/>
    <n v="8.1999999999999993"/>
    <s v="not outlier"/>
  </r>
  <r>
    <x v="348"/>
    <n v="88"/>
    <n v="75590286"/>
    <s v="Adventure|Comedy|Horror|Sci-Fi"/>
    <s v="Zombieland "/>
    <x v="0"/>
    <n v="23600000"/>
    <n v="2009"/>
    <n v="7.7"/>
    <s v="not outlier"/>
  </r>
  <r>
    <x v="149"/>
    <n v="90"/>
    <n v="161487252"/>
    <s v="Comedy|Sport"/>
    <s v="The Waterboy "/>
    <x v="0"/>
    <n v="20000000"/>
    <n v="1998"/>
    <n v="6.1"/>
    <s v="not outlier"/>
  </r>
  <r>
    <x v="572"/>
    <n v="127"/>
    <n v="290158751"/>
    <s v="Action|Adventure|Fantasy|Sci-Fi"/>
    <s v="Star Wars: Episode V - The Empire Strikes Back "/>
    <x v="0"/>
    <n v="18000000"/>
    <n v="1980"/>
    <n v="8.8000000000000007"/>
    <s v="not outlier"/>
  </r>
  <r>
    <x v="26"/>
    <n v="119"/>
    <n v="65807024"/>
    <s v="Action|Comedy|Crime|Drama|Thriller"/>
    <s v="Bad Boys "/>
    <x v="0"/>
    <n v="19000000"/>
    <n v="1995"/>
    <n v="6.8"/>
    <s v="not outlier"/>
  </r>
  <r>
    <x v="462"/>
    <n v="85"/>
    <n v="86930411"/>
    <s v="Comedy|Crime"/>
    <s v="The Naked Gun 2½: The Smell of Fear "/>
    <x v="0"/>
    <n v="23000000"/>
    <n v="1991"/>
    <n v="6.8"/>
    <s v="not outlier"/>
  </r>
  <r>
    <x v="454"/>
    <n v="98"/>
    <n v="53302314"/>
    <s v="Horror|Thriller"/>
    <s v="Final Destination "/>
    <x v="0"/>
    <n v="23000000"/>
    <n v="2000"/>
    <n v="6.7"/>
    <s v="not outlier"/>
  </r>
  <r>
    <x v="280"/>
    <n v="101"/>
    <n v="40962534"/>
    <s v="Drama"/>
    <s v="The Ides of March "/>
    <x v="0"/>
    <n v="12500000"/>
    <n v="2011"/>
    <n v="7.1"/>
    <s v="not outlier"/>
  </r>
  <r>
    <x v="131"/>
    <n v="112"/>
    <n v="39235088"/>
    <s v="Horror|Sci-Fi"/>
    <s v="Pitch Black "/>
    <x v="0"/>
    <n v="23000000"/>
    <n v="2000"/>
    <n v="7.1"/>
    <s v="not outlier"/>
  </r>
  <r>
    <x v="782"/>
    <n v="97"/>
    <n v="27338033"/>
    <s v="Comedy|Romance"/>
    <s v="Someone Like You... "/>
    <x v="0"/>
    <n v="23000000"/>
    <n v="2001"/>
    <n v="6.1"/>
    <s v="not outlier"/>
  </r>
  <r>
    <x v="163"/>
    <n v="126"/>
    <n v="25556065"/>
    <s v="Drama|Romance|Sci-Fi"/>
    <s v="Her "/>
    <x v="0"/>
    <n v="23000000"/>
    <n v="2013"/>
    <n v="8"/>
    <s v="not outlier"/>
  </r>
  <r>
    <x v="365"/>
    <n v="97"/>
    <n v="21973182"/>
    <s v="Mystery|Thriller"/>
    <s v="Joy Ride "/>
    <x v="0"/>
    <n v="23000000"/>
    <n v="2001"/>
    <n v="6.6"/>
    <s v="not outlier"/>
  </r>
  <r>
    <x v="783"/>
    <n v="100"/>
    <n v="4756"/>
    <s v="Adventure|Family|Fantasy"/>
    <s v="The Adventurer: The Curse of the Midas Box "/>
    <x v="0"/>
    <n v="25000000"/>
    <n v="2013"/>
    <n v="5.4"/>
    <s v="not outlier"/>
  </r>
  <r>
    <x v="377"/>
    <n v="114"/>
    <n v="18653615"/>
    <s v="Comedy|Drama"/>
    <s v="Anywhere But Here "/>
    <x v="0"/>
    <n v="23000000"/>
    <n v="1999"/>
    <n v="6.1"/>
    <s v="not outlier"/>
  </r>
  <r>
    <x v="784"/>
    <n v="88"/>
    <n v="13019253"/>
    <s v="Comedy|Crime"/>
    <s v="The Crew "/>
    <x v="0"/>
    <n v="23000000"/>
    <n v="2000"/>
    <n v="5.6"/>
    <s v="not outlier"/>
  </r>
  <r>
    <x v="143"/>
    <n v="93"/>
    <n v="18934858"/>
    <s v="Action|Thriller"/>
    <s v="Haywire "/>
    <x v="0"/>
    <n v="23000000"/>
    <n v="2011"/>
    <n v="5.8"/>
    <s v="not outlier"/>
  </r>
  <r>
    <x v="785"/>
    <n v="98"/>
    <n v="12782508"/>
    <s v="Drama"/>
    <s v="Marvin's Room "/>
    <x v="0"/>
    <n v="23000000"/>
    <n v="1996"/>
    <n v="6.7"/>
    <s v="not outlier"/>
  </r>
  <r>
    <x v="786"/>
    <n v="94"/>
    <n v="11508423"/>
    <s v="Biography|Comedy|Drama|Family|Sport"/>
    <s v="The Longshots "/>
    <x v="0"/>
    <n v="23000000"/>
    <n v="2008"/>
    <n v="5.0999999999999996"/>
    <s v="not outlier"/>
  </r>
  <r>
    <x v="408"/>
    <n v="102"/>
    <n v="10660147"/>
    <s v="Drama|Romance"/>
    <s v="The End of the Affair "/>
    <x v="0"/>
    <n v="23000000"/>
    <n v="1999"/>
    <n v="7.2"/>
    <s v="not outlier"/>
  </r>
  <r>
    <x v="481"/>
    <n v="98"/>
    <n v="7434726"/>
    <s v="Action|Crime|Drama|Thriller|Western"/>
    <s v="Harley Davidson and the Marlboro Man "/>
    <x v="0"/>
    <n v="23000000"/>
    <n v="1991"/>
    <n v="6"/>
    <s v="not outlier"/>
  </r>
  <r>
    <x v="787"/>
    <n v="111"/>
    <n v="6109075"/>
    <s v="Biography|Drama"/>
    <s v="Coco Before Chanel "/>
    <x v="4"/>
    <n v="19430000"/>
    <n v="2009"/>
    <n v="6.7"/>
    <s v="not outlier"/>
  </r>
  <r>
    <x v="459"/>
    <n v="100"/>
    <n v="2708188"/>
    <s v="Comedy|Drama|Romance"/>
    <s v="Chéri "/>
    <x v="0"/>
    <n v="23000000"/>
    <n v="2009"/>
    <n v="6.2"/>
    <s v="not outlier"/>
  </r>
  <r>
    <x v="788"/>
    <n v="141"/>
    <n v="16123851"/>
    <s v="Drama"/>
    <s v="Vanity Fair "/>
    <x v="0"/>
    <n v="23000000"/>
    <n v="2004"/>
    <n v="6.2"/>
    <s v="not outlier"/>
  </r>
  <r>
    <x v="290"/>
    <n v="114"/>
    <n v="71975611"/>
    <s v="Fantasy|Horror"/>
    <s v="1408 "/>
    <x v="0"/>
    <n v="25000000"/>
    <n v="2007"/>
    <n v="6.8"/>
    <s v="not outlier"/>
  </r>
  <r>
    <x v="789"/>
    <n v="96"/>
    <n v="38119483"/>
    <s v="Adventure|Comedy|Sci-Fi"/>
    <s v="Spaceballs "/>
    <x v="0"/>
    <n v="22700000"/>
    <n v="1987"/>
    <n v="7.1"/>
    <s v="not outlier"/>
  </r>
  <r>
    <x v="790"/>
    <n v="111"/>
    <n v="4190530"/>
    <s v="Drama|War"/>
    <s v="The Water Diviner "/>
    <x v="0"/>
    <n v="22500000"/>
    <n v="2014"/>
    <n v="7.1"/>
    <s v="not outlier"/>
  </r>
  <r>
    <x v="260"/>
    <n v="127"/>
    <n v="217631306"/>
    <s v="Drama|Fantasy|Romance|Thriller"/>
    <s v="Ghost "/>
    <x v="0"/>
    <n v="22000000"/>
    <n v="1990"/>
    <n v="7"/>
    <s v="not outlier"/>
  </r>
  <r>
    <x v="287"/>
    <n v="107"/>
    <n v="176483808"/>
    <s v="Comedy|Romance"/>
    <s v="There's Something About Mary "/>
    <x v="0"/>
    <n v="23000000"/>
    <n v="1998"/>
    <n v="7.1"/>
    <s v="not outlier"/>
  </r>
  <r>
    <x v="347"/>
    <n v="97"/>
    <n v="144833357"/>
    <s v="Comedy|Drama|Family|Fantasy"/>
    <s v="The Santa Clause "/>
    <x v="0"/>
    <n v="22000000"/>
    <n v="1994"/>
    <n v="6.4"/>
    <s v="not outlier"/>
  </r>
  <r>
    <x v="186"/>
    <n v="127"/>
    <n v="75597042"/>
    <s v="Drama|Family|Sport"/>
    <s v="The Rookie "/>
    <x v="0"/>
    <n v="20000000"/>
    <n v="2002"/>
    <n v="7"/>
    <s v="not outlier"/>
  </r>
  <r>
    <x v="417"/>
    <n v="110"/>
    <n v="90636983"/>
    <s v="Comedy|Family|Sport"/>
    <s v="The Game Plan "/>
    <x v="0"/>
    <n v="22000000"/>
    <n v="2007"/>
    <n v="6.2"/>
    <s v="not outlier"/>
  </r>
  <r>
    <x v="305"/>
    <n v="135"/>
    <n v="70960517"/>
    <s v="Drama|Romance"/>
    <s v="The Bridges of Madison County "/>
    <x v="0"/>
    <n v="35000000"/>
    <n v="1995"/>
    <n v="7.5"/>
    <s v="not outlier"/>
  </r>
  <r>
    <x v="586"/>
    <n v="84"/>
    <n v="55762229"/>
    <s v="Comedy|Sci-Fi"/>
    <s v="The Animal "/>
    <x v="0"/>
    <n v="22000000"/>
    <n v="2001"/>
    <n v="4.8"/>
    <s v="not outlier"/>
  </r>
  <r>
    <x v="598"/>
    <n v="122"/>
    <n v="54235441"/>
    <s v="Comedy|Drama"/>
    <s v="The Hundred-Foot Journey "/>
    <x v="0"/>
    <n v="22000000"/>
    <n v="2014"/>
    <n v="7.3"/>
    <s v="not outlier"/>
  </r>
  <r>
    <x v="534"/>
    <n v="114"/>
    <n v="50728000"/>
    <s v="Action|Crime|Drama|Mystery|Thriller"/>
    <s v="The Net "/>
    <x v="0"/>
    <n v="22000000"/>
    <n v="1995"/>
    <n v="5.8"/>
    <s v="not outlier"/>
  </r>
  <r>
    <x v="791"/>
    <n v="132"/>
    <n v="40270895"/>
    <s v="Drama"/>
    <s v="I Am Sam "/>
    <x v="0"/>
    <n v="22000000"/>
    <n v="2001"/>
    <n v="7.6"/>
    <s v="not outlier"/>
  </r>
  <r>
    <x v="792"/>
    <n v="170"/>
    <n v="59696176"/>
    <s v="Biography|Drama|History"/>
    <s v="Son of God "/>
    <x v="0"/>
    <n v="22000000"/>
    <n v="2014"/>
    <n v="5.6"/>
    <s v="not outlier"/>
  </r>
  <r>
    <x v="148"/>
    <n v="133"/>
    <n v="51483949"/>
    <s v="Action|Fantasy|Thriller"/>
    <s v="Underworld "/>
    <x v="0"/>
    <n v="22000000"/>
    <n v="2003"/>
    <n v="7"/>
    <s v="not outlier"/>
  </r>
  <r>
    <x v="290"/>
    <n v="112"/>
    <n v="36020063"/>
    <s v="Drama|Thriller"/>
    <s v="Derailed "/>
    <x v="0"/>
    <n v="22000000"/>
    <n v="2005"/>
    <n v="6.6"/>
    <s v="not outlier"/>
  </r>
  <r>
    <x v="143"/>
    <n v="108"/>
    <n v="33313582"/>
    <s v="Comedy|Crime|Drama|Thriller"/>
    <s v="The Informant! "/>
    <x v="0"/>
    <n v="21000000"/>
    <n v="2009"/>
    <n v="6.5"/>
    <s v="not outlier"/>
  </r>
  <r>
    <x v="690"/>
    <n v="115"/>
    <n v="25842000"/>
    <s v="Biography|Drama|Romance"/>
    <s v="Shadowlands "/>
    <x v="0"/>
    <n v="22000000"/>
    <n v="1993"/>
    <n v="7.4"/>
    <s v="not outlier"/>
  </r>
  <r>
    <x v="793"/>
    <n v="83"/>
    <n v="22264487"/>
    <s v="Comedy"/>
    <s v="Deuce Bigalow: European Gigolo "/>
    <x v="0"/>
    <n v="22000000"/>
    <n v="2005"/>
    <n v="4.5999999999999996"/>
    <s v="not outlier"/>
  </r>
  <r>
    <x v="604"/>
    <n v="105"/>
    <n v="30659817"/>
    <s v="Comedy|Drama"/>
    <s v="Delivery Man "/>
    <x v="0"/>
    <n v="26000000"/>
    <n v="2013"/>
    <n v="6.4"/>
    <s v="not outlier"/>
  </r>
  <r>
    <x v="192"/>
    <n v="96"/>
    <n v="19351569"/>
    <s v="Comedy|Crime|Romance"/>
    <s v="Saving Silverman "/>
    <x v="0"/>
    <n v="22000000"/>
    <n v="2001"/>
    <n v="5.9"/>
    <s v="not outlier"/>
  </r>
  <r>
    <x v="91"/>
    <n v="94"/>
    <n v="49002815"/>
    <s v="Comedy|Family"/>
    <s v="Diary of a Wimpy Kid: Dog Days "/>
    <x v="0"/>
    <n v="22000000"/>
    <n v="2012"/>
    <n v="6.4"/>
    <s v="not outlier"/>
  </r>
  <r>
    <x v="410"/>
    <n v="142"/>
    <n v="19283782"/>
    <s v="Crime|Drama|Romance|Thriller"/>
    <s v="Summer of Sam "/>
    <x v="0"/>
    <n v="22000000"/>
    <n v="1999"/>
    <n v="6.6"/>
    <s v="not outlier"/>
  </r>
  <r>
    <x v="569"/>
    <n v="104"/>
    <n v="30059386"/>
    <s v="Comedy"/>
    <s v="Jay and Silent Bob Strike Back "/>
    <x v="0"/>
    <n v="22000000"/>
    <n v="2001"/>
    <n v="6.9"/>
    <s v="not outlier"/>
  </r>
  <r>
    <x v="794"/>
    <n v="106"/>
    <n v="17951431"/>
    <s v="Crime|Drama|Mystery|Thriller"/>
    <s v="The Glass House "/>
    <x v="0"/>
    <n v="30000000"/>
    <n v="2001"/>
    <n v="5.8"/>
    <s v="not outlier"/>
  </r>
  <r>
    <x v="567"/>
    <n v="106"/>
    <n v="29997095"/>
    <s v="Comedy|Mystery"/>
    <s v="Hail, Caesar! "/>
    <x v="0"/>
    <n v="22000000"/>
    <n v="2016"/>
    <n v="6.4"/>
    <s v="not outlier"/>
  </r>
  <r>
    <x v="795"/>
    <n v="98"/>
    <n v="14252830"/>
    <s v="Comedy|Music"/>
    <s v="Josie and the Pussycats "/>
    <x v="0"/>
    <n v="22000000"/>
    <n v="2001"/>
    <n v="5.3"/>
    <s v="not outlier"/>
  </r>
  <r>
    <x v="421"/>
    <n v="100"/>
    <n v="19783777"/>
    <s v="Action|Crime|Drama|Thriller"/>
    <s v="Homefront "/>
    <x v="0"/>
    <n v="22000000"/>
    <n v="2013"/>
    <n v="6.5"/>
    <s v="not outlier"/>
  </r>
  <r>
    <x v="796"/>
    <n v="95"/>
    <n v="13555988"/>
    <s v="Adventure|Comedy|Family|Fantasy"/>
    <s v="The Little Vampire "/>
    <x v="0"/>
    <n v="22000000"/>
    <n v="2000"/>
    <n v="5.7"/>
    <s v="not outlier"/>
  </r>
  <r>
    <x v="342"/>
    <n v="107"/>
    <n v="12784713"/>
    <s v="Comedy"/>
    <s v="I Heart Huckabees "/>
    <x v="0"/>
    <n v="22000000"/>
    <n v="2004"/>
    <n v="6.7"/>
    <s v="not outlier"/>
  </r>
  <r>
    <x v="797"/>
    <n v="104"/>
    <n v="5974653"/>
    <s v="Action|Adventure|Fantasy|Sci-Fi|Thriller"/>
    <s v="Megiddo: The Omega Code 2 "/>
    <x v="0"/>
    <n v="22000000"/>
    <n v="2001"/>
    <n v="4.0999999999999996"/>
    <s v="not outlier"/>
  </r>
  <r>
    <x v="798"/>
    <n v="143"/>
    <n v="5000000"/>
    <s v="Comedy|Drama|Musical|Romance|War"/>
    <s v="Darling Lili "/>
    <x v="0"/>
    <n v="25000000"/>
    <n v="1970"/>
    <n v="6.2"/>
    <s v="not outlier"/>
  </r>
  <r>
    <x v="701"/>
    <n v="96"/>
    <n v="16027866"/>
    <s v="Action|Crime|Thriller"/>
    <s v="The Transporter Refueled "/>
    <x v="0"/>
    <n v="25000000"/>
    <n v="2015"/>
    <n v="5.0999999999999996"/>
    <s v="not outlier"/>
  </r>
  <r>
    <x v="124"/>
    <n v="145"/>
    <n v="4398392"/>
    <s v="Drama|Thriller|War"/>
    <s v="Black Book "/>
    <x v="13"/>
    <n v="21000000"/>
    <n v="2006"/>
    <n v="7.8"/>
    <s v="not outlier"/>
  </r>
  <r>
    <x v="799"/>
    <n v="116"/>
    <n v="1050445"/>
    <s v="Drama|History|Music|Romance|War"/>
    <s v="Joyeux Noel "/>
    <x v="4"/>
    <n v="22000000"/>
    <n v="2005"/>
    <n v="7.8"/>
    <s v="not outlier"/>
  </r>
  <r>
    <x v="800"/>
    <n v="100"/>
    <n v="13746550"/>
    <s v="Action|Comedy|Romance"/>
    <s v="Hit and Run "/>
    <x v="0"/>
    <n v="2000000"/>
    <n v="2012"/>
    <n v="6.1"/>
    <s v="not outlier"/>
  </r>
  <r>
    <x v="706"/>
    <n v="104"/>
    <n v="20668843"/>
    <s v="Comedy|Crime|Thriller"/>
    <s v="Mad Money "/>
    <x v="0"/>
    <n v="22000000"/>
    <n v="2008"/>
    <n v="5.8"/>
    <s v="not outlier"/>
  </r>
  <r>
    <x v="801"/>
    <n v="92"/>
    <n v="2963012"/>
    <s v="Drama|Mystery|Thriller"/>
    <s v="Before I Go to Sleep "/>
    <x v="0"/>
    <n v="22000000"/>
    <n v="2014"/>
    <n v="6.3"/>
    <s v="not outlier"/>
  </r>
  <r>
    <x v="802"/>
    <n v="105"/>
    <n v="1796024"/>
    <s v="Drama|Thriller"/>
    <s v="Stone "/>
    <x v="0"/>
    <n v="22000000"/>
    <n v="2010"/>
    <n v="5.4"/>
    <s v="not outlier"/>
  </r>
  <r>
    <x v="803"/>
    <n v="120"/>
    <n v="634277"/>
    <s v="Comedy|History"/>
    <s v="Molière "/>
    <x v="4"/>
    <n v="16000000"/>
    <n v="2007"/>
    <n v="7.3"/>
    <s v="not outlier"/>
  </r>
  <r>
    <x v="396"/>
    <n v="116"/>
    <n v="11326836"/>
    <s v="Crime|Drama|Thriller"/>
    <s v="Out of the Furnace "/>
    <x v="0"/>
    <n v="22000000"/>
    <n v="2013"/>
    <n v="6.8"/>
    <s v="not outlier"/>
  </r>
  <r>
    <x v="126"/>
    <n v="119"/>
    <n v="49024969"/>
    <s v="Crime|Drama|Mystery|Thriller"/>
    <s v="Michael Clayton "/>
    <x v="0"/>
    <n v="25000000"/>
    <n v="2007"/>
    <n v="7.3"/>
    <s v="not outlier"/>
  </r>
  <r>
    <x v="217"/>
    <n v="101"/>
    <n v="22294341"/>
    <s v="Adventure|Comedy"/>
    <s v="My Fellow Americans "/>
    <x v="0"/>
    <n v="21500000"/>
    <n v="1996"/>
    <n v="6.5"/>
    <s v="not outlier"/>
  </r>
  <r>
    <x v="498"/>
    <n v="117"/>
    <n v="24362501"/>
    <s v="Crime|Drama|Thriller"/>
    <s v="Arlington Road "/>
    <x v="0"/>
    <n v="21500000"/>
    <n v="1999"/>
    <n v="7.2"/>
    <s v="not outlier"/>
  </r>
  <r>
    <x v="644"/>
    <n v="112"/>
    <n v="16684352"/>
    <s v="Comedy|Romance"/>
    <s v="To Rome with Love "/>
    <x v="0"/>
    <n v="17000000"/>
    <n v="2012"/>
    <n v="6.3"/>
    <s v="not outlier"/>
  </r>
  <r>
    <x v="305"/>
    <n v="136"/>
    <n v="46700000"/>
    <s v="Action|Adventure|Thriller"/>
    <s v="Firefox "/>
    <x v="0"/>
    <n v="21000000"/>
    <n v="1982"/>
    <n v="5.9"/>
    <s v="not outlier"/>
  </r>
  <r>
    <x v="804"/>
    <n v="81"/>
    <n v="52008288"/>
    <s v="Animation|Comedy|Fantasy|Musical"/>
    <s v="South Park: Bigger Longer &amp; Uncut "/>
    <x v="0"/>
    <n v="21000000"/>
    <n v="1999"/>
    <n v="7.8"/>
    <s v="not outlier"/>
  </r>
  <r>
    <x v="176"/>
    <n v="87"/>
    <n v="8579684"/>
    <s v="Comedy"/>
    <s v="Death at a Funeral "/>
    <x v="0"/>
    <n v="9000000"/>
    <n v="2007"/>
    <n v="7.4"/>
    <s v="not outlier"/>
  </r>
  <r>
    <x v="805"/>
    <n v="96"/>
    <n v="42660000"/>
    <s v="Action|Adventure|Comedy|Family|Fantasy|Sci-Fi"/>
    <s v="Teenage Mutant Ninja Turtles III "/>
    <x v="0"/>
    <n v="17000000"/>
    <n v="1993"/>
    <n v="4.8"/>
    <s v="not outlier"/>
  </r>
  <r>
    <x v="334"/>
    <n v="106"/>
    <n v="40219708"/>
    <s v="Drama|Sport"/>
    <s v="Hardball "/>
    <x v="0"/>
    <n v="21000000"/>
    <n v="2001"/>
    <n v="6.3"/>
    <s v="not outlier"/>
  </r>
  <r>
    <x v="342"/>
    <n v="122"/>
    <n v="132088910"/>
    <s v="Comedy|Drama|Romance"/>
    <s v="Silver Linings Playbook "/>
    <x v="0"/>
    <n v="21000000"/>
    <n v="2012"/>
    <n v="7.8"/>
    <s v="not outlier"/>
  </r>
  <r>
    <x v="450"/>
    <n v="123"/>
    <n v="36581633"/>
    <s v="Biography|Crime|Drama"/>
    <s v="Freedom Writers "/>
    <x v="0"/>
    <n v="21000000"/>
    <n v="2007"/>
    <n v="7.5"/>
    <s v="not outlier"/>
  </r>
  <r>
    <x v="108"/>
    <n v="92"/>
    <n v="25296447"/>
    <s v="Action|Crime|Thriller"/>
    <s v="The Transporter "/>
    <x v="0"/>
    <n v="21000000"/>
    <n v="2002"/>
    <n v="6.8"/>
    <s v="not outlier"/>
  </r>
  <r>
    <x v="700"/>
    <n v="110"/>
    <n v="24848292"/>
    <s v="Action|Drama|Sport"/>
    <s v="Never Back Down "/>
    <x v="0"/>
    <n v="20000000"/>
    <n v="2008"/>
    <n v="6.6"/>
    <s v="not outlier"/>
  </r>
  <r>
    <x v="806"/>
    <n v="104"/>
    <n v="17757087"/>
    <s v="Horror|Sci-Fi|Thriller"/>
    <s v="The Rage: Carrie 2 "/>
    <x v="0"/>
    <n v="21000000"/>
    <n v="1999"/>
    <n v="4.5999999999999996"/>
    <s v="not outlier"/>
  </r>
  <r>
    <x v="2"/>
    <n v="98"/>
    <n v="9430988"/>
    <s v="Comedy|Drama|Romance"/>
    <s v="Away We Go "/>
    <x v="0"/>
    <n v="17000000"/>
    <n v="2009"/>
    <n v="7.1"/>
    <s v="not outlier"/>
  </r>
  <r>
    <x v="807"/>
    <n v="120"/>
    <n v="16284360"/>
    <s v="Comedy|Drama"/>
    <s v="Swing Vote "/>
    <x v="0"/>
    <n v="21000000"/>
    <n v="2008"/>
    <n v="6.1"/>
    <s v="not outlier"/>
  </r>
  <r>
    <x v="169"/>
    <n v="112"/>
    <n v="6830957"/>
    <s v="Drama|Romance"/>
    <s v="Moonlight Mile "/>
    <x v="0"/>
    <n v="21000000"/>
    <n v="2002"/>
    <n v="6.7"/>
    <s v="not outlier"/>
  </r>
  <r>
    <x v="808"/>
    <n v="127"/>
    <n v="24104113"/>
    <s v="Drama|Mystery|Thriller"/>
    <s v="Tinker Tailor Soldier Spy "/>
    <x v="0"/>
    <n v="20000000"/>
    <n v="2011"/>
    <n v="7.1"/>
    <s v="not outlier"/>
  </r>
  <r>
    <x v="809"/>
    <n v="102"/>
    <n v="15593"/>
    <s v="Comedy|Drama|Romance"/>
    <s v="Molly "/>
    <x v="0"/>
    <n v="21000000"/>
    <n v="1999"/>
    <n v="5.8"/>
    <s v="not outlier"/>
  </r>
  <r>
    <x v="713"/>
    <n v="91"/>
    <n v="958319"/>
    <s v="Drama"/>
    <s v="The Beaver "/>
    <x v="0"/>
    <n v="21000000"/>
    <n v="2011"/>
    <n v="6.7"/>
    <s v="not outlier"/>
  </r>
  <r>
    <x v="810"/>
    <n v="114"/>
    <n v="69700000"/>
    <s v="Comedy|Musical"/>
    <s v="The Best Little Whorehouse in Texas "/>
    <x v="0"/>
    <n v="35000000"/>
    <n v="1982"/>
    <n v="5.8"/>
    <s v="not outlier"/>
  </r>
  <r>
    <x v="443"/>
    <n v="115"/>
    <n v="2840417"/>
    <s v="Horror|Sci-Fi|Thriller"/>
    <s v="eXistenZ "/>
    <x v="0"/>
    <n v="31000000"/>
    <n v="1999"/>
    <n v="6.8"/>
    <s v="not outlier"/>
  </r>
  <r>
    <x v="37"/>
    <n v="115"/>
    <n v="242374454"/>
    <s v="Action|Adventure"/>
    <s v="Raiders of the Lost Ark "/>
    <x v="0"/>
    <n v="18000000"/>
    <n v="1981"/>
    <n v="8.5"/>
    <s v="not outlier"/>
  </r>
  <r>
    <x v="120"/>
    <n v="120"/>
    <n v="173585516"/>
    <s v="Adventure|Comedy|Family"/>
    <s v="Home Alone 2: Lost in New York "/>
    <x v="0"/>
    <n v="18000000"/>
    <n v="1992"/>
    <n v="6.6"/>
    <s v="not outlier"/>
  </r>
  <r>
    <x v="37"/>
    <n v="135"/>
    <n v="128300000"/>
    <s v="Drama|Sci-Fi"/>
    <s v="Close Encounters of the Third Kind "/>
    <x v="0"/>
    <n v="19400870"/>
    <n v="1977"/>
    <n v="7.7"/>
    <s v="not outlier"/>
  </r>
  <r>
    <x v="811"/>
    <n v="90"/>
    <n v="20259297"/>
    <s v="Drama|Horror|Sci-Fi|Thriller"/>
    <s v="Pulse "/>
    <x v="0"/>
    <n v="20000000"/>
    <n v="2006"/>
    <n v="4.7"/>
    <s v="not outlier"/>
  </r>
  <r>
    <x v="154"/>
    <n v="100"/>
    <n v="153665036"/>
    <s v="Action|Comedy|Crime|Thriller"/>
    <s v="Beverly Hills Cop II "/>
    <x v="0"/>
    <n v="28000000"/>
    <n v="1987"/>
    <n v="6.4"/>
    <s v="not outlier"/>
  </r>
  <r>
    <x v="223"/>
    <n v="105"/>
    <n v="132541238"/>
    <s v="Comedy"/>
    <s v="Bringing Down the House "/>
    <x v="0"/>
    <n v="33000000"/>
    <n v="2003"/>
    <n v="5.5"/>
    <s v="not outlier"/>
  </r>
  <r>
    <x v="234"/>
    <n v="138"/>
    <n v="130727000"/>
    <s v="Crime|Drama|Horror|Thriller"/>
    <s v="The Silence of the Lambs "/>
    <x v="0"/>
    <n v="19000000"/>
    <n v="1991"/>
    <n v="8.6"/>
    <s v="not outlier"/>
  </r>
  <r>
    <x v="812"/>
    <n v="94"/>
    <n v="121697350"/>
    <s v="Comedy|Music"/>
    <s v="Wayne's World "/>
    <x v="0"/>
    <n v="20000000"/>
    <n v="1992"/>
    <n v="7"/>
    <s v="not outlier"/>
  </r>
  <r>
    <x v="813"/>
    <n v="101"/>
    <n v="117224271"/>
    <s v="Action|Comedy|Documentary"/>
    <s v="Jackass 3D "/>
    <x v="0"/>
    <n v="20000000"/>
    <n v="2010"/>
    <n v="7.1"/>
    <s v="not outlier"/>
  </r>
  <r>
    <x v="814"/>
    <n v="131"/>
    <n v="102922376"/>
    <s v="Adventure|Horror|Thriller"/>
    <s v="Jaws 2 "/>
    <x v="0"/>
    <n v="20000000"/>
    <n v="1978"/>
    <n v="5.7"/>
    <s v="not outlier"/>
  </r>
  <r>
    <x v="32"/>
    <n v="112"/>
    <n v="137387272"/>
    <s v="Horror|Mystery|Thriller"/>
    <s v="The Conjuring "/>
    <x v="0"/>
    <n v="20000000"/>
    <n v="2013"/>
    <n v="7.5"/>
    <s v="not outlier"/>
  </r>
  <r>
    <x v="335"/>
    <n v="95"/>
    <n v="82301521"/>
    <s v="Adventure|Comedy|Family|Romance"/>
    <s v="Are We There Yet? "/>
    <x v="0"/>
    <n v="32000000"/>
    <n v="2005"/>
    <n v="4.5999999999999996"/>
    <s v="not outlier"/>
  </r>
  <r>
    <x v="689"/>
    <n v="100"/>
    <n v="84518155"/>
    <s v="Comedy"/>
    <s v="Tammy "/>
    <x v="0"/>
    <n v="20000000"/>
    <n v="2014"/>
    <n v="4.9000000000000004"/>
    <s v="not outlier"/>
  </r>
  <r>
    <x v="710"/>
    <n v="108"/>
    <n v="81257845"/>
    <s v="Comedy|Music"/>
    <s v="School of Rock "/>
    <x v="0"/>
    <n v="35000000"/>
    <n v="2003"/>
    <n v="7.1"/>
    <s v="not outlier"/>
  </r>
  <r>
    <x v="203"/>
    <n v="101"/>
    <n v="70360285"/>
    <s v="Action|Adventure|Fantasy|Sci-Fi|Thriller"/>
    <s v="Mortal Kombat "/>
    <x v="0"/>
    <n v="18000000"/>
    <n v="1995"/>
    <n v="5.8"/>
    <s v="not outlier"/>
  </r>
  <r>
    <x v="318"/>
    <n v="109"/>
    <n v="69148997"/>
    <s v="Comedy|Crime"/>
    <s v="White Chicks "/>
    <x v="0"/>
    <n v="37000000"/>
    <n v="2004"/>
    <n v="5.4"/>
    <s v="not outlier"/>
  </r>
  <r>
    <x v="637"/>
    <n v="115"/>
    <n v="82624961"/>
    <s v="Comedy|Drama"/>
    <s v="The Descendants "/>
    <x v="0"/>
    <n v="20000000"/>
    <n v="2011"/>
    <n v="7.3"/>
    <s v="not outlier"/>
  </r>
  <r>
    <x v="213"/>
    <n v="117"/>
    <n v="67325559"/>
    <s v="Adventure|Comedy|Drama|Family|Mystery"/>
    <s v="Holes "/>
    <x v="0"/>
    <n v="20000000"/>
    <n v="2003"/>
    <n v="7.1"/>
    <s v="not outlier"/>
  </r>
  <r>
    <x v="503"/>
    <n v="107"/>
    <n v="62933793"/>
    <s v="Drama|Family|Music|Romance"/>
    <s v="The Last Song "/>
    <x v="0"/>
    <n v="20000000"/>
    <n v="2010"/>
    <n v="5.8"/>
    <s v="not outlier"/>
  </r>
  <r>
    <x v="815"/>
    <n v="134"/>
    <n v="56667870"/>
    <s v="Biography|Drama|History"/>
    <s v="12 Years a Slave "/>
    <x v="0"/>
    <n v="20000000"/>
    <n v="2013"/>
    <n v="8.1"/>
    <s v="not outlier"/>
  </r>
  <r>
    <x v="663"/>
    <n v="118"/>
    <n v="56398162"/>
    <s v="Comedy|Drama|Music|Romance"/>
    <s v="Drumline "/>
    <x v="0"/>
    <n v="20000000"/>
    <n v="2002"/>
    <n v="5.7"/>
    <s v="not outlier"/>
  </r>
  <r>
    <x v="726"/>
    <n v="121"/>
    <n v="60072596"/>
    <s v="Comedy|Drama|Romance"/>
    <s v="Why Did I Get Married Too? "/>
    <x v="0"/>
    <n v="20000000"/>
    <n v="2010"/>
    <n v="4.4000000000000004"/>
    <s v="not outlier"/>
  </r>
  <r>
    <x v="23"/>
    <n v="105"/>
    <n v="56362352"/>
    <s v="Fantasy|Romance"/>
    <s v="Edward Scissorhands "/>
    <x v="0"/>
    <n v="20000000"/>
    <n v="1990"/>
    <n v="7.9"/>
    <s v="not outlier"/>
  </r>
  <r>
    <x v="816"/>
    <n v="110"/>
    <n v="56154094"/>
    <s v="Drama|Romance"/>
    <s v="Me Before You "/>
    <x v="0"/>
    <n v="20000000"/>
    <n v="2016"/>
    <n v="7.6"/>
    <s v="not outlier"/>
  </r>
  <r>
    <x v="726"/>
    <n v="114"/>
    <n v="65623128"/>
    <s v="Comedy|Crime|Drama"/>
    <s v="Madea's Witness Protection "/>
    <x v="0"/>
    <n v="20000000"/>
    <n v="2012"/>
    <n v="4.8"/>
    <s v="not outlier"/>
  </r>
  <r>
    <x v="817"/>
    <n v="100"/>
    <n v="55461307"/>
    <s v="Comedy"/>
    <s v="Bad Moms "/>
    <x v="0"/>
    <n v="20000000"/>
    <n v="2016"/>
    <n v="6.7"/>
    <s v="not outlier"/>
  </r>
  <r>
    <x v="818"/>
    <n v="72"/>
    <n v="48423368"/>
    <s v="Adventure|Animation|Family|Fantasy"/>
    <s v="Return to Never Land "/>
    <x v="0"/>
    <n v="20000000"/>
    <n v="2002"/>
    <n v="5.8"/>
    <s v="not outlier"/>
  </r>
  <r>
    <x v="819"/>
    <n v="128"/>
    <n v="52066000"/>
    <s v="Biography|Drama|History"/>
    <s v="Selma "/>
    <x v="0"/>
    <n v="20000000"/>
    <n v="2014"/>
    <n v="7.5"/>
    <s v="not outlier"/>
  </r>
  <r>
    <x v="820"/>
    <n v="72"/>
    <n v="47887943"/>
    <s v="Adventure|Animation|Family|Musical"/>
    <s v="The Jungle Book 2 "/>
    <x v="0"/>
    <n v="20000000"/>
    <n v="2003"/>
    <n v="5.4"/>
    <s v="not outlier"/>
  </r>
  <r>
    <x v="537"/>
    <n v="89"/>
    <n v="46363118"/>
    <s v="Drama|Horror|Mystery|Thriller"/>
    <s v="Boogeyman "/>
    <x v="0"/>
    <n v="20000000"/>
    <n v="2005"/>
    <n v="4.0999999999999996"/>
    <s v="not outlier"/>
  </r>
  <r>
    <x v="821"/>
    <n v="96"/>
    <n v="47852604"/>
    <s v="Drama|Mystery|Thriller"/>
    <s v="Premonition "/>
    <x v="0"/>
    <n v="20000000"/>
    <n v="2007"/>
    <n v="5.9"/>
    <s v="not outlier"/>
  </r>
  <r>
    <x v="822"/>
    <n v="77"/>
    <n v="45542421"/>
    <s v="Animation|Comedy|Drama|Family|Musical"/>
    <s v="The Tigger Movie "/>
    <x v="0"/>
    <n v="30000000"/>
    <n v="2000"/>
    <n v="6.3"/>
    <s v="not outlier"/>
  </r>
  <r>
    <x v="616"/>
    <n v="111"/>
    <n v="42652003"/>
    <s v="Adventure|Family"/>
    <s v="Max "/>
    <x v="0"/>
    <n v="20000000"/>
    <n v="2015"/>
    <n v="6.8"/>
    <s v="not outlier"/>
  </r>
  <r>
    <x v="823"/>
    <n v="128"/>
    <n v="44988180"/>
    <s v="Biography|Crime|Drama|History"/>
    <s v="Spotlight "/>
    <x v="0"/>
    <n v="20000000"/>
    <n v="2015"/>
    <n v="8.1"/>
    <s v="not outlier"/>
  </r>
  <r>
    <x v="774"/>
    <n v="110"/>
    <n v="39263506"/>
    <s v="Crime|Drama|Thriller"/>
    <s v="Lakeview Terrace "/>
    <x v="0"/>
    <n v="22000000"/>
    <n v="2008"/>
    <n v="6.1"/>
    <s v="not outlier"/>
  </r>
  <r>
    <x v="824"/>
    <n v="137"/>
    <n v="39143839"/>
    <s v="Horror|Thriller"/>
    <s v="The Grudge 2 "/>
    <x v="0"/>
    <n v="20000000"/>
    <n v="2006"/>
    <n v="5"/>
    <s v="not outlier"/>
  </r>
  <r>
    <x v="578"/>
    <n v="124"/>
    <n v="37672350"/>
    <s v="Comedy|Drama|Romance"/>
    <s v="How Stella Got Her Groove Back "/>
    <x v="0"/>
    <n v="20000000"/>
    <n v="1998"/>
    <n v="5.5"/>
    <s v="not outlier"/>
  </r>
  <r>
    <x v="413"/>
    <n v="93"/>
    <n v="38037513"/>
    <s v="Adventure|Comedy|Fantasy|Music|Sci-Fi"/>
    <s v="Bill &amp; Ted's Bogus Journey "/>
    <x v="0"/>
    <n v="20000000"/>
    <n v="1991"/>
    <n v="6.2"/>
    <s v="not outlier"/>
  </r>
  <r>
    <x v="259"/>
    <n v="115"/>
    <n v="37442180"/>
    <s v="Comedy|Drama|Romance|Thriller"/>
    <s v="Man of the Year "/>
    <x v="0"/>
    <n v="20000000"/>
    <n v="2006"/>
    <n v="6.2"/>
    <s v="not outlier"/>
  </r>
  <r>
    <x v="825"/>
    <n v="105"/>
    <n v="35596227"/>
    <s v="Crime|Drama|Thriller"/>
    <s v="The American "/>
    <x v="0"/>
    <n v="20000000"/>
    <n v="2010"/>
    <n v="6.3"/>
    <s v="not outlier"/>
  </r>
  <r>
    <x v="826"/>
    <n v="127"/>
    <n v="35422828"/>
    <s v="Biography|Drama|Music"/>
    <s v="Selena "/>
    <x v="0"/>
    <n v="20000000"/>
    <n v="1997"/>
    <n v="6.7"/>
    <s v="not outlier"/>
  </r>
  <r>
    <x v="109"/>
    <n v="143"/>
    <n v="34300771"/>
    <s v="Drama"/>
    <s v="Babel "/>
    <x v="0"/>
    <n v="25000000"/>
    <n v="2006"/>
    <n v="7.5"/>
    <s v="not outlier"/>
  </r>
  <r>
    <x v="76"/>
    <n v="103"/>
    <n v="34290142"/>
    <s v="Comedy|Drama"/>
    <s v="This Is Where I Leave You "/>
    <x v="0"/>
    <n v="19800000"/>
    <n v="2014"/>
    <n v="6.6"/>
    <s v="not outlier"/>
  </r>
  <r>
    <x v="827"/>
    <n v="104"/>
    <n v="33422556"/>
    <s v="Drama|Mystery"/>
    <s v="Doubt "/>
    <x v="0"/>
    <n v="20000000"/>
    <n v="2008"/>
    <n v="7.5"/>
    <s v="not outlier"/>
  </r>
  <r>
    <x v="804"/>
    <n v="98"/>
    <n v="32774834"/>
    <s v="Action|Comedy"/>
    <s v="Team America: World Police "/>
    <x v="0"/>
    <n v="30000000"/>
    <n v="2004"/>
    <n v="7.2"/>
    <s v="not outlier"/>
  </r>
  <r>
    <x v="621"/>
    <n v="92"/>
    <n v="34334256"/>
    <s v="Horror|Thriller"/>
    <s v="Texas Chainsaw 3D "/>
    <x v="0"/>
    <n v="11000000"/>
    <n v="2013"/>
    <n v="4.8"/>
    <s v="not outlier"/>
  </r>
  <r>
    <x v="216"/>
    <n v="123"/>
    <n v="32051917"/>
    <s v="Crime|Drama|Mystery|Thriller"/>
    <s v="Copycat "/>
    <x v="0"/>
    <n v="20000000"/>
    <n v="1995"/>
    <n v="6.6"/>
    <s v="not outlier"/>
  </r>
  <r>
    <x v="491"/>
    <n v="128"/>
    <n v="31838002"/>
    <s v="Biography|Drama|History"/>
    <s v="Milk "/>
    <x v="0"/>
    <n v="20000000"/>
    <n v="2008"/>
    <n v="7.6"/>
    <s v="not outlier"/>
  </r>
  <r>
    <x v="51"/>
    <n v="107"/>
    <n v="36874745"/>
    <s v="Action|Adventure|Drama|Mystery"/>
    <s v="Risen "/>
    <x v="0"/>
    <n v="20000000"/>
    <n v="2016"/>
    <n v="6.3"/>
    <s v="not outlier"/>
  </r>
  <r>
    <x v="828"/>
    <n v="91"/>
    <n v="30079316"/>
    <s v="Horror"/>
    <s v="Ghost Ship "/>
    <x v="0"/>
    <n v="35000000"/>
    <n v="2002"/>
    <n v="5.5"/>
    <s v="not outlier"/>
  </r>
  <r>
    <x v="829"/>
    <n v="90"/>
    <n v="35033759"/>
    <s v="Adventure|Comedy"/>
    <s v="A Very Harold &amp; Kumar 3D Christmas "/>
    <x v="0"/>
    <n v="19000000"/>
    <n v="2011"/>
    <n v="6.3"/>
    <s v="not outlier"/>
  </r>
  <r>
    <x v="830"/>
    <n v="115"/>
    <n v="29753944"/>
    <s v="Crime|Drama|Mystery|Thriller"/>
    <s v="Wild Things "/>
    <x v="0"/>
    <n v="20000000"/>
    <n v="1998"/>
    <n v="6.5"/>
    <s v="not outlier"/>
  </r>
  <r>
    <x v="372"/>
    <n v="113"/>
    <n v="31146570"/>
    <s v="Drama|Thriller"/>
    <s v="The Debt "/>
    <x v="0"/>
    <n v="20000000"/>
    <n v="2010"/>
    <n v="6.9"/>
    <s v="not outlier"/>
  </r>
  <r>
    <x v="459"/>
    <n v="113"/>
    <n v="27277055"/>
    <s v="Comedy|Drama|Music|Romance"/>
    <s v="High Fidelity "/>
    <x v="0"/>
    <n v="20000000"/>
    <n v="2000"/>
    <n v="7.6"/>
    <s v="not outlier"/>
  </r>
  <r>
    <x v="754"/>
    <n v="101"/>
    <n v="53146000"/>
    <s v="Crime|Drama|Thriller"/>
    <s v="Eye for an Eye "/>
    <x v="0"/>
    <n v="20000000"/>
    <n v="1996"/>
    <n v="6.1"/>
    <s v="not outlier"/>
  </r>
  <r>
    <x v="138"/>
    <n v="111"/>
    <n v="30028592"/>
    <s v="Crime|Drama|Romance|Thriller"/>
    <s v="The Bank Job "/>
    <x v="0"/>
    <n v="20000000"/>
    <n v="2008"/>
    <n v="7.3"/>
    <s v="not outlier"/>
  </r>
  <r>
    <x v="144"/>
    <n v="108"/>
    <n v="34126138"/>
    <s v="Drama|Fantasy|Romance|Sci-Fi"/>
    <s v="Eternal Sunshine of the Spotless Mind "/>
    <x v="0"/>
    <n v="20000000"/>
    <n v="2004"/>
    <n v="8.3000000000000007"/>
    <s v="not outlier"/>
  </r>
  <r>
    <x v="417"/>
    <n v="105"/>
    <n v="25677801"/>
    <s v="Comedy|Family|Romance"/>
    <s v="You Again "/>
    <x v="0"/>
    <n v="20000000"/>
    <n v="2010"/>
    <n v="5.8"/>
    <s v="not outlier"/>
  </r>
  <r>
    <x v="48"/>
    <n v="109"/>
    <n v="26415649"/>
    <s v="Action|Crime|Drama|Thriller"/>
    <s v="Street Kings "/>
    <x v="0"/>
    <n v="20000000"/>
    <n v="2008"/>
    <n v="6.8"/>
    <s v="not outlier"/>
  </r>
  <r>
    <x v="215"/>
    <n v="109"/>
    <n v="26003149"/>
    <s v="Action|Comedy|Sci-Fi"/>
    <s v="The World's End "/>
    <x v="0"/>
    <n v="20000000"/>
    <n v="2013"/>
    <n v="7"/>
    <s v="not outlier"/>
  </r>
  <r>
    <x v="831"/>
    <n v="99"/>
    <n v="25584685"/>
    <s v="Comedy|Crime|Family|Mystery|Romance|Thriller"/>
    <s v="Nancy Drew "/>
    <x v="0"/>
    <n v="20000000"/>
    <n v="2007"/>
    <n v="5.9"/>
    <s v="not outlier"/>
  </r>
  <r>
    <x v="832"/>
    <n v="98"/>
    <n v="29975979"/>
    <s v="Action|Horror|Sci-Fi|Thriller"/>
    <s v="Daybreakers "/>
    <x v="0"/>
    <n v="20000000"/>
    <n v="2009"/>
    <n v="6.5"/>
    <s v="not outlier"/>
  </r>
  <r>
    <x v="833"/>
    <n v="104"/>
    <n v="31584722"/>
    <s v="Comedy|Romance"/>
    <s v="She's Out of My League "/>
    <x v="0"/>
    <n v="20000000"/>
    <n v="2010"/>
    <n v="6.4"/>
    <s v="not outlier"/>
  </r>
  <r>
    <x v="834"/>
    <n v="109"/>
    <n v="23179303"/>
    <s v="Adventure|Comedy|Family|Romance"/>
    <s v="Monte Carlo "/>
    <x v="0"/>
    <n v="20000000"/>
    <n v="2011"/>
    <n v="5.8"/>
    <s v="not outlier"/>
  </r>
  <r>
    <x v="835"/>
    <n v="75"/>
    <n v="23078294"/>
    <s v="Horror|Thriller"/>
    <s v="Stay Alive "/>
    <x v="0"/>
    <n v="9000000"/>
    <n v="2006"/>
    <n v="5.0999999999999996"/>
    <s v="not outlier"/>
  </r>
  <r>
    <x v="481"/>
    <n v="119"/>
    <n v="21413105"/>
    <s v="Action|Adventure|Drama|Romance|Western"/>
    <s v="Quigley Down Under "/>
    <x v="0"/>
    <n v="20000000"/>
    <n v="1990"/>
    <n v="6.8"/>
    <s v="not outlier"/>
  </r>
  <r>
    <x v="836"/>
    <n v="90"/>
    <n v="25077977"/>
    <s v="Adventure|Animation|Comedy|Family|Romance"/>
    <s v="Alpha and Omega "/>
    <x v="0"/>
    <n v="20000000"/>
    <n v="2010"/>
    <n v="5.3"/>
    <s v="not outlier"/>
  </r>
  <r>
    <x v="187"/>
    <n v="97"/>
    <n v="23292105"/>
    <s v="Action|Fantasy|Horror|Thriller"/>
    <s v="The Covenant "/>
    <x v="0"/>
    <n v="20000000"/>
    <n v="2006"/>
    <n v="5.3"/>
    <s v="not outlier"/>
  </r>
  <r>
    <x v="397"/>
    <n v="89"/>
    <n v="20916309"/>
    <s v="Comedy|Family|Fantasy"/>
    <s v="Shorts "/>
    <x v="0"/>
    <n v="40000000"/>
    <n v="2009"/>
    <n v="4.9000000000000004"/>
    <s v="not outlier"/>
  </r>
  <r>
    <x v="491"/>
    <n v="106"/>
    <n v="21200000"/>
    <s v="Comedy|Crime|Drama"/>
    <s v="To Die For "/>
    <x v="0"/>
    <n v="20000000"/>
    <n v="1995"/>
    <n v="6.8"/>
    <s v="not outlier"/>
  </r>
  <r>
    <x v="837"/>
    <n v="96"/>
    <n v="28876924"/>
    <s v="Adventure|Crime|Mystery|Sci-Fi|Thriller"/>
    <s v="Nerve "/>
    <x v="0"/>
    <n v="20000000"/>
    <n v="2016"/>
    <n v="7.1"/>
    <s v="not outlier"/>
  </r>
  <r>
    <x v="441"/>
    <n v="104"/>
    <n v="20241395"/>
    <s v="Action|Horror|Thriller"/>
    <s v="Vampires "/>
    <x v="0"/>
    <n v="20000000"/>
    <n v="1998"/>
    <n v="6.1"/>
    <s v="not outlier"/>
  </r>
  <r>
    <x v="838"/>
    <n v="108"/>
    <n v="32000000"/>
    <s v="Horror|Mystery|Thriller"/>
    <s v="Psycho "/>
    <x v="0"/>
    <n v="806947"/>
    <n v="1960"/>
    <n v="8.5"/>
    <s v="not outlier"/>
  </r>
  <r>
    <x v="428"/>
    <n v="112"/>
    <n v="19151864"/>
    <s v="Comedy|Romance"/>
    <s v="My Best Friend's Girl "/>
    <x v="0"/>
    <n v="40000000"/>
    <n v="2008"/>
    <n v="5.9"/>
    <s v="not outlier"/>
  </r>
  <r>
    <x v="839"/>
    <n v="104"/>
    <n v="23393765"/>
    <s v="Drama|Romance"/>
    <s v="Endless Love "/>
    <x v="0"/>
    <n v="20000000"/>
    <n v="2014"/>
    <n v="6.3"/>
    <s v="not outlier"/>
  </r>
  <r>
    <x v="274"/>
    <n v="113"/>
    <n v="18882880"/>
    <s v="Comedy|Drama"/>
    <s v="Georgia Rule "/>
    <x v="0"/>
    <n v="20000000"/>
    <n v="2007"/>
    <n v="5.9"/>
    <s v="not outlier"/>
  </r>
  <r>
    <x v="840"/>
    <n v="98"/>
    <n v="8500000"/>
    <s v="Comedy"/>
    <s v="Under the Rainbow "/>
    <x v="0"/>
    <n v="20000000"/>
    <n v="1981"/>
    <n v="5.4"/>
    <s v="not outlier"/>
  </r>
  <r>
    <x v="129"/>
    <n v="114"/>
    <n v="18252684"/>
    <s v="Comedy|Drama|Family"/>
    <s v="Simon Birch "/>
    <x v="0"/>
    <n v="30000000"/>
    <n v="1998"/>
    <n v="6.9"/>
    <s v="not outlier"/>
  </r>
  <r>
    <x v="841"/>
    <n v="124"/>
    <n v="19661987"/>
    <s v="Drama"/>
    <s v="Reign Over Me "/>
    <x v="0"/>
    <n v="20000000"/>
    <n v="2007"/>
    <n v="7.5"/>
    <s v="not outlier"/>
  </r>
  <r>
    <x v="479"/>
    <n v="148"/>
    <n v="18352454"/>
    <s v="Adventure|Biography|Drama"/>
    <s v="Into the Wild "/>
    <x v="0"/>
    <n v="15000000"/>
    <n v="2007"/>
    <n v="8.1999999999999993"/>
    <s v="not outlier"/>
  </r>
  <r>
    <x v="220"/>
    <n v="108"/>
    <n v="17803796"/>
    <s v="Comedy"/>
    <s v="School for Scoundrels "/>
    <x v="0"/>
    <n v="20000000"/>
    <n v="2006"/>
    <n v="5.9"/>
    <s v="not outlier"/>
  </r>
  <r>
    <x v="842"/>
    <n v="95"/>
    <n v="17529157"/>
    <s v="Adventure|Drama|Horror|Mystery|Thriller"/>
    <s v="Silent Hill: Revelation 3D "/>
    <x v="0"/>
    <n v="20000000"/>
    <n v="2012"/>
    <n v="5"/>
    <s v="not outlier"/>
  </r>
  <r>
    <x v="397"/>
    <n v="108"/>
    <n v="25753840"/>
    <s v="Crime|Fantasy|Horror"/>
    <s v="From Dusk Till Dawn "/>
    <x v="0"/>
    <n v="19000000"/>
    <n v="1996"/>
    <n v="7.3"/>
    <s v="not outlier"/>
  </r>
  <r>
    <x v="843"/>
    <n v="68"/>
    <n v="18081626"/>
    <s v="Animation|Family|Fantasy|Mystery"/>
    <s v="Pooh's Heffalump Movie "/>
    <x v="0"/>
    <n v="20000000"/>
    <n v="2005"/>
    <n v="6.4"/>
    <s v="not outlier"/>
  </r>
  <r>
    <x v="713"/>
    <n v="103"/>
    <n v="17518220"/>
    <s v="Comedy|Drama|Romance"/>
    <s v="Home for the Holidays "/>
    <x v="0"/>
    <n v="20000000"/>
    <n v="1995"/>
    <n v="6.6"/>
    <s v="not outlier"/>
  </r>
  <r>
    <x v="844"/>
    <n v="99"/>
    <n v="17104669"/>
    <s v="Action|Comedy|Crime|Fantasy"/>
    <s v="Kung Fu Hustle "/>
    <x v="9"/>
    <n v="20000000"/>
    <n v="2004"/>
    <n v="7.8"/>
    <s v="not outlier"/>
  </r>
  <r>
    <x v="845"/>
    <n v="88"/>
    <n v="16988996"/>
    <s v="Comedy|Family|Music|Musical"/>
    <s v="The Country Bears "/>
    <x v="0"/>
    <n v="35000000"/>
    <n v="2002"/>
    <n v="4"/>
    <s v="not outlier"/>
  </r>
  <r>
    <x v="11"/>
    <n v="128"/>
    <n v="15797907"/>
    <s v="Drama"/>
    <s v="The Kite Runner "/>
    <x v="14"/>
    <n v="20000000"/>
    <n v="2007"/>
    <n v="7.6"/>
    <s v="not outlier"/>
  </r>
  <r>
    <x v="109"/>
    <n v="124"/>
    <n v="16248701"/>
    <s v="Drama"/>
    <s v="21 Grams "/>
    <x v="0"/>
    <n v="20000000"/>
    <n v="2003"/>
    <n v="7.7"/>
    <s v="not outlier"/>
  </r>
  <r>
    <x v="846"/>
    <n v="84"/>
    <n v="15712072"/>
    <s v="Action|Crime|Drama|Thriller"/>
    <s v="Paparazzi "/>
    <x v="0"/>
    <n v="20000000"/>
    <n v="2004"/>
    <n v="5.8"/>
    <s v="not outlier"/>
  </r>
  <r>
    <x v="847"/>
    <n v="101"/>
    <n v="15408822"/>
    <s v="Comedy|Romance"/>
    <s v="A Guy Thing "/>
    <x v="0"/>
    <n v="20000000"/>
    <n v="2003"/>
    <n v="5.6"/>
    <s v="not outlier"/>
  </r>
  <r>
    <x v="848"/>
    <n v="98"/>
    <n v="15464026"/>
    <s v="Comedy|Romance"/>
    <s v="Loser "/>
    <x v="0"/>
    <n v="20000000"/>
    <n v="2000"/>
    <n v="5.3"/>
    <s v="not outlier"/>
  </r>
  <r>
    <x v="849"/>
    <n v="225"/>
    <n v="8000000"/>
    <s v="Biography|Drama|History"/>
    <s v="The Greatest Story Ever Told "/>
    <x v="0"/>
    <n v="20000000"/>
    <n v="1965"/>
    <n v="6.6"/>
    <s v="not outlier"/>
  </r>
  <r>
    <x v="519"/>
    <n v="88"/>
    <n v="15988876"/>
    <s v="Action|Crime|Thriller"/>
    <s v="Armored "/>
    <x v="0"/>
    <n v="27000000"/>
    <n v="2009"/>
    <n v="5.7"/>
    <s v="not outlier"/>
  </r>
  <r>
    <x v="216"/>
    <n v="94"/>
    <n v="13801755"/>
    <s v="Action|Comedy|Crime|Thriller"/>
    <s v="The Man Who Knew Too Little "/>
    <x v="0"/>
    <n v="20000000"/>
    <n v="1997"/>
    <n v="6.6"/>
    <s v="not outlier"/>
  </r>
  <r>
    <x v="850"/>
    <n v="117"/>
    <n v="13987482"/>
    <s v="Comedy|Romance"/>
    <s v="What's Your Number? "/>
    <x v="0"/>
    <n v="20000000"/>
    <n v="2011"/>
    <n v="6"/>
    <s v="not outlier"/>
  </r>
  <r>
    <x v="851"/>
    <n v="95"/>
    <n v="14291570"/>
    <s v="Action|Adventure|Sci-Fi|Thriller"/>
    <s v="Lockout "/>
    <x v="0"/>
    <n v="20000000"/>
    <n v="2012"/>
    <n v="6.1"/>
    <s v="not outlier"/>
  </r>
  <r>
    <x v="259"/>
    <n v="99"/>
    <n v="12181484"/>
    <s v="Comedy"/>
    <s v="Envy "/>
    <x v="0"/>
    <n v="40000000"/>
    <n v="2004"/>
    <n v="4.8"/>
    <s v="not outlier"/>
  </r>
  <r>
    <x v="371"/>
    <n v="96"/>
    <n v="13630226"/>
    <s v="Action|Crime|Sci-Fi|Thriller"/>
    <s v="Crank: High Voltage "/>
    <x v="0"/>
    <n v="20000000"/>
    <n v="2009"/>
    <n v="6.2"/>
    <s v="not outlier"/>
  </r>
  <r>
    <x v="644"/>
    <n v="98"/>
    <n v="13383737"/>
    <s v="Comedy|Crime"/>
    <s v="Bullets Over Broadway "/>
    <x v="0"/>
    <n v="20000000"/>
    <n v="1994"/>
    <n v="7.5"/>
    <s v="not outlier"/>
  </r>
  <r>
    <x v="852"/>
    <n v="123"/>
    <n v="13391174"/>
    <s v="Biography|Drama|History"/>
    <s v="One Night with the King "/>
    <x v="0"/>
    <n v="20000000"/>
    <n v="2006"/>
    <n v="6.3"/>
    <s v="not outlier"/>
  </r>
  <r>
    <x v="115"/>
    <n v="101"/>
    <n v="12987647"/>
    <s v="Drama|Mystery|Romance|Thriller|War"/>
    <s v="The Quiet American "/>
    <x v="0"/>
    <n v="30000000"/>
    <n v="2002"/>
    <n v="7.1"/>
    <s v="not outlier"/>
  </r>
  <r>
    <x v="1"/>
    <n v="102"/>
    <n v="12469811"/>
    <s v="Comedy|Drama"/>
    <s v="The Weather Man "/>
    <x v="0"/>
    <n v="22000000"/>
    <n v="2005"/>
    <n v="6.6"/>
    <s v="not outlier"/>
  </r>
  <r>
    <x v="359"/>
    <n v="94"/>
    <n v="12398628"/>
    <s v="Action|Crime|Drama|Sport"/>
    <s v="Undisputed "/>
    <x v="0"/>
    <n v="20000000"/>
    <n v="2002"/>
    <n v="6.1"/>
    <s v="not outlier"/>
  </r>
  <r>
    <x v="364"/>
    <n v="102"/>
    <n v="13214030"/>
    <s v="Comedy|Drama|Fantasy|Romance"/>
    <s v="Ghost Town "/>
    <x v="0"/>
    <n v="20000000"/>
    <n v="2008"/>
    <n v="6.7"/>
    <s v="not outlier"/>
  </r>
  <r>
    <x v="187"/>
    <n v="108"/>
    <n v="12232937"/>
    <s v="Action|Crime|Thriller"/>
    <s v="12 Rounds "/>
    <x v="0"/>
    <n v="22000000"/>
    <n v="2009"/>
    <n v="5.6"/>
    <s v="not outlier"/>
  </r>
  <r>
    <x v="55"/>
    <n v="116"/>
    <n v="12134420"/>
    <s v="Drama|Fantasy|Horror|Mystery"/>
    <s v="Let Me In "/>
    <x v="0"/>
    <n v="20000000"/>
    <n v="2010"/>
    <n v="7.2"/>
    <s v="not outlier"/>
  </r>
  <r>
    <x v="853"/>
    <n v="93"/>
    <n v="11784000"/>
    <s v="Action|Comedy|Family"/>
    <s v="3 Ninjas Kick Back "/>
    <x v="0"/>
    <n v="20000000"/>
    <n v="1994"/>
    <n v="4.3"/>
    <s v="not outlier"/>
  </r>
  <r>
    <x v="144"/>
    <n v="102"/>
    <n v="11169531"/>
    <s v="Comedy"/>
    <s v="Be Kind Rewind "/>
    <x v="0"/>
    <n v="20000000"/>
    <n v="2008"/>
    <n v="6.4"/>
    <s v="not outlier"/>
  </r>
  <r>
    <x v="459"/>
    <n v="103"/>
    <n v="11034436"/>
    <s v="Comedy|Drama|Music|War"/>
    <s v="Mrs Henderson Presents "/>
    <x v="0"/>
    <n v="20000000"/>
    <n v="2005"/>
    <n v="7.1"/>
    <s v="not outlier"/>
  </r>
  <r>
    <x v="762"/>
    <n v="115"/>
    <n v="12626905"/>
    <s v="Action|Crime|Drama|Thriller"/>
    <s v="Triple 9 "/>
    <x v="0"/>
    <n v="20000000"/>
    <n v="2016"/>
    <n v="6.3"/>
    <s v="not outlier"/>
  </r>
  <r>
    <x v="644"/>
    <n v="96"/>
    <n v="10569071"/>
    <s v="Comedy"/>
    <s v="Deconstructing Harry "/>
    <x v="0"/>
    <n v="20000000"/>
    <n v="1997"/>
    <n v="7.4"/>
    <s v="not outlier"/>
  </r>
  <r>
    <x v="854"/>
    <n v="98"/>
    <n v="10544143"/>
    <s v="Comedy|Romance"/>
    <s v="Three to Tango "/>
    <x v="0"/>
    <n v="20000000"/>
    <n v="1999"/>
    <n v="6.1"/>
    <s v="not outlier"/>
  </r>
  <r>
    <x v="741"/>
    <n v="101"/>
    <n v="13650738"/>
    <s v="Comedy|Drama"/>
    <s v="Burnt "/>
    <x v="0"/>
    <n v="20000000"/>
    <n v="2015"/>
    <n v="6.6"/>
    <s v="not outlier"/>
  </r>
  <r>
    <x v="408"/>
    <n v="106"/>
    <n v="10555348"/>
    <s v="Comedy|Crime"/>
    <s v="We're No Angels "/>
    <x v="0"/>
    <n v="20000000"/>
    <n v="1989"/>
    <n v="6"/>
    <s v="not outlier"/>
  </r>
  <r>
    <x v="644"/>
    <n v="101"/>
    <n v="9714482"/>
    <s v="Comedy|Musical|Romance"/>
    <s v="Everyone Says I Love You "/>
    <x v="0"/>
    <n v="20000000"/>
    <n v="1996"/>
    <n v="6.8"/>
    <s v="not outlier"/>
  </r>
  <r>
    <x v="32"/>
    <n v="111"/>
    <n v="9525276"/>
    <s v="Action|Crime|Thriller"/>
    <s v="Death Sentence "/>
    <x v="0"/>
    <n v="20000000"/>
    <n v="2007"/>
    <n v="6.8"/>
    <s v="not outlier"/>
  </r>
  <r>
    <x v="566"/>
    <n v="99"/>
    <n v="8855646"/>
    <s v="Adventure|Drama"/>
    <s v="Everybody's Fine "/>
    <x v="0"/>
    <n v="21000000"/>
    <n v="2009"/>
    <n v="7.2"/>
    <s v="not outlier"/>
  </r>
  <r>
    <x v="227"/>
    <n v="83"/>
    <n v="8326035"/>
    <s v="Action|Comedy|Crime"/>
    <s v="The Man "/>
    <x v="0"/>
    <n v="33000000"/>
    <n v="2005"/>
    <n v="5.5"/>
    <s v="not outlier"/>
  </r>
  <r>
    <x v="227"/>
    <n v="91"/>
    <n v="8104069"/>
    <s v="Action|Comedy|Crime"/>
    <s v="Code Name: The Cleaner "/>
    <x v="0"/>
    <n v="20000000"/>
    <n v="2007"/>
    <n v="4.5"/>
    <s v="not outlier"/>
  </r>
  <r>
    <x v="301"/>
    <n v="108"/>
    <n v="8054280"/>
    <s v="Comedy|Crime|Music"/>
    <s v="Connie and Carla "/>
    <x v="0"/>
    <n v="20000000"/>
    <n v="2004"/>
    <n v="6.3"/>
    <s v="not outlier"/>
  </r>
  <r>
    <x v="563"/>
    <n v="148"/>
    <n v="8093318"/>
    <s v="Comedy|Crime|Drama|Mystery|Romance"/>
    <s v="Inherent Vice "/>
    <x v="0"/>
    <n v="20000000"/>
    <n v="2014"/>
    <n v="6.7"/>
    <s v="not outlier"/>
  </r>
  <r>
    <x v="855"/>
    <n v="110"/>
    <n v="8888355"/>
    <s v="Drama|Music"/>
    <s v="Battle of the Year "/>
    <x v="0"/>
    <n v="20000000"/>
    <n v="2013"/>
    <n v="5"/>
    <s v="not outlier"/>
  </r>
  <r>
    <x v="462"/>
    <n v="83"/>
    <n v="7001720"/>
    <s v="Comedy|Fantasy"/>
    <s v="An American Carol "/>
    <x v="0"/>
    <n v="12000000"/>
    <n v="2008"/>
    <n v="4.3"/>
    <s v="not outlier"/>
  </r>
  <r>
    <x v="397"/>
    <n v="107"/>
    <n v="7268659"/>
    <s v="Action|Comedy|Crime|Thriller"/>
    <s v="Machete Kills "/>
    <x v="0"/>
    <n v="20000000"/>
    <n v="2013"/>
    <n v="5.6"/>
    <s v="not outlier"/>
  </r>
  <r>
    <x v="856"/>
    <n v="100"/>
    <n v="6852144"/>
    <s v="Drama|Horror|Sci-Fi|Thriller"/>
    <s v="Willard "/>
    <x v="0"/>
    <n v="22000000"/>
    <n v="2003"/>
    <n v="6.2"/>
    <s v="not outlier"/>
  </r>
  <r>
    <x v="733"/>
    <n v="87"/>
    <n v="6563357"/>
    <s v="Adventure|Comedy"/>
    <s v="Strange Wilderness "/>
    <x v="0"/>
    <n v="20000000"/>
    <n v="2008"/>
    <n v="5.3"/>
    <s v="not outlier"/>
  </r>
  <r>
    <x v="857"/>
    <n v="154"/>
    <n v="6201757"/>
    <s v="Biography|Comedy|Drama|History|Music|Musical"/>
    <s v="Topsy-Turvy "/>
    <x v="0"/>
    <n v="10000000"/>
    <n v="1999"/>
    <n v="7.4"/>
    <s v="not outlier"/>
  </r>
  <r>
    <x v="858"/>
    <n v="106"/>
    <n v="6420319"/>
    <s v="Drama|War"/>
    <s v="Little Boy "/>
    <x v="0"/>
    <n v="20000000"/>
    <n v="2015"/>
    <n v="7.4"/>
    <s v="not outlier"/>
  </r>
  <r>
    <x v="443"/>
    <n v="99"/>
    <n v="5702083"/>
    <s v="Biography|Drama|Thriller"/>
    <s v="A Dangerous Method "/>
    <x v="0"/>
    <n v="15000000"/>
    <n v="2011"/>
    <n v="6.5"/>
    <s v="not outlier"/>
  </r>
  <r>
    <x v="710"/>
    <n v="100"/>
    <n v="5480996"/>
    <s v="Animation|Drama|Mystery|Sci-Fi|Thriller"/>
    <s v="A Scanner Darkly "/>
    <x v="0"/>
    <n v="8700000"/>
    <n v="2006"/>
    <n v="7.1"/>
    <s v="not outlier"/>
  </r>
  <r>
    <x v="73"/>
    <n v="116"/>
    <n v="6002756"/>
    <s v="Biography|Drama|Sport"/>
    <s v="Chasing Mavericks "/>
    <x v="0"/>
    <n v="20000000"/>
    <n v="2012"/>
    <n v="7.2"/>
    <s v="not outlier"/>
  </r>
  <r>
    <x v="707"/>
    <n v="111"/>
    <n v="5205343"/>
    <s v="Comedy|Drama|Family|Music|Romance"/>
    <s v="Bandslam "/>
    <x v="0"/>
    <n v="20000000"/>
    <n v="2009"/>
    <n v="6.4"/>
    <s v="not outlier"/>
  </r>
  <r>
    <x v="859"/>
    <n v="100"/>
    <n v="5005883"/>
    <s v="Drama|Mystery|Romance|Thriller"/>
    <s v="Birth "/>
    <x v="0"/>
    <n v="20000000"/>
    <n v="2004"/>
    <n v="6.1"/>
    <s v="not outlier"/>
  </r>
  <r>
    <x v="860"/>
    <n v="125"/>
    <n v="5749134"/>
    <s v="Action|Crime|Drama|Thriller"/>
    <s v="A Most Violent Year "/>
    <x v="0"/>
    <n v="20000000"/>
    <n v="2014"/>
    <n v="7"/>
    <s v="not outlier"/>
  </r>
  <r>
    <x v="861"/>
    <n v="119"/>
    <n v="4234040"/>
    <s v="Biography|Drama"/>
    <s v="Flash of Genius "/>
    <x v="0"/>
    <n v="20000000"/>
    <n v="2008"/>
    <n v="7"/>
    <s v="not outlier"/>
  </r>
  <r>
    <x v="862"/>
    <n v="135"/>
    <n v="4001121"/>
    <s v="Biography|Drama|Music"/>
    <s v="I'm Not There. "/>
    <x v="0"/>
    <n v="20000000"/>
    <n v="2007"/>
    <n v="7"/>
    <s v="not outlier"/>
  </r>
  <r>
    <x v="863"/>
    <n v="93"/>
    <n v="3749061"/>
    <s v="Action|Thriller"/>
    <s v="The Cold Light of Day "/>
    <x v="0"/>
    <n v="20000000"/>
    <n v="2012"/>
    <n v="4.9000000000000004"/>
    <s v="not outlier"/>
  </r>
  <r>
    <x v="639"/>
    <n v="114"/>
    <n v="3519627"/>
    <s v="Adventure|Comedy|Drama|Romance"/>
    <s v="The Brothers Bloom "/>
    <x v="0"/>
    <n v="20000000"/>
    <n v="2008"/>
    <n v="6.9"/>
    <s v="not outlier"/>
  </r>
  <r>
    <x v="864"/>
    <n v="124"/>
    <n v="3081925"/>
    <s v="Comedy|Drama|Romance"/>
    <s v="Synecdoche, New York "/>
    <x v="0"/>
    <n v="21000000"/>
    <n v="2008"/>
    <n v="7.5"/>
    <s v="not outlier"/>
  </r>
  <r>
    <x v="606"/>
    <n v="134"/>
    <n v="2298191"/>
    <s v="Adventure|Animation|Fantasy"/>
    <s v="Princess Mononoke "/>
    <x v="10"/>
    <n v="2400000000"/>
    <n v="1997"/>
    <n v="8.4"/>
    <s v="not outlier"/>
  </r>
  <r>
    <x v="865"/>
    <n v="114"/>
    <n v="2353728"/>
    <s v="Comedy|Drama|Mystery|Romance|Thriller|War"/>
    <s v="Bon voyage "/>
    <x v="4"/>
    <n v="20000000"/>
    <n v="2003"/>
    <n v="6.9"/>
    <s v="not outlier"/>
  </r>
  <r>
    <x v="866"/>
    <n v="124"/>
    <n v="2000000"/>
    <s v="Biography|Comedy|Musical"/>
    <s v="Can't Stop the Music "/>
    <x v="0"/>
    <n v="20000000"/>
    <n v="1980"/>
    <n v="4.5"/>
    <s v="not outlier"/>
  </r>
  <r>
    <x v="762"/>
    <n v="104"/>
    <n v="1900725"/>
    <s v="Crime|Drama|Western"/>
    <s v="The Proposition "/>
    <x v="0"/>
    <n v="2000000"/>
    <n v="2005"/>
    <n v="7.4"/>
    <s v="not outlier"/>
  </r>
  <r>
    <x v="867"/>
    <n v="118"/>
    <n v="2246000"/>
    <s v="Biography|Drama|Sport"/>
    <s v="Courage "/>
    <x v="0"/>
    <n v="20000000"/>
    <n v="2015"/>
    <n v="7"/>
    <s v="not outlier"/>
  </r>
  <r>
    <x v="665"/>
    <n v="107"/>
    <n v="1190018"/>
    <s v="Action|Drama|Sci-Fi|Thriller"/>
    <s v="Equilibrium "/>
    <x v="0"/>
    <n v="20000000"/>
    <n v="2002"/>
    <n v="7.5"/>
    <s v="not outlier"/>
  </r>
  <r>
    <x v="142"/>
    <n v="125"/>
    <n v="1027749"/>
    <s v="Drama|War"/>
    <s v="The Children of Huang Shi "/>
    <x v="0"/>
    <n v="40000000"/>
    <n v="2008"/>
    <n v="7.1"/>
    <s v="not outlier"/>
  </r>
  <r>
    <x v="696"/>
    <n v="115"/>
    <n v="882710"/>
    <s v="Crime|Drama|Romance|Thriller"/>
    <s v="The Yards "/>
    <x v="0"/>
    <n v="24000000"/>
    <n v="2000"/>
    <n v="6.4"/>
    <s v="not outlier"/>
  </r>
  <r>
    <x v="868"/>
    <n v="88"/>
    <n v="1064277"/>
    <s v="Adventure|Family|Fantasy|Musical"/>
    <s v="The Oogieloves in the Big Balloon Adventure "/>
    <x v="0"/>
    <n v="20000000"/>
    <n v="2012"/>
    <n v="6.7"/>
    <s v="not outlier"/>
  </r>
  <r>
    <x v="304"/>
    <n v="122"/>
    <n v="531009"/>
    <s v="Drama|Romance"/>
    <s v="By the Sea "/>
    <x v="0"/>
    <n v="10000000"/>
    <n v="2015"/>
    <n v="5.3"/>
    <s v="not outlier"/>
  </r>
  <r>
    <x v="869"/>
    <n v="103"/>
    <n v="410388"/>
    <s v="Action|Adventure|Animation|Family|Sci-Fi|Thriller"/>
    <s v="Steamboy "/>
    <x v="10"/>
    <n v="2127519898"/>
    <n v="2004"/>
    <n v="6.9"/>
    <s v="not outlier"/>
  </r>
  <r>
    <x v="870"/>
    <n v="101"/>
    <n v="375474"/>
    <s v="Drama|History|Sport"/>
    <s v="The Game of Their Lives "/>
    <x v="0"/>
    <n v="20000000"/>
    <n v="2005"/>
    <n v="6.2"/>
    <s v="not outlier"/>
  </r>
  <r>
    <x v="51"/>
    <n v="107"/>
    <n v="305070"/>
    <s v="Action|Adventure|Drama|History|Romance"/>
    <s v="Rapa Nui "/>
    <x v="0"/>
    <n v="20000000"/>
    <n v="1994"/>
    <n v="6.4"/>
    <s v="not outlier"/>
  </r>
  <r>
    <x v="546"/>
    <n v="118"/>
    <n v="146072"/>
    <s v="Comedy|Family|Fantasy|Sci-Fi"/>
    <s v="Les couloirs du temps: Les visiteurs II "/>
    <x v="4"/>
    <n v="140000000"/>
    <n v="1998"/>
    <n v="6"/>
    <s v="not outlier"/>
  </r>
  <r>
    <x v="579"/>
    <n v="107"/>
    <n v="1183354"/>
    <s v="Action|Comedy|Crime|Fantasy|Horror|Mystery|Sci-Fi|Thriller"/>
    <s v="Dylan Dog: Dead of Night "/>
    <x v="0"/>
    <n v="20000000"/>
    <n v="2010"/>
    <n v="5.0999999999999996"/>
    <s v="not outlier"/>
  </r>
  <r>
    <x v="871"/>
    <n v="100"/>
    <n v="121972"/>
    <s v="Crime|Drama|Mystery"/>
    <s v="People I Know "/>
    <x v="0"/>
    <n v="22000000"/>
    <n v="2002"/>
    <n v="5.5"/>
    <s v="not outlier"/>
  </r>
  <r>
    <x v="475"/>
    <n v="110"/>
    <n v="263365"/>
    <s v="Comedy|Drama|Fantasy|Romance"/>
    <s v="The Tempest "/>
    <x v="0"/>
    <n v="20000000"/>
    <n v="2010"/>
    <n v="5.4"/>
    <s v="not outlier"/>
  </r>
  <r>
    <x v="802"/>
    <n v="125"/>
    <n v="8047690"/>
    <s v="Drama|Romance"/>
    <s v="The Painted Veil "/>
    <x v="1"/>
    <n v="19400000"/>
    <n v="2006"/>
    <n v="7.5"/>
    <s v="not outlier"/>
  </r>
  <r>
    <x v="796"/>
    <n v="184"/>
    <n v="476270"/>
    <s v="Action|Biography|Crime|Drama"/>
    <s v="The Baader Meinhof Complex "/>
    <x v="15"/>
    <n v="20000000"/>
    <n v="2008"/>
    <n v="7.4"/>
    <s v="not outlier"/>
  </r>
  <r>
    <x v="242"/>
    <n v="236"/>
    <n v="184208848"/>
    <s v="Adventure|Drama|Western"/>
    <s v="Dances with Wolves "/>
    <x v="0"/>
    <n v="22000000"/>
    <n v="1990"/>
    <n v="8"/>
    <s v="not outlier"/>
  </r>
  <r>
    <x v="526"/>
    <n v="97"/>
    <n v="100292856"/>
    <s v="Comedy"/>
    <s v="Bad Teacher "/>
    <x v="0"/>
    <n v="20000000"/>
    <n v="2011"/>
    <n v="5.7"/>
    <s v="not outlier"/>
  </r>
  <r>
    <x v="354"/>
    <n v="113"/>
    <n v="58571513"/>
    <s v="Crime|Drama|Mystery|Thriller"/>
    <s v="Sea of Love "/>
    <x v="0"/>
    <n v="19000000"/>
    <n v="1989"/>
    <n v="6.8"/>
    <s v="not outlier"/>
  </r>
  <r>
    <x v="872"/>
    <n v="95"/>
    <n v="51431160"/>
    <s v="Comedy|Family|Romance"/>
    <s v="A Cinderella Story "/>
    <x v="0"/>
    <n v="20000000"/>
    <n v="2004"/>
    <n v="5.9"/>
    <s v="not outlier"/>
  </r>
  <r>
    <x v="513"/>
    <n v="103"/>
    <n v="103001286"/>
    <s v="Horror|Mystery"/>
    <s v="Scream "/>
    <x v="0"/>
    <n v="15000000"/>
    <n v="1996"/>
    <n v="7.2"/>
    <s v="not outlier"/>
  </r>
  <r>
    <x v="828"/>
    <n v="91"/>
    <n v="41867960"/>
    <s v="Horror"/>
    <s v="Thir13en Ghosts "/>
    <x v="0"/>
    <n v="20000000"/>
    <n v="2001"/>
    <n v="5.5"/>
    <s v="not outlier"/>
  </r>
  <r>
    <x v="41"/>
    <n v="116"/>
    <n v="210609762"/>
    <s v="Adventure|Comedy|Sci-Fi"/>
    <s v="Back to the Future "/>
    <x v="0"/>
    <n v="19000000"/>
    <n v="1985"/>
    <n v="8.5"/>
    <s v="not outlier"/>
  </r>
  <r>
    <x v="873"/>
    <n v="93"/>
    <n v="40846082"/>
    <s v="Horror|Mystery|Thriller"/>
    <s v="House on Haunted Hill "/>
    <x v="0"/>
    <n v="19000000"/>
    <n v="1999"/>
    <n v="5.6"/>
    <s v="not outlier"/>
  </r>
  <r>
    <x v="726"/>
    <n v="113"/>
    <n v="51697449"/>
    <s v="Comedy|Drama"/>
    <s v="I Can Do Bad All by Myself "/>
    <x v="0"/>
    <n v="13000000"/>
    <n v="2009"/>
    <n v="4.0999999999999996"/>
    <s v="not outlier"/>
  </r>
  <r>
    <x v="321"/>
    <n v="101"/>
    <n v="27758465"/>
    <s v="Comedy|Drama|Romance"/>
    <s v="The Switch "/>
    <x v="0"/>
    <n v="19000000"/>
    <n v="2010"/>
    <n v="6.1"/>
    <s v="not outlier"/>
  </r>
  <r>
    <x v="76"/>
    <n v="95"/>
    <n v="56127162"/>
    <s v="Comedy|Romance"/>
    <s v="Just Married "/>
    <x v="0"/>
    <n v="18000000"/>
    <n v="2003"/>
    <n v="5.4"/>
    <s v="not outlier"/>
  </r>
  <r>
    <x v="94"/>
    <n v="109"/>
    <n v="1357042"/>
    <s v="Biography|Drama|Thriller"/>
    <s v="The Devil's Double "/>
    <x v="0"/>
    <n v="15000000"/>
    <n v="2011"/>
    <n v="7.1"/>
    <s v="not outlier"/>
  </r>
  <r>
    <x v="104"/>
    <n v="101"/>
    <n v="39103378"/>
    <s v="Horror|Thriller"/>
    <s v="The Crazies "/>
    <x v="0"/>
    <n v="20000000"/>
    <n v="2010"/>
    <n v="6.5"/>
    <s v="not outlier"/>
  </r>
  <r>
    <x v="606"/>
    <n v="125"/>
    <n v="10049886"/>
    <s v="Adventure|Animation|Family|Fantasy"/>
    <s v="Spirited Away "/>
    <x v="10"/>
    <n v="19000000"/>
    <n v="2001"/>
    <n v="8.6"/>
    <s v="not outlier"/>
  </r>
  <r>
    <x v="138"/>
    <n v="132"/>
    <n v="8600000"/>
    <s v="Action|Adventure|Drama|History|Romance"/>
    <s v="The Bounty "/>
    <x v="0"/>
    <n v="25000000"/>
    <n v="1984"/>
    <n v="7"/>
    <s v="not outlier"/>
  </r>
  <r>
    <x v="874"/>
    <n v="131"/>
    <n v="21483154"/>
    <s v="Drama|War"/>
    <s v="The Book Thief "/>
    <x v="0"/>
    <n v="19000000"/>
    <n v="2013"/>
    <n v="7.6"/>
    <s v="not outlier"/>
  </r>
  <r>
    <x v="370"/>
    <n v="129"/>
    <n v="8396942"/>
    <s v="Adventure|Comedy|Romance"/>
    <s v="Sex Drive "/>
    <x v="0"/>
    <n v="19000000"/>
    <n v="2008"/>
    <n v="6.5"/>
    <s v="not outlier"/>
  </r>
  <r>
    <x v="875"/>
    <n v="100"/>
    <n v="12561"/>
    <s v="Comedy|Romance"/>
    <s v="Leap Year "/>
    <x v="0"/>
    <n v="19000000"/>
    <n v="2010"/>
    <n v="6.4"/>
    <s v="not outlier"/>
  </r>
  <r>
    <x v="876"/>
    <n v="97"/>
    <n v="6923891"/>
    <s v="Comedy|Drama|Romance"/>
    <s v="Take Me Home Tonight "/>
    <x v="0"/>
    <n v="23000000"/>
    <n v="2011"/>
    <n v="6.3"/>
    <s v="not outlier"/>
  </r>
  <r>
    <x v="877"/>
    <n v="92"/>
    <n v="2119994"/>
    <s v="Family|Fantasy|Music"/>
    <s v="The Nutcracker "/>
    <x v="0"/>
    <n v="19000000"/>
    <n v="1993"/>
    <n v="5.7"/>
    <s v="not outlier"/>
  </r>
  <r>
    <x v="878"/>
    <n v="116"/>
    <n v="1292527"/>
    <s v="Crime|Drama|Music|Thriller"/>
    <s v="Kansas City "/>
    <x v="0"/>
    <n v="19000000"/>
    <n v="1996"/>
    <n v="6.3"/>
    <s v="not outlier"/>
  </r>
  <r>
    <x v="879"/>
    <n v="90"/>
    <n v="64255243"/>
    <s v="Drama|Horror|Mystery|Thriller"/>
    <s v="The Amityville Horror "/>
    <x v="0"/>
    <n v="19000000"/>
    <n v="2005"/>
    <n v="6"/>
    <s v="not outlier"/>
  </r>
  <r>
    <x v="163"/>
    <n v="81"/>
    <n v="22245861"/>
    <s v="Comedy|Drama"/>
    <s v="Adaptation. "/>
    <x v="0"/>
    <n v="19000000"/>
    <n v="2002"/>
    <n v="7.7"/>
    <s v="not outlier"/>
  </r>
  <r>
    <x v="880"/>
    <n v="97"/>
    <n v="20433940"/>
    <s v="Horror"/>
    <s v="Land of the Dead "/>
    <x v="0"/>
    <n v="15000000"/>
    <n v="2005"/>
    <n v="6.2"/>
    <s v="not outlier"/>
  </r>
  <r>
    <x v="239"/>
    <n v="118"/>
    <n v="10562387"/>
    <s v="Adventure|Comedy|Drama"/>
    <s v="Fear and Loathing in Las Vegas "/>
    <x v="0"/>
    <n v="18500000"/>
    <n v="1998"/>
    <n v="7.7"/>
    <s v="not outlier"/>
  </r>
  <r>
    <x v="881"/>
    <n v="100"/>
    <n v="18439082"/>
    <s v="Comedy|Fantasy|Romance"/>
    <s v="The Invention of Lying "/>
    <x v="0"/>
    <n v="18500000"/>
    <n v="2009"/>
    <n v="6.4"/>
    <s v="not outlier"/>
  </r>
  <r>
    <x v="581"/>
    <n v="97"/>
    <n v="150056505"/>
    <s v="Comedy"/>
    <s v="Neighbors "/>
    <x v="0"/>
    <n v="18000000"/>
    <n v="2014"/>
    <n v="6.4"/>
    <s v="not outlier"/>
  </r>
  <r>
    <x v="157"/>
    <n v="114"/>
    <n v="119938730"/>
    <s v="Action|Comedy|Crime|Fantasy"/>
    <s v="The Mask "/>
    <x v="0"/>
    <n v="18000000"/>
    <n v="1994"/>
    <n v="6.9"/>
    <s v="not outlier"/>
  </r>
  <r>
    <x v="457"/>
    <n v="130"/>
    <n v="114968774"/>
    <s v="Comedy|Drama|Family|Fantasy|Romance"/>
    <s v="Big "/>
    <x v="0"/>
    <n v="18000000"/>
    <n v="1988"/>
    <n v="7.3"/>
    <s v="not outlier"/>
  </r>
  <r>
    <x v="306"/>
    <n v="82"/>
    <n v="128505958"/>
    <s v="Comedy"/>
    <s v="Borat: Cultural Learnings of America for Make Benefit Glorious Nation of Kazakhstan "/>
    <x v="0"/>
    <n v="18000000"/>
    <n v="2006"/>
    <n v="7.3"/>
    <s v="not outlier"/>
  </r>
  <r>
    <x v="257"/>
    <n v="96"/>
    <n v="95001351"/>
    <s v="Comedy|Romance"/>
    <s v="Legally Blonde "/>
    <x v="0"/>
    <n v="18000000"/>
    <n v="2001"/>
    <n v="6.2"/>
    <s v="not outlier"/>
  </r>
  <r>
    <x v="771"/>
    <n v="105"/>
    <n v="76400000"/>
    <s v="Action|Adventure|Sci-Fi"/>
    <s v="Star Trek III: The Search for Spock "/>
    <x v="0"/>
    <n v="17000000"/>
    <n v="1984"/>
    <n v="6.6"/>
    <s v="not outlier"/>
  </r>
  <r>
    <x v="229"/>
    <n v="122"/>
    <n v="75072454"/>
    <s v="Drama|Horror|Thriller"/>
    <s v="The Exorcism of Emily Rose "/>
    <x v="0"/>
    <n v="20000000"/>
    <n v="2005"/>
    <n v="6.7"/>
    <s v="not outlier"/>
  </r>
  <r>
    <x v="57"/>
    <n v="88"/>
    <n v="65535067"/>
    <s v="Comedy|Romance"/>
    <s v="Deuce Bigalow: Male Gigolo "/>
    <x v="0"/>
    <n v="17000000"/>
    <n v="1999"/>
    <n v="5.7"/>
    <s v="not outlier"/>
  </r>
  <r>
    <x v="834"/>
    <n v="103"/>
    <n v="6061759"/>
    <s v="Comedy|Drama|Romance"/>
    <s v="The Family Stone "/>
    <x v="0"/>
    <n v="17000000"/>
    <n v="2005"/>
    <n v="6.3"/>
    <s v="not outlier"/>
  </r>
  <r>
    <x v="578"/>
    <n v="106"/>
    <n v="64955956"/>
    <s v="Comedy|Drama"/>
    <s v="Barbershop 2: Back in Business "/>
    <x v="0"/>
    <n v="18000000"/>
    <n v="2004"/>
    <n v="5.7"/>
    <s v="not outlier"/>
  </r>
  <r>
    <x v="882"/>
    <n v="98"/>
    <n v="60057639"/>
    <s v="Comedy|Crime|Drama"/>
    <s v="Bad Santa "/>
    <x v="0"/>
    <n v="18000000"/>
    <n v="2003"/>
    <n v="7.1"/>
    <s v="not outlier"/>
  </r>
  <r>
    <x v="177"/>
    <n v="68"/>
    <n v="53868030"/>
    <s v="Comedy|Crime"/>
    <s v="Austin Powers: International Man of Mystery "/>
    <x v="0"/>
    <n v="17000000"/>
    <n v="1997"/>
    <n v="7"/>
    <s v="not outlier"/>
  </r>
  <r>
    <x v="566"/>
    <n v="94"/>
    <n v="59573085"/>
    <s v="Comedy|Family|Romance"/>
    <s v="My Big Fat Greek Wedding 2 "/>
    <x v="0"/>
    <n v="18000000"/>
    <n v="2016"/>
    <n v="6.1"/>
    <s v="not outlier"/>
  </r>
  <r>
    <x v="91"/>
    <n v="99"/>
    <n v="52691009"/>
    <s v="Comedy|Family"/>
    <s v="Diary of a Wimpy Kid: Rodrick Rules "/>
    <x v="0"/>
    <n v="21000000"/>
    <n v="2011"/>
    <n v="6.6"/>
    <s v="not outlier"/>
  </r>
  <r>
    <x v="125"/>
    <n v="107"/>
    <n v="59735548"/>
    <s v="Action|Horror|Sci-Fi"/>
    <s v="Predator "/>
    <x v="0"/>
    <n v="15000000"/>
    <n v="1987"/>
    <n v="7.8"/>
    <s v="not outlier"/>
  </r>
  <r>
    <x v="403"/>
    <n v="180"/>
    <n v="51600000"/>
    <s v="Biography|Drama|History|Music"/>
    <s v="Amadeus "/>
    <x v="0"/>
    <n v="18000000"/>
    <n v="1984"/>
    <n v="8.3000000000000007"/>
    <s v="not outlier"/>
  </r>
  <r>
    <x v="184"/>
    <n v="97"/>
    <n v="86049418"/>
    <s v="Comedy"/>
    <s v="Mean Girls "/>
    <x v="0"/>
    <n v="17000000"/>
    <n v="2004"/>
    <n v="7"/>
    <s v="not outlier"/>
  </r>
  <r>
    <x v="883"/>
    <n v="113"/>
    <n v="43601508"/>
    <s v="Comedy|Drama|Romance"/>
    <s v="Under the Tuscan Sun "/>
    <x v="0"/>
    <n v="18000000"/>
    <n v="2003"/>
    <n v="6.7"/>
    <s v="not outlier"/>
  </r>
  <r>
    <x v="878"/>
    <n v="131"/>
    <n v="41300105"/>
    <s v="Drama|Mystery"/>
    <s v="Gosford Park "/>
    <x v="0"/>
    <n v="19800000"/>
    <n v="2001"/>
    <n v="7.3"/>
    <s v="not outlier"/>
  </r>
  <r>
    <x v="394"/>
    <n v="103"/>
    <n v="41382841"/>
    <s v="Comedy|Drama|Fantasy|Romance"/>
    <s v="Peggy Sue Got Married "/>
    <x v="0"/>
    <n v="18000000"/>
    <n v="1986"/>
    <n v="6.3"/>
    <s v="not outlier"/>
  </r>
  <r>
    <x v="109"/>
    <n v="119"/>
    <n v="42335698"/>
    <s v="Comedy|Drama|Romance"/>
    <s v="Birdman or (The Unexpected Virtue of Ignorance) "/>
    <x v="0"/>
    <n v="18000000"/>
    <n v="2014"/>
    <n v="7.8"/>
    <s v="not outlier"/>
  </r>
  <r>
    <x v="644"/>
    <n v="98"/>
    <n v="33404871"/>
    <s v="Drama"/>
    <s v="Blue Jasmine "/>
    <x v="0"/>
    <n v="18000000"/>
    <n v="2013"/>
    <n v="7.3"/>
    <s v="not outlier"/>
  </r>
  <r>
    <x v="111"/>
    <n v="111"/>
    <n v="31471430"/>
    <s v="Drama|History|Thriller"/>
    <s v="United 93 "/>
    <x v="0"/>
    <n v="15000000"/>
    <n v="2006"/>
    <n v="7.6"/>
    <s v="not outlier"/>
  </r>
  <r>
    <x v="884"/>
    <n v="94"/>
    <n v="30222640"/>
    <s v="Drama|Music|Romance"/>
    <s v="Honey "/>
    <x v="0"/>
    <n v="25000000"/>
    <n v="2003"/>
    <n v="5.3"/>
    <s v="not outlier"/>
  </r>
  <r>
    <x v="885"/>
    <n v="81"/>
    <n v="26906039"/>
    <s v="Action|Comedy"/>
    <s v="Spy Hard "/>
    <x v="0"/>
    <n v="18000000"/>
    <n v="1996"/>
    <n v="5.3"/>
    <s v="not outlier"/>
  </r>
  <r>
    <x v="441"/>
    <n v="89"/>
    <n v="21378000"/>
    <s v="Fantasy|Horror"/>
    <s v="The Fog "/>
    <x v="0"/>
    <n v="1000000"/>
    <n v="1980"/>
    <n v="6.8"/>
    <s v="not outlier"/>
  </r>
  <r>
    <x v="886"/>
    <n v="106"/>
    <n v="43853424"/>
    <s v="Biography|Drama|Family|Sport"/>
    <s v="Soul Surfer "/>
    <x v="0"/>
    <n v="18000000"/>
    <n v="2011"/>
    <n v="7.1"/>
    <s v="not outlier"/>
  </r>
  <r>
    <x v="887"/>
    <n v="86"/>
    <n v="23993605"/>
    <s v="Comedy|Crime|Drama"/>
    <s v="Observe and Report "/>
    <x v="0"/>
    <n v="18000000"/>
    <n v="2009"/>
    <n v="5.8"/>
    <s v="not outlier"/>
  </r>
  <r>
    <x v="740"/>
    <n v="103"/>
    <n v="26400000"/>
    <s v="Action|Adventure|Fantasy"/>
    <s v="Conan the Destroyer "/>
    <x v="0"/>
    <n v="18000000"/>
    <n v="1984"/>
    <n v="5.8"/>
    <s v="not outlier"/>
  </r>
  <r>
    <x v="46"/>
    <n v="121"/>
    <n v="45250"/>
    <s v="Biography|Drama|Sport"/>
    <s v="Raging Bull "/>
    <x v="0"/>
    <n v="18000000"/>
    <n v="1980"/>
    <n v="8.3000000000000007"/>
    <s v="not outlier"/>
  </r>
  <r>
    <x v="888"/>
    <n v="109"/>
    <n v="22927390"/>
    <s v="Drama|Romance"/>
    <s v="Love Happens "/>
    <x v="0"/>
    <n v="18000000"/>
    <n v="2009"/>
    <n v="5.6"/>
    <s v="not outlier"/>
  </r>
  <r>
    <x v="259"/>
    <n v="109"/>
    <n v="4250320"/>
    <s v="Adventure|Fantasy|Mystery|Thriller"/>
    <s v="Young Sherlock Holmes "/>
    <x v="0"/>
    <n v="18000000"/>
    <n v="1985"/>
    <n v="6.8"/>
    <s v="not outlier"/>
  </r>
  <r>
    <x v="889"/>
    <n v="123"/>
    <n v="22452209"/>
    <s v="Comedy|Drama|Musical|Romance"/>
    <s v="Fame "/>
    <x v="0"/>
    <n v="18000000"/>
    <n v="2009"/>
    <n v="5"/>
    <s v="not outlier"/>
  </r>
  <r>
    <x v="436"/>
    <n v="94"/>
    <n v="18329466"/>
    <s v="Adventure|Biography|Drama|Thriller"/>
    <s v="127 Hours "/>
    <x v="0"/>
    <n v="18000000"/>
    <n v="2010"/>
    <n v="7.6"/>
    <s v="not outlier"/>
  </r>
  <r>
    <x v="644"/>
    <n v="94"/>
    <n v="17071230"/>
    <s v="Comedy|Crime"/>
    <s v="Small Time Crooks "/>
    <x v="0"/>
    <n v="18000000"/>
    <n v="2000"/>
    <n v="6.7"/>
    <s v="not outlier"/>
  </r>
  <r>
    <x v="890"/>
    <n v="115"/>
    <n v="17174870"/>
    <s v="Drama|Music|Romance"/>
    <s v="Center Stage "/>
    <x v="0"/>
    <n v="18000000"/>
    <n v="2000"/>
    <n v="6.7"/>
    <s v="not outlier"/>
  </r>
  <r>
    <x v="791"/>
    <n v="107"/>
    <n v="26284475"/>
    <s v="Comedy"/>
    <s v="Love the Coopers "/>
    <x v="0"/>
    <n v="17000000"/>
    <n v="2015"/>
    <n v="5.7"/>
    <s v="not outlier"/>
  </r>
  <r>
    <x v="891"/>
    <n v="91"/>
    <n v="16702864"/>
    <s v="Comedy|Crime"/>
    <s v="Catch That Kid "/>
    <x v="0"/>
    <n v="18000000"/>
    <n v="2004"/>
    <n v="5.2"/>
    <s v="not outlier"/>
  </r>
  <r>
    <x v="534"/>
    <n v="125"/>
    <n v="15561627"/>
    <s v="Drama"/>
    <s v="Life as a House "/>
    <x v="0"/>
    <n v="18000000"/>
    <n v="2001"/>
    <n v="7.5"/>
    <s v="not outlier"/>
  </r>
  <r>
    <x v="436"/>
    <n v="122"/>
    <n v="17750583"/>
    <s v="Biography|Drama"/>
    <s v="Steve Jobs "/>
    <x v="0"/>
    <n v="30000000"/>
    <n v="2015"/>
    <n v="7.2"/>
    <s v="not outlier"/>
  </r>
  <r>
    <x v="120"/>
    <n v="102"/>
    <n v="14793904"/>
    <s v="Comedy|Romance"/>
    <s v="I Love You, Beth Cooper "/>
    <x v="0"/>
    <n v="18000000"/>
    <n v="2009"/>
    <n v="5.3"/>
    <s v="not outlier"/>
  </r>
  <r>
    <x v="695"/>
    <n v="90"/>
    <n v="15281286"/>
    <s v="Comedy|Drama|Romance"/>
    <s v="Youth in Revolt "/>
    <x v="0"/>
    <n v="18000000"/>
    <n v="2009"/>
    <n v="6.5"/>
    <s v="not outlier"/>
  </r>
  <r>
    <x v="892"/>
    <n v="98"/>
    <n v="8000000"/>
    <s v="Action|Adventure|Western"/>
    <s v="The Legend of the Lone Ranger "/>
    <x v="0"/>
    <n v="18000000"/>
    <n v="1981"/>
    <n v="5"/>
    <s v="not outlier"/>
  </r>
  <r>
    <x v="893"/>
    <n v="109"/>
    <n v="13491653"/>
    <s v="Drama|Thriller"/>
    <s v="The Tailor of Panama "/>
    <x v="0"/>
    <n v="18000000"/>
    <n v="2001"/>
    <n v="6.1"/>
    <s v="not outlier"/>
  </r>
  <r>
    <x v="894"/>
    <n v="90"/>
    <n v="10494494"/>
    <s v="Action|Crime|Thriller"/>
    <s v="Getaway "/>
    <x v="0"/>
    <n v="18000000"/>
    <n v="2013"/>
    <n v="4.4000000000000004"/>
    <s v="not outlier"/>
  </r>
  <r>
    <x v="102"/>
    <n v="112"/>
    <n v="7837632"/>
    <s v="Drama"/>
    <s v="The Ice Storm "/>
    <x v="0"/>
    <n v="18000000"/>
    <n v="1997"/>
    <n v="7.5"/>
    <s v="not outlier"/>
  </r>
  <r>
    <x v="319"/>
    <n v="94"/>
    <n v="15155772"/>
    <s v="Comedy|Drama|Romance"/>
    <s v="And So It Goes "/>
    <x v="0"/>
    <n v="18000000"/>
    <n v="2014"/>
    <n v="5.7"/>
    <s v="not outlier"/>
  </r>
  <r>
    <x v="895"/>
    <n v="105"/>
    <n v="8508843"/>
    <s v="Adventure|Comedy"/>
    <s v="Troop Beverly Hills "/>
    <x v="0"/>
    <n v="18000000"/>
    <n v="1989"/>
    <n v="5.5"/>
    <s v="not outlier"/>
  </r>
  <r>
    <x v="896"/>
    <n v="104"/>
    <n v="7739049"/>
    <s v="Comedy|Drama|Romance"/>
    <s v="Being Julia "/>
    <x v="0"/>
    <n v="18000000"/>
    <n v="2004"/>
    <n v="7.1"/>
    <s v="not outlier"/>
  </r>
  <r>
    <x v="423"/>
    <n v="112"/>
    <n v="6734844"/>
    <s v="Drama|Romance"/>
    <s v="9½ Weeks "/>
    <x v="0"/>
    <n v="17000000"/>
    <n v="1986"/>
    <n v="5.9"/>
    <s v="not outlier"/>
  </r>
  <r>
    <x v="897"/>
    <n v="108"/>
    <n v="6000000"/>
    <s v="Action|Adventure|Fantasy"/>
    <s v="Dragonslayer "/>
    <x v="0"/>
    <n v="18000000"/>
    <n v="1981"/>
    <n v="6.7"/>
    <s v="not outlier"/>
  </r>
  <r>
    <x v="721"/>
    <n v="112"/>
    <n v="6615578"/>
    <s v="Biography|Drama|Romance"/>
    <s v="The Last Station "/>
    <x v="0"/>
    <n v="13000000"/>
    <n v="2009"/>
    <n v="7"/>
    <s v="not outlier"/>
  </r>
  <r>
    <x v="23"/>
    <n v="127"/>
    <n v="5887457"/>
    <s v="Biography|Comedy|Drama"/>
    <s v="Ed Wood "/>
    <x v="0"/>
    <n v="18000000"/>
    <n v="1994"/>
    <n v="7.9"/>
    <s v="not outlier"/>
  </r>
  <r>
    <x v="636"/>
    <n v="111"/>
    <n v="13362308"/>
    <s v="Drama"/>
    <s v="Labor Day "/>
    <x v="0"/>
    <n v="18000000"/>
    <n v="2013"/>
    <n v="6.9"/>
    <s v="not outlier"/>
  </r>
  <r>
    <x v="181"/>
    <n v="126"/>
    <n v="5701643"/>
    <s v="Adventure|Biography|Drama|History|War"/>
    <s v="Mongol: The Rise of Genghis Khan "/>
    <x v="16"/>
    <n v="20000000"/>
    <n v="2007"/>
    <n v="7.3"/>
    <s v="not outlier"/>
  </r>
  <r>
    <x v="123"/>
    <n v="114"/>
    <n v="5694401"/>
    <s v="Action|Crime|Thriller"/>
    <s v="RocknRolla "/>
    <x v="0"/>
    <n v="18000000"/>
    <n v="2008"/>
    <n v="7.3"/>
    <s v="not outlier"/>
  </r>
  <r>
    <x v="81"/>
    <n v="150"/>
    <n v="4414535"/>
    <s v="Drama"/>
    <s v="Hamlet "/>
    <x v="0"/>
    <n v="18000000"/>
    <n v="1996"/>
    <n v="7.8"/>
    <s v="not outlier"/>
  </r>
  <r>
    <x v="898"/>
    <n v="112"/>
    <n v="3707794"/>
    <s v="Adventure|Drama|Sci-Fi|Thriller"/>
    <s v="Midnight Special "/>
    <x v="0"/>
    <n v="18000000"/>
    <n v="2016"/>
    <n v="6.7"/>
    <s v="not outlier"/>
  </r>
  <r>
    <x v="644"/>
    <n v="108"/>
    <n v="3203044"/>
    <s v="Comedy|Romance"/>
    <s v="Anything Else "/>
    <x v="0"/>
    <n v="18000000"/>
    <n v="2003"/>
    <n v="6.4"/>
    <s v="not outlier"/>
  </r>
  <r>
    <x v="899"/>
    <n v="116"/>
    <n v="4435083"/>
    <s v="Biography|Drama|Romance|War"/>
    <s v="The Railway Man "/>
    <x v="0"/>
    <n v="18000000"/>
    <n v="2013"/>
    <n v="7.1"/>
    <s v="not outlier"/>
  </r>
  <r>
    <x v="900"/>
    <n v="144"/>
    <n v="2222647"/>
    <s v="Drama|Mystery"/>
    <s v="The White Ribbon "/>
    <x v="15"/>
    <n v="12000000"/>
    <n v="2009"/>
    <n v="7.8"/>
    <s v="not outlier"/>
  </r>
  <r>
    <x v="901"/>
    <n v="93"/>
    <n v="3500000"/>
    <s v="Action|Horror|Romance|Sci-Fi|Thriller"/>
    <s v="The Wraith "/>
    <x v="0"/>
    <n v="2700000"/>
    <n v="1986"/>
    <n v="5.9"/>
    <s v="not outlier"/>
  </r>
  <r>
    <x v="224"/>
    <n v="103"/>
    <n v="676698"/>
    <s v="Crime|Drama|Mystery|Thriller"/>
    <s v="The Salton Sea "/>
    <x v="0"/>
    <n v="18000000"/>
    <n v="2002"/>
    <n v="7.2"/>
    <s v="not outlier"/>
  </r>
  <r>
    <x v="902"/>
    <n v="121"/>
    <n v="229311"/>
    <s v="Action|Drama|History|Romance|War|Western"/>
    <s v="One Man's Hero "/>
    <x v="0"/>
    <n v="11350000"/>
    <n v="1999"/>
    <n v="6.2"/>
    <s v="not outlier"/>
  </r>
  <r>
    <x v="903"/>
    <n v="105"/>
    <n v="63260"/>
    <s v="Action|Animation|Sci-Fi|Thriller"/>
    <s v="Renaissance "/>
    <x v="0"/>
    <n v="14000000"/>
    <n v="2006"/>
    <n v="6.7"/>
    <s v="not outlier"/>
  </r>
  <r>
    <x v="525"/>
    <n v="119"/>
    <n v="121463226"/>
    <s v="Comedy"/>
    <s v="Superbad "/>
    <x v="0"/>
    <n v="20000000"/>
    <n v="2007"/>
    <n v="7.6"/>
    <s v="not outlier"/>
  </r>
  <r>
    <x v="103"/>
    <n v="98"/>
    <n v="58006147"/>
    <s v="Drama|Music|Musical|Romance"/>
    <s v="Step Up 2: The Streets "/>
    <x v="0"/>
    <n v="23000000"/>
    <n v="2008"/>
    <n v="6.2"/>
    <s v="not outlier"/>
  </r>
  <r>
    <x v="904"/>
    <n v="80"/>
    <n v="51053787"/>
    <s v="Action|Animation|Comedy|Crime|Family"/>
    <s v="Hoodwinked! "/>
    <x v="0"/>
    <n v="17500000"/>
    <n v="2005"/>
    <n v="6.5"/>
    <s v="not outlier"/>
  </r>
  <r>
    <x v="905"/>
    <n v="121"/>
    <n v="23472900"/>
    <s v="Drama|History|War"/>
    <s v="Hotel Rwanda "/>
    <x v="0"/>
    <n v="17500000"/>
    <n v="2004"/>
    <n v="8.1"/>
    <s v="not outlier"/>
  </r>
  <r>
    <x v="906"/>
    <n v="94"/>
    <n v="39687528"/>
    <s v="Action|Crime|Drama|Thriller"/>
    <s v="Hitman "/>
    <x v="0"/>
    <n v="24000000"/>
    <n v="2007"/>
    <n v="6.3"/>
    <s v="not outlier"/>
  </r>
  <r>
    <x v="907"/>
    <n v="93"/>
    <n v="7017178"/>
    <s v="Drama|Family|Music|Musical"/>
    <s v="Black Nativity "/>
    <x v="0"/>
    <n v="17500000"/>
    <n v="2013"/>
    <n v="4.4000000000000004"/>
    <s v="not outlier"/>
  </r>
  <r>
    <x v="908"/>
    <n v="116"/>
    <n v="325491"/>
    <s v="Crime|Drama|Thriller"/>
    <s v="City of Ghosts "/>
    <x v="0"/>
    <n v="17500000"/>
    <n v="2002"/>
    <n v="6"/>
    <s v="not outlier"/>
  </r>
  <r>
    <x v="295"/>
    <n v="101"/>
    <n v="96471845"/>
    <s v="Fantasy|Horror|Thriller"/>
    <s v="The Others "/>
    <x v="0"/>
    <n v="17000000"/>
    <n v="2001"/>
    <n v="7.6"/>
    <s v="not outlier"/>
  </r>
  <r>
    <x v="0"/>
    <n v="154"/>
    <n v="85200000"/>
    <s v="Action|Adventure|Sci-Fi"/>
    <s v="Aliens "/>
    <x v="0"/>
    <n v="18500000"/>
    <n v="1986"/>
    <n v="8.4"/>
    <s v="not outlier"/>
  </r>
  <r>
    <x v="909"/>
    <n v="170"/>
    <n v="72000000"/>
    <s v="Drama|Family|Musical|Romance"/>
    <s v="My Fair Lady "/>
    <x v="0"/>
    <n v="17000000"/>
    <n v="1964"/>
    <n v="7.9"/>
    <s v="not outlier"/>
  </r>
  <r>
    <x v="910"/>
    <n v="99"/>
    <n v="72219395"/>
    <s v="Horror|Mystery|Thriller"/>
    <s v="I Know What You Did Last Summer "/>
    <x v="0"/>
    <n v="17000000"/>
    <n v="1997"/>
    <n v="5.6"/>
    <s v="not outlier"/>
  </r>
  <r>
    <x v="586"/>
    <n v="104"/>
    <n v="82389560"/>
    <s v="Comedy"/>
    <s v="Let's Be Cops "/>
    <x v="0"/>
    <n v="17000000"/>
    <n v="2014"/>
    <n v="6.5"/>
    <s v="not outlier"/>
  </r>
  <r>
    <x v="637"/>
    <n v="126"/>
    <n v="71502303"/>
    <s v="Adventure|Comedy|Drama|Romance"/>
    <s v="Sideways "/>
    <x v="0"/>
    <n v="12000000"/>
    <n v="2004"/>
    <n v="7.5"/>
    <s v="not outlier"/>
  </r>
  <r>
    <x v="400"/>
    <n v="110"/>
    <n v="19179969"/>
    <s v="Comedy"/>
    <s v="Beerfest "/>
    <x v="0"/>
    <n v="17500000"/>
    <n v="2006"/>
    <n v="6.3"/>
    <s v="not outlier"/>
  </r>
  <r>
    <x v="441"/>
    <n v="101"/>
    <n v="47000000"/>
    <s v="Horror|Thriller"/>
    <s v="Halloween "/>
    <x v="0"/>
    <n v="300000"/>
    <n v="1978"/>
    <n v="7.9"/>
    <s v="not outlier"/>
  </r>
  <r>
    <x v="911"/>
    <n v="87"/>
    <n v="37566230"/>
    <s v="Comedy|Drama|Family|Fantasy|Sci-Fi"/>
    <s v="Good Boy! "/>
    <x v="0"/>
    <n v="17000000"/>
    <n v="2003"/>
    <n v="5.0999999999999996"/>
    <s v="not outlier"/>
  </r>
  <r>
    <x v="702"/>
    <n v="123"/>
    <n v="70492685"/>
    <s v="Comedy|Drama"/>
    <s v="The Best Man Holiday "/>
    <x v="0"/>
    <n v="17000000"/>
    <n v="2013"/>
    <n v="6.7"/>
    <s v="not outlier"/>
  </r>
  <r>
    <x v="727"/>
    <n v="109"/>
    <n v="35635046"/>
    <s v="Action|Crime|Drama|Thriller"/>
    <s v="Smokin' Aces "/>
    <x v="0"/>
    <n v="17000000"/>
    <n v="2006"/>
    <n v="6.7"/>
    <s v="not outlier"/>
  </r>
  <r>
    <x v="912"/>
    <n v="90"/>
    <n v="45670855"/>
    <s v="Horror|Mystery"/>
    <s v="Saw 3D: The Final Chapter "/>
    <x v="0"/>
    <n v="20000000"/>
    <n v="2010"/>
    <n v="5.6"/>
    <s v="not outlier"/>
  </r>
  <r>
    <x v="312"/>
    <n v="96"/>
    <n v="37939782"/>
    <s v="Comedy|Romance"/>
    <s v="40 Days and 40 Nights "/>
    <x v="0"/>
    <n v="17000000"/>
    <n v="2002"/>
    <n v="5.6"/>
    <s v="not outlier"/>
  </r>
  <r>
    <x v="913"/>
    <n v="82"/>
    <n v="30324946"/>
    <s v="Comedy|Music|Romance"/>
    <s v="A Night at the Roxbury "/>
    <x v="0"/>
    <n v="17000000"/>
    <n v="1998"/>
    <n v="6.2"/>
    <s v="not outlier"/>
  </r>
  <r>
    <x v="914"/>
    <n v="86"/>
    <n v="27854896"/>
    <s v="Drama|Fantasy|Romance"/>
    <s v="Beastly "/>
    <x v="0"/>
    <n v="17000000"/>
    <n v="2011"/>
    <n v="5.6"/>
    <s v="not outlier"/>
  </r>
  <r>
    <x v="588"/>
    <n v="108"/>
    <n v="41777564"/>
    <s v="Horror"/>
    <s v="The Hills Have Eyes "/>
    <x v="0"/>
    <n v="15000000"/>
    <n v="2006"/>
    <n v="6.4"/>
    <s v="not outlier"/>
  </r>
  <r>
    <x v="375"/>
    <n v="98"/>
    <n v="22734486"/>
    <s v="Comedy"/>
    <s v="Dickie Roberts: Former Child Star "/>
    <x v="0"/>
    <n v="17000000"/>
    <n v="2003"/>
    <n v="5.6"/>
    <s v="not outlier"/>
  </r>
  <r>
    <x v="669"/>
    <n v="129"/>
    <n v="44469602"/>
    <s v="Biography|Drama|Sport"/>
    <s v="McFarland, USA "/>
    <x v="0"/>
    <n v="17000000"/>
    <n v="2015"/>
    <n v="7.4"/>
    <s v="not outlier"/>
  </r>
  <r>
    <x v="915"/>
    <n v="112"/>
    <n v="64998368"/>
    <s v="Comedy|Music|Romance"/>
    <s v="Pitch Perfect "/>
    <x v="0"/>
    <n v="17000000"/>
    <n v="2012"/>
    <n v="7.2"/>
    <s v="not outlier"/>
  </r>
  <r>
    <x v="580"/>
    <n v="108"/>
    <n v="19693891"/>
    <s v="Comedy|Drama|Romance|Sport"/>
    <s v="Summer Catch "/>
    <x v="0"/>
    <n v="34000000"/>
    <n v="2001"/>
    <n v="4.9000000000000004"/>
    <s v="not outlier"/>
  </r>
  <r>
    <x v="5"/>
    <n v="121"/>
    <n v="16311763"/>
    <s v="Crime|Drama|Thriller"/>
    <s v="A Simple Plan "/>
    <x v="0"/>
    <n v="17000000"/>
    <n v="1998"/>
    <n v="7.5"/>
    <s v="not outlier"/>
  </r>
  <r>
    <x v="916"/>
    <n v="89"/>
    <n v="12693621"/>
    <s v="Horror|Mystery|Thriller"/>
    <s v="They "/>
    <x v="0"/>
    <n v="17000000"/>
    <n v="2002"/>
    <n v="4.8"/>
    <s v="not outlier"/>
  </r>
  <r>
    <x v="917"/>
    <n v="73"/>
    <n v="11634458"/>
    <s v="Adventure|Comedy|Family|Fantasy|Musical"/>
    <s v="The Adventures of Elmo in Grouchland "/>
    <x v="0"/>
    <n v="17000000"/>
    <n v="1999"/>
    <n v="5.8"/>
    <s v="not outlier"/>
  </r>
  <r>
    <x v="256"/>
    <n v="132"/>
    <n v="27154426"/>
    <s v="Crime|Drama|Thriller"/>
    <s v="Brooklyn's Finest "/>
    <x v="0"/>
    <n v="17000000"/>
    <n v="2009"/>
    <n v="6.7"/>
    <s v="not outlier"/>
  </r>
  <r>
    <x v="918"/>
    <n v="96"/>
    <n v="54239856"/>
    <s v="Horror"/>
    <s v="Evil Dead "/>
    <x v="0"/>
    <n v="17000000"/>
    <n v="2013"/>
    <n v="6.5"/>
    <s v="not outlier"/>
  </r>
  <r>
    <x v="350"/>
    <n v="98"/>
    <n v="8662318"/>
    <s v="Comedy|Romance"/>
    <s v="My Life in Ruins "/>
    <x v="0"/>
    <n v="17000000"/>
    <n v="2009"/>
    <n v="5.9"/>
    <s v="not outlier"/>
  </r>
  <r>
    <x v="155"/>
    <n v="107"/>
    <n v="7156725"/>
    <s v="Comedy|Music"/>
    <s v="American Dreamz "/>
    <x v="0"/>
    <n v="19000000"/>
    <n v="2006"/>
    <n v="5.5"/>
    <s v="not outlier"/>
  </r>
  <r>
    <x v="919"/>
    <n v="122"/>
    <n v="6855137"/>
    <s v="Action|Crime|Drama|Thriller"/>
    <s v="Running Scared "/>
    <x v="0"/>
    <n v="17000000"/>
    <n v="2006"/>
    <n v="7.4"/>
    <s v="not outlier"/>
  </r>
  <r>
    <x v="209"/>
    <n v="110"/>
    <n v="39825798"/>
    <s v="Drama|Mystery|Romance|Thriller"/>
    <s v="The Illusionist "/>
    <x v="0"/>
    <n v="16000000"/>
    <n v="2006"/>
    <n v="7.6"/>
    <s v="not outlier"/>
  </r>
  <r>
    <x v="920"/>
    <n v="102"/>
    <n v="2000000"/>
    <s v="Adventure|Horror|Thriller"/>
    <s v="Roar "/>
    <x v="0"/>
    <n v="17000000"/>
    <n v="1981"/>
    <n v="6.4"/>
    <s v="not outlier"/>
  </r>
  <r>
    <x v="167"/>
    <n v="98"/>
    <n v="1569918"/>
    <s v="Biography|Crime|Drama|Thriller"/>
    <s v="Veronica Guerin "/>
    <x v="0"/>
    <n v="17000000"/>
    <n v="2003"/>
    <n v="6.9"/>
    <s v="not outlier"/>
  </r>
  <r>
    <x v="921"/>
    <n v="120"/>
    <n v="106869"/>
    <s v="Crime|Drama|Romance|Thriller"/>
    <s v="Escobar: Paradise Lost "/>
    <x v="0"/>
    <n v="17000000"/>
    <n v="2014"/>
    <n v="6.6"/>
    <s v="not outlier"/>
  </r>
  <r>
    <x v="752"/>
    <n v="160"/>
    <n v="273420"/>
    <s v="Comedy|Mystery|Sci-Fi|Thriller"/>
    <s v="Southland Tales "/>
    <x v="0"/>
    <n v="17000000"/>
    <n v="2006"/>
    <n v="5.5"/>
    <s v="not outlier"/>
  </r>
  <r>
    <x v="922"/>
    <n v="83"/>
    <n v="4930798"/>
    <s v="Horror|Thriller"/>
    <s v="The Apparition "/>
    <x v="0"/>
    <n v="17000000"/>
    <n v="2012"/>
    <n v="4.0999999999999996"/>
    <s v="not outlier"/>
  </r>
  <r>
    <x v="923"/>
    <n v="102"/>
    <n v="59847242"/>
    <s v="Comedy|Drama|Family|Romance"/>
    <s v="My Girl "/>
    <x v="0"/>
    <n v="16500000"/>
    <n v="1991"/>
    <n v="6.8"/>
    <s v="not outlier"/>
  </r>
  <r>
    <x v="924"/>
    <n v="122"/>
    <n v="220914"/>
    <s v="Biography|Drama|Romance"/>
    <s v="Fur: An Imaginary Portrait of Diane Arbus "/>
    <x v="0"/>
    <n v="16800000"/>
    <n v="2006"/>
    <n v="6.5"/>
    <s v="not outlier"/>
  </r>
  <r>
    <x v="74"/>
    <n v="126"/>
    <n v="43848100"/>
    <s v="Crime|Drama"/>
    <s v="Wall Street "/>
    <x v="0"/>
    <n v="15000000"/>
    <n v="1987"/>
    <n v="7.4"/>
    <s v="not outlier"/>
  </r>
  <r>
    <x v="102"/>
    <n v="136"/>
    <n v="42700000"/>
    <s v="Drama|Romance"/>
    <s v="Sense and Sensibility "/>
    <x v="0"/>
    <n v="16500000"/>
    <n v="1995"/>
    <n v="7.7"/>
    <s v="not outlier"/>
  </r>
  <r>
    <x v="925"/>
    <n v="120"/>
    <n v="18663911"/>
    <s v="Biography|Drama|Romance"/>
    <s v="Becoming Jane "/>
    <x v="0"/>
    <n v="16500000"/>
    <n v="2007"/>
    <n v="7.1"/>
    <s v="not outlier"/>
  </r>
  <r>
    <x v="926"/>
    <n v="108"/>
    <n v="11702090"/>
    <s v="Comedy|Romance"/>
    <s v="Sydney White "/>
    <x v="0"/>
    <n v="16500000"/>
    <n v="2007"/>
    <n v="6.3"/>
    <s v="not outlier"/>
  </r>
  <r>
    <x v="927"/>
    <n v="126"/>
    <n v="13005485"/>
    <s v="Drama"/>
    <s v="House of Sand and Fog "/>
    <x v="0"/>
    <n v="15000000"/>
    <n v="2003"/>
    <n v="7.6"/>
    <s v="not outlier"/>
  </r>
  <r>
    <x v="106"/>
    <n v="128"/>
    <n v="95860116"/>
    <s v="Comedy|Drama"/>
    <s v="Dead Poets Society "/>
    <x v="0"/>
    <n v="16400000"/>
    <n v="1989"/>
    <n v="8"/>
    <s v="not outlier"/>
  </r>
  <r>
    <x v="928"/>
    <n v="113"/>
    <n v="127175354"/>
    <s v="Comedy"/>
    <s v="Dumb &amp; Dumber "/>
    <x v="0"/>
    <n v="16000000"/>
    <n v="1994"/>
    <n v="7.3"/>
    <s v="not outlier"/>
  </r>
  <r>
    <x v="319"/>
    <n v="89"/>
    <n v="92823600"/>
    <s v="Comedy|Drama|Romance"/>
    <s v="When Harry Met Sally... "/>
    <x v="0"/>
    <n v="16000000"/>
    <n v="1989"/>
    <n v="7.6"/>
    <s v="not outlier"/>
  </r>
  <r>
    <x v="777"/>
    <n v="129"/>
    <n v="54000000"/>
    <s v="Drama"/>
    <s v="The Verdict "/>
    <x v="0"/>
    <n v="16000000"/>
    <n v="1982"/>
    <n v="7.8"/>
    <s v="not outlier"/>
  </r>
  <r>
    <x v="220"/>
    <n v="94"/>
    <n v="68525609"/>
    <s v="Comedy"/>
    <s v="Road Trip "/>
    <x v="0"/>
    <n v="15600000"/>
    <n v="2000"/>
    <n v="6.5"/>
    <s v="not outlier"/>
  </r>
  <r>
    <x v="334"/>
    <n v="106"/>
    <n v="52885587"/>
    <s v="Comedy|Drama|Romance|Sport"/>
    <s v="Varsity Blues "/>
    <x v="0"/>
    <n v="16000000"/>
    <n v="1999"/>
    <n v="6.4"/>
    <s v="not outlier"/>
  </r>
  <r>
    <x v="929"/>
    <n v="100"/>
    <n v="44667095"/>
    <s v="Comedy|Drama|Romance"/>
    <s v="The Artist "/>
    <x v="0"/>
    <n v="15000000"/>
    <n v="2011"/>
    <n v="8"/>
    <s v="not outlier"/>
  </r>
  <r>
    <x v="310"/>
    <n v="89"/>
    <n v="42638165"/>
    <s v="Drama|Fantasy|Horror|Mystery|Thriller"/>
    <s v="The Unborn "/>
    <x v="0"/>
    <n v="16000000"/>
    <n v="2009"/>
    <n v="4.8"/>
    <s v="not outlier"/>
  </r>
  <r>
    <x v="442"/>
    <n v="94"/>
    <n v="45507053"/>
    <s v="Adventure|Comedy|Drama|Romance"/>
    <s v="Moonrise Kingdom "/>
    <x v="0"/>
    <n v="16000000"/>
    <n v="2012"/>
    <n v="7.8"/>
    <s v="not outlier"/>
  </r>
  <r>
    <x v="84"/>
    <n v="83"/>
    <n v="39511038"/>
    <s v="Horror"/>
    <s v="The Texas Chainsaw Massacre: The Beginning "/>
    <x v="0"/>
    <n v="16000000"/>
    <n v="2006"/>
    <n v="5.9"/>
    <s v="not outlier"/>
  </r>
  <r>
    <x v="930"/>
    <n v="111"/>
    <n v="6462576"/>
    <s v="Drama"/>
    <s v="The Young Messiah "/>
    <x v="0"/>
    <n v="18500000"/>
    <n v="2016"/>
    <n v="5.4"/>
    <s v="not outlier"/>
  </r>
  <r>
    <x v="36"/>
    <n v="112"/>
    <n v="37623143"/>
    <s v="Drama|Fantasy|War"/>
    <s v="Pan's Labyrinth "/>
    <x v="3"/>
    <n v="13500000"/>
    <n v="2006"/>
    <n v="8.1999999999999993"/>
    <s v="not outlier"/>
  </r>
  <r>
    <x v="515"/>
    <n v="94"/>
    <n v="33357476"/>
    <s v="Action|Comedy|Crime|Family"/>
    <s v="See Spot Run "/>
    <x v="0"/>
    <n v="35000000"/>
    <n v="2001"/>
    <n v="5.4"/>
    <s v="not outlier"/>
  </r>
  <r>
    <x v="246"/>
    <n v="130"/>
    <n v="28734552"/>
    <s v="Crime|Drama|Romance|Thriller"/>
    <s v="Baby Boy "/>
    <x v="0"/>
    <n v="16000000"/>
    <n v="2001"/>
    <n v="6.4"/>
    <s v="not outlier"/>
  </r>
  <r>
    <x v="931"/>
    <n v="91"/>
    <n v="37300107"/>
    <s v="Drama|Horror|Thriller"/>
    <s v="The Roommate "/>
    <x v="0"/>
    <n v="16000000"/>
    <n v="2011"/>
    <n v="4.8"/>
    <s v="not outlier"/>
  </r>
  <r>
    <x v="540"/>
    <n v="91"/>
    <n v="27087695"/>
    <s v="Adventure|Comedy|Drama"/>
    <s v="Joe Dirt "/>
    <x v="0"/>
    <n v="17700000"/>
    <n v="2001"/>
    <n v="5.9"/>
    <s v="not outlier"/>
  </r>
  <r>
    <x v="932"/>
    <n v="110"/>
    <n v="30102717"/>
    <s v="Action|Crime"/>
    <s v="Double Impact "/>
    <x v="0"/>
    <n v="15000000"/>
    <n v="1991"/>
    <n v="5.5"/>
    <s v="not outlier"/>
  </r>
  <r>
    <x v="215"/>
    <n v="121"/>
    <n v="23618786"/>
    <s v="Action|Comedy|Mystery"/>
    <s v="Hot Fuzz "/>
    <x v="0"/>
    <n v="8000000"/>
    <n v="2007"/>
    <n v="7.9"/>
    <s v="not outlier"/>
  </r>
  <r>
    <x v="933"/>
    <n v="114"/>
    <n v="26896744"/>
    <s v="Comedy|Drama"/>
    <s v="The Women "/>
    <x v="0"/>
    <n v="16500000"/>
    <n v="2008"/>
    <n v="4.9000000000000004"/>
    <s v="not outlier"/>
  </r>
  <r>
    <x v="644"/>
    <n v="96"/>
    <n v="23213577"/>
    <s v="Drama|Romance"/>
    <s v="Vicky Cristina Barcelona "/>
    <x v="0"/>
    <n v="15500000"/>
    <n v="2008"/>
    <n v="7.2"/>
    <s v="not outlier"/>
  </r>
  <r>
    <x v="934"/>
    <n v="94"/>
    <n v="20627372"/>
    <s v="Comedy|Drama|Romance"/>
    <s v="Boys and Girls "/>
    <x v="0"/>
    <n v="16000000"/>
    <n v="2000"/>
    <n v="5.3"/>
    <s v="not outlier"/>
  </r>
  <r>
    <x v="935"/>
    <n v="109"/>
    <n v="16346122"/>
    <s v="Drama"/>
    <s v="White Oleander "/>
    <x v="0"/>
    <n v="16000000"/>
    <n v="2002"/>
    <n v="7.2"/>
    <s v="not outlier"/>
  </r>
  <r>
    <x v="389"/>
    <n v="107"/>
    <n v="16204793"/>
    <s v="Comedy|Fantasy|Horror"/>
    <s v="Jennifer's Body "/>
    <x v="0"/>
    <n v="16000000"/>
    <n v="2009"/>
    <n v="5.0999999999999996"/>
    <s v="not outlier"/>
  </r>
  <r>
    <x v="936"/>
    <n v="96"/>
    <n v="15427192"/>
    <s v="Comedy|Crime|Mystery"/>
    <s v="Drowning Mona "/>
    <x v="0"/>
    <n v="16000000"/>
    <n v="2000"/>
    <n v="5.6"/>
    <s v="not outlier"/>
  </r>
  <r>
    <x v="644"/>
    <n v="88"/>
    <n v="14792779"/>
    <s v="Comedy"/>
    <s v="Radio Days "/>
    <x v="0"/>
    <n v="16000000"/>
    <n v="1987"/>
    <n v="7.6"/>
    <s v="not outlier"/>
  </r>
  <r>
    <x v="937"/>
    <n v="113"/>
    <n v="19057024"/>
    <s v="Drama|Romance"/>
    <s v="Remember Me "/>
    <x v="0"/>
    <n v="16000000"/>
    <n v="2010"/>
    <n v="7.2"/>
    <s v="not outlier"/>
  </r>
  <r>
    <x v="938"/>
    <n v="101"/>
    <n v="14108518"/>
    <s v="Comedy|Drama|Romance"/>
    <s v="How to Deal "/>
    <x v="0"/>
    <n v="16000000"/>
    <n v="2003"/>
    <n v="5.7"/>
    <s v="not outlier"/>
  </r>
  <r>
    <x v="760"/>
    <n v="105"/>
    <n v="13854000"/>
    <s v="Comedy|Romance|Sci-Fi"/>
    <s v="My Stepmother Is an Alien "/>
    <x v="0"/>
    <n v="20000000"/>
    <n v="1988"/>
    <n v="5.2"/>
    <s v="not outlier"/>
  </r>
  <r>
    <x v="234"/>
    <n v="125"/>
    <n v="77324422"/>
    <s v="Drama"/>
    <s v="Philadelphia "/>
    <x v="0"/>
    <n v="26000000"/>
    <n v="1993"/>
    <n v="7.7"/>
    <s v="not outlier"/>
  </r>
  <r>
    <x v="939"/>
    <n v="100"/>
    <n v="15500000"/>
    <s v="Mystery|Sci-Fi|Thriller"/>
    <s v="The Thirteenth Floor "/>
    <x v="0"/>
    <n v="16000000"/>
    <n v="1999"/>
    <n v="7"/>
    <s v="not outlier"/>
  </r>
  <r>
    <x v="940"/>
    <n v="112"/>
    <n v="4734235"/>
    <s v="Comedy|Drama|Music"/>
    <s v="Duets "/>
    <x v="0"/>
    <n v="15000000"/>
    <n v="2000"/>
    <n v="6"/>
    <s v="not outlier"/>
  </r>
  <r>
    <x v="644"/>
    <n v="112"/>
    <n v="4839383"/>
    <s v="Comedy|Romance"/>
    <s v="Hollywood Ending "/>
    <x v="0"/>
    <n v="16000000"/>
    <n v="2002"/>
    <n v="6.6"/>
    <s v="not outlier"/>
  </r>
  <r>
    <x v="941"/>
    <n v="95"/>
    <n v="4193025"/>
    <s v="Comedy|Music"/>
    <s v="Detroit Rock City "/>
    <x v="0"/>
    <n v="15000000"/>
    <n v="1999"/>
    <n v="6.8"/>
    <s v="not outlier"/>
  </r>
  <r>
    <x v="470"/>
    <n v="110"/>
    <n v="5900000"/>
    <s v="Action|Adventure|Fantasy"/>
    <s v="Highlander "/>
    <x v="0"/>
    <n v="16000000"/>
    <n v="1986"/>
    <n v="7.2"/>
    <s v="not outlier"/>
  </r>
  <r>
    <x v="942"/>
    <n v="118"/>
    <n v="2849142"/>
    <s v="Drama"/>
    <s v="Things We Lost in the Fire "/>
    <x v="0"/>
    <n v="16000000"/>
    <n v="2007"/>
    <n v="7.2"/>
    <s v="not outlier"/>
  </r>
  <r>
    <x v="696"/>
    <n v="120"/>
    <n v="1984743"/>
    <s v="Drama|Romance"/>
    <s v="The Immigrant "/>
    <x v="0"/>
    <n v="16000000"/>
    <n v="2013"/>
    <n v="6.6"/>
    <s v="not outlier"/>
  </r>
  <r>
    <x v="943"/>
    <n v="135"/>
    <n v="1666262"/>
    <s v="Drama|History|Romance|War"/>
    <s v="The White Countess "/>
    <x v="0"/>
    <n v="16000000"/>
    <n v="2005"/>
    <n v="6.7"/>
    <s v="not outlier"/>
  </r>
  <r>
    <x v="436"/>
    <n v="101"/>
    <n v="2319187"/>
    <s v="Crime|Drama|Mystery|Thriller"/>
    <s v="Trance "/>
    <x v="0"/>
    <n v="20000000"/>
    <n v="2013"/>
    <n v="7"/>
    <s v="not outlier"/>
  </r>
  <r>
    <x v="944"/>
    <n v="92"/>
    <n v="13922211"/>
    <s v="Comedy"/>
    <s v="Soul Plane "/>
    <x v="0"/>
    <n v="16000000"/>
    <n v="2004"/>
    <n v="4.4000000000000004"/>
    <s v="not outlier"/>
  </r>
  <r>
    <x v="945"/>
    <n v="92"/>
    <n v="23091"/>
    <s v="Drama|Romance|War"/>
    <s v="Good "/>
    <x v="0"/>
    <n v="15000000"/>
    <n v="2008"/>
    <n v="6.2"/>
    <s v="not outlier"/>
  </r>
  <r>
    <x v="946"/>
    <n v="161"/>
    <n v="336467"/>
    <s v="Drama|Fantasy"/>
    <s v="Enter the Void "/>
    <x v="0"/>
    <n v="13000000"/>
    <n v="2009"/>
    <n v="7.3"/>
    <s v="not outlier"/>
  </r>
  <r>
    <x v="848"/>
    <n v="92"/>
    <n v="2964"/>
    <s v="Comedy|Horror|Romance"/>
    <s v="Vamps "/>
    <x v="0"/>
    <n v="16000000"/>
    <n v="2012"/>
    <n v="5.0999999999999996"/>
    <s v="not outlier"/>
  </r>
  <r>
    <x v="947"/>
    <n v="122"/>
    <n v="2428883"/>
    <s v="Drama|Western"/>
    <s v="The Homesman "/>
    <x v="0"/>
    <n v="16000000"/>
    <n v="2014"/>
    <n v="6.6"/>
    <s v="not outlier"/>
  </r>
  <r>
    <x v="948"/>
    <n v="91"/>
    <n v="13571817"/>
    <s v="Comedy|Drama|Romance|Sport"/>
    <s v="Juwanna Mann "/>
    <x v="0"/>
    <n v="15600000"/>
    <n v="2002"/>
    <n v="4.5"/>
    <s v="not outlier"/>
  </r>
  <r>
    <x v="949"/>
    <n v="93"/>
    <n v="1181197"/>
    <s v="Drama|Mystery|Thriller"/>
    <s v="Slow Burn "/>
    <x v="0"/>
    <n v="15500000"/>
    <n v="2005"/>
    <n v="5.9"/>
    <s v="not outlier"/>
  </r>
  <r>
    <x v="950"/>
    <n v="94"/>
    <n v="81525"/>
    <s v="Action|Comedy|Crime|Drama|Thriller"/>
    <s v="Wasabi "/>
    <x v="4"/>
    <n v="15300000"/>
    <n v="2001"/>
    <n v="6.6"/>
    <s v="not outlier"/>
  </r>
  <r>
    <x v="63"/>
    <n v="95"/>
    <n v="7774730"/>
    <s v="Comedy|Horror|Sci-Fi"/>
    <s v="Slither "/>
    <x v="0"/>
    <n v="15500000"/>
    <n v="2006"/>
    <n v="6.5"/>
    <s v="not outlier"/>
  </r>
  <r>
    <x v="212"/>
    <n v="105"/>
    <n v="234760500"/>
    <s v="Action|Comedy|Crime"/>
    <s v="Beverly Hills Cop "/>
    <x v="0"/>
    <n v="14000000"/>
    <n v="1984"/>
    <n v="7.3"/>
    <s v="not outlier"/>
  </r>
  <r>
    <x v="120"/>
    <n v="103"/>
    <n v="285761243"/>
    <s v="Comedy|Family"/>
    <s v="Home Alone "/>
    <x v="0"/>
    <n v="18000000"/>
    <n v="1990"/>
    <n v="7.5"/>
    <s v="not outlier"/>
  </r>
  <r>
    <x v="771"/>
    <n v="102"/>
    <n v="167780960"/>
    <s v="Comedy|Drama|Family"/>
    <s v="3 Men and a Baby "/>
    <x v="0"/>
    <n v="11000000"/>
    <n v="1987"/>
    <n v="5.9"/>
    <s v="not outlier"/>
  </r>
  <r>
    <x v="193"/>
    <n v="116"/>
    <n v="177200000"/>
    <s v="Comedy|Drama|Romance"/>
    <s v="Tootsie "/>
    <x v="0"/>
    <n v="22000000"/>
    <n v="1982"/>
    <n v="7.4"/>
    <s v="not outlier"/>
  </r>
  <r>
    <x v="154"/>
    <n v="110"/>
    <n v="176781728"/>
    <s v="Action|Drama|Romance"/>
    <s v="Top Gun "/>
    <x v="0"/>
    <n v="15000000"/>
    <n v="1986"/>
    <n v="6.9"/>
    <s v="not outlier"/>
  </r>
  <r>
    <x v="102"/>
    <n v="120"/>
    <n v="128067808"/>
    <s v="Action|Drama|Romance"/>
    <s v="Crouching Tiger, Hidden Dragon "/>
    <x v="1"/>
    <n v="15000000"/>
    <n v="2000"/>
    <n v="7.9"/>
    <s v="not outlier"/>
  </r>
  <r>
    <x v="2"/>
    <n v="122"/>
    <n v="130058047"/>
    <s v="Drama"/>
    <s v="American Beauty "/>
    <x v="0"/>
    <n v="15000000"/>
    <n v="1999"/>
    <n v="8.4"/>
    <s v="not outlier"/>
  </r>
  <r>
    <x v="302"/>
    <n v="118"/>
    <n v="138795342"/>
    <s v="Biography|Drama|History|Romance"/>
    <s v="The King's Speech "/>
    <x v="0"/>
    <n v="15000000"/>
    <n v="2010"/>
    <n v="8"/>
    <s v="not outlier"/>
  </r>
  <r>
    <x v="230"/>
    <n v="107"/>
    <n v="111936400"/>
    <s v="Comedy|Crime"/>
    <s v="Twins "/>
    <x v="0"/>
    <n v="15000000"/>
    <n v="1988"/>
    <n v="6"/>
    <s v="not outlier"/>
  </r>
  <r>
    <x v="951"/>
    <n v="102"/>
    <n v="317040"/>
    <s v="Drama|Romance"/>
    <s v="The Yellow Handkerchief "/>
    <x v="0"/>
    <n v="15500000"/>
    <n v="2008"/>
    <n v="6.8"/>
    <s v="not outlier"/>
  </r>
  <r>
    <x v="37"/>
    <n v="154"/>
    <n v="94175854"/>
    <s v="Drama"/>
    <s v="The Color Purple "/>
    <x v="0"/>
    <n v="15000000"/>
    <n v="1985"/>
    <n v="7.8"/>
    <s v="not outlier"/>
  </r>
  <r>
    <x v="952"/>
    <n v="114"/>
    <n v="91121452"/>
    <s v="Biography|Drama|Thriller|War"/>
    <s v="The Imitation Game "/>
    <x v="0"/>
    <n v="14000000"/>
    <n v="2014"/>
    <n v="8.1"/>
    <s v="not outlier"/>
  </r>
  <r>
    <x v="923"/>
    <n v="109"/>
    <n v="69800000"/>
    <s v="Comedy|War"/>
    <s v="Private Benjamin "/>
    <x v="0"/>
    <n v="10000000"/>
    <n v="1980"/>
    <n v="6.1"/>
    <s v="not outlier"/>
  </r>
  <r>
    <x v="194"/>
    <n v="94"/>
    <n v="64001297"/>
    <s v="Comedy|Family"/>
    <s v="Diary of a Wimpy Kid "/>
    <x v="0"/>
    <n v="15000000"/>
    <n v="2010"/>
    <n v="6.2"/>
    <s v="not outlier"/>
  </r>
  <r>
    <x v="953"/>
    <n v="100"/>
    <n v="71588220"/>
    <s v="Fantasy|Horror"/>
    <s v="Mama "/>
    <x v="0"/>
    <n v="20000000"/>
    <n v="2013"/>
    <n v="6.2"/>
    <s v="not outlier"/>
  </r>
  <r>
    <x v="349"/>
    <n v="98"/>
    <n v="61400000"/>
    <s v="Adventure|Comedy"/>
    <s v="National Lampoon's Vacation "/>
    <x v="0"/>
    <n v="15000000"/>
    <n v="1983"/>
    <n v="7.4"/>
    <s v="not outlier"/>
  </r>
  <r>
    <x v="813"/>
    <n v="102"/>
    <n v="101978840"/>
    <s v="Comedy"/>
    <s v="Bad Grandpa "/>
    <x v="0"/>
    <n v="15000000"/>
    <n v="2013"/>
    <n v="6.6"/>
    <s v="not outlier"/>
  </r>
  <r>
    <x v="459"/>
    <n v="94"/>
    <n v="56437947"/>
    <s v="Biography|Drama"/>
    <s v="The Queen "/>
    <x v="0"/>
    <n v="9800000"/>
    <n v="2006"/>
    <n v="7.3"/>
    <s v="not outlier"/>
  </r>
  <r>
    <x v="23"/>
    <n v="92"/>
    <n v="73326666"/>
    <s v="Comedy|Fantasy"/>
    <s v="Beetlejuice "/>
    <x v="0"/>
    <n v="15000000"/>
    <n v="1988"/>
    <n v="7.5"/>
    <s v="not outlier"/>
  </r>
  <r>
    <x v="726"/>
    <n v="113"/>
    <n v="55184721"/>
    <s v="Comedy|Drama"/>
    <s v="Why Did I Get Married? "/>
    <x v="0"/>
    <n v="15000000"/>
    <n v="2007"/>
    <n v="5.6"/>
    <s v="not outlier"/>
  </r>
  <r>
    <x v="954"/>
    <n v="115"/>
    <n v="50003300"/>
    <s v="Drama|Family|Romance"/>
    <s v="Little Women "/>
    <x v="0"/>
    <n v="15000000"/>
    <n v="1994"/>
    <n v="7.3"/>
    <s v="not outlier"/>
  </r>
  <r>
    <x v="955"/>
    <n v="95"/>
    <n v="54322273"/>
    <s v="Drama|Fantasy|Horror|Thriller"/>
    <s v="The Woman in Black "/>
    <x v="0"/>
    <n v="17000000"/>
    <n v="2012"/>
    <n v="6.4"/>
    <s v="not outlier"/>
  </r>
  <r>
    <x v="161"/>
    <n v="87"/>
    <n v="47860214"/>
    <s v="Horror|Thriller"/>
    <s v="When a Stranger Calls "/>
    <x v="0"/>
    <n v="15000000"/>
    <n v="2006"/>
    <n v="5"/>
    <s v="not outlier"/>
  </r>
  <r>
    <x v="76"/>
    <n v="88"/>
    <n v="47811275"/>
    <s v="Adventure|Comedy|Family"/>
    <s v="Big Fat Liar "/>
    <x v="0"/>
    <n v="15000000"/>
    <n v="2002"/>
    <n v="5.4"/>
    <s v="not outlier"/>
  </r>
  <r>
    <x v="259"/>
    <n v="97"/>
    <n v="43022524"/>
    <s v="Comedy|Drama"/>
    <s v="Wag the Dog "/>
    <x v="0"/>
    <n v="15000000"/>
    <n v="1997"/>
    <n v="7.1"/>
    <s v="not outlier"/>
  </r>
  <r>
    <x v="956"/>
    <n v="94"/>
    <n v="42672630"/>
    <s v="Adventure|Comedy|Family|Music|Romance"/>
    <s v="The Lizzie McGuire Movie "/>
    <x v="0"/>
    <n v="17000000"/>
    <n v="2003"/>
    <n v="5.3"/>
    <s v="not outlier"/>
  </r>
  <r>
    <x v="957"/>
    <n v="112"/>
    <n v="42919096"/>
    <s v="Action|Drama|Thriller"/>
    <s v="Snitch "/>
    <x v="0"/>
    <n v="15000000"/>
    <n v="2013"/>
    <n v="6.5"/>
    <s v="not outlier"/>
  </r>
  <r>
    <x v="958"/>
    <n v="98"/>
    <n v="42592530"/>
    <s v="Comedy|Fantasy|Horror"/>
    <s v="Krampus "/>
    <x v="0"/>
    <n v="15000000"/>
    <n v="2015"/>
    <n v="6.2"/>
    <s v="not outlier"/>
  </r>
  <r>
    <x v="397"/>
    <n v="104"/>
    <n v="40064955"/>
    <s v="Horror|Mystery|Sci-Fi"/>
    <s v="The Faculty "/>
    <x v="0"/>
    <n v="15000000"/>
    <n v="1998"/>
    <n v="6.4"/>
    <s v="not outlier"/>
  </r>
  <r>
    <x v="134"/>
    <n v="120"/>
    <n v="44886089"/>
    <s v="Crime|Drama|Thriller"/>
    <s v="Cop Land "/>
    <x v="0"/>
    <n v="10000000"/>
    <n v="1997"/>
    <n v="6.9"/>
    <s v="not outlier"/>
  </r>
  <r>
    <x v="959"/>
    <n v="99"/>
    <n v="37882551"/>
    <s v="Comedy"/>
    <s v="Not Another Teen Movie "/>
    <x v="0"/>
    <n v="16000000"/>
    <n v="2001"/>
    <n v="5.7"/>
    <s v="not outlier"/>
  </r>
  <r>
    <x v="48"/>
    <n v="109"/>
    <n v="40983001"/>
    <s v="Crime|Drama|Thriller"/>
    <s v="End of Watch "/>
    <x v="0"/>
    <n v="7000000"/>
    <n v="2012"/>
    <n v="7.7"/>
    <s v="not outlier"/>
  </r>
  <r>
    <x v="47"/>
    <n v="106"/>
    <n v="35007180"/>
    <s v="Action|Crime|Drama|Thriller"/>
    <s v="The Skulls "/>
    <x v="0"/>
    <n v="15000000"/>
    <n v="2000"/>
    <n v="5.6"/>
    <s v="not outlier"/>
  </r>
  <r>
    <x v="960"/>
    <n v="123"/>
    <n v="35887263"/>
    <s v="Biography|Drama|Romance"/>
    <s v="The Theory of Everything "/>
    <x v="0"/>
    <n v="15000000"/>
    <n v="2014"/>
    <n v="7.7"/>
    <s v="not outlier"/>
  </r>
  <r>
    <x v="515"/>
    <n v="86"/>
    <n v="34308901"/>
    <s v="Comedy|Crime"/>
    <s v="Malibu's Most Wanted "/>
    <x v="0"/>
    <n v="16000000"/>
    <n v="2003"/>
    <n v="5.0999999999999996"/>
    <s v="not outlier"/>
  </r>
  <r>
    <x v="961"/>
    <n v="120"/>
    <n v="33771174"/>
    <s v="Comedy|Drama|Romance"/>
    <s v="Where the Heart Is "/>
    <x v="0"/>
    <n v="15000000"/>
    <n v="2000"/>
    <n v="6.8"/>
    <s v="not outlier"/>
  </r>
  <r>
    <x v="703"/>
    <n v="227"/>
    <n v="6000000"/>
    <s v="Adventure|Biography|Drama|History|War"/>
    <s v="Lawrence of Arabia "/>
    <x v="0"/>
    <n v="15000000"/>
    <n v="1962"/>
    <n v="8.4"/>
    <s v="not outlier"/>
  </r>
  <r>
    <x v="962"/>
    <n v="119"/>
    <n v="33386128"/>
    <s v="Horror"/>
    <s v="Halloween II "/>
    <x v="0"/>
    <n v="15000000"/>
    <n v="2009"/>
    <n v="4.9000000000000004"/>
    <s v="not outlier"/>
  </r>
  <r>
    <x v="599"/>
    <n v="115"/>
    <n v="37877959"/>
    <s v="Adventure|Biography|Drama"/>
    <s v="Wild "/>
    <x v="0"/>
    <n v="15000000"/>
    <n v="2014"/>
    <n v="7.1"/>
    <s v="not outlier"/>
  </r>
  <r>
    <x v="963"/>
    <n v="114"/>
    <n v="32721635"/>
    <s v="Crime|Horror|Thriller"/>
    <s v="The Last House on the Left "/>
    <x v="0"/>
    <n v="15000000"/>
    <n v="2009"/>
    <n v="6.6"/>
    <s v="not outlier"/>
  </r>
  <r>
    <x v="938"/>
    <n v="90"/>
    <n v="31585300"/>
    <s v="Comedy|Romance"/>
    <s v="The Wedding Date "/>
    <x v="0"/>
    <n v="15000000"/>
    <n v="2005"/>
    <n v="6.1"/>
    <s v="not outlier"/>
  </r>
  <r>
    <x v="964"/>
    <n v="94"/>
    <n v="30259652"/>
    <s v="Comedy|Horror|Thriller"/>
    <s v="Halloween: Resurrection "/>
    <x v="0"/>
    <n v="15000000"/>
    <n v="2002"/>
    <n v="4.0999999999999996"/>
    <s v="not outlier"/>
  </r>
  <r>
    <x v="319"/>
    <n v="98"/>
    <n v="30857814"/>
    <s v="Adventure|Family|Fantasy|Romance"/>
    <s v="The Princess Bride "/>
    <x v="0"/>
    <n v="16000000"/>
    <n v="1987"/>
    <n v="8.1"/>
    <s v="not outlier"/>
  </r>
  <r>
    <x v="965"/>
    <n v="126"/>
    <n v="30226144"/>
    <s v="Biography|Drama"/>
    <s v="The Great Debaters "/>
    <x v="0"/>
    <n v="15000000"/>
    <n v="2007"/>
    <n v="7.6"/>
    <s v="not outlier"/>
  </r>
  <r>
    <x v="966"/>
    <n v="100"/>
    <n v="35054909"/>
    <s v="Crime|Drama"/>
    <s v="Drive "/>
    <x v="0"/>
    <n v="15000000"/>
    <n v="2011"/>
    <n v="7.8"/>
    <s v="not outlier"/>
  </r>
  <r>
    <x v="967"/>
    <n v="89"/>
    <n v="29302097"/>
    <s v="Comedy|Family|Music|Romance"/>
    <s v="Confessions of a Teenage Drama Queen "/>
    <x v="0"/>
    <n v="15000000"/>
    <n v="2004"/>
    <n v="4.5999999999999996"/>
    <s v="not outlier"/>
  </r>
  <r>
    <x v="890"/>
    <n v="111"/>
    <n v="29106737"/>
    <s v="Comedy|Drama|Romance"/>
    <s v="The Object of My Affection "/>
    <x v="0"/>
    <n v="15000000"/>
    <n v="1998"/>
    <n v="6"/>
    <s v="not outlier"/>
  </r>
  <r>
    <x v="968"/>
    <n v="100"/>
    <n v="28637507"/>
    <s v="Drama|Horror|Sci-Fi"/>
    <s v="28 Weeks Later "/>
    <x v="0"/>
    <n v="15000000"/>
    <n v="2007"/>
    <n v="7"/>
    <s v="not outlier"/>
  </r>
  <r>
    <x v="464"/>
    <n v="115"/>
    <n v="30127963"/>
    <s v="Drama|Family|Sport"/>
    <s v="When the Game Stands Tall "/>
    <x v="0"/>
    <n v="15000000"/>
    <n v="2014"/>
    <n v="6.7"/>
    <s v="not outlier"/>
  </r>
  <r>
    <x v="377"/>
    <n v="106"/>
    <n v="32645546"/>
    <s v="Comedy|Drama|Family"/>
    <s v="Because of Winn-Dixie "/>
    <x v="0"/>
    <n v="14000000"/>
    <n v="2005"/>
    <n v="6.4"/>
    <s v="not outlier"/>
  </r>
  <r>
    <x v="969"/>
    <n v="124"/>
    <n v="27441122"/>
    <s v="Drama|Romance|Sport"/>
    <s v="Love &amp; Basketball "/>
    <x v="0"/>
    <n v="15000000"/>
    <n v="2000"/>
    <n v="7.2"/>
    <s v="not outlier"/>
  </r>
  <r>
    <x v="452"/>
    <n v="107"/>
    <n v="28014536"/>
    <s v="Action|Comedy|Crime|Romance|Thriller"/>
    <s v="Grosse Pointe Blank "/>
    <x v="0"/>
    <n v="15000000"/>
    <n v="1997"/>
    <n v="7.4"/>
    <s v="not outlier"/>
  </r>
  <r>
    <x v="970"/>
    <n v="99"/>
    <n v="33860010"/>
    <s v="Comedy|Romance"/>
    <s v="All About Steve "/>
    <x v="0"/>
    <n v="15000000"/>
    <n v="2009"/>
    <n v="4.8"/>
    <s v="not outlier"/>
  </r>
  <r>
    <x v="971"/>
    <n v="90"/>
    <n v="26421314"/>
    <s v="Adventure|Fantasy|Horror|Mystery|Thriller"/>
    <s v="Book of Shadows: Blair Witch 2 "/>
    <x v="0"/>
    <n v="15000000"/>
    <n v="2000"/>
    <n v="4"/>
    <s v="not outlier"/>
  </r>
  <r>
    <x v="831"/>
    <n v="101"/>
    <n v="24881000"/>
    <s v="Drama|Fantasy|Horror|Thriller"/>
    <s v="The Craft "/>
    <x v="0"/>
    <n v="15000000"/>
    <n v="1996"/>
    <n v="6.2"/>
    <s v="not outlier"/>
  </r>
  <r>
    <x v="644"/>
    <n v="119"/>
    <n v="23089926"/>
    <s v="Drama|Romance|Thriller"/>
    <s v="Match Point "/>
    <x v="0"/>
    <n v="15000000"/>
    <n v="2005"/>
    <n v="7.7"/>
    <s v="not outlier"/>
  </r>
  <r>
    <x v="972"/>
    <n v="103"/>
    <n v="26161406"/>
    <s v="Adventure|Comedy|Family|Fantasy"/>
    <s v="Ramona and Beezus "/>
    <x v="0"/>
    <n v="15000000"/>
    <n v="2010"/>
    <n v="6.7"/>
    <s v="not outlier"/>
  </r>
  <r>
    <x v="943"/>
    <n v="134"/>
    <n v="22954968"/>
    <s v="Drama|Romance"/>
    <s v="The Remains of the Day "/>
    <x v="0"/>
    <n v="11500000"/>
    <n v="1993"/>
    <n v="7.9"/>
    <s v="not outlier"/>
  </r>
  <r>
    <x v="563"/>
    <n v="155"/>
    <n v="26384919"/>
    <s v="Drama"/>
    <s v="Boogie Nights "/>
    <x v="0"/>
    <n v="15000000"/>
    <n v="1997"/>
    <n v="7.9"/>
    <s v="not outlier"/>
  </r>
  <r>
    <x v="916"/>
    <n v="94"/>
    <n v="22189039"/>
    <s v="Action|Crime|Drama|Romance|Thriller"/>
    <s v="Nowhere to Run "/>
    <x v="0"/>
    <n v="15000000"/>
    <n v="1993"/>
    <n v="5.5"/>
    <s v="not outlier"/>
  </r>
  <r>
    <x v="973"/>
    <n v="95"/>
    <n v="20998709"/>
    <s v="Adventure|Drama|Family"/>
    <s v="Flicka "/>
    <x v="0"/>
    <n v="15000000"/>
    <n v="2006"/>
    <n v="6.2"/>
    <s v="not outlier"/>
  </r>
  <r>
    <x v="974"/>
    <n v="89"/>
    <n v="20801344"/>
    <s v="Horror"/>
    <s v="The Hills Have Eyes II "/>
    <x v="0"/>
    <n v="15000000"/>
    <n v="2007"/>
    <n v="5.0999999999999996"/>
    <s v="not outlier"/>
  </r>
  <r>
    <x v="975"/>
    <n v="97"/>
    <n v="21468807"/>
    <s v="Horror|Mystery|Thriller"/>
    <s v="Urban Legends: Final Cut "/>
    <x v="0"/>
    <n v="14000000"/>
    <n v="2000"/>
    <n v="4.0999999999999996"/>
    <s v="not outlier"/>
  </r>
  <r>
    <x v="331"/>
    <n v="90"/>
    <n v="19158074"/>
    <s v="Drama|Family|Fantasy|Romance"/>
    <s v="Tuck Everlasting "/>
    <x v="0"/>
    <n v="15000000"/>
    <n v="2002"/>
    <n v="6.7"/>
    <s v="not outlier"/>
  </r>
  <r>
    <x v="976"/>
    <n v="92"/>
    <n v="18843314"/>
    <s v="Action|Drama|Thriller"/>
    <s v="The Marine "/>
    <x v="0"/>
    <n v="20000000"/>
    <n v="2006"/>
    <n v="4.7"/>
    <s v="not outlier"/>
  </r>
  <r>
    <x v="977"/>
    <n v="100"/>
    <n v="20566327"/>
    <s v="Action|Comedy"/>
    <s v="Keanu "/>
    <x v="0"/>
    <n v="15000000"/>
    <n v="2016"/>
    <n v="6.4"/>
    <s v="not outlier"/>
  </r>
  <r>
    <x v="839"/>
    <n v="117"/>
    <n v="20218921"/>
    <s v="Drama|Music"/>
    <s v="Country Strong "/>
    <x v="0"/>
    <n v="15000000"/>
    <n v="2010"/>
    <n v="6.3"/>
    <s v="not outlier"/>
  </r>
  <r>
    <x v="978"/>
    <n v="84"/>
    <n v="17411331"/>
    <s v="Horror|Mystery|Sci-Fi|Thriller"/>
    <s v="Disturbing Behavior "/>
    <x v="0"/>
    <n v="15000000"/>
    <n v="1998"/>
    <n v="5.5"/>
    <s v="not outlier"/>
  </r>
  <r>
    <x v="979"/>
    <n v="140"/>
    <n v="21383298"/>
    <s v="Crime|Drama|Thriller"/>
    <s v="The Place Beyond the Pines "/>
    <x v="0"/>
    <n v="15000000"/>
    <n v="2012"/>
    <n v="7.3"/>
    <s v="not outlier"/>
  </r>
  <r>
    <x v="138"/>
    <n v="108"/>
    <n v="24984868"/>
    <s v="Action|Crime|Thriller"/>
    <s v="The November Man "/>
    <x v="0"/>
    <n v="15000000"/>
    <n v="2014"/>
    <n v="6.3"/>
    <s v="not outlier"/>
  </r>
  <r>
    <x v="980"/>
    <n v="109"/>
    <n v="16459004"/>
    <s v="Drama|Mystery|Thriller"/>
    <s v="Eye of the Beholder "/>
    <x v="0"/>
    <n v="15000000"/>
    <n v="1999"/>
    <n v="4.9000000000000004"/>
    <s v="not outlier"/>
  </r>
  <r>
    <x v="199"/>
    <n v="131"/>
    <n v="15700000"/>
    <s v="Drama|History|Thriller|War"/>
    <s v="The Hurt Locker "/>
    <x v="0"/>
    <n v="15000000"/>
    <n v="2008"/>
    <n v="7.6"/>
    <s v="not outlier"/>
  </r>
  <r>
    <x v="981"/>
    <n v="114"/>
    <n v="15100000"/>
    <s v="Action|Horror|Sci-Fi|Thriller"/>
    <s v="Firestarter "/>
    <x v="0"/>
    <n v="15000000"/>
    <n v="1984"/>
    <n v="6"/>
    <s v="not outlier"/>
  </r>
  <r>
    <x v="685"/>
    <n v="97"/>
    <n v="14938570"/>
    <s v="Crime|Thriller"/>
    <s v="Killing Them Softly "/>
    <x v="0"/>
    <n v="15000000"/>
    <n v="2012"/>
    <n v="6.2"/>
    <s v="not outlier"/>
  </r>
  <r>
    <x v="825"/>
    <n v="122"/>
    <n v="17237244"/>
    <s v="Crime|Drama|Thriller"/>
    <s v="A Most Wanted Man "/>
    <x v="0"/>
    <n v="15000000"/>
    <n v="2014"/>
    <n v="6.8"/>
    <s v="not outlier"/>
  </r>
  <r>
    <x v="982"/>
    <n v="87"/>
    <n v="14249005"/>
    <s v="Comedy"/>
    <s v="Freddy Got Fingered "/>
    <x v="0"/>
    <n v="15000000"/>
    <n v="2001"/>
    <n v="4.5"/>
    <s v="not outlier"/>
  </r>
  <r>
    <x v="983"/>
    <n v="85"/>
    <n v="12701880"/>
    <s v="Adventure|Animation|Comedy|Family"/>
    <s v="The Pirates Who Don't Do Anything: A VeggieTales Movie "/>
    <x v="0"/>
    <n v="15000000"/>
    <n v="2008"/>
    <n v="5.7"/>
    <s v="not outlier"/>
  </r>
  <r>
    <x v="984"/>
    <n v="101"/>
    <n v="12801190"/>
    <s v="Action|Adventure|Fantasy|Sci-Fi"/>
    <s v="Highlander: Endgame "/>
    <x v="0"/>
    <n v="15000000"/>
    <n v="2000"/>
    <n v="4.5999999999999996"/>
    <s v="not outlier"/>
  </r>
  <r>
    <x v="985"/>
    <n v="121"/>
    <n v="12549485"/>
    <s v="Crime|Drama|Musical|Romance"/>
    <s v="Idlewild "/>
    <x v="0"/>
    <n v="15000000"/>
    <n v="2006"/>
    <n v="6.2"/>
    <s v="not outlier"/>
  </r>
  <r>
    <x v="986"/>
    <n v="107"/>
    <n v="13766014"/>
    <s v="Drama|Romance"/>
    <s v="One Day "/>
    <x v="0"/>
    <n v="15000000"/>
    <n v="2011"/>
    <n v="7"/>
    <s v="not outlier"/>
  </r>
  <r>
    <x v="987"/>
    <n v="111"/>
    <n v="13034417"/>
    <s v="Drama|Sport"/>
    <s v="Whip It "/>
    <x v="0"/>
    <n v="15000000"/>
    <n v="2009"/>
    <n v="6.9"/>
    <s v="not outlier"/>
  </r>
  <r>
    <x v="988"/>
    <n v="97"/>
    <n v="12212417"/>
    <s v="Crime|Thriller"/>
    <s v="Confidence "/>
    <x v="0"/>
    <n v="15000000"/>
    <n v="2003"/>
    <n v="6.7"/>
    <s v="not outlier"/>
  </r>
  <r>
    <x v="989"/>
    <n v="97"/>
    <n v="11614236"/>
    <s v="Comedy"/>
    <s v="The Muse "/>
    <x v="0"/>
    <n v="15000000"/>
    <n v="1999"/>
    <n v="5.6"/>
    <s v="not outlier"/>
  </r>
  <r>
    <x v="534"/>
    <n v="125"/>
    <n v="13337299"/>
    <s v="Biography|Drama|Music|Musical"/>
    <s v="De-Lovely "/>
    <x v="0"/>
    <n v="20000000"/>
    <n v="2004"/>
    <n v="6.6"/>
    <s v="not outlier"/>
  </r>
  <r>
    <x v="644"/>
    <n v="124"/>
    <n v="10763469"/>
    <s v="Comedy|Drama|Romance"/>
    <s v="New York Stories "/>
    <x v="0"/>
    <n v="15000000"/>
    <n v="1989"/>
    <n v="6.4"/>
    <s v="not outlier"/>
  </r>
  <r>
    <x v="990"/>
    <n v="107"/>
    <n v="15608545"/>
    <s v="Action"/>
    <s v="The Man with the Iron Fists "/>
    <x v="0"/>
    <n v="15000000"/>
    <n v="2012"/>
    <n v="5.4"/>
    <s v="not outlier"/>
  </r>
  <r>
    <x v="98"/>
    <n v="91"/>
    <n v="10443316"/>
    <s v="Comedy|Drama|Romance"/>
    <s v="Home Fries "/>
    <x v="0"/>
    <n v="15000000"/>
    <n v="1998"/>
    <n v="5"/>
    <s v="not outlier"/>
  </r>
  <r>
    <x v="991"/>
    <n v="96"/>
    <n v="10494147"/>
    <s v="Drama|Romance"/>
    <s v="Here on Earth "/>
    <x v="0"/>
    <n v="15000000"/>
    <n v="2000"/>
    <n v="5.0999999999999996"/>
    <s v="not outlier"/>
  </r>
  <r>
    <x v="239"/>
    <n v="142"/>
    <n v="9929000"/>
    <s v="Drama|Sci-Fi"/>
    <s v="Brazil "/>
    <x v="0"/>
    <n v="15000000"/>
    <n v="1985"/>
    <n v="8"/>
    <s v="not outlier"/>
  </r>
  <r>
    <x v="886"/>
    <n v="103"/>
    <n v="10411980"/>
    <s v="Family|Music|Romance"/>
    <s v="Raise Your Voice "/>
    <x v="0"/>
    <n v="15000000"/>
    <n v="2004"/>
    <n v="5.9"/>
    <s v="not outlier"/>
  </r>
  <r>
    <x v="353"/>
    <n v="117"/>
    <n v="17439163"/>
    <s v="Comedy|Crime"/>
    <s v="The Big Lebowski "/>
    <x v="0"/>
    <n v="15000000"/>
    <n v="1998"/>
    <n v="8.1999999999999993"/>
    <s v="not outlier"/>
  </r>
  <r>
    <x v="992"/>
    <n v="116"/>
    <n v="9396487"/>
    <s v="Drama|Music"/>
    <s v="Black Snake Moan "/>
    <x v="0"/>
    <n v="15000000"/>
    <n v="2006"/>
    <n v="7"/>
    <s v="not outlier"/>
  </r>
  <r>
    <x v="264"/>
    <n v="118"/>
    <n v="9059588"/>
    <s v="Crime|Drama|Romance|Thriller"/>
    <s v="Dark Blue "/>
    <x v="0"/>
    <n v="15000000"/>
    <n v="2002"/>
    <n v="6.6"/>
    <s v="not outlier"/>
  </r>
  <r>
    <x v="993"/>
    <n v="108"/>
    <n v="9172810"/>
    <s v="Biography|Drama|History|Thriller|War"/>
    <s v="A Mighty Heart "/>
    <x v="0"/>
    <n v="16000000"/>
    <n v="2007"/>
    <n v="6.7"/>
    <s v="not outlier"/>
  </r>
  <r>
    <x v="994"/>
    <n v="94"/>
    <n v="8735529"/>
    <s v="Comedy|Drama|Romance"/>
    <s v="Whatever It Takes "/>
    <x v="0"/>
    <n v="15000000"/>
    <n v="2000"/>
    <n v="5.5"/>
    <s v="not outlier"/>
  </r>
  <r>
    <x v="995"/>
    <n v="97"/>
    <n v="8586376"/>
    <s v="Comedy"/>
    <s v="Boat Trip "/>
    <x v="0"/>
    <n v="20000000"/>
    <n v="2002"/>
    <n v="4.9000000000000004"/>
    <s v="not outlier"/>
  </r>
  <r>
    <x v="485"/>
    <n v="97"/>
    <n v="8378141"/>
    <s v="Comedy|Drama|Romance"/>
    <s v="The Importance of Being Earnest "/>
    <x v="0"/>
    <n v="15000000"/>
    <n v="2002"/>
    <n v="6.9"/>
    <s v="not outlier"/>
  </r>
  <r>
    <x v="996"/>
    <n v="91"/>
    <n v="8080116"/>
    <s v="Adventure|Comedy|Family"/>
    <s v="Hoot "/>
    <x v="0"/>
    <n v="15000000"/>
    <n v="2006"/>
    <n v="5.6"/>
    <s v="not outlier"/>
  </r>
  <r>
    <x v="997"/>
    <n v="107"/>
    <n v="7757130"/>
    <s v="Comedy|Crime|Drama"/>
    <s v="In Bruges "/>
    <x v="0"/>
    <n v="15000000"/>
    <n v="2008"/>
    <n v="8"/>
    <s v="not outlier"/>
  </r>
  <r>
    <x v="998"/>
    <n v="95"/>
    <n v="9123834"/>
    <s v="Comedy|Romance"/>
    <s v="Peeples "/>
    <x v="0"/>
    <n v="15000000"/>
    <n v="2013"/>
    <n v="5.3"/>
    <s v="not outlier"/>
  </r>
  <r>
    <x v="999"/>
    <n v="102"/>
    <n v="6409206"/>
    <s v="Comedy|Music"/>
    <s v="The Rocker "/>
    <x v="0"/>
    <n v="15000000"/>
    <n v="2008"/>
    <n v="6.2"/>
    <s v="not outlier"/>
  </r>
  <r>
    <x v="1000"/>
    <n v="88"/>
    <n v="6373693"/>
    <s v="Comedy|Romance"/>
    <s v="Post Grad "/>
    <x v="0"/>
    <n v="15000000"/>
    <n v="2009"/>
    <n v="5.3"/>
    <s v="not outlier"/>
  </r>
  <r>
    <x v="491"/>
    <n v="106"/>
    <n v="7556708"/>
    <s v="Drama"/>
    <s v="Promised Land "/>
    <x v="0"/>
    <n v="15000000"/>
    <n v="2012"/>
    <n v="6.6"/>
    <s v="not outlier"/>
  </r>
  <r>
    <x v="644"/>
    <n v="92"/>
    <n v="5306447"/>
    <s v="Comedy|Romance"/>
    <s v="Whatever Works "/>
    <x v="0"/>
    <n v="15000000"/>
    <n v="2009"/>
    <n v="7.2"/>
    <s v="not outlier"/>
  </r>
  <r>
    <x v="1001"/>
    <n v="105"/>
    <n v="5217498"/>
    <s v="Drama|Mystery|Thriller"/>
    <s v="The In Crowd "/>
    <x v="0"/>
    <n v="15000000"/>
    <n v="2000"/>
    <n v="4.5999999999999996"/>
    <s v="not outlier"/>
  </r>
  <r>
    <x v="947"/>
    <n v="107"/>
    <n v="5023275"/>
    <s v="Adventure|Crime|Drama|Mystery|Western"/>
    <s v="Three Burials "/>
    <x v="0"/>
    <n v="15000000"/>
    <n v="2005"/>
    <n v="7.5"/>
    <s v="not outlier"/>
  </r>
  <r>
    <x v="1002"/>
    <n v="120"/>
    <n v="4956401"/>
    <s v="Drama|War"/>
    <s v="Jakob the Liar "/>
    <x v="0"/>
    <n v="15000000"/>
    <n v="1999"/>
    <n v="6.5"/>
    <s v="not outlier"/>
  </r>
  <r>
    <x v="22"/>
    <n v="103"/>
    <n v="4235837"/>
    <s v="Comedy|Crime|Mystery"/>
    <s v="Kiss Kiss Bang Bang "/>
    <x v="0"/>
    <n v="15000000"/>
    <n v="2005"/>
    <n v="7.6"/>
    <s v="not outlier"/>
  </r>
  <r>
    <x v="1003"/>
    <n v="92"/>
    <n v="4002955"/>
    <s v="Comedy|Fantasy|Horror|Thriller"/>
    <s v="Idle Hands "/>
    <x v="0"/>
    <n v="20000000"/>
    <n v="1999"/>
    <n v="6.2"/>
    <s v="not outlier"/>
  </r>
  <r>
    <x v="474"/>
    <n v="147"/>
    <n v="7219578"/>
    <s v="Drama|Mystery|Thriller"/>
    <s v="Mulholland Drive "/>
    <x v="0"/>
    <n v="15000000"/>
    <n v="2001"/>
    <n v="8"/>
    <s v="not outlier"/>
  </r>
  <r>
    <x v="644"/>
    <n v="98"/>
    <n v="3247816"/>
    <s v="Comedy|Drama|Romance"/>
    <s v="You Will Meet a Tall Dark Stranger "/>
    <x v="0"/>
    <n v="22000000"/>
    <n v="2010"/>
    <n v="6.3"/>
    <s v="not outlier"/>
  </r>
  <r>
    <x v="1004"/>
    <n v="103"/>
    <n v="2412045"/>
    <s v="Drama|Romance|Sci-Fi"/>
    <s v="Never Let Me Go "/>
    <x v="0"/>
    <n v="15000000"/>
    <n v="2010"/>
    <n v="7.2"/>
    <s v="not outlier"/>
  </r>
  <r>
    <x v="1005"/>
    <n v="111"/>
    <n v="2203641"/>
    <s v="Crime|Drama|Mystery|Thriller"/>
    <s v="Transsiberian "/>
    <x v="0"/>
    <n v="15000000"/>
    <n v="2008"/>
    <n v="6.7"/>
    <s v="not outlier"/>
  </r>
  <r>
    <x v="1006"/>
    <n v="98"/>
    <n v="1953732"/>
    <s v="Adventure|Drama|Fantasy"/>
    <s v="The Clan of the Cave Bear "/>
    <x v="0"/>
    <n v="15000000"/>
    <n v="1986"/>
    <n v="5.3"/>
    <s v="not outlier"/>
  </r>
  <r>
    <x v="1007"/>
    <n v="111"/>
    <n v="1954202"/>
    <s v="Comedy|Crime|Drama"/>
    <s v="Crazy in Alabama "/>
    <x v="0"/>
    <n v="15000000"/>
    <n v="1999"/>
    <n v="6.3"/>
    <s v="not outlier"/>
  </r>
  <r>
    <x v="900"/>
    <n v="111"/>
    <n v="1294640"/>
    <s v="Crime|Drama|Horror|Thriller"/>
    <s v="Funny Games "/>
    <x v="0"/>
    <n v="15000000"/>
    <n v="2007"/>
    <n v="6.5"/>
    <s v="not outlier"/>
  </r>
  <r>
    <x v="1008"/>
    <n v="145"/>
    <n v="26435"/>
    <s v="Drama|Sci-Fi"/>
    <s v="Metropolis "/>
    <x v="15"/>
    <n v="6000000"/>
    <n v="1927"/>
    <n v="8.3000000000000007"/>
    <s v="not outlier"/>
  </r>
  <r>
    <x v="404"/>
    <n v="84"/>
    <n v="1197786"/>
    <s v="Action|Crime|Thriller"/>
    <s v="District B13 "/>
    <x v="4"/>
    <n v="12000000"/>
    <n v="2004"/>
    <n v="7.2"/>
    <s v="not outlier"/>
  </r>
  <r>
    <x v="421"/>
    <n v="115"/>
    <n v="529766"/>
    <s v="Crime|Drama"/>
    <s v="Things to Do in Denver When You're Dead "/>
    <x v="0"/>
    <n v="7000000"/>
    <n v="1995"/>
    <n v="6.8"/>
    <s v="not outlier"/>
  </r>
  <r>
    <x v="1009"/>
    <n v="105"/>
    <n v="613556"/>
    <s v="Action|Drama"/>
    <s v="The Assassin "/>
    <x v="1"/>
    <n v="15000000"/>
    <n v="2015"/>
    <n v="6.4"/>
    <s v="not outlier"/>
  </r>
  <r>
    <x v="1010"/>
    <n v="98"/>
    <n v="353743"/>
    <s v="Comedy|Crime|Drama|Thriller|War"/>
    <s v="Buffalo Soldiers "/>
    <x v="0"/>
    <n v="15000000"/>
    <n v="2001"/>
    <n v="6.9"/>
    <s v="not outlier"/>
  </r>
  <r>
    <x v="1011"/>
    <n v="110"/>
    <n v="102055"/>
    <s v="Action"/>
    <s v="Ong-bak 2 "/>
    <x v="17"/>
    <n v="300000000"/>
    <n v="2008"/>
    <n v="6.2"/>
    <s v="not outlier"/>
  </r>
  <r>
    <x v="1012"/>
    <n v="103"/>
    <n v="73548"/>
    <s v="Fantasy|Horror|Mystery"/>
    <s v="The Midnight Meat Train "/>
    <x v="0"/>
    <n v="15000000"/>
    <n v="2008"/>
    <n v="6.1"/>
    <s v="not outlier"/>
  </r>
  <r>
    <x v="1013"/>
    <n v="90"/>
    <n v="28870"/>
    <s v="Crime|Drama|Thriller"/>
    <s v="The Son of No One "/>
    <x v="0"/>
    <n v="15000000"/>
    <n v="2011"/>
    <n v="5.0999999999999996"/>
    <s v="not outlier"/>
  </r>
  <r>
    <x v="1014"/>
    <n v="105"/>
    <n v="22723"/>
    <s v="Action|Comedy|Drama|War"/>
    <s v="All the Queen's Men "/>
    <x v="0"/>
    <n v="25000000"/>
    <n v="2001"/>
    <n v="4.5"/>
    <s v="not outlier"/>
  </r>
  <r>
    <x v="1015"/>
    <n v="93"/>
    <n v="20380"/>
    <s v="Comedy|Drama|Fantasy|Music|Romance"/>
    <s v="The Good Night "/>
    <x v="0"/>
    <n v="15000000"/>
    <n v="2007"/>
    <n v="5.9"/>
    <s v="not outlier"/>
  </r>
  <r>
    <x v="349"/>
    <n v="101"/>
    <n v="70906973"/>
    <s v="Comedy|Fantasy|Romance"/>
    <s v="Groundhog Day "/>
    <x v="0"/>
    <n v="14600000"/>
    <n v="1993"/>
    <n v="8.1"/>
    <s v="not outlier"/>
  </r>
  <r>
    <x v="1016"/>
    <n v="115"/>
    <n v="66009973"/>
    <s v="Comedy|Drama|Music"/>
    <s v="Magic Mike XXL "/>
    <x v="0"/>
    <n v="14800000"/>
    <n v="2015"/>
    <n v="5.7"/>
    <s v="not outlier"/>
  </r>
  <r>
    <x v="34"/>
    <n v="120"/>
    <n v="46338728"/>
    <s v="Drama|Romance"/>
    <s v="Romeo + Juliet "/>
    <x v="0"/>
    <n v="14500000"/>
    <n v="1996"/>
    <n v="6.8"/>
    <s v="not outlier"/>
  </r>
  <r>
    <x v="1017"/>
    <n v="111"/>
    <n v="7691700"/>
    <s v="Drama|War"/>
    <s v="Sarah's Key "/>
    <x v="4"/>
    <n v="10000000"/>
    <n v="2010"/>
    <n v="7.5"/>
    <s v="not outlier"/>
  </r>
  <r>
    <x v="305"/>
    <n v="131"/>
    <n v="101157447"/>
    <s v="Drama|Western"/>
    <s v="Unforgiven "/>
    <x v="0"/>
    <n v="14400000"/>
    <n v="1992"/>
    <n v="8.3000000000000007"/>
    <s v="not outlier"/>
  </r>
  <r>
    <x v="1018"/>
    <n v="139"/>
    <n v="74205"/>
    <s v="Drama"/>
    <s v="Manderlay "/>
    <x v="0"/>
    <n v="14200000"/>
    <n v="2005"/>
    <n v="7.4"/>
    <s v="not outlier"/>
  </r>
  <r>
    <x v="436"/>
    <n v="120"/>
    <n v="141319195"/>
    <s v="Drama|Romance"/>
    <s v="Slumdog Millionaire "/>
    <x v="0"/>
    <n v="15000000"/>
    <n v="2008"/>
    <n v="8"/>
    <s v="not outlier"/>
  </r>
  <r>
    <x v="423"/>
    <n v="119"/>
    <n v="156645693"/>
    <s v="Drama|Romance|Thriller"/>
    <s v="Fatal Attraction "/>
    <x v="0"/>
    <n v="14000000"/>
    <n v="1987"/>
    <n v="6.9"/>
    <s v="not outlier"/>
  </r>
  <r>
    <x v="274"/>
    <n v="125"/>
    <n v="178406268"/>
    <s v="Comedy|Romance"/>
    <s v="Pretty Woman "/>
    <x v="0"/>
    <n v="14000000"/>
    <n v="1990"/>
    <n v="6.9"/>
    <s v="not outlier"/>
  </r>
  <r>
    <x v="1019"/>
    <n v="108"/>
    <n v="109306210"/>
    <s v="Action|Adventure|Comedy"/>
    <s v="Crocodile Dundee II "/>
    <x v="0"/>
    <n v="15800000"/>
    <n v="1988"/>
    <n v="5.5"/>
    <s v="not outlier"/>
  </r>
  <r>
    <x v="74"/>
    <n v="145"/>
    <n v="70001698"/>
    <s v="Biography|Drama|War"/>
    <s v="Born on the Fourth of July "/>
    <x v="0"/>
    <n v="14000000"/>
    <n v="1989"/>
    <n v="7.2"/>
    <s v="not outlier"/>
  </r>
  <r>
    <x v="67"/>
    <n v="98"/>
    <n v="68856263"/>
    <s v="Adventure|Comedy|Family|Sport"/>
    <s v="Cool Runnings "/>
    <x v="0"/>
    <n v="15000000"/>
    <n v="1993"/>
    <n v="6.9"/>
    <s v="not outlier"/>
  </r>
  <r>
    <x v="453"/>
    <n v="101"/>
    <n v="51527787"/>
    <s v="Horror|Thriller"/>
    <s v="My Bloody Valentine "/>
    <x v="0"/>
    <n v="15000000"/>
    <n v="2009"/>
    <n v="5.5"/>
    <s v="not outlier"/>
  </r>
  <r>
    <x v="745"/>
    <n v="109"/>
    <n v="61356221"/>
    <s v="Drama|Music|Romance"/>
    <s v="Stomp the Yard "/>
    <x v="0"/>
    <n v="14000000"/>
    <n v="2007"/>
    <n v="5.2"/>
    <s v="not outlier"/>
  </r>
  <r>
    <x v="629"/>
    <n v="123"/>
    <n v="46800000"/>
    <s v="Action|Adventure|Sci-Fi|Thriller"/>
    <s v="The Spy Who Loved Me "/>
    <x v="0"/>
    <n v="14000000"/>
    <n v="1977"/>
    <n v="7.1"/>
    <s v="not outlier"/>
  </r>
  <r>
    <x v="1020"/>
    <n v="99"/>
    <n v="38048637"/>
    <s v="Horror|Mystery|Thriller"/>
    <s v="Urban Legend "/>
    <x v="0"/>
    <n v="14000000"/>
    <n v="1998"/>
    <n v="5.5"/>
    <s v="not outlier"/>
  </r>
  <r>
    <x v="1021"/>
    <n v="107"/>
    <n v="34793160"/>
    <s v="Adventure|Drama"/>
    <s v="White Fang "/>
    <x v="0"/>
    <n v="14000000"/>
    <n v="1991"/>
    <n v="6.7"/>
    <s v="not outlier"/>
  </r>
  <r>
    <x v="756"/>
    <n v="81"/>
    <n v="30628981"/>
    <s v="Comedy|Romance"/>
    <s v="Superstar "/>
    <x v="0"/>
    <n v="14000000"/>
    <n v="1999"/>
    <n v="5"/>
    <s v="not outlier"/>
  </r>
  <r>
    <x v="399"/>
    <n v="105"/>
    <n v="29959436"/>
    <s v="Biography|Drama|History"/>
    <s v="The Iron Lady "/>
    <x v="0"/>
    <n v="13000000"/>
    <n v="2011"/>
    <n v="6.4"/>
    <s v="not outlier"/>
  </r>
  <r>
    <x v="983"/>
    <n v="82"/>
    <n v="25571351"/>
    <s v="Adventure|Animation|Comedy|Drama|Family|Musical"/>
    <s v="Jonah: A VeggieTales Movie "/>
    <x v="0"/>
    <n v="14000000"/>
    <n v="2002"/>
    <n v="6.6"/>
    <s v="not outlier"/>
  </r>
  <r>
    <x v="246"/>
    <n v="109"/>
    <n v="27515786"/>
    <s v="Drama|Romance"/>
    <s v="Poetic Justice "/>
    <x v="0"/>
    <n v="14000000"/>
    <n v="1993"/>
    <n v="5.9"/>
    <s v="not outlier"/>
  </r>
  <r>
    <x v="373"/>
    <n v="95"/>
    <n v="25482931"/>
    <s v="Action|Comedy|Crime|Thriller"/>
    <s v="All About the Benjamins "/>
    <x v="0"/>
    <n v="14000000"/>
    <n v="2002"/>
    <n v="5.7"/>
    <s v="not outlier"/>
  </r>
  <r>
    <x v="513"/>
    <n v="100"/>
    <n v="19900000"/>
    <s v="Comedy|Fantasy|Horror|Romance"/>
    <s v="Vampire in Brooklyn "/>
    <x v="0"/>
    <n v="20000000"/>
    <n v="1995"/>
    <n v="4.5"/>
    <s v="not outlier"/>
  </r>
  <r>
    <x v="894"/>
    <n v="91"/>
    <n v="16298046"/>
    <s v="Horror|Mystery|Thriller"/>
    <s v="An American Haunting "/>
    <x v="0"/>
    <n v="14000000"/>
    <n v="2005"/>
    <n v="5"/>
    <s v="not outlier"/>
  </r>
  <r>
    <x v="462"/>
    <n v="90"/>
    <n v="15549702"/>
    <s v="Comedy|Romance"/>
    <s v="My Boss's Daughter "/>
    <x v="0"/>
    <n v="14000000"/>
    <n v="2003"/>
    <n v="4.5999999999999996"/>
    <s v="not outlier"/>
  </r>
  <r>
    <x v="131"/>
    <n v="108"/>
    <n v="15483540"/>
    <s v="Adventure|Mystery|Thriller"/>
    <s v="A Perfect Getaway "/>
    <x v="0"/>
    <n v="14000000"/>
    <n v="2009"/>
    <n v="6.5"/>
    <s v="not outlier"/>
  </r>
  <r>
    <x v="1022"/>
    <n v="103"/>
    <n v="20246959"/>
    <s v="Comedy|Romance"/>
    <s v="Our Family Wedding "/>
    <x v="0"/>
    <n v="14000000"/>
    <n v="2010"/>
    <n v="4.9000000000000004"/>
    <s v="not outlier"/>
  </r>
  <r>
    <x v="1023"/>
    <n v="96"/>
    <n v="15062898"/>
    <s v="Comedy"/>
    <s v="Dead Man on Campus "/>
    <x v="0"/>
    <n v="14000000"/>
    <n v="1998"/>
    <n v="6"/>
    <s v="not outlier"/>
  </r>
  <r>
    <x v="1024"/>
    <n v="117"/>
    <n v="14348123"/>
    <s v="Comedy|Drama|War"/>
    <s v="Tea with Mussolini "/>
    <x v="0"/>
    <n v="12000000"/>
    <n v="1999"/>
    <n v="6.9"/>
    <s v="not outlier"/>
  </r>
  <r>
    <x v="1025"/>
    <n v="93"/>
    <n v="15171475"/>
    <s v="Fantasy|Horror"/>
    <s v="Thinner "/>
    <x v="0"/>
    <n v="8500000"/>
    <n v="1996"/>
    <n v="5.7"/>
    <s v="not outlier"/>
  </r>
  <r>
    <x v="410"/>
    <n v="115"/>
    <n v="13640000"/>
    <s v="Comedy|Drama"/>
    <s v="Crooklyn "/>
    <x v="0"/>
    <n v="14000000"/>
    <n v="1994"/>
    <n v="6.9"/>
    <s v="not outlier"/>
  </r>
  <r>
    <x v="1026"/>
    <n v="85"/>
    <n v="12610731"/>
    <s v="Action|Horror|Sci-Fi|Thriller"/>
    <s v="Jason X "/>
    <x v="0"/>
    <n v="11000000"/>
    <n v="2001"/>
    <n v="4.4000000000000004"/>
    <s v="not outlier"/>
  </r>
  <r>
    <x v="1027"/>
    <n v="112"/>
    <n v="11204499"/>
    <s v="Drama|History"/>
    <s v="Bobby "/>
    <x v="0"/>
    <n v="14000000"/>
    <n v="2006"/>
    <n v="7"/>
    <s v="not outlier"/>
  </r>
  <r>
    <x v="184"/>
    <n v="86"/>
    <n v="10397365"/>
    <s v="Comedy|Mystery|Romance"/>
    <s v="Head Over Heels "/>
    <x v="0"/>
    <n v="14000000"/>
    <n v="2001"/>
    <n v="5.4"/>
    <s v="not outlier"/>
  </r>
  <r>
    <x v="1028"/>
    <n v="86"/>
    <n v="9402410"/>
    <s v="Adventure|Comedy"/>
    <s v="Fun Size "/>
    <x v="0"/>
    <n v="14000000"/>
    <n v="2012"/>
    <n v="5.4"/>
    <s v="not outlier"/>
  </r>
  <r>
    <x v="1029"/>
    <n v="137"/>
    <n v="5459824"/>
    <s v="Drama|Romance"/>
    <s v="Little Children "/>
    <x v="0"/>
    <n v="26000000"/>
    <n v="2006"/>
    <n v="7.6"/>
    <s v="not outlier"/>
  </r>
  <r>
    <x v="1030"/>
    <n v="90"/>
    <n v="5108820"/>
    <s v="Drama|Mystery|Thriller"/>
    <s v="Gossip "/>
    <x v="0"/>
    <n v="24000000"/>
    <n v="2000"/>
    <n v="5.9"/>
    <s v="not outlier"/>
  </r>
  <r>
    <x v="782"/>
    <n v="107"/>
    <n v="4741987"/>
    <s v="Drama"/>
    <s v="A Walk on the Moon "/>
    <x v="0"/>
    <n v="14000000"/>
    <n v="1999"/>
    <n v="6.6"/>
    <s v="not outlier"/>
  </r>
  <r>
    <x v="115"/>
    <n v="98"/>
    <n v="4291965"/>
    <s v="Biography|Drama|History"/>
    <s v="Catch a Fire "/>
    <x v="0"/>
    <n v="14000000"/>
    <n v="2006"/>
    <n v="6.7"/>
    <s v="not outlier"/>
  </r>
  <r>
    <x v="943"/>
    <n v="139"/>
    <n v="2474000"/>
    <s v="Biography|Drama|History|Romance"/>
    <s v="Jefferson in Paris "/>
    <x v="0"/>
    <n v="14000000"/>
    <n v="1995"/>
    <n v="5.7"/>
    <s v="not outlier"/>
  </r>
  <r>
    <x v="1031"/>
    <n v="127"/>
    <n v="1000000"/>
    <s v="Action|Adventure|History"/>
    <s v="Caravans "/>
    <x v="0"/>
    <n v="14000000"/>
    <n v="1978"/>
    <n v="6.5"/>
    <s v="not outlier"/>
  </r>
  <r>
    <x v="857"/>
    <n v="150"/>
    <n v="3958500"/>
    <s v="Biography|Drama|History"/>
    <s v="Mr. Turner "/>
    <x v="0"/>
    <n v="8200000"/>
    <n v="2014"/>
    <n v="6.8"/>
    <s v="not outlier"/>
  </r>
  <r>
    <x v="447"/>
    <n v="132"/>
    <n v="274299"/>
    <s v="Biography|Crime|Drama|War"/>
    <s v="Amen. "/>
    <x v="0"/>
    <n v="103000000"/>
    <n v="2002"/>
    <n v="7.3"/>
    <s v="not outlier"/>
  </r>
  <r>
    <x v="209"/>
    <n v="115"/>
    <n v="183088"/>
    <s v="Comedy|Drama|War"/>
    <s v="The Lucky Ones "/>
    <x v="0"/>
    <n v="15000000"/>
    <n v="2008"/>
    <n v="7"/>
    <s v="not outlier"/>
  </r>
  <r>
    <x v="1032"/>
    <n v="186"/>
    <n v="46495"/>
    <s v="Drama"/>
    <s v="Margaret "/>
    <x v="0"/>
    <n v="14000000"/>
    <n v="2011"/>
    <n v="6.5"/>
    <s v="not outlier"/>
  </r>
  <r>
    <x v="319"/>
    <n v="90"/>
    <n v="1752214"/>
    <s v="Comedy|Drama|Romance"/>
    <s v="Flipped "/>
    <x v="0"/>
    <n v="14000000"/>
    <n v="2010"/>
    <n v="7.7"/>
    <s v="not outlier"/>
  </r>
  <r>
    <x v="102"/>
    <n v="134"/>
    <n v="83025853"/>
    <s v="Drama|Romance"/>
    <s v="Brokeback Mountain "/>
    <x v="0"/>
    <n v="14000000"/>
    <n v="2005"/>
    <n v="7.7"/>
    <s v="not outlier"/>
  </r>
  <r>
    <x v="848"/>
    <n v="97"/>
    <n v="56631572"/>
    <s v="Comedy|Romance"/>
    <s v="Clueless "/>
    <x v="0"/>
    <n v="12000000"/>
    <n v="1995"/>
    <n v="6.8"/>
    <s v="not outlier"/>
  </r>
  <r>
    <x v="862"/>
    <n v="107"/>
    <n v="15854988"/>
    <s v="Drama|Romance"/>
    <s v="Far from Heaven "/>
    <x v="0"/>
    <n v="13500000"/>
    <n v="2002"/>
    <n v="7.4"/>
    <s v="not outlier"/>
  </r>
  <r>
    <x v="573"/>
    <n v="99"/>
    <n v="12282677"/>
    <s v="Comedy|Sci-Fi"/>
    <s v="Hot Tub Time Machine 2 "/>
    <x v="0"/>
    <n v="14000000"/>
    <n v="2015"/>
    <n v="5.0999999999999996"/>
    <s v="not outlier"/>
  </r>
  <r>
    <x v="708"/>
    <n v="124"/>
    <n v="7060876"/>
    <s v="Biography|Drama"/>
    <s v="Quills "/>
    <x v="0"/>
    <n v="13500000"/>
    <n v="2000"/>
    <n v="7.4"/>
    <s v="not outlier"/>
  </r>
  <r>
    <x v="997"/>
    <n v="110"/>
    <n v="14989761"/>
    <s v="Comedy|Crime"/>
    <s v="Seven Psychopaths "/>
    <x v="0"/>
    <n v="15000000"/>
    <n v="2012"/>
    <n v="7.2"/>
    <s v="not outlier"/>
  </r>
  <r>
    <x v="247"/>
    <n v="178"/>
    <n v="5501940"/>
    <s v="Biography|Drama|History|War"/>
    <s v="Downfall "/>
    <x v="15"/>
    <n v="13500000"/>
    <n v="2004"/>
    <n v="8.3000000000000007"/>
    <s v="not outlier"/>
  </r>
  <r>
    <x v="295"/>
    <n v="125"/>
    <n v="2086345"/>
    <s v="Biography|Drama|Romance"/>
    <s v="The Sea Inside "/>
    <x v="3"/>
    <n v="10000000"/>
    <n v="2004"/>
    <n v="8.1"/>
    <s v="not outlier"/>
  </r>
  <r>
    <x v="259"/>
    <n v="121"/>
    <n v="123922370"/>
    <s v="Biography|Comedy|Drama|War"/>
    <s v="Good Morning, Vietnam "/>
    <x v="0"/>
    <n v="13000000"/>
    <n v="1987"/>
    <n v="7.3"/>
    <s v="not outlier"/>
  </r>
  <r>
    <x v="116"/>
    <n v="108"/>
    <n v="106952327"/>
    <s v="Drama|Thriller"/>
    <s v="Black Swan "/>
    <x v="0"/>
    <n v="13000000"/>
    <n v="2010"/>
    <n v="8"/>
    <s v="not outlier"/>
  </r>
  <r>
    <x v="394"/>
    <n v="220"/>
    <n v="57300000"/>
    <s v="Crime|Drama"/>
    <s v="The Godfather: Part II "/>
    <x v="0"/>
    <n v="13000000"/>
    <n v="1974"/>
    <n v="9"/>
    <s v="not outlier"/>
  </r>
  <r>
    <x v="464"/>
    <n v="112"/>
    <n v="91038276"/>
    <s v="Drama|Music|Romance"/>
    <s v="Save the Last Dance "/>
    <x v="0"/>
    <n v="13000000"/>
    <n v="2001"/>
    <n v="6.1"/>
    <s v="not outlier"/>
  </r>
  <r>
    <x v="187"/>
    <n v="99"/>
    <n v="49369900"/>
    <s v="Fantasy|Horror|Thriller"/>
    <s v="A Nightmare on Elm Street 4: The Dream Master "/>
    <x v="0"/>
    <n v="7000000"/>
    <n v="1988"/>
    <n v="5.7"/>
    <s v="not outlier"/>
  </r>
  <r>
    <x v="757"/>
    <n v="109"/>
    <n v="61693523"/>
    <s v="Drama"/>
    <s v="Miracles from Heaven "/>
    <x v="0"/>
    <n v="13000000"/>
    <n v="2016"/>
    <n v="6.8"/>
    <s v="not outlier"/>
  </r>
  <r>
    <x v="1033"/>
    <n v="83"/>
    <n v="46729374"/>
    <s v="Comedy|Mystery"/>
    <s v="Dude, Where's My Car? "/>
    <x v="0"/>
    <n v="13000000"/>
    <n v="2000"/>
    <n v="5.5"/>
    <s v="not outlier"/>
  </r>
  <r>
    <x v="1034"/>
    <n v="107"/>
    <n v="44726644"/>
    <s v="Action|Crime|Drama|Thriller|Western"/>
    <s v="Young Guns "/>
    <x v="0"/>
    <n v="13000000"/>
    <n v="1988"/>
    <n v="6.8"/>
    <s v="not outlier"/>
  </r>
  <r>
    <x v="1035"/>
    <n v="102"/>
    <n v="44134898"/>
    <s v="Comedy|Drama"/>
    <s v="St. Vincent "/>
    <x v="0"/>
    <n v="13000000"/>
    <n v="2014"/>
    <n v="7.3"/>
    <s v="not outlier"/>
  </r>
  <r>
    <x v="573"/>
    <n v="100"/>
    <n v="48637684"/>
    <s v="Comedy|Romance"/>
    <s v="About Last Night "/>
    <x v="0"/>
    <n v="12500000"/>
    <n v="2014"/>
    <n v="6.1"/>
    <s v="not outlier"/>
  </r>
  <r>
    <x v="587"/>
    <n v="97"/>
    <n v="38176108"/>
    <s v="Comedy|Drama|Romance"/>
    <s v="10 Things I Hate About You "/>
    <x v="0"/>
    <n v="16000000"/>
    <n v="1999"/>
    <n v="7.2"/>
    <s v="not outlier"/>
  </r>
  <r>
    <x v="1036"/>
    <n v="92"/>
    <n v="28972187"/>
    <s v="Comedy"/>
    <s v="The New Guy "/>
    <x v="0"/>
    <n v="13000000"/>
    <n v="2002"/>
    <n v="5.9"/>
    <s v="not outlier"/>
  </r>
  <r>
    <x v="1037"/>
    <n v="84"/>
    <n v="27979400"/>
    <s v="Action|Comedy|Crime"/>
    <s v="Loaded Weapon 1 "/>
    <x v="0"/>
    <n v="8200000"/>
    <n v="1993"/>
    <n v="6.1"/>
    <s v="not outlier"/>
  </r>
  <r>
    <x v="416"/>
    <n v="86"/>
    <n v="54257433"/>
    <s v="Drama|Horror|Thriller"/>
    <s v="The Shallows "/>
    <x v="0"/>
    <n v="17000000"/>
    <n v="2016"/>
    <n v="6.8"/>
    <s v="not outlier"/>
  </r>
  <r>
    <x v="1038"/>
    <n v="120"/>
    <n v="23947"/>
    <s v="Sci-Fi|Thriller"/>
    <s v="The Butterfly Effect "/>
    <x v="0"/>
    <n v="13000000"/>
    <n v="2004"/>
    <n v="7.7"/>
    <s v="not outlier"/>
  </r>
  <r>
    <x v="847"/>
    <n v="89"/>
    <n v="60008303"/>
    <s v="Adventure|Comedy|Family"/>
    <s v="Snow Day "/>
    <x v="0"/>
    <n v="13000000"/>
    <n v="2000"/>
    <n v="4.9000000000000004"/>
    <s v="not outlier"/>
  </r>
  <r>
    <x v="1039"/>
    <n v="117"/>
    <n v="49121934"/>
    <s v="Comedy|Drama|Romance"/>
    <s v="This Christmas "/>
    <x v="0"/>
    <n v="13000000"/>
    <n v="2007"/>
    <n v="6.1"/>
    <s v="not outlier"/>
  </r>
  <r>
    <x v="1040"/>
    <n v="91"/>
    <n v="27052167"/>
    <s v="Action|Comedy|Crime|Thriller"/>
    <s v="The Big Hit "/>
    <x v="0"/>
    <n v="13000000"/>
    <n v="1998"/>
    <n v="6.1"/>
    <s v="not outlier"/>
  </r>
  <r>
    <x v="1041"/>
    <n v="100"/>
    <n v="26539321"/>
    <s v="Comedy|Drama|Family"/>
    <s v="Harriet the Spy "/>
    <x v="0"/>
    <n v="13000000"/>
    <n v="1996"/>
    <n v="5.9"/>
    <s v="not outlier"/>
  </r>
  <r>
    <x v="1042"/>
    <n v="72"/>
    <n v="28501605"/>
    <s v="Fantasy|Horror"/>
    <s v="Child's Play 2 "/>
    <x v="0"/>
    <n v="13000000"/>
    <n v="1990"/>
    <n v="5.7"/>
    <s v="not outlier"/>
  </r>
  <r>
    <x v="1043"/>
    <n v="84"/>
    <n v="52543632"/>
    <s v="Crime|Thriller"/>
    <s v="No Good Deed "/>
    <x v="0"/>
    <n v="13200000"/>
    <n v="2014"/>
    <n v="5.6"/>
    <s v="not outlier"/>
  </r>
  <r>
    <x v="272"/>
    <n v="126"/>
    <n v="25592632"/>
    <s v="Horror"/>
    <s v="The Mist "/>
    <x v="0"/>
    <n v="18000000"/>
    <n v="2007"/>
    <n v="7.2"/>
    <s v="not outlier"/>
  </r>
  <r>
    <x v="1044"/>
    <n v="108"/>
    <n v="25440971"/>
    <s v="Drama|Mystery|Sci-Fi|Thriller"/>
    <s v="Ex Machina "/>
    <x v="0"/>
    <n v="15000000"/>
    <n v="2015"/>
    <n v="7.7"/>
    <s v="not outlier"/>
  </r>
  <r>
    <x v="163"/>
    <n v="112"/>
    <n v="22858926"/>
    <s v="Comedy|Drama|Fantasy"/>
    <s v="Being John Malkovich "/>
    <x v="0"/>
    <n v="13000000"/>
    <n v="1999"/>
    <n v="7.8"/>
    <s v="not outlier"/>
  </r>
  <r>
    <x v="1045"/>
    <n v="90"/>
    <n v="22235901"/>
    <s v="Comedy|Romance"/>
    <s v="Two Can Play That Game "/>
    <x v="0"/>
    <n v="6000000"/>
    <n v="2001"/>
    <n v="6.1"/>
    <s v="not outlier"/>
  </r>
  <r>
    <x v="139"/>
    <n v="91"/>
    <n v="38916903"/>
    <s v="Adventure|Family|Sci-Fi"/>
    <s v="Earth to Echo "/>
    <x v="0"/>
    <n v="13000000"/>
    <n v="2014"/>
    <n v="5.8"/>
    <s v="not outlier"/>
  </r>
  <r>
    <x v="444"/>
    <n v="135"/>
    <n v="16929123"/>
    <s v="Drama|Romance"/>
    <s v="Crazy/Beautiful "/>
    <x v="0"/>
    <n v="14000000"/>
    <n v="2001"/>
    <n v="6.5"/>
    <s v="not outlier"/>
  </r>
  <r>
    <x v="305"/>
    <n v="141"/>
    <n v="13753931"/>
    <s v="Drama|History|War"/>
    <s v="Letters from Iwo Jima "/>
    <x v="10"/>
    <n v="19000000"/>
    <n v="2006"/>
    <n v="7.9"/>
    <s v="not outlier"/>
  </r>
  <r>
    <x v="1046"/>
    <n v="104"/>
    <n v="10996440"/>
    <s v="Adventure|Drama|Sci-Fi"/>
    <s v="The Astronaut Farmer "/>
    <x v="0"/>
    <n v="13000000"/>
    <n v="2006"/>
    <n v="6.3"/>
    <s v="not outlier"/>
  </r>
  <r>
    <x v="1047"/>
    <n v="118"/>
    <n v="14677654"/>
    <s v="Drama"/>
    <s v="Room "/>
    <x v="0"/>
    <n v="13000000"/>
    <n v="2015"/>
    <n v="8.3000000000000007"/>
    <s v="not outlier"/>
  </r>
  <r>
    <x v="1048"/>
    <n v="82"/>
    <n v="9975684"/>
    <s v="Comedy"/>
    <s v="Dirty Work "/>
    <x v="0"/>
    <n v="13000000"/>
    <n v="1998"/>
    <n v="6.4"/>
    <s v="not outlier"/>
  </r>
  <r>
    <x v="1049"/>
    <n v="95"/>
    <n v="7881335"/>
    <s v="Comedy|Crime|Thriller"/>
    <s v="Serial Mom "/>
    <x v="0"/>
    <n v="13000000"/>
    <n v="1994"/>
    <n v="6.7"/>
    <s v="not outlier"/>
  </r>
  <r>
    <x v="831"/>
    <n v="94"/>
    <n v="6241697"/>
    <s v="Comedy"/>
    <s v="Dick "/>
    <x v="0"/>
    <n v="13000000"/>
    <n v="1999"/>
    <n v="6.1"/>
    <s v="not outlier"/>
  </r>
  <r>
    <x v="1050"/>
    <n v="99"/>
    <n v="5871603"/>
    <s v="Drama|Thriller"/>
    <s v="Light It Up "/>
    <x v="0"/>
    <n v="13000000"/>
    <n v="1999"/>
    <n v="6"/>
    <s v="not outlier"/>
  </r>
  <r>
    <x v="1051"/>
    <n v="121"/>
    <n v="16574731"/>
    <s v="Drama|Music"/>
    <s v="54 "/>
    <x v="0"/>
    <n v="13000000"/>
    <n v="1998"/>
    <n v="5.8"/>
    <s v="not outlier"/>
  </r>
  <r>
    <x v="1052"/>
    <n v="84"/>
    <n v="5002310"/>
    <s v="Adventure|Comedy|Romance|Sci-Fi"/>
    <s v="Bubble Boy "/>
    <x v="0"/>
    <n v="13000000"/>
    <n v="2001"/>
    <n v="5.6"/>
    <s v="not outlier"/>
  </r>
  <r>
    <x v="1053"/>
    <n v="93"/>
    <n v="4919896"/>
    <s v="Comedy|Crime|Thriller"/>
    <s v="Birthday Girl "/>
    <x v="0"/>
    <n v="13000000"/>
    <n v="2001"/>
    <n v="6.1"/>
    <s v="not outlier"/>
  </r>
  <r>
    <x v="817"/>
    <n v="93"/>
    <n v="25675765"/>
    <s v="Comedy"/>
    <s v="21 &amp; Over "/>
    <x v="0"/>
    <n v="13000000"/>
    <n v="2013"/>
    <n v="5.9"/>
    <s v="not outlier"/>
  </r>
  <r>
    <x v="1054"/>
    <n v="120"/>
    <n v="4857376"/>
    <s v="Comedy|Drama|Romance"/>
    <s v="Paris, je t'aime "/>
    <x v="4"/>
    <n v="13000000"/>
    <n v="2006"/>
    <n v="7.3"/>
    <s v="not outlier"/>
  </r>
  <r>
    <x v="358"/>
    <n v="112"/>
    <n v="3169424"/>
    <s v="Drama|Sport"/>
    <s v="Resurrecting the Champ "/>
    <x v="0"/>
    <n v="13000000"/>
    <n v="2007"/>
    <n v="6.8"/>
    <s v="not outlier"/>
  </r>
  <r>
    <x v="155"/>
    <n v="107"/>
    <n v="18004225"/>
    <s v="Comedy|Drama|Romance"/>
    <s v="Admission "/>
    <x v="0"/>
    <n v="13000000"/>
    <n v="2013"/>
    <n v="5.7"/>
    <s v="not outlier"/>
  </r>
  <r>
    <x v="1055"/>
    <n v="112"/>
    <n v="3058380"/>
    <s v="Drama|Romance"/>
    <s v="The Widow of Saint-Pierre "/>
    <x v="4"/>
    <n v="100000000"/>
    <n v="2000"/>
    <n v="7.3"/>
    <s v="not outlier"/>
  </r>
  <r>
    <x v="766"/>
    <n v="96"/>
    <n v="3074838"/>
    <s v="Drama|Mystery|Romance|Thriller"/>
    <s v="Chloe "/>
    <x v="0"/>
    <n v="11000000"/>
    <n v="2009"/>
    <n v="6.3"/>
    <s v="not outlier"/>
  </r>
  <r>
    <x v="1056"/>
    <n v="91"/>
    <n v="2104000"/>
    <s v="Comedy|Crime|Drama"/>
    <s v="Faithful "/>
    <x v="0"/>
    <n v="13000000"/>
    <n v="1996"/>
    <n v="5.9"/>
    <s v="not outlier"/>
  </r>
  <r>
    <x v="777"/>
    <n v="125"/>
    <n v="1172769"/>
    <s v="Biography|Comedy|Crime|Drama"/>
    <s v="Find Me Guilty "/>
    <x v="0"/>
    <n v="13000000"/>
    <n v="2006"/>
    <n v="7.1"/>
    <s v="not outlier"/>
  </r>
  <r>
    <x v="1057"/>
    <n v="102"/>
    <n v="17738570"/>
    <s v="Drama|Romance"/>
    <s v="The Perks of Being a Wallflower "/>
    <x v="0"/>
    <n v="13000000"/>
    <n v="2012"/>
    <n v="8"/>
    <s v="not outlier"/>
  </r>
  <r>
    <x v="1058"/>
    <n v="87"/>
    <n v="1200000"/>
    <s v="Action"/>
    <s v="Excessive Force "/>
    <x v="0"/>
    <n v="3000000"/>
    <n v="1993"/>
    <n v="5.0999999999999996"/>
    <s v="not outlier"/>
  </r>
  <r>
    <x v="778"/>
    <n v="118"/>
    <n v="1150403"/>
    <s v="Biography|Crime|Drama"/>
    <s v="Infamous "/>
    <x v="0"/>
    <n v="13000000"/>
    <n v="2006"/>
    <n v="7.1"/>
    <s v="not outlier"/>
  </r>
  <r>
    <x v="993"/>
    <n v="115"/>
    <n v="403932"/>
    <s v="Drama|Romance|Western"/>
    <s v="The Claim "/>
    <x v="0"/>
    <n v="20000000"/>
    <n v="2000"/>
    <n v="6.5"/>
    <s v="not outlier"/>
  </r>
  <r>
    <x v="371"/>
    <n v="91"/>
    <n v="1712111"/>
    <s v="Horror|Thriller"/>
    <s v="The Vatican Tapes "/>
    <x v="0"/>
    <n v="8495000"/>
    <n v="2015"/>
    <n v="4.5"/>
    <s v="not outlier"/>
  </r>
  <r>
    <x v="1059"/>
    <n v="88"/>
    <n v="1024175"/>
    <s v="Action|Comedy|Sci-Fi|Thriller"/>
    <s v="Attack the Block "/>
    <x v="0"/>
    <n v="13000000"/>
    <n v="2011"/>
    <n v="6.6"/>
    <s v="not outlier"/>
  </r>
  <r>
    <x v="304"/>
    <n v="127"/>
    <n v="301305"/>
    <s v="Drama|Romance|War"/>
    <s v="In the Land of Blood and Honey "/>
    <x v="18"/>
    <n v="13000000"/>
    <n v="2011"/>
    <n v="4.3"/>
    <s v="not outlier"/>
  </r>
  <r>
    <x v="1005"/>
    <n v="94"/>
    <n v="51872378"/>
    <s v="Crime|Thriller"/>
    <s v="The Call "/>
    <x v="0"/>
    <n v="13000000"/>
    <n v="2013"/>
    <n v="6.7"/>
    <s v="not outlier"/>
  </r>
  <r>
    <x v="1060"/>
    <n v="115"/>
    <n v="31662"/>
    <s v="Action|Drama|History|War"/>
    <s v="Operation Chromite "/>
    <x v="0"/>
    <n v="12620000"/>
    <n v="2016"/>
    <n v="6.8"/>
    <s v="not outlier"/>
  </r>
  <r>
    <x v="1061"/>
    <n v="90"/>
    <n v="28399192"/>
    <s v="Action|Adventure|Comedy|Family"/>
    <s v="The Crocodile Hunter: Collision Course "/>
    <x v="0"/>
    <n v="13000000"/>
    <n v="2002"/>
    <n v="5.4"/>
    <s v="not outlier"/>
  </r>
  <r>
    <x v="309"/>
    <n v="102"/>
    <n v="2035566"/>
    <s v="Biography|Comedy|Crime|Drama|Romance"/>
    <s v="I Love You Phillip Morris "/>
    <x v="0"/>
    <n v="13000000"/>
    <n v="2009"/>
    <n v="6.6"/>
    <s v="not outlier"/>
  </r>
  <r>
    <x v="965"/>
    <n v="117"/>
    <n v="21078145"/>
    <s v="Biography|Drama"/>
    <s v="Antwone Fisher "/>
    <x v="0"/>
    <n v="12500000"/>
    <n v="2002"/>
    <n v="7.3"/>
    <s v="not outlier"/>
  </r>
  <r>
    <x v="721"/>
    <n v="109"/>
    <n v="14060950"/>
    <s v="Drama"/>
    <s v="The Emperor's Club "/>
    <x v="0"/>
    <n v="12500000"/>
    <n v="2002"/>
    <n v="6.9"/>
    <s v="not outlier"/>
  </r>
  <r>
    <x v="154"/>
    <n v="121"/>
    <n v="12281500"/>
    <s v="Action|Crime|Drama|Romance|Thriller"/>
    <s v="True Romance "/>
    <x v="0"/>
    <n v="13000000"/>
    <n v="1993"/>
    <n v="8"/>
    <s v="not outlier"/>
  </r>
  <r>
    <x v="988"/>
    <n v="100"/>
    <n v="10725228"/>
    <s v="Crime|Drama|Mystery"/>
    <s v="Glengarry Glen Ross "/>
    <x v="0"/>
    <n v="12500000"/>
    <n v="1992"/>
    <n v="7.8"/>
    <s v="not outlier"/>
  </r>
  <r>
    <x v="993"/>
    <n v="109"/>
    <n v="214966"/>
    <s v="Crime|Drama|Thriller"/>
    <s v="The Killer Inside Me "/>
    <x v="0"/>
    <n v="13000000"/>
    <n v="2010"/>
    <n v="6.1"/>
    <s v="not outlier"/>
  </r>
  <r>
    <x v="1062"/>
    <n v="101"/>
    <n v="11956207"/>
    <s v="Horror|Mystery"/>
    <s v="Sorority Row "/>
    <x v="0"/>
    <n v="16000000"/>
    <n v="2009"/>
    <n v="5.0999999999999996"/>
    <s v="not outlier"/>
  </r>
  <r>
    <x v="674"/>
    <n v="106"/>
    <n v="5949693"/>
    <s v="Comedy|Drama|Romance"/>
    <s v="Lars and the Real Girl "/>
    <x v="0"/>
    <n v="12000000"/>
    <n v="2007"/>
    <n v="7.4"/>
    <s v="not outlier"/>
  </r>
  <r>
    <x v="1063"/>
    <n v="94"/>
    <n v="9030581"/>
    <s v="Drama|War"/>
    <s v="The Boy in the Striped Pajamas "/>
    <x v="0"/>
    <n v="12500000"/>
    <n v="2008"/>
    <n v="7.8"/>
    <s v="not outlier"/>
  </r>
  <r>
    <x v="1018"/>
    <n v="140"/>
    <n v="4157491"/>
    <s v="Crime|Drama|Musical"/>
    <s v="Dancer in the Dark "/>
    <x v="0"/>
    <n v="12800000"/>
    <n v="2000"/>
    <n v="8"/>
    <s v="not outlier"/>
  </r>
  <r>
    <x v="954"/>
    <n v="132"/>
    <n v="1508689"/>
    <s v="Drama|Romance"/>
    <s v="Oscar and Lucinda "/>
    <x v="0"/>
    <n v="16000000"/>
    <n v="1997"/>
    <n v="6.7"/>
    <s v="not outlier"/>
  </r>
  <r>
    <x v="1064"/>
    <n v="99"/>
    <n v="1227324"/>
    <s v="Crime|Drama"/>
    <s v="The Funeral "/>
    <x v="0"/>
    <n v="12500000"/>
    <n v="1996"/>
    <n v="6.6"/>
    <s v="not outlier"/>
  </r>
  <r>
    <x v="1065"/>
    <n v="90"/>
    <n v="4360548"/>
    <s v="Comedy|Drama|Romance"/>
    <s v="Solitary Man "/>
    <x v="0"/>
    <n v="15000000"/>
    <n v="2009"/>
    <n v="6.4"/>
    <s v="not outlier"/>
  </r>
  <r>
    <x v="1066"/>
    <n v="105"/>
    <n v="26589953"/>
    <s v="Action|Crime|Thriller"/>
    <s v="Machete "/>
    <x v="0"/>
    <n v="10500000"/>
    <n v="2010"/>
    <n v="6.7"/>
    <s v="not outlier"/>
  </r>
  <r>
    <x v="1067"/>
    <n v="108"/>
    <n v="1039869"/>
    <s v="Biography|Comedy|Crime|Drama"/>
    <s v="Casino Jack "/>
    <x v="0"/>
    <n v="15000000"/>
    <n v="2010"/>
    <n v="6.2"/>
    <s v="not outlier"/>
  </r>
  <r>
    <x v="263"/>
    <n v="69"/>
    <n v="48092846"/>
    <s v="Adventure|Animation|Family"/>
    <s v="The Land Before Time "/>
    <x v="0"/>
    <n v="12500000"/>
    <n v="1988"/>
    <n v="7.3"/>
    <s v="not outlier"/>
  </r>
  <r>
    <x v="1068"/>
    <n v="148"/>
    <n v="1110186"/>
    <s v="Action|Drama|War"/>
    <s v="Tae Guk Gi: The Brotherhood of War "/>
    <x v="19"/>
    <n v="12800000"/>
    <n v="2004"/>
    <n v="8.1"/>
    <s v="not outlier"/>
  </r>
  <r>
    <x v="1069"/>
    <n v="118"/>
    <n v="1089445"/>
    <s v="Comedy|Drama|Family|Sport"/>
    <s v="The Perfect Game "/>
    <x v="0"/>
    <n v="12500000"/>
    <n v="2009"/>
    <n v="7"/>
    <s v="not outlier"/>
  </r>
  <r>
    <x v="385"/>
    <n v="132"/>
    <n v="204565000"/>
    <s v="Horror"/>
    <s v="The Exorcist "/>
    <x v="0"/>
    <n v="8000000"/>
    <n v="1973"/>
    <n v="8"/>
    <s v="not outlier"/>
  </r>
  <r>
    <x v="37"/>
    <n v="130"/>
    <n v="260000000"/>
    <s v="Adventure|Drama|Thriller"/>
    <s v="Jaws "/>
    <x v="0"/>
    <n v="8000000"/>
    <n v="1975"/>
    <n v="8"/>
    <s v="not outlier"/>
  </r>
  <r>
    <x v="155"/>
    <n v="95"/>
    <n v="101736215"/>
    <s v="Comedy"/>
    <s v="American Pie "/>
    <x v="0"/>
    <n v="11000000"/>
    <n v="1999"/>
    <n v="7"/>
    <s v="not outlier"/>
  </r>
  <r>
    <x v="1070"/>
    <n v="80"/>
    <n v="71442"/>
    <s v="Animation|Comedy|Crime|Drama|Family"/>
    <s v="Ernest &amp; Celestine "/>
    <x v="4"/>
    <n v="9600000"/>
    <n v="2012"/>
    <n v="7.9"/>
    <s v="not outlier"/>
  </r>
  <r>
    <x v="698"/>
    <n v="94"/>
    <n v="79817937"/>
    <s v="Action|Adventure|Comedy|Fantasy|Mystery"/>
    <s v="The Golden Child "/>
    <x v="0"/>
    <n v="25000000"/>
    <n v="1986"/>
    <n v="5.9"/>
    <s v="not outlier"/>
  </r>
  <r>
    <x v="128"/>
    <n v="122"/>
    <n v="91547205"/>
    <s v="Comedy|Romance"/>
    <s v="Think Like a Man "/>
    <x v="0"/>
    <n v="12000000"/>
    <n v="2012"/>
    <n v="6.6"/>
    <s v="not outlier"/>
  </r>
  <r>
    <x v="128"/>
    <n v="102"/>
    <n v="75074950"/>
    <s v="Comedy|Drama"/>
    <s v="Barbershop "/>
    <x v="0"/>
    <n v="12000000"/>
    <n v="2002"/>
    <n v="6.3"/>
    <s v="not outlier"/>
  </r>
  <r>
    <x v="705"/>
    <n v="116"/>
    <n v="78900000"/>
    <s v="Action|Adventure|Sci-Fi"/>
    <s v="Star Trek II: The Wrath of Khan "/>
    <x v="0"/>
    <n v="11000000"/>
    <n v="1982"/>
    <n v="7.7"/>
    <s v="not outlier"/>
  </r>
  <r>
    <x v="49"/>
    <n v="78"/>
    <n v="72217000"/>
    <s v="Comedy"/>
    <s v="Ace Ventura: Pet Detective "/>
    <x v="0"/>
    <n v="12000000"/>
    <n v="1994"/>
    <n v="6.9"/>
    <s v="not outlier"/>
  </r>
  <r>
    <x v="1071"/>
    <n v="114"/>
    <n v="79568000"/>
    <s v="Sci-Fi|Thriller"/>
    <s v="WarGames "/>
    <x v="0"/>
    <n v="12000000"/>
    <n v="1983"/>
    <n v="7.1"/>
    <s v="not outlier"/>
  </r>
  <r>
    <x v="106"/>
    <n v="112"/>
    <n v="65500000"/>
    <s v="Crime|Drama|Romance|Thriller"/>
    <s v="Witness "/>
    <x v="0"/>
    <n v="12000000"/>
    <n v="1985"/>
    <n v="7.4"/>
    <s v="not outlier"/>
  </r>
  <r>
    <x v="1072"/>
    <n v="110"/>
    <n v="70011073"/>
    <s v="Action|Adventure|Drama|Thriller|War"/>
    <s v="Act of Valor "/>
    <x v="0"/>
    <n v="12000000"/>
    <n v="2012"/>
    <n v="6.5"/>
    <s v="not outlier"/>
  </r>
  <r>
    <x v="509"/>
    <n v="104"/>
    <n v="65269010"/>
    <s v="Crime|Drama|Music|Romance"/>
    <s v="Step Up "/>
    <x v="0"/>
    <n v="12000000"/>
    <n v="2006"/>
    <n v="6.5"/>
    <s v="not outlier"/>
  </r>
  <r>
    <x v="1073"/>
    <n v="81"/>
    <n v="63071133"/>
    <s v="Adventure|Animation|Comedy|Crime"/>
    <s v="Beavis and Butt-Head Do America "/>
    <x v="0"/>
    <n v="12000000"/>
    <n v="1996"/>
    <n v="6.8"/>
    <s v="not outlier"/>
  </r>
  <r>
    <x v="158"/>
    <n v="154"/>
    <n v="39647595"/>
    <s v="Crime|Thriller"/>
    <s v="Jackie Brown "/>
    <x v="0"/>
    <n v="12000000"/>
    <n v="1997"/>
    <n v="7.5"/>
    <s v="not outlier"/>
  </r>
  <r>
    <x v="429"/>
    <n v="102"/>
    <n v="38087366"/>
    <s v="Adventure|Comedy"/>
    <s v="Harold &amp; Kumar Escape from Guantanamo Bay "/>
    <x v="0"/>
    <n v="12000000"/>
    <n v="2008"/>
    <n v="6.6"/>
    <s v="not outlier"/>
  </r>
  <r>
    <x v="140"/>
    <n v="89"/>
    <n v="64572496"/>
    <s v="Drama|Sci-Fi|Thriller"/>
    <s v="Chronicle "/>
    <x v="0"/>
    <n v="12000000"/>
    <n v="2012"/>
    <n v="7.1"/>
    <s v="not outlier"/>
  </r>
  <r>
    <x v="497"/>
    <n v="132"/>
    <n v="30400000"/>
    <s v="Drama|Musical|Romance"/>
    <s v="Yentl "/>
    <x v="0"/>
    <n v="12000000"/>
    <n v="1983"/>
    <n v="6.6"/>
    <s v="not outlier"/>
  </r>
  <r>
    <x v="239"/>
    <n v="103"/>
    <n v="42365600"/>
    <s v="Adventure|Comedy|Fantasy|Sci-Fi"/>
    <s v="Time Bandits "/>
    <x v="0"/>
    <n v="5000000"/>
    <n v="1981"/>
    <n v="7"/>
    <s v="not outlier"/>
  </r>
  <r>
    <x v="1074"/>
    <n v="93"/>
    <n v="54724272"/>
    <s v="Comedy|Crime"/>
    <s v="Project X "/>
    <x v="0"/>
    <n v="12000000"/>
    <n v="2012"/>
    <n v="6.7"/>
    <s v="not outlier"/>
  </r>
  <r>
    <x v="1004"/>
    <n v="96"/>
    <n v="31597131"/>
    <s v="Drama|Thriller"/>
    <s v="One Hour Photo "/>
    <x v="0"/>
    <n v="12000000"/>
    <n v="2002"/>
    <n v="6.8"/>
    <s v="not outlier"/>
  </r>
  <r>
    <x v="1075"/>
    <n v="89"/>
    <n v="31691811"/>
    <s v="Horror|Sci-Fi|Thriller"/>
    <s v="Quarantine "/>
    <x v="0"/>
    <n v="12000000"/>
    <n v="2008"/>
    <n v="6"/>
    <s v="not outlier"/>
  </r>
  <r>
    <x v="1076"/>
    <n v="92"/>
    <n v="31397498"/>
    <s v="Horror|Mystery"/>
    <s v="The Eye "/>
    <x v="0"/>
    <n v="12000000"/>
    <n v="2008"/>
    <n v="5.4"/>
    <s v="not outlier"/>
  </r>
  <r>
    <x v="1077"/>
    <n v="97"/>
    <n v="31179516"/>
    <s v="Comedy"/>
    <s v="Johnson Family Vacation "/>
    <x v="0"/>
    <n v="12000000"/>
    <n v="2004"/>
    <n v="4.3"/>
    <s v="not outlier"/>
  </r>
  <r>
    <x v="376"/>
    <n v="93"/>
    <n v="31155435"/>
    <s v="Comedy|Fantasy"/>
    <s v="How High "/>
    <x v="0"/>
    <n v="12000000"/>
    <n v="2001"/>
    <n v="6.2"/>
    <s v="not outlier"/>
  </r>
  <r>
    <x v="1078"/>
    <n v="89"/>
    <n v="27281507"/>
    <s v="Comedy|Drama|Family|Fantasy|Musical"/>
    <s v="The Muppet Christmas Carol "/>
    <x v="0"/>
    <n v="12000000"/>
    <n v="1992"/>
    <n v="7.7"/>
    <s v="not outlier"/>
  </r>
  <r>
    <x v="475"/>
    <n v="123"/>
    <n v="25776062"/>
    <s v="Biography|Drama|Romance"/>
    <s v="Frida "/>
    <x v="0"/>
    <n v="12000000"/>
    <n v="2002"/>
    <n v="7.4"/>
    <s v="not outlier"/>
  </r>
  <r>
    <x v="1079"/>
    <n v="93"/>
    <n v="25240988"/>
    <s v="Documentary|Music"/>
    <s v="Katy Perry: Part of Me "/>
    <x v="0"/>
    <n v="12000000"/>
    <n v="2012"/>
    <n v="5.9"/>
    <s v="not outlier"/>
  </r>
  <r>
    <x v="1080"/>
    <n v="133"/>
    <n v="124868837"/>
    <s v="Drama|Romance"/>
    <s v="The Fault in Our Stars "/>
    <x v="0"/>
    <n v="12000000"/>
    <n v="2014"/>
    <n v="7.8"/>
    <s v="not outlier"/>
  </r>
  <r>
    <x v="365"/>
    <n v="121"/>
    <n v="22905674"/>
    <s v="Crime|Drama"/>
    <s v="Rounders "/>
    <x v="0"/>
    <n v="12000000"/>
    <n v="1998"/>
    <n v="7.4"/>
    <s v="not outlier"/>
  </r>
  <r>
    <x v="575"/>
    <n v="102"/>
    <n v="25277561"/>
    <s v="Comedy|Romance"/>
    <s v="Top Five "/>
    <x v="0"/>
    <n v="12000000"/>
    <n v="2014"/>
    <n v="6.5"/>
    <s v="not outlier"/>
  </r>
  <r>
    <x v="364"/>
    <n v="99"/>
    <n v="21133087"/>
    <s v="Horror|Mystery|Thriller"/>
    <s v="Stir of Echoes "/>
    <x v="0"/>
    <n v="12000000"/>
    <n v="1999"/>
    <n v="7"/>
    <s v="not outlier"/>
  </r>
  <r>
    <x v="459"/>
    <n v="98"/>
    <n v="37707719"/>
    <s v="Biography|Drama"/>
    <s v="Philomena "/>
    <x v="0"/>
    <n v="12000000"/>
    <n v="2013"/>
    <n v="7.6"/>
    <s v="not outlier"/>
  </r>
  <r>
    <x v="841"/>
    <n v="118"/>
    <n v="18761993"/>
    <s v="Comedy|Drama"/>
    <s v="The Upside of Anger "/>
    <x v="0"/>
    <n v="9000000"/>
    <n v="2005"/>
    <n v="6.9"/>
    <s v="not outlier"/>
  </r>
  <r>
    <x v="972"/>
    <n v="104"/>
    <n v="18595716"/>
    <s v="Comedy|Family|Fantasy|Romance"/>
    <s v="Aquamarine "/>
    <x v="0"/>
    <n v="12000000"/>
    <n v="2006"/>
    <n v="5.3"/>
    <s v="not outlier"/>
  </r>
  <r>
    <x v="1081"/>
    <n v="109"/>
    <n v="31990064"/>
    <s v="Drama|Mystery|Romance"/>
    <s v="Paper Towns "/>
    <x v="0"/>
    <n v="12000000"/>
    <n v="2015"/>
    <n v="6.4"/>
    <s v="not outlier"/>
  </r>
  <r>
    <x v="637"/>
    <n v="115"/>
    <n v="17613460"/>
    <s v="Adventure|Comedy|Drama"/>
    <s v="Nebraska "/>
    <x v="0"/>
    <n v="12000000"/>
    <n v="2013"/>
    <n v="7.8"/>
    <s v="not outlier"/>
  </r>
  <r>
    <x v="1082"/>
    <n v="92"/>
    <n v="21088568"/>
    <s v="Action|Fantasy|Horror|Thriller"/>
    <s v="Tales from the Crypt: Demon Knight "/>
    <x v="0"/>
    <n v="13000000"/>
    <n v="1995"/>
    <n v="6.7"/>
    <s v="not outlier"/>
  </r>
  <r>
    <x v="322"/>
    <n v="91"/>
    <n v="17292381"/>
    <s v="Comedy|Crime|Family"/>
    <s v="Max Keeble's Big Move "/>
    <x v="0"/>
    <n v="12000000"/>
    <n v="2001"/>
    <n v="5.3"/>
    <s v="not outlier"/>
  </r>
  <r>
    <x v="636"/>
    <n v="94"/>
    <n v="16300302"/>
    <s v="Comedy|Drama"/>
    <s v="Young Adult "/>
    <x v="0"/>
    <n v="12000000"/>
    <n v="2011"/>
    <n v="6.3"/>
    <s v="not outlier"/>
  </r>
  <r>
    <x v="371"/>
    <n v="93"/>
    <n v="27829874"/>
    <s v="Action|Crime|Thriller"/>
    <s v="Crank "/>
    <x v="0"/>
    <n v="12000000"/>
    <n v="2006"/>
    <n v="7"/>
    <s v="not outlier"/>
  </r>
  <r>
    <x v="450"/>
    <n v="100"/>
    <n v="12902790"/>
    <s v="Comedy|Drama|Romance"/>
    <s v="Living Out Loud "/>
    <x v="0"/>
    <n v="12000000"/>
    <n v="1998"/>
    <n v="6.6"/>
    <s v="not outlier"/>
  </r>
  <r>
    <x v="68"/>
    <n v="293"/>
    <n v="11433134"/>
    <s v="Adventure|Drama|Thriller|War"/>
    <s v="Das Boot "/>
    <x v="15"/>
    <n v="14000000"/>
    <n v="1981"/>
    <n v="8.4"/>
    <s v="not outlier"/>
  </r>
  <r>
    <x v="1083"/>
    <n v="93"/>
    <n v="10198766"/>
    <s v="Comedy"/>
    <s v="Sorority Boys "/>
    <x v="0"/>
    <n v="12000000"/>
    <n v="2002"/>
    <n v="5.4"/>
    <s v="not outlier"/>
  </r>
  <r>
    <x v="467"/>
    <n v="123"/>
    <n v="15294553"/>
    <s v="Drama|Fantasy|Romance"/>
    <s v="About Time "/>
    <x v="0"/>
    <n v="12000000"/>
    <n v="2013"/>
    <n v="7.8"/>
    <s v="not outlier"/>
  </r>
  <r>
    <x v="174"/>
    <n v="119"/>
    <n v="11041228"/>
    <s v="Action|Adventure|Drama|Romance"/>
    <s v="House of Flying Daggers "/>
    <x v="1"/>
    <n v="100000000"/>
    <n v="2004"/>
    <n v="7.6"/>
    <s v="not outlier"/>
  </r>
  <r>
    <x v="1084"/>
    <n v="107"/>
    <n v="7918283"/>
    <s v="Drama|Thriller"/>
    <s v="Arbitrage "/>
    <x v="0"/>
    <n v="12000000"/>
    <n v="2012"/>
    <n v="6.6"/>
    <s v="not outlier"/>
  </r>
  <r>
    <x v="1085"/>
    <n v="106"/>
    <n v="22331028"/>
    <s v="Sci-Fi|Thriller"/>
    <s v="Project Almanac "/>
    <x v="0"/>
    <n v="12000000"/>
    <n v="2015"/>
    <n v="6.4"/>
    <s v="not outlier"/>
  </r>
  <r>
    <x v="1086"/>
    <n v="109"/>
    <n v="8134217"/>
    <s v="Biography|Drama|Music"/>
    <s v="Cadillac Records "/>
    <x v="0"/>
    <n v="12000000"/>
    <n v="2008"/>
    <n v="7"/>
    <s v="not outlier"/>
  </r>
  <r>
    <x v="1087"/>
    <n v="81"/>
    <n v="6982680"/>
    <s v="Comedy|Crime"/>
    <s v="Screwed "/>
    <x v="0"/>
    <n v="10000000"/>
    <n v="2000"/>
    <n v="5.7"/>
    <s v="not outlier"/>
  </r>
  <r>
    <x v="1088"/>
    <n v="95"/>
    <n v="6739141"/>
    <s v="Action|Crime|Sci-Fi|Thriller"/>
    <s v="Fortress "/>
    <x v="0"/>
    <n v="8000000"/>
    <n v="1992"/>
    <n v="5.9"/>
    <s v="not outlier"/>
  </r>
  <r>
    <x v="1089"/>
    <n v="86"/>
    <n v="5542025"/>
    <s v="Comedy"/>
    <s v="For Your Consideration "/>
    <x v="0"/>
    <n v="12000000"/>
    <n v="2006"/>
    <n v="6.3"/>
    <s v="not outlier"/>
  </r>
  <r>
    <x v="644"/>
    <n v="113"/>
    <n v="5032496"/>
    <s v="Comedy|Drama"/>
    <s v="Celebrity "/>
    <x v="0"/>
    <n v="12000000"/>
    <n v="1998"/>
    <n v="6.3"/>
    <s v="not outlier"/>
  </r>
  <r>
    <x v="329"/>
    <n v="122"/>
    <n v="6754898"/>
    <s v="Comedy|Drama"/>
    <s v="Running with Scissors "/>
    <x v="0"/>
    <n v="12000000"/>
    <n v="2006"/>
    <n v="6.2"/>
    <s v="not outlier"/>
  </r>
  <r>
    <x v="410"/>
    <n v="108"/>
    <n v="4903000"/>
    <s v="Comedy|Drama"/>
    <s v="Girl 6 "/>
    <x v="0"/>
    <n v="12000000"/>
    <n v="1996"/>
    <n v="5"/>
    <s v="not outlier"/>
  </r>
  <r>
    <x v="1090"/>
    <n v="113"/>
    <n v="4717455"/>
    <s v="Mystery|Thriller"/>
    <s v="In the Cut "/>
    <x v="0"/>
    <n v="12000000"/>
    <n v="2003"/>
    <n v="5.3"/>
    <s v="not outlier"/>
  </r>
  <r>
    <x v="696"/>
    <n v="110"/>
    <n v="3148482"/>
    <s v="Drama|Romance"/>
    <s v="Two Lovers "/>
    <x v="0"/>
    <n v="12000000"/>
    <n v="2008"/>
    <n v="7.1"/>
    <s v="not outlier"/>
  </r>
  <r>
    <x v="1091"/>
    <n v="109"/>
    <n v="2326407"/>
    <s v="Drama"/>
    <s v="Last Orders "/>
    <x v="0"/>
    <n v="12000000"/>
    <n v="2001"/>
    <n v="7"/>
    <s v="not outlier"/>
  </r>
  <r>
    <x v="551"/>
    <n v="110"/>
    <n v="2201412"/>
    <s v="Comedy|Drama|Horror|Sci-Fi"/>
    <s v="The Host "/>
    <x v="19"/>
    <n v="12215500000"/>
    <n v="2006"/>
    <n v="7"/>
    <s v="not outlier"/>
  </r>
  <r>
    <x v="1092"/>
    <n v="101"/>
    <n v="2060953"/>
    <s v="Fantasy|Horror|Thriller"/>
    <s v="Ravenous "/>
    <x v="0"/>
    <n v="12000000"/>
    <n v="1999"/>
    <n v="7.1"/>
    <s v="not outlier"/>
  </r>
  <r>
    <x v="1093"/>
    <n v="97"/>
    <n v="3950294"/>
    <s v="Comedy|Drama|Romance"/>
    <s v="Charlie Bartlett "/>
    <x v="0"/>
    <n v="12000000"/>
    <n v="2007"/>
    <n v="7"/>
    <s v="not outlier"/>
  </r>
  <r>
    <x v="1094"/>
    <n v="172"/>
    <n v="2835886"/>
    <s v="Drama"/>
    <s v="The Great Beauty "/>
    <x v="12"/>
    <n v="9200000"/>
    <n v="2013"/>
    <n v="7.7"/>
    <s v="not outlier"/>
  </r>
  <r>
    <x v="1095"/>
    <n v="104"/>
    <n v="1779284"/>
    <s v="Comedy|Drama"/>
    <s v="The Dangerous Lives of Altar Boys "/>
    <x v="0"/>
    <n v="12000000"/>
    <n v="2002"/>
    <n v="7.1"/>
    <s v="not outlier"/>
  </r>
  <r>
    <x v="1096"/>
    <n v="99"/>
    <n v="1702277"/>
    <s v="Drama|Thriller"/>
    <s v="Stoker "/>
    <x v="0"/>
    <n v="12000000"/>
    <n v="2013"/>
    <n v="6.8"/>
    <s v="not outlier"/>
  </r>
  <r>
    <x v="556"/>
    <n v="129"/>
    <n v="261481"/>
    <s v="Drama|Romance|Sci-Fi"/>
    <s v="2046 "/>
    <x v="9"/>
    <n v="12000000"/>
    <n v="2004"/>
    <n v="7.5"/>
    <s v="not outlier"/>
  </r>
  <r>
    <x v="1097"/>
    <n v="91"/>
    <n v="1506998"/>
    <s v="Crime|Drama|Romance"/>
    <s v="Married Life "/>
    <x v="0"/>
    <n v="12000000"/>
    <n v="2007"/>
    <n v="6.3"/>
    <s v="not outlier"/>
  </r>
  <r>
    <x v="1098"/>
    <n v="100"/>
    <n v="860002"/>
    <s v="Adventure|Drama|Family"/>
    <s v="Duma "/>
    <x v="0"/>
    <n v="12000000"/>
    <n v="2005"/>
    <n v="7.3"/>
    <s v="not outlier"/>
  </r>
  <r>
    <x v="408"/>
    <n v="111"/>
    <n v="548934"/>
    <s v="Drama|Mystery|Romance"/>
    <s v="Ondine "/>
    <x v="0"/>
    <n v="12000000"/>
    <n v="2009"/>
    <n v="6.8"/>
    <s v="not outlier"/>
  </r>
  <r>
    <x v="1099"/>
    <n v="114"/>
    <n v="447750"/>
    <s v="Crime|Drama|Thriller"/>
    <s v="Brother "/>
    <x v="0"/>
    <n v="10000000"/>
    <n v="2000"/>
    <n v="7.2"/>
    <s v="not outlier"/>
  </r>
  <r>
    <x v="19"/>
    <n v="86"/>
    <n v="333976"/>
    <s v="Comedy|Crime"/>
    <s v="Welcome to Collinwood "/>
    <x v="0"/>
    <n v="12000000"/>
    <n v="2002"/>
    <n v="6.4"/>
    <s v="not outlier"/>
  </r>
  <r>
    <x v="777"/>
    <n v="107"/>
    <n v="141853"/>
    <s v="Comedy|Drama"/>
    <s v="Critical Care "/>
    <x v="0"/>
    <n v="12000000"/>
    <n v="1997"/>
    <n v="6"/>
    <s v="not outlier"/>
  </r>
  <r>
    <x v="927"/>
    <n v="90"/>
    <n v="303439"/>
    <s v="Drama|Mystery|Thriller"/>
    <s v="The Life Before Her Eyes "/>
    <x v="0"/>
    <n v="8000000"/>
    <n v="2007"/>
    <n v="6.4"/>
    <s v="not outlier"/>
  </r>
  <r>
    <x v="1100"/>
    <n v="120"/>
    <n v="214202"/>
    <s v="Crime|Drama|Thriller"/>
    <s v="Trade "/>
    <x v="0"/>
    <n v="12000000"/>
    <n v="2007"/>
    <n v="7.5"/>
    <s v="not outlier"/>
  </r>
  <r>
    <x v="1101"/>
    <n v="134"/>
    <n v="195888"/>
    <s v="Drama|Romance|War"/>
    <s v="Fateless "/>
    <x v="20"/>
    <n v="2500000000"/>
    <n v="2005"/>
    <n v="7.1"/>
    <s v="not outlier"/>
  </r>
  <r>
    <x v="1102"/>
    <n v="110"/>
    <n v="175370"/>
    <s v="Comedy"/>
    <s v="Breakfast of Champions "/>
    <x v="0"/>
    <n v="12000000"/>
    <n v="1999"/>
    <n v="4.5999999999999996"/>
    <s v="not outlier"/>
  </r>
  <r>
    <x v="1103"/>
    <n v="132"/>
    <n v="119922"/>
    <s v="Drama|History|War"/>
    <s v="City of Life and Death "/>
    <x v="1"/>
    <n v="12000000"/>
    <n v="2009"/>
    <n v="7.7"/>
    <s v="not outlier"/>
  </r>
  <r>
    <x v="187"/>
    <n v="113"/>
    <n v="17149"/>
    <s v="Action|Drama|War"/>
    <s v="5 Days of War "/>
    <x v="0"/>
    <n v="20000000"/>
    <n v="2011"/>
    <n v="5.6"/>
    <s v="not outlier"/>
  </r>
  <r>
    <x v="1104"/>
    <n v="111"/>
    <n v="14616"/>
    <s v="Drama"/>
    <s v="10 Days in a Madhouse "/>
    <x v="0"/>
    <n v="12000000"/>
    <n v="2015"/>
    <n v="7.5"/>
    <s v="not outlier"/>
  </r>
  <r>
    <x v="278"/>
    <n v="99"/>
    <n v="91443253"/>
    <s v="Biography|Drama"/>
    <s v="Heaven Is for Real "/>
    <x v="0"/>
    <n v="12000000"/>
    <n v="2014"/>
    <n v="5.8"/>
    <s v="not outlier"/>
  </r>
  <r>
    <x v="123"/>
    <n v="104"/>
    <n v="30093107"/>
    <s v="Comedy|Crime"/>
    <s v="Snatch "/>
    <x v="0"/>
    <n v="6000000"/>
    <n v="2000"/>
    <n v="8.3000000000000007"/>
    <s v="not outlier"/>
  </r>
  <r>
    <x v="1001"/>
    <n v="103"/>
    <n v="57469179"/>
    <s v="Fantasy|Horror"/>
    <s v="Pet Sematary "/>
    <x v="0"/>
    <n v="11500000"/>
    <n v="1989"/>
    <n v="6.6"/>
    <s v="not outlier"/>
  </r>
  <r>
    <x v="1105"/>
    <n v="134"/>
    <n v="48856"/>
    <s v="Drama"/>
    <s v="Madadayo "/>
    <x v="10"/>
    <n v="11900000"/>
    <n v="1993"/>
    <n v="7.5"/>
    <s v="not outlier"/>
  </r>
  <r>
    <x v="241"/>
    <n v="106"/>
    <n v="148170000"/>
    <s v="Comedy|Fantasy|Horror"/>
    <s v="Gremlins "/>
    <x v="0"/>
    <n v="11000000"/>
    <n v="1984"/>
    <n v="7.2"/>
    <s v="not outlier"/>
  </r>
  <r>
    <x v="135"/>
    <n v="125"/>
    <n v="460935665"/>
    <s v="Action|Adventure|Fantasy|Sci-Fi"/>
    <s v="Star Wars: Episode IV - A New Hope "/>
    <x v="0"/>
    <n v="11000000"/>
    <n v="1977"/>
    <n v="8.6999999999999993"/>
    <s v="not outlier"/>
  </r>
  <r>
    <x v="1106"/>
    <n v="109"/>
    <n v="35537564"/>
    <s v="Comedy"/>
    <s v="Dirty Grandpa "/>
    <x v="0"/>
    <n v="11500000"/>
    <n v="2016"/>
    <n v="6"/>
    <s v="not outlier"/>
  </r>
  <r>
    <x v="703"/>
    <n v="200"/>
    <n v="111722000"/>
    <s v="Drama|Romance|War"/>
    <s v="Doctor Zhivago "/>
    <x v="0"/>
    <n v="11000000"/>
    <n v="1965"/>
    <n v="8"/>
    <s v="not outlier"/>
  </r>
  <r>
    <x v="332"/>
    <n v="112"/>
    <n v="90556401"/>
    <s v="Comedy|Drama|Family|Music|Musical|Romance"/>
    <s v="High School Musical 3: Senior Year "/>
    <x v="0"/>
    <n v="11000000"/>
    <n v="2008"/>
    <n v="4.5"/>
    <s v="not outlier"/>
  </r>
  <r>
    <x v="342"/>
    <n v="116"/>
    <n v="93571803"/>
    <s v="Biography|Drama|Sport"/>
    <s v="The Fighter "/>
    <x v="0"/>
    <n v="25000000"/>
    <n v="2010"/>
    <n v="7.9"/>
    <s v="not outlier"/>
  </r>
  <r>
    <x v="554"/>
    <n v="120"/>
    <n v="52929168"/>
    <s v="Comedy|Crime"/>
    <s v="My Cousin Vinny "/>
    <x v="0"/>
    <n v="11000000"/>
    <n v="1992"/>
    <n v="7.5"/>
    <s v="not outlier"/>
  </r>
  <r>
    <x v="1107"/>
    <n v="107"/>
    <n v="50461335"/>
    <s v="Drama|Fantasy|Music|Romance"/>
    <s v="If I Stay "/>
    <x v="0"/>
    <n v="11000000"/>
    <n v="2014"/>
    <n v="6.8"/>
    <s v="not outlier"/>
  </r>
  <r>
    <x v="1108"/>
    <n v="107"/>
    <n v="49797148"/>
    <s v="Comedy|Sport"/>
    <s v="Major League "/>
    <x v="0"/>
    <n v="11000000"/>
    <n v="1989"/>
    <n v="7.2"/>
    <s v="not outlier"/>
  </r>
  <r>
    <x v="167"/>
    <n v="81"/>
    <n v="46563158"/>
    <s v="Crime|Thriller"/>
    <s v="Phone Booth "/>
    <x v="0"/>
    <n v="13000000"/>
    <n v="2002"/>
    <n v="7.1"/>
    <s v="not outlier"/>
  </r>
  <r>
    <x v="223"/>
    <n v="101"/>
    <n v="41227069"/>
    <s v="Drama|Romance"/>
    <s v="A Walk to Remember "/>
    <x v="0"/>
    <n v="11000000"/>
    <n v="2002"/>
    <n v="7.4"/>
    <s v="not outlier"/>
  </r>
  <r>
    <x v="626"/>
    <n v="122"/>
    <n v="39025000"/>
    <s v="Crime|Drama"/>
    <s v="Dead Man Walking "/>
    <x v="0"/>
    <n v="11000000"/>
    <n v="1995"/>
    <n v="7.6"/>
    <s v="not outlier"/>
  </r>
  <r>
    <x v="492"/>
    <n v="97"/>
    <n v="38201895"/>
    <s v="Drama|Romance"/>
    <s v="Cruel Intentions "/>
    <x v="0"/>
    <n v="10500000"/>
    <n v="1999"/>
    <n v="6.9"/>
    <s v="not outlier"/>
  </r>
  <r>
    <x v="912"/>
    <n v="92"/>
    <n v="27669413"/>
    <s v="Horror|Mystery"/>
    <s v="Saw VI "/>
    <x v="0"/>
    <n v="11000000"/>
    <n v="2009"/>
    <n v="6"/>
    <s v="not outlier"/>
  </r>
  <r>
    <x v="969"/>
    <n v="110"/>
    <n v="37766350"/>
    <s v="Drama"/>
    <s v="The Secret Life of Bees "/>
    <x v="0"/>
    <n v="11000000"/>
    <n v="2008"/>
    <n v="7.3"/>
    <s v="not outlier"/>
  </r>
  <r>
    <x v="1109"/>
    <n v="86"/>
    <n v="23978402"/>
    <s v="Comedy|Crime"/>
    <s v="Corky Romano "/>
    <x v="0"/>
    <n v="11000000"/>
    <n v="2001"/>
    <n v="4.5999999999999996"/>
    <s v="not outlier"/>
  </r>
  <r>
    <x v="196"/>
    <n v="91"/>
    <n v="21370057"/>
    <s v="Crime|Drama|Thriller"/>
    <s v="Raising Cain "/>
    <x v="0"/>
    <n v="12000000"/>
    <n v="1992"/>
    <n v="6"/>
    <s v="not outlier"/>
  </r>
  <r>
    <x v="584"/>
    <n v="100"/>
    <n v="4884663"/>
    <s v="Horror|Sci-Fi"/>
    <s v="Invaders from Mars "/>
    <x v="0"/>
    <n v="12000000"/>
    <n v="1986"/>
    <n v="5.5"/>
    <s v="not outlier"/>
  </r>
  <r>
    <x v="1110"/>
    <n v="111"/>
    <n v="38317535"/>
    <s v="Drama|Romance"/>
    <s v="Brooklyn "/>
    <x v="0"/>
    <n v="11000000"/>
    <n v="2015"/>
    <n v="7.5"/>
    <s v="not outlier"/>
  </r>
  <r>
    <x v="1111"/>
    <n v="89"/>
    <n v="13903262"/>
    <s v="Comedy|Sport"/>
    <s v="Out Cold "/>
    <x v="0"/>
    <n v="11000000"/>
    <n v="2001"/>
    <n v="6.3"/>
    <s v="not outlier"/>
  </r>
  <r>
    <x v="495"/>
    <n v="84"/>
    <n v="13592872"/>
    <s v="Comedy"/>
    <s v="The Ladies Man "/>
    <x v="0"/>
    <n v="11000000"/>
    <n v="2000"/>
    <n v="5.0999999999999996"/>
    <s v="not outlier"/>
  </r>
  <r>
    <x v="1112"/>
    <n v="98"/>
    <n v="18381787"/>
    <s v="Comedy|Drama"/>
    <s v="Quartet "/>
    <x v="0"/>
    <n v="11000000"/>
    <n v="2012"/>
    <n v="6.8"/>
    <s v="not outlier"/>
  </r>
  <r>
    <x v="1113"/>
    <n v="95"/>
    <n v="13558739"/>
    <s v="Comedy"/>
    <s v="Tomcats "/>
    <x v="0"/>
    <n v="11000000"/>
    <n v="2001"/>
    <n v="5.3"/>
    <s v="not outlier"/>
  </r>
  <r>
    <x v="1114"/>
    <n v="100"/>
    <n v="13103828"/>
    <s v="Crime|Drama|Thriller"/>
    <s v="Frailty "/>
    <x v="0"/>
    <n v="11000000"/>
    <n v="2001"/>
    <n v="7.3"/>
    <s v="not outlier"/>
  </r>
  <r>
    <x v="1115"/>
    <n v="109"/>
    <n v="33305037"/>
    <s v="Biography|Drama|History"/>
    <s v="Woman in Gold "/>
    <x v="0"/>
    <n v="11000000"/>
    <n v="2015"/>
    <n v="7.3"/>
    <s v="not outlier"/>
  </r>
  <r>
    <x v="107"/>
    <n v="118"/>
    <n v="10214647"/>
    <s v="Biography|Drama"/>
    <s v="Kinsey "/>
    <x v="0"/>
    <n v="11000000"/>
    <n v="2004"/>
    <n v="7.1"/>
    <s v="not outlier"/>
  </r>
  <r>
    <x v="5"/>
    <n v="88"/>
    <n v="11501093"/>
    <s v="Comedy|Fantasy|Horror"/>
    <s v="Army of Darkness "/>
    <x v="0"/>
    <n v="13000000"/>
    <n v="1992"/>
    <n v="7.6"/>
    <s v="not outlier"/>
  </r>
  <r>
    <x v="1116"/>
    <n v="86"/>
    <n v="4814244"/>
    <s v="Comedy|Romance"/>
    <s v="Slackers "/>
    <x v="0"/>
    <n v="11000000"/>
    <n v="2002"/>
    <n v="5.3"/>
    <s v="not outlier"/>
  </r>
  <r>
    <x v="598"/>
    <n v="118"/>
    <n v="9170214"/>
    <s v="Drama|Romance"/>
    <s v="What's Eating Gilbert Grape "/>
    <x v="0"/>
    <n v="11000000"/>
    <n v="1993"/>
    <n v="7.8"/>
    <s v="not outlier"/>
  </r>
  <r>
    <x v="1117"/>
    <n v="125"/>
    <n v="4068087"/>
    <s v="Biography|Drama|History"/>
    <s v="The Visual Bible: The Gospel of John "/>
    <x v="0"/>
    <n v="17000000"/>
    <n v="2003"/>
    <n v="7.7"/>
    <s v="not outlier"/>
  </r>
  <r>
    <x v="857"/>
    <n v="125"/>
    <n v="3753806"/>
    <s v="Crime|Drama"/>
    <s v="Vera Drake "/>
    <x v="0"/>
    <n v="11000000"/>
    <n v="2004"/>
    <n v="7.7"/>
    <s v="not outlier"/>
  </r>
  <r>
    <x v="1118"/>
    <n v="94"/>
    <n v="3034181"/>
    <s v="Comedy|Music|Romance"/>
    <s v="The Guru "/>
    <x v="0"/>
    <n v="11000000"/>
    <n v="2002"/>
    <n v="5.4"/>
    <s v="not outlier"/>
  </r>
  <r>
    <x v="788"/>
    <n v="113"/>
    <n v="2832826"/>
    <s v="Comedy|Drama|Romance"/>
    <s v="The Perez Family "/>
    <x v="0"/>
    <n v="11000000"/>
    <n v="1995"/>
    <n v="6.2"/>
    <s v="not outlier"/>
  </r>
  <r>
    <x v="567"/>
    <n v="104"/>
    <n v="13214255"/>
    <s v="Drama|Music"/>
    <s v="Inside Llewyn Davis "/>
    <x v="0"/>
    <n v="11000000"/>
    <n v="2013"/>
    <n v="7.4"/>
    <s v="not outlier"/>
  </r>
  <r>
    <x v="1119"/>
    <n v="95"/>
    <n v="16017403"/>
    <s v="Drama|Romance|Thriller"/>
    <s v="O "/>
    <x v="0"/>
    <n v="5000000"/>
    <n v="2001"/>
    <n v="6.2"/>
    <s v="not outlier"/>
  </r>
  <r>
    <x v="1120"/>
    <n v="102"/>
    <n v="2807854"/>
    <s v="Adventure|Drama|Romance"/>
    <s v="Return to the Blue Lagoon "/>
    <x v="0"/>
    <n v="11000000"/>
    <n v="1991"/>
    <n v="5.0999999999999996"/>
    <s v="not outlier"/>
  </r>
  <r>
    <x v="1121"/>
    <n v="104"/>
    <n v="352786"/>
    <s v="Biography|Drama|Music"/>
    <s v="Copying Beethoven "/>
    <x v="0"/>
    <n v="11000000"/>
    <n v="2006"/>
    <n v="6.8"/>
    <s v="not outlier"/>
  </r>
  <r>
    <x v="1122"/>
    <n v="95"/>
    <n v="56729973"/>
    <s v="Horror|Mystery"/>
    <s v="Saw V "/>
    <x v="0"/>
    <n v="10800000"/>
    <n v="2008"/>
    <n v="5.8"/>
    <s v="not outlier"/>
  </r>
  <r>
    <x v="1123"/>
    <n v="118"/>
    <n v="399879"/>
    <s v="Crime|Drama|Mystery|Thriller"/>
    <s v="Jindabyne "/>
    <x v="0"/>
    <n v="15000000"/>
    <n v="2006"/>
    <n v="6.4"/>
    <s v="not outlier"/>
  </r>
  <r>
    <x v="1124"/>
    <n v="193"/>
    <n v="3275443"/>
    <s v="Drama"/>
    <s v="Kabhi Alvida Naa Kehna "/>
    <x v="21"/>
    <n v="700000000"/>
    <n v="2006"/>
    <n v="6"/>
    <s v="not outlier"/>
  </r>
  <r>
    <x v="485"/>
    <n v="97"/>
    <n v="18535191"/>
    <s v="Comedy|Romance"/>
    <s v="An Ideal Husband "/>
    <x v="0"/>
    <n v="14000000"/>
    <n v="1999"/>
    <n v="6.9"/>
    <s v="not outlier"/>
  </r>
  <r>
    <x v="1125"/>
    <n v="98"/>
    <n v="23838"/>
    <s v="Horror|Sci-Fi|Thriller"/>
    <s v="The Last Days on Mars "/>
    <x v="0"/>
    <n v="7000000"/>
    <n v="2013"/>
    <n v="5.5"/>
    <s v="not outlier"/>
  </r>
  <r>
    <x v="1126"/>
    <n v="103"/>
    <n v="22160085"/>
    <s v="Horror"/>
    <s v="Darkness "/>
    <x v="0"/>
    <n v="10600000"/>
    <n v="2002"/>
    <n v="5.4"/>
    <s v="not outlier"/>
  </r>
  <r>
    <x v="307"/>
    <n v="161"/>
    <n v="56715371"/>
    <s v="Adventure|Mystery|Sci-Fi"/>
    <s v="2001: A Space Odyssey "/>
    <x v="0"/>
    <n v="12000000"/>
    <n v="1968"/>
    <n v="8.3000000000000007"/>
    <s v="not outlier"/>
  </r>
  <r>
    <x v="37"/>
    <n v="120"/>
    <n v="434949459"/>
    <s v="Family|Sci-Fi"/>
    <s v="E.T. the Extra-Terrestrial "/>
    <x v="0"/>
    <n v="10500000"/>
    <n v="1982"/>
    <n v="7.9"/>
    <s v="not outlier"/>
  </r>
  <r>
    <x v="1127"/>
    <n v="97"/>
    <n v="11043445"/>
    <s v="Comedy|Drama|Romance"/>
    <s v="In the Land of Women "/>
    <x v="0"/>
    <n v="10000000"/>
    <n v="2007"/>
    <n v="6.5"/>
    <s v="not outlier"/>
  </r>
  <r>
    <x v="1128"/>
    <n v="99"/>
    <n v="125169"/>
    <s v="Comedy|Drama"/>
    <s v="There Goes My Baby "/>
    <x v="0"/>
    <n v="10500000"/>
    <n v="1994"/>
    <n v="6.4"/>
    <s v="not outlier"/>
  </r>
  <r>
    <x v="1129"/>
    <n v="145"/>
    <n v="5669081"/>
    <s v="Drama|History|War"/>
    <s v="For Greater Glory: The True Story of Cristiada "/>
    <x v="3"/>
    <n v="10818775"/>
    <n v="2012"/>
    <n v="6.6"/>
    <s v="not outlier"/>
  </r>
  <r>
    <x v="491"/>
    <n v="126"/>
    <n v="138339411"/>
    <s v="Drama"/>
    <s v="Good Will Hunting "/>
    <x v="0"/>
    <n v="10000000"/>
    <n v="1997"/>
    <n v="8.3000000000000007"/>
    <s v="not outlier"/>
  </r>
  <r>
    <x v="1130"/>
    <n v="121"/>
    <n v="80150343"/>
    <s v="Horror|Mystery"/>
    <s v="Saw III "/>
    <x v="0"/>
    <n v="10000000"/>
    <n v="2006"/>
    <n v="6.2"/>
    <s v="not outlier"/>
  </r>
  <r>
    <x v="230"/>
    <n v="117"/>
    <n v="85300000"/>
    <s v="Action|Comedy|War"/>
    <s v="Stripes "/>
    <x v="0"/>
    <n v="10000000"/>
    <n v="1981"/>
    <n v="6.9"/>
    <s v="not outlier"/>
  </r>
  <r>
    <x v="113"/>
    <n v="98"/>
    <n v="68353550"/>
    <s v="Comedy|Sport"/>
    <s v="Bring It On "/>
    <x v="0"/>
    <n v="10000000"/>
    <n v="2000"/>
    <n v="5.9"/>
    <s v="not outlier"/>
  </r>
  <r>
    <x v="1131"/>
    <n v="109"/>
    <n v="78845130"/>
    <s v="Action|Horror|Sci-Fi|Thriller"/>
    <s v="The Purge: Election Year "/>
    <x v="0"/>
    <n v="10000000"/>
    <n v="2016"/>
    <n v="6.1"/>
    <s v="not outlier"/>
  </r>
  <r>
    <x v="934"/>
    <n v="95"/>
    <n v="63319509"/>
    <s v="Comedy|Romance"/>
    <s v="She's All That "/>
    <x v="0"/>
    <n v="10000000"/>
    <n v="1999"/>
    <n v="5.8"/>
    <s v="not outlier"/>
  </r>
  <r>
    <x v="1130"/>
    <n v="96"/>
    <n v="63270259"/>
    <s v="Horror|Mystery"/>
    <s v="Saw IV "/>
    <x v="0"/>
    <n v="10000000"/>
    <n v="2007"/>
    <n v="5.9"/>
    <s v="not outlier"/>
  </r>
  <r>
    <x v="548"/>
    <n v="101"/>
    <n v="55865715"/>
    <s v="Drama|Horror|Mystery|Thriller"/>
    <s v="White Noise "/>
    <x v="0"/>
    <n v="10000000"/>
    <n v="2005"/>
    <n v="5.5"/>
    <s v="not outlier"/>
  </r>
  <r>
    <x v="726"/>
    <n v="107"/>
    <n v="63231524"/>
    <s v="Comedy|Drama|Romance"/>
    <s v="Madea's Family Reunion "/>
    <x v="0"/>
    <n v="6000000"/>
    <n v="2006"/>
    <n v="5"/>
    <s v="not outlier"/>
  </r>
  <r>
    <x v="46"/>
    <n v="119"/>
    <n v="52293982"/>
    <s v="Drama|Sport"/>
    <s v="The Color of Money "/>
    <x v="0"/>
    <n v="13800000"/>
    <n v="1986"/>
    <n v="7"/>
    <s v="not outlier"/>
  </r>
  <r>
    <x v="367"/>
    <n v="100"/>
    <n v="50752337"/>
    <s v="Comedy|Drama|Family|Sport"/>
    <s v="The Mighty Ducks "/>
    <x v="0"/>
    <n v="10000000"/>
    <n v="1992"/>
    <n v="6.4"/>
    <s v="not outlier"/>
  </r>
  <r>
    <x v="824"/>
    <n v="98"/>
    <n v="110175871"/>
    <s v="Horror|Mystery|Thriller"/>
    <s v="The Grudge "/>
    <x v="0"/>
    <n v="10000000"/>
    <n v="2004"/>
    <n v="5.9"/>
    <s v="not outlier"/>
  </r>
  <r>
    <x v="192"/>
    <n v="92"/>
    <n v="38624000"/>
    <s v="Comedy|Sport"/>
    <s v="Happy Gilmore "/>
    <x v="0"/>
    <n v="12000000"/>
    <n v="1996"/>
    <n v="7"/>
    <s v="not outlier"/>
  </r>
  <r>
    <x v="734"/>
    <n v="90"/>
    <n v="37470017"/>
    <s v="Horror|Mystery"/>
    <s v="Jeepers Creepers "/>
    <x v="0"/>
    <n v="10000000"/>
    <n v="2001"/>
    <n v="6.1"/>
    <s v="not outlier"/>
  </r>
  <r>
    <x v="367"/>
    <n v="90"/>
    <n v="40485039"/>
    <s v="Adventure|Comedy|Music|Sci-Fi"/>
    <s v="Bill &amp; Ted's Excellent Adventure "/>
    <x v="0"/>
    <n v="10000000"/>
    <n v="1989"/>
    <n v="6.9"/>
    <s v="not outlier"/>
  </r>
  <r>
    <x v="1132"/>
    <n v="153"/>
    <n v="16800000"/>
    <s v="Drama|Family|Musical"/>
    <s v="Oliver! "/>
    <x v="0"/>
    <n v="10000000"/>
    <n v="1968"/>
    <n v="7.5"/>
    <s v="not outlier"/>
  </r>
  <r>
    <x v="372"/>
    <n v="124"/>
    <n v="46377022"/>
    <s v="Comedy|Drama"/>
    <s v="The Best Exotic Marigold Hotel "/>
    <x v="0"/>
    <n v="10000000"/>
    <n v="2011"/>
    <n v="7.3"/>
    <s v="not outlier"/>
  </r>
  <r>
    <x v="1133"/>
    <n v="82"/>
    <n v="36696761"/>
    <s v="Animation|Comedy|Family|Mystery|Sci-Fi"/>
    <s v="Recess: School's Out "/>
    <x v="0"/>
    <n v="23000000"/>
    <n v="2001"/>
    <n v="6.5"/>
    <s v="not outlier"/>
  </r>
  <r>
    <x v="79"/>
    <n v="107"/>
    <n v="36200000"/>
    <s v="Action|Adventure|Sci-Fi|Thriller"/>
    <s v="Mad Max Beyond Thunderdome "/>
    <x v="0"/>
    <n v="12305523"/>
    <n v="1985"/>
    <n v="6.2"/>
    <s v="not outlier"/>
  </r>
  <r>
    <x v="835"/>
    <n v="97"/>
    <n v="35794166"/>
    <s v="Horror|Mystery|Thriller"/>
    <s v="The Boy "/>
    <x v="0"/>
    <n v="10000000"/>
    <n v="2016"/>
    <n v="6"/>
    <s v="not outlier"/>
  </r>
  <r>
    <x v="1075"/>
    <n v="80"/>
    <n v="33583175"/>
    <s v="Horror|Mystery|Thriller"/>
    <s v="Devil "/>
    <x v="0"/>
    <n v="10000000"/>
    <n v="2010"/>
    <n v="6.3"/>
    <s v="not outlier"/>
  </r>
  <r>
    <x v="1134"/>
    <n v="85"/>
    <n v="32983713"/>
    <s v="Comedy|Drama"/>
    <s v="Friday After Next "/>
    <x v="0"/>
    <n v="20000000"/>
    <n v="2002"/>
    <n v="5.8"/>
    <s v="not outlier"/>
  </r>
  <r>
    <x v="1135"/>
    <n v="97"/>
    <n v="52200504"/>
    <s v="Fantasy|Horror|Thriller"/>
    <s v="Insidious: Chapter 3 "/>
    <x v="0"/>
    <n v="10000000"/>
    <n v="2015"/>
    <n v="6.1"/>
    <s v="not outlier"/>
  </r>
  <r>
    <x v="1136"/>
    <n v="109"/>
    <n v="33000000"/>
    <s v="Action|Comedy|Drama|Music"/>
    <s v="The Last Dragon "/>
    <x v="0"/>
    <n v="10000000"/>
    <n v="1985"/>
    <n v="6.9"/>
    <s v="not outlier"/>
  </r>
  <r>
    <x v="660"/>
    <n v="140"/>
    <n v="32101000"/>
    <s v="Horror|Sci-Fi"/>
    <s v="The Lawnmower Man "/>
    <x v="0"/>
    <n v="10000000"/>
    <n v="1992"/>
    <n v="5.4"/>
    <s v="not outlier"/>
  </r>
  <r>
    <x v="1137"/>
    <n v="90"/>
    <n v="31487293"/>
    <s v="Comedy|Drama|Music|Romance"/>
    <s v="Nick and Norah's Infinite Playlist "/>
    <x v="0"/>
    <n v="9000000"/>
    <n v="2008"/>
    <n v="6.7"/>
    <s v="not outlier"/>
  </r>
  <r>
    <x v="569"/>
    <n v="130"/>
    <n v="30651422"/>
    <s v="Adventure|Comedy|Drama|Fantasy"/>
    <s v="Dogma "/>
    <x v="0"/>
    <n v="10000000"/>
    <n v="1999"/>
    <n v="7.4"/>
    <s v="not outlier"/>
  </r>
  <r>
    <x v="1138"/>
    <n v="98"/>
    <n v="30306281"/>
    <s v="Comedy|Drama"/>
    <s v="The Banger Sisters "/>
    <x v="0"/>
    <n v="10000000"/>
    <n v="2002"/>
    <n v="5.6"/>
    <s v="not outlier"/>
  </r>
  <r>
    <x v="241"/>
    <n v="101"/>
    <n v="29500000"/>
    <s v="Fantasy|Horror|Sci-Fi"/>
    <s v="Twilight Zone: The Movie "/>
    <x v="0"/>
    <n v="10000000"/>
    <n v="1983"/>
    <n v="6.5"/>
    <s v="not outlier"/>
  </r>
  <r>
    <x v="1139"/>
    <n v="114"/>
    <n v="30050028"/>
    <s v="Action|Thriller"/>
    <s v="Road House "/>
    <x v="0"/>
    <n v="17000000"/>
    <n v="1989"/>
    <n v="6.5"/>
    <s v="not outlier"/>
  </r>
  <r>
    <x v="318"/>
    <n v="100"/>
    <n v="29392418"/>
    <s v="Action|Comedy|Crime"/>
    <s v="A Low Down Dirty Shame "/>
    <x v="0"/>
    <n v="10000000"/>
    <n v="1994"/>
    <n v="5.8"/>
    <s v="not outlier"/>
  </r>
  <r>
    <x v="728"/>
    <n v="85"/>
    <n v="28563926"/>
    <s v="Drama|Thriller"/>
    <s v="Swimfan "/>
    <x v="0"/>
    <n v="8500000"/>
    <n v="2002"/>
    <n v="5"/>
    <s v="not outlier"/>
  </r>
  <r>
    <x v="1140"/>
    <n v="103"/>
    <n v="28435406"/>
    <s v="Comedy|Romance"/>
    <s v="Employee of the Month "/>
    <x v="0"/>
    <n v="12000000"/>
    <n v="2006"/>
    <n v="5.5"/>
    <s v="not outlier"/>
  </r>
  <r>
    <x v="795"/>
    <n v="100"/>
    <n v="25339117"/>
    <s v="Comedy|Romance"/>
    <s v="Can't Hardly Wait "/>
    <x v="0"/>
    <n v="10000000"/>
    <n v="1998"/>
    <n v="6.5"/>
    <s v="not outlier"/>
  </r>
  <r>
    <x v="394"/>
    <n v="114"/>
    <n v="25600000"/>
    <s v="Crime|Drama"/>
    <s v="The Outsiders "/>
    <x v="0"/>
    <n v="10000000"/>
    <n v="1983"/>
    <n v="7.2"/>
    <s v="not outlier"/>
  </r>
  <r>
    <x v="1141"/>
    <n v="97"/>
    <n v="27736779"/>
    <s v="Horror|Mystery|Thriller"/>
    <s v="Sinister 2 "/>
    <x v="0"/>
    <n v="10000000"/>
    <n v="2015"/>
    <n v="5.2"/>
    <s v="not outlier"/>
  </r>
  <r>
    <x v="1142"/>
    <n v="116"/>
    <n v="24397469"/>
    <s v="Drama|Music"/>
    <s v="Sparkle "/>
    <x v="0"/>
    <n v="17000000"/>
    <n v="2012"/>
    <n v="5.7"/>
    <s v="not outlier"/>
  </r>
  <r>
    <x v="1020"/>
    <n v="96"/>
    <n v="20384136"/>
    <s v="Horror|Mystery|Thriller"/>
    <s v="Valentine "/>
    <x v="0"/>
    <n v="10000000"/>
    <n v="2001"/>
    <n v="4.7"/>
    <s v="not outlier"/>
  </r>
  <r>
    <x v="1143"/>
    <n v="98"/>
    <n v="25464480"/>
    <s v="Mystery|Sci-Fi|Thriller"/>
    <s v="The Fourth Kind "/>
    <x v="0"/>
    <n v="10000000"/>
    <n v="2009"/>
    <n v="5.9"/>
    <s v="not outlier"/>
  </r>
  <r>
    <x v="878"/>
    <n v="105"/>
    <n v="20338609"/>
    <s v="Comedy|Drama|Music"/>
    <s v="A Prairie Home Companion "/>
    <x v="0"/>
    <n v="10000000"/>
    <n v="2006"/>
    <n v="6.8"/>
    <s v="not outlier"/>
  </r>
  <r>
    <x v="1144"/>
    <n v="123"/>
    <n v="18272447"/>
    <s v="Drama|Thriller"/>
    <s v="Sugar Hill "/>
    <x v="0"/>
    <n v="10000000"/>
    <n v="1993"/>
    <n v="5.9"/>
    <s v="not outlier"/>
  </r>
  <r>
    <x v="442"/>
    <n v="93"/>
    <n v="17096053"/>
    <s v="Comedy|Drama"/>
    <s v="Rushmore "/>
    <x v="0"/>
    <n v="9000000"/>
    <n v="1998"/>
    <n v="7.7"/>
    <s v="not outlier"/>
  </r>
  <r>
    <x v="523"/>
    <n v="97"/>
    <n v="21371425"/>
    <s v="Action|Sci-Fi|Thriller"/>
    <s v="Skyline "/>
    <x v="0"/>
    <n v="10000000"/>
    <n v="2010"/>
    <n v="4.4000000000000004"/>
    <s v="not outlier"/>
  </r>
  <r>
    <x v="372"/>
    <n v="122"/>
    <n v="33071558"/>
    <s v="Comedy|Drama"/>
    <s v="The Second Best Exotic Marigold Hotel "/>
    <x v="0"/>
    <n v="10000000"/>
    <n v="2015"/>
    <n v="6.6"/>
    <s v="not outlier"/>
  </r>
  <r>
    <x v="1145"/>
    <n v="101"/>
    <n v="17655201"/>
    <s v="Drama|Family"/>
    <s v="Kit Kittredge: An American Girl "/>
    <x v="0"/>
    <n v="10000000"/>
    <n v="2008"/>
    <n v="6.7"/>
    <s v="not outlier"/>
  </r>
  <r>
    <x v="872"/>
    <n v="100"/>
    <n v="16247775"/>
    <s v="Comedy|Family|Romance"/>
    <s v="The Perfect Man "/>
    <x v="0"/>
    <n v="25000000"/>
    <n v="2005"/>
    <n v="5.5"/>
    <s v="not outlier"/>
  </r>
  <r>
    <x v="410"/>
    <n v="129"/>
    <n v="16153600"/>
    <s v="Drama|Music|Romance"/>
    <s v="Mo' Better Blues "/>
    <x v="0"/>
    <n v="10000000"/>
    <n v="1990"/>
    <n v="6.5"/>
    <s v="not outlier"/>
  </r>
  <r>
    <x v="406"/>
    <n v="81"/>
    <n v="16033556"/>
    <s v="Action|Comedy"/>
    <s v="Kung Pow: Enter the Fist "/>
    <x v="0"/>
    <n v="10000000"/>
    <n v="2002"/>
    <n v="6.2"/>
    <s v="not outlier"/>
  </r>
  <r>
    <x v="236"/>
    <n v="96"/>
    <n v="16667084"/>
    <s v="Comedy|Horror|Sci-Fi"/>
    <s v="Tremors "/>
    <x v="0"/>
    <n v="11000000"/>
    <n v="1990"/>
    <n v="7.1"/>
    <s v="not outlier"/>
  </r>
  <r>
    <x v="1146"/>
    <n v="84"/>
    <n v="15417771"/>
    <s v="Horror|Thriller"/>
    <s v="Wrong Turn "/>
    <x v="0"/>
    <n v="12600000"/>
    <n v="2003"/>
    <n v="6.1"/>
    <s v="not outlier"/>
  </r>
  <r>
    <x v="988"/>
    <n v="110"/>
    <n v="15156200"/>
    <s v="Action|Crime|Drama|Mystery|Thriller"/>
    <s v="The Corruptor "/>
    <x v="0"/>
    <n v="30000000"/>
    <n v="1999"/>
    <n v="6"/>
    <s v="not outlier"/>
  </r>
  <r>
    <x v="898"/>
    <n v="130"/>
    <n v="21589307"/>
    <s v="Drama"/>
    <s v="Mud "/>
    <x v="0"/>
    <n v="10000000"/>
    <n v="2012"/>
    <n v="7.4"/>
    <s v="not outlier"/>
  </r>
  <r>
    <x v="1147"/>
    <n v="84"/>
    <n v="20339754"/>
    <s v="Comedy|Crime"/>
    <s v="Reno 911!: Miami "/>
    <x v="0"/>
    <n v="10000000"/>
    <n v="2007"/>
    <n v="5.9"/>
    <s v="not outlier"/>
  </r>
  <r>
    <x v="1148"/>
    <n v="106"/>
    <n v="28873374"/>
    <s v="Documentary|Music"/>
    <s v="One Direction: This Is Us "/>
    <x v="0"/>
    <n v="10000000"/>
    <n v="2013"/>
    <n v="4.0999999999999996"/>
    <s v="not outlier"/>
  </r>
  <r>
    <x v="1149"/>
    <n v="76"/>
    <n v="13684949"/>
    <s v="Adventure|Animation|Comedy|Family"/>
    <s v="Hey Arnold! The Movie "/>
    <x v="0"/>
    <n v="3000000"/>
    <n v="2002"/>
    <n v="5.9"/>
    <s v="not outlier"/>
  </r>
  <r>
    <x v="1115"/>
    <n v="99"/>
    <n v="14597405"/>
    <s v="Biography|Drama"/>
    <s v="My Week with Marilyn "/>
    <x v="0"/>
    <n v="6400000"/>
    <n v="2011"/>
    <n v="7"/>
    <s v="not outlier"/>
  </r>
  <r>
    <x v="549"/>
    <n v="96"/>
    <n v="12570442"/>
    <s v="Comedy|Crime|Drama|Thriller"/>
    <s v="The Matador "/>
    <x v="0"/>
    <n v="10000000"/>
    <n v="2005"/>
    <n v="6.8"/>
    <s v="not outlier"/>
  </r>
  <r>
    <x v="1150"/>
    <n v="104"/>
    <n v="12514138"/>
    <s v="Drama|Romance"/>
    <s v="Love Jones "/>
    <x v="0"/>
    <n v="10000000"/>
    <n v="1997"/>
    <n v="7.4"/>
    <s v="not outlier"/>
  </r>
  <r>
    <x v="1151"/>
    <n v="108"/>
    <n v="43771291"/>
    <s v="Mystery|Thriller"/>
    <s v="The Gift "/>
    <x v="0"/>
    <n v="5000000"/>
    <n v="2015"/>
    <n v="7.1"/>
    <s v="not outlier"/>
  </r>
  <r>
    <x v="1152"/>
    <n v="108"/>
    <n v="11703287"/>
    <s v="Adventure|Drama"/>
    <s v="End of the Spear "/>
    <x v="0"/>
    <n v="10000000"/>
    <n v="2005"/>
    <n v="7"/>
    <s v="not outlier"/>
  </r>
  <r>
    <x v="593"/>
    <n v="87"/>
    <n v="11560259"/>
    <s v="Comedy|Romance"/>
    <s v="Get Over It "/>
    <x v="0"/>
    <n v="22000000"/>
    <n v="2001"/>
    <n v="5.8"/>
    <s v="not outlier"/>
  </r>
  <r>
    <x v="1073"/>
    <n v="89"/>
    <n v="10824921"/>
    <s v="Comedy"/>
    <s v="Office Space "/>
    <x v="0"/>
    <n v="10000000"/>
    <n v="1999"/>
    <n v="7.8"/>
    <s v="not outlier"/>
  </r>
  <r>
    <x v="1153"/>
    <n v="97"/>
    <n v="10561238"/>
    <s v="Comedy|Romance|Thriller"/>
    <s v="Drop Dead Gorgeous "/>
    <x v="0"/>
    <n v="10000000"/>
    <n v="1999"/>
    <n v="6.5"/>
    <s v="not outlier"/>
  </r>
  <r>
    <x v="23"/>
    <n v="106"/>
    <n v="14479776"/>
    <s v="Biography|Crime|Drama|Romance"/>
    <s v="Big Eyes "/>
    <x v="0"/>
    <n v="10000000"/>
    <n v="2014"/>
    <n v="7"/>
    <s v="not outlier"/>
  </r>
  <r>
    <x v="20"/>
    <n v="100"/>
    <n v="9801782"/>
    <s v="Comedy|Crime|Thriller"/>
    <s v="Very Bad Things "/>
    <x v="0"/>
    <n v="10000000"/>
    <n v="1998"/>
    <n v="6.3"/>
    <s v="not outlier"/>
  </r>
  <r>
    <x v="926"/>
    <n v="89"/>
    <n v="8070311"/>
    <s v="Comedy|Romance"/>
    <s v="Sleepover "/>
    <x v="0"/>
    <n v="10000000"/>
    <n v="2004"/>
    <n v="5.3"/>
    <s v="not outlier"/>
  </r>
  <r>
    <x v="1154"/>
    <n v="95"/>
    <n v="8460995"/>
    <s v="Action|Comedy|Romance"/>
    <s v="MacGruber "/>
    <x v="0"/>
    <n v="10000000"/>
    <n v="2010"/>
    <n v="5.5"/>
    <s v="not outlier"/>
  </r>
  <r>
    <x v="459"/>
    <n v="97"/>
    <n v="8111360"/>
    <s v="Crime|Drama|Thriller"/>
    <s v="Dirty Pretty Things "/>
    <x v="0"/>
    <n v="10000000"/>
    <n v="2002"/>
    <n v="7.4"/>
    <s v="not outlier"/>
  </r>
  <r>
    <x v="687"/>
    <n v="94"/>
    <n v="8828771"/>
    <s v="Comedy"/>
    <s v="Movie 43 "/>
    <x v="0"/>
    <n v="6000000"/>
    <n v="2013"/>
    <n v="4.3"/>
    <s v="not outlier"/>
  </r>
  <r>
    <x v="1155"/>
    <n v="95"/>
    <n v="7563670"/>
    <s v="Comedy|Fantasy|Romance"/>
    <s v="Over Her Dead Body "/>
    <x v="0"/>
    <n v="10000000"/>
    <n v="2008"/>
    <n v="5.2"/>
    <s v="not outlier"/>
  </r>
  <r>
    <x v="1156"/>
    <n v="101"/>
    <n v="6619173"/>
    <s v="Adventure|Comedy|Drama|Romance|Sci-Fi"/>
    <s v="Seeking a Friend for the End of the World "/>
    <x v="0"/>
    <n v="10000000"/>
    <n v="2012"/>
    <n v="6.7"/>
    <s v="not outlier"/>
  </r>
  <r>
    <x v="1157"/>
    <n v="101"/>
    <n v="6712241"/>
    <s v="Crime|Drama"/>
    <s v="American History X "/>
    <x v="0"/>
    <n v="7500000"/>
    <n v="1998"/>
    <n v="8.6"/>
    <s v="not outlier"/>
  </r>
  <r>
    <x v="1158"/>
    <n v="82"/>
    <n v="6842058"/>
    <s v="Action|Horror|Thriller"/>
    <s v="The Collection "/>
    <x v="0"/>
    <n v="10000000"/>
    <n v="2012"/>
    <n v="6.1"/>
    <s v="not outlier"/>
  </r>
  <r>
    <x v="1159"/>
    <n v="74"/>
    <n v="6491350"/>
    <s v="Animation|Comedy|Family|Fantasy|Musical"/>
    <s v="Teacher's Pet "/>
    <x v="0"/>
    <n v="10000000"/>
    <n v="2004"/>
    <n v="5.8"/>
    <s v="not outlier"/>
  </r>
  <r>
    <x v="1160"/>
    <n v="130"/>
    <n v="9473382"/>
    <s v="Drama|Music|Mystery|Romance"/>
    <s v="The Red Violin "/>
    <x v="4"/>
    <n v="10000000"/>
    <n v="1998"/>
    <n v="7.7"/>
    <s v="not outlier"/>
  </r>
  <r>
    <x v="474"/>
    <n v="112"/>
    <n v="6197866"/>
    <s v="Biography|Drama"/>
    <s v="The Straight Story "/>
    <x v="0"/>
    <n v="10000000"/>
    <n v="1999"/>
    <n v="8"/>
    <s v="not outlier"/>
  </r>
  <r>
    <x v="1161"/>
    <n v="96"/>
    <n v="6044618"/>
    <s v="Action|Crime|Drama"/>
    <s v="Deuces Wild "/>
    <x v="0"/>
    <n v="10000000"/>
    <n v="2002"/>
    <n v="5.6"/>
    <s v="not outlier"/>
  </r>
  <r>
    <x v="1162"/>
    <n v="89"/>
    <n v="7764027"/>
    <s v="Comedy|Drama"/>
    <s v="Bad Words "/>
    <x v="0"/>
    <n v="10000000"/>
    <n v="2013"/>
    <n v="6.7"/>
    <s v="not outlier"/>
  </r>
  <r>
    <x v="841"/>
    <n v="121"/>
    <n v="21569041"/>
    <s v="Drama"/>
    <s v="Black or White "/>
    <x v="0"/>
    <n v="9000000"/>
    <n v="2014"/>
    <n v="6.6"/>
    <s v="not outlier"/>
  </r>
  <r>
    <x v="1163"/>
    <n v="85"/>
    <n v="4356743"/>
    <s v="Comedy|Family|Romance"/>
    <s v="On the Line "/>
    <x v="0"/>
    <n v="16000000"/>
    <n v="2001"/>
    <n v="4.0999999999999996"/>
    <s v="not outlier"/>
  </r>
  <r>
    <x v="769"/>
    <n v="120"/>
    <n v="5484375"/>
    <s v="Adventure|Biography|Drama|War"/>
    <s v="Rescue Dawn "/>
    <x v="0"/>
    <n v="10000000"/>
    <n v="2006"/>
    <n v="7.3"/>
    <s v="not outlier"/>
  </r>
  <r>
    <x v="1164"/>
    <n v="106"/>
    <n v="5348317"/>
    <s v="Comedy|Drama|Music"/>
    <s v="Danny Collins "/>
    <x v="0"/>
    <n v="10000000"/>
    <n v="2015"/>
    <n v="7.1"/>
    <s v="not outlier"/>
  </r>
  <r>
    <x v="1165"/>
    <n v="83"/>
    <n v="4244155"/>
    <s v="Comedy|Drama"/>
    <s v="Jeff, Who Lives at Home "/>
    <x v="0"/>
    <n v="10000000"/>
    <n v="2011"/>
    <n v="6.5"/>
    <s v="not outlier"/>
  </r>
  <r>
    <x v="1166"/>
    <n v="120"/>
    <n v="5004648"/>
    <s v="Drama|Romance"/>
    <s v="I Am Love "/>
    <x v="12"/>
    <n v="10000000"/>
    <n v="2009"/>
    <n v="7"/>
    <s v="not outlier"/>
  </r>
  <r>
    <x v="1167"/>
    <n v="111"/>
    <n v="3333823"/>
    <s v="Drama|Mystery|Sci-Fi"/>
    <s v="Atlas Shrugged II: The Strike "/>
    <x v="0"/>
    <n v="10000000"/>
    <n v="2012"/>
    <n v="5.5"/>
    <s v="not outlier"/>
  </r>
  <r>
    <x v="1168"/>
    <n v="100"/>
    <n v="3275585"/>
    <s v="Action|Crime|Drama|Thriller"/>
    <s v="Romeo Is Bleeding "/>
    <x v="0"/>
    <n v="11500000"/>
    <n v="1993"/>
    <n v="6.6"/>
    <s v="not outlier"/>
  </r>
  <r>
    <x v="143"/>
    <n v="89"/>
    <n v="3193102"/>
    <s v="Crime|Drama|Mystery|Thriller"/>
    <s v="The Limey "/>
    <x v="0"/>
    <n v="9000000"/>
    <n v="1999"/>
    <n v="7.1"/>
    <s v="not outlier"/>
  </r>
  <r>
    <x v="664"/>
    <n v="115"/>
    <n v="54557348"/>
    <s v="Crime|Drama|Thriller"/>
    <s v="Crash "/>
    <x v="0"/>
    <n v="6500000"/>
    <n v="2004"/>
    <n v="7.9"/>
    <s v="not outlier"/>
  </r>
  <r>
    <x v="1169"/>
    <n v="135"/>
    <n v="3041803"/>
    <s v="Drama|Romance"/>
    <s v="The House of Mirth "/>
    <x v="0"/>
    <n v="10000000"/>
    <n v="2000"/>
    <n v="7.1"/>
    <s v="not outlier"/>
  </r>
  <r>
    <x v="1170"/>
    <n v="92"/>
    <n v="3060858"/>
    <s v="Action|Drama|Thriller"/>
    <s v="Malone "/>
    <x v="0"/>
    <n v="10000000"/>
    <n v="1987"/>
    <n v="5.6"/>
    <s v="not outlier"/>
  </r>
  <r>
    <x v="734"/>
    <n v="120"/>
    <n v="1055654"/>
    <s v="Drama|Romance|Sport"/>
    <s v="Peaceful Warrior "/>
    <x v="0"/>
    <n v="10000000"/>
    <n v="2006"/>
    <n v="7.3"/>
    <s v="not outlier"/>
  </r>
  <r>
    <x v="410"/>
    <n v="135"/>
    <n v="2185266"/>
    <s v="Comedy|Drama|Music"/>
    <s v="Bamboozled "/>
    <x v="0"/>
    <n v="10000000"/>
    <n v="2000"/>
    <n v="6.5"/>
    <s v="not outlier"/>
  </r>
  <r>
    <x v="1171"/>
    <n v="93"/>
    <n v="26583369"/>
    <s v="Horror|Mystery|Thriller"/>
    <s v="The Forest "/>
    <x v="0"/>
    <n v="10000000"/>
    <n v="2016"/>
    <n v="4.8"/>
    <s v="not outlier"/>
  </r>
  <r>
    <x v="1172"/>
    <n v="118"/>
    <n v="800000"/>
    <s v="Adventure|Mystery|Thriller"/>
    <s v="Sphinx "/>
    <x v="0"/>
    <n v="14000000"/>
    <n v="1981"/>
    <n v="5.2"/>
    <s v="not outlier"/>
  </r>
  <r>
    <x v="1173"/>
    <n v="97"/>
    <n v="7574066"/>
    <s v="Comedy|Drama"/>
    <s v="While We're Young "/>
    <x v="0"/>
    <n v="10000000"/>
    <n v="2014"/>
    <n v="6.3"/>
    <s v="not outlier"/>
  </r>
  <r>
    <x v="18"/>
    <n v="98"/>
    <n v="1754319"/>
    <s v="Drama|Romance"/>
    <s v="A Better Life "/>
    <x v="0"/>
    <n v="10000000"/>
    <n v="2011"/>
    <n v="7.2"/>
    <s v="not outlier"/>
  </r>
  <r>
    <x v="443"/>
    <n v="98"/>
    <n v="1641788"/>
    <s v="Drama|Mystery|Thriller"/>
    <s v="Spider "/>
    <x v="0"/>
    <n v="8000000"/>
    <n v="2002"/>
    <n v="6.8"/>
    <s v="not outlier"/>
  </r>
  <r>
    <x v="1174"/>
    <n v="101"/>
    <n v="1631839"/>
    <s v="Comedy|Crime|Romance"/>
    <s v="Gun Shy "/>
    <x v="0"/>
    <n v="10000000"/>
    <n v="2000"/>
    <n v="5.7"/>
    <s v="not outlier"/>
  </r>
  <r>
    <x v="778"/>
    <n v="132"/>
    <n v="1309849"/>
    <s v="Drama|Romance"/>
    <s v="Nicholas Nickleby "/>
    <x v="0"/>
    <n v="10000000"/>
    <n v="2002"/>
    <n v="7.2"/>
    <s v="not outlier"/>
  </r>
  <r>
    <x v="628"/>
    <n v="106"/>
    <n v="1939441"/>
    <s v="Biography|Crime|Drama"/>
    <s v="The Iceman "/>
    <x v="0"/>
    <n v="10000000"/>
    <n v="2012"/>
    <n v="6.9"/>
    <s v="not outlier"/>
  </r>
  <r>
    <x v="1049"/>
    <n v="87"/>
    <n v="1276984"/>
    <s v="Comedy|Crime|Thriller"/>
    <s v="Cecil B. DeMented "/>
    <x v="0"/>
    <n v="10000000"/>
    <n v="2000"/>
    <n v="6.2"/>
    <s v="not outlier"/>
  </r>
  <r>
    <x v="385"/>
    <n v="98"/>
    <n v="1987762"/>
    <s v="Crime|Drama|Romance|Thriller"/>
    <s v="Killer Joe "/>
    <x v="0"/>
    <n v="11000000"/>
    <n v="2011"/>
    <n v="6.7"/>
    <s v="not outlier"/>
  </r>
  <r>
    <x v="1175"/>
    <n v="96"/>
    <n v="1474508"/>
    <s v="Comedy|Drama"/>
    <s v="The Joneses "/>
    <x v="0"/>
    <n v="5000000"/>
    <n v="2009"/>
    <n v="6.5"/>
    <s v="not outlier"/>
  </r>
  <r>
    <x v="1176"/>
    <n v="104"/>
    <n v="1011054"/>
    <s v="Crime|Drama|Thriller"/>
    <s v="Owning Mahowny "/>
    <x v="0"/>
    <n v="10000000"/>
    <n v="2003"/>
    <n v="7.2"/>
    <s v="not outlier"/>
  </r>
  <r>
    <x v="1177"/>
    <n v="93"/>
    <n v="900926"/>
    <s v="Comedy"/>
    <s v="The Brothers Solomon "/>
    <x v="0"/>
    <n v="10000000"/>
    <n v="2007"/>
    <n v="5.3"/>
    <s v="not outlier"/>
  </r>
  <r>
    <x v="556"/>
    <n v="95"/>
    <n v="866778"/>
    <s v="Drama|Romance"/>
    <s v="My Blueberry Nights "/>
    <x v="0"/>
    <n v="10000000"/>
    <n v="2007"/>
    <n v="6.7"/>
    <s v="not outlier"/>
  </r>
  <r>
    <x v="1178"/>
    <n v="107"/>
    <n v="578527"/>
    <s v="Action|Comedy|Thriller"/>
    <s v="War, Inc. "/>
    <x v="0"/>
    <n v="10000000"/>
    <n v="2008"/>
    <n v="5.7"/>
    <s v="not outlier"/>
  </r>
  <r>
    <x v="844"/>
    <n v="85"/>
    <n v="488872"/>
    <s v="Action|Comedy|Sport"/>
    <s v="Shaolin Soccer "/>
    <x v="9"/>
    <n v="10000000"/>
    <n v="2001"/>
    <n v="7.3"/>
    <s v="not outlier"/>
  </r>
  <r>
    <x v="1179"/>
    <n v="93"/>
    <n v="365734"/>
    <s v="Drama"/>
    <s v="The Brown Bunny "/>
    <x v="0"/>
    <n v="10000000"/>
    <n v="2003"/>
    <n v="5"/>
    <s v="not outlier"/>
  </r>
  <r>
    <x v="1180"/>
    <n v="101"/>
    <n v="231417"/>
    <s v="Comedy|Crime|Thriller"/>
    <s v="The Swindle "/>
    <x v="4"/>
    <n v="60000000"/>
    <n v="1997"/>
    <n v="6.6"/>
    <s v="not outlier"/>
  </r>
  <r>
    <x v="1181"/>
    <n v="103"/>
    <n v="3093491"/>
    <s v="Biography|Drama"/>
    <s v="Rosewater "/>
    <x v="0"/>
    <n v="5000000"/>
    <n v="2014"/>
    <n v="6.6"/>
    <s v="not outlier"/>
  </r>
  <r>
    <x v="1182"/>
    <n v="111"/>
    <n v="228524"/>
    <s v="Comedy|Drama"/>
    <s v="Imaginary Heroes "/>
    <x v="0"/>
    <n v="4000000"/>
    <n v="2004"/>
    <n v="7.3"/>
    <s v="not outlier"/>
  </r>
  <r>
    <x v="1183"/>
    <n v="86"/>
    <n v="226792"/>
    <s v="Action|Comedy|Drama"/>
    <s v="High Heels and Low Lifes "/>
    <x v="0"/>
    <n v="10000000"/>
    <n v="2001"/>
    <n v="6.2"/>
    <s v="not outlier"/>
  </r>
  <r>
    <x v="1184"/>
    <n v="90"/>
    <n v="136432"/>
    <s v="Comedy|Horror|Thriller"/>
    <s v="Severance "/>
    <x v="0"/>
    <n v="5000000"/>
    <n v="2006"/>
    <n v="6.6"/>
    <s v="not outlier"/>
  </r>
  <r>
    <x v="1088"/>
    <n v="82"/>
    <n v="131617"/>
    <s v="Drama|Thriller"/>
    <s v="Edmond "/>
    <x v="0"/>
    <n v="10000000"/>
    <n v="2005"/>
    <n v="6.3"/>
    <s v="not outlier"/>
  </r>
  <r>
    <x v="1185"/>
    <n v="125"/>
    <n v="169379"/>
    <s v="Drama|History|War"/>
    <s v="Cinco de Mayo, La Batalla "/>
    <x v="3"/>
    <n v="10000000"/>
    <n v="2013"/>
    <n v="6.2"/>
    <s v="not outlier"/>
  </r>
  <r>
    <x v="1186"/>
    <n v="91"/>
    <n v="19348"/>
    <s v="Comedy|Drama"/>
    <s v="The Open Road "/>
    <x v="0"/>
    <n v="10000000"/>
    <n v="2009"/>
    <n v="5.5"/>
    <s v="not outlier"/>
  </r>
  <r>
    <x v="1187"/>
    <n v="90"/>
    <n v="100503"/>
    <s v="Comedy|Romance"/>
    <s v="The Good Guy "/>
    <x v="0"/>
    <n v="8000000"/>
    <n v="2009"/>
    <n v="5.9"/>
    <s v="not outlier"/>
  </r>
  <r>
    <x v="1188"/>
    <n v="90"/>
    <n v="92900"/>
    <s v="Comedy|Drama"/>
    <s v="Motherhood "/>
    <x v="0"/>
    <n v="5000000"/>
    <n v="2009"/>
    <n v="4.7"/>
    <s v="not outlier"/>
  </r>
  <r>
    <x v="1189"/>
    <n v="104"/>
    <n v="3607"/>
    <s v="Crime|Mystery|Thriller"/>
    <s v="The Oxford Murders "/>
    <x v="0"/>
    <n v="10000000"/>
    <n v="2008"/>
    <n v="6.1"/>
    <s v="not outlier"/>
  </r>
  <r>
    <x v="1190"/>
    <n v="85"/>
    <n v="70527"/>
    <s v="Comedy|Drama"/>
    <s v="Eulogy "/>
    <x v="0"/>
    <n v="6500000"/>
    <n v="2004"/>
    <n v="6.7"/>
    <s v="not outlier"/>
  </r>
  <r>
    <x v="1191"/>
    <n v="81"/>
    <n v="11835"/>
    <s v="Comedy|Drama|Romance"/>
    <s v="Of Horses and Men "/>
    <x v="22"/>
    <n v="10000000"/>
    <n v="2013"/>
    <n v="6.9"/>
    <s v="not outlier"/>
  </r>
  <r>
    <x v="676"/>
    <n v="135"/>
    <n v="128486"/>
    <s v="Action|Adventure|Comedy|Western"/>
    <s v="The Good, the Bad, the Weird "/>
    <x v="19"/>
    <n v="10000000"/>
    <n v="2008"/>
    <n v="7.3"/>
    <s v="not outlier"/>
  </r>
  <r>
    <x v="1192"/>
    <n v="144"/>
    <n v="2483955"/>
    <s v="Drama|Romance"/>
    <s v="The Lost City "/>
    <x v="0"/>
    <n v="9600000"/>
    <n v="2005"/>
    <n v="6.7"/>
    <s v="not outlier"/>
  </r>
  <r>
    <x v="269"/>
    <n v="98"/>
    <n v="57176582"/>
    <s v="Comedy"/>
    <s v="Next Friday "/>
    <x v="0"/>
    <n v="9500000"/>
    <n v="2000"/>
    <n v="6.1"/>
    <s v="not outlier"/>
  </r>
  <r>
    <x v="629"/>
    <n v="117"/>
    <n v="43100000"/>
    <s v="Action|Adventure|Thriller"/>
    <s v="You Only Live Twice "/>
    <x v="0"/>
    <n v="9500000"/>
    <n v="1967"/>
    <n v="6.9"/>
    <s v="not outlier"/>
  </r>
  <r>
    <x v="900"/>
    <n v="127"/>
    <n v="225377"/>
    <s v="Drama|Romance"/>
    <s v="Amour "/>
    <x v="4"/>
    <n v="8900000"/>
    <n v="2012"/>
    <n v="7.9"/>
    <s v="not outlier"/>
  </r>
  <r>
    <x v="1193"/>
    <n v="98"/>
    <n v="14114488"/>
    <s v="Horror|Thriller"/>
    <s v="Poltergeist III "/>
    <x v="0"/>
    <n v="10500000"/>
    <n v="1988"/>
    <n v="4.5"/>
    <s v="not outlier"/>
  </r>
  <r>
    <x v="1194"/>
    <n v="197"/>
    <n v="46300000"/>
    <s v="Action|Adventure|Comedy|Crime"/>
    <s v="It's a Mad, Mad, Mad, Mad World "/>
    <x v="0"/>
    <n v="9400000"/>
    <n v="1963"/>
    <n v="7.6"/>
    <s v="not outlier"/>
  </r>
  <r>
    <x v="426"/>
    <n v="104"/>
    <n v="2600000"/>
    <s v="Drama|War"/>
    <s v="Richard III "/>
    <x v="0"/>
    <n v="6000000"/>
    <n v="1995"/>
    <n v="7.5"/>
    <s v="not outlier"/>
  </r>
  <r>
    <x v="1195"/>
    <n v="90"/>
    <n v="1602466"/>
    <s v="Action|Drama|Romance|Thriller"/>
    <s v="Kites "/>
    <x v="0"/>
    <n v="600000000"/>
    <n v="2010"/>
    <n v="6"/>
    <s v="not outlier"/>
  </r>
  <r>
    <x v="1018"/>
    <n v="130"/>
    <n v="3029870"/>
    <s v="Drama|Sci-Fi"/>
    <s v="Melancholia "/>
    <x v="0"/>
    <n v="7400000"/>
    <n v="2011"/>
    <n v="7.1"/>
    <s v="not outlier"/>
  </r>
  <r>
    <x v="1196"/>
    <n v="176"/>
    <n v="3047539"/>
    <s v="Drama|Romance"/>
    <s v="Jab Tak Hai Jaan "/>
    <x v="21"/>
    <n v="7217600"/>
    <n v="2012"/>
    <n v="6.9"/>
    <s v="not outlier"/>
  </r>
  <r>
    <x v="17"/>
    <n v="116"/>
    <n v="78900000"/>
    <s v="Horror|Sci-Fi"/>
    <s v="Alien "/>
    <x v="0"/>
    <n v="11000000"/>
    <n v="1979"/>
    <n v="8.5"/>
    <s v="not outlier"/>
  </r>
  <r>
    <x v="584"/>
    <n v="88"/>
    <n v="30859000"/>
    <s v="Horror|Thriller"/>
    <s v="The Texas Chain Saw Massacre "/>
    <x v="0"/>
    <n v="83532"/>
    <n v="1974"/>
    <n v="7.5"/>
    <s v="not outlier"/>
  </r>
  <r>
    <x v="1197"/>
    <n v="106"/>
    <n v="3571735"/>
    <s v="Biography|Drama|Music"/>
    <s v="The Runaways "/>
    <x v="0"/>
    <n v="10000000"/>
    <n v="2010"/>
    <n v="6.6"/>
    <s v="not outlier"/>
  </r>
  <r>
    <x v="557"/>
    <n v="181"/>
    <n v="50000000"/>
    <s v="Drama|Family|Musical|Romance"/>
    <s v="Fiddler on the Roof "/>
    <x v="0"/>
    <n v="9000000"/>
    <n v="1971"/>
    <n v="8"/>
    <s v="not outlier"/>
  </r>
  <r>
    <x v="1198"/>
    <n v="130"/>
    <n v="63600000"/>
    <s v="Action|Adventure|Thriller"/>
    <s v="Thunderball "/>
    <x v="0"/>
    <n v="9000000"/>
    <n v="1965"/>
    <n v="7"/>
    <s v="not outlier"/>
  </r>
  <r>
    <x v="255"/>
    <n v="123"/>
    <n v="36049108"/>
    <s v="Action|Crime|Drama|Romance|Thriller"/>
    <s v="Set It Off "/>
    <x v="0"/>
    <n v="9000000"/>
    <n v="1996"/>
    <n v="6.8"/>
    <s v="not outlier"/>
  </r>
  <r>
    <x v="702"/>
    <n v="120"/>
    <n v="34074895"/>
    <s v="Comedy|Drama"/>
    <s v="The Best Man "/>
    <x v="0"/>
    <n v="9000000"/>
    <n v="1999"/>
    <n v="6.7"/>
    <s v="not outlier"/>
  </r>
  <r>
    <x v="1025"/>
    <n v="87"/>
    <n v="33244684"/>
    <s v="Fantasy|Horror"/>
    <s v="Child's Play "/>
    <x v="0"/>
    <n v="9000000"/>
    <n v="1988"/>
    <n v="6.5"/>
    <s v="not outlier"/>
  </r>
  <r>
    <x v="1199"/>
    <n v="123"/>
    <n v="24530513"/>
    <s v="Documentary|Drama"/>
    <s v="Sicko "/>
    <x v="0"/>
    <n v="9000000"/>
    <n v="2007"/>
    <n v="8"/>
    <s v="not outlier"/>
  </r>
  <r>
    <x v="1131"/>
    <n v="103"/>
    <n v="71519230"/>
    <s v="Action|Horror|Sci-Fi|Thriller"/>
    <s v="The Purge: Anarchy "/>
    <x v="0"/>
    <n v="9000000"/>
    <n v="2014"/>
    <n v="6.5"/>
    <s v="not outlier"/>
  </r>
  <r>
    <x v="1200"/>
    <n v="91"/>
    <n v="20035310"/>
    <s v="Comedy|Drama|Romance"/>
    <s v="Down to You "/>
    <x v="0"/>
    <n v="9000000"/>
    <n v="2000"/>
    <n v="4.9000000000000004"/>
    <s v="not outlier"/>
  </r>
  <r>
    <x v="1033"/>
    <n v="88"/>
    <n v="18225165"/>
    <s v="Adventure|Comedy"/>
    <s v="Harold &amp; Kumar Go to White Castle "/>
    <x v="0"/>
    <n v="9000000"/>
    <n v="2004"/>
    <n v="7.1"/>
    <s v="not outlier"/>
  </r>
  <r>
    <x v="358"/>
    <n v="126"/>
    <n v="17804273"/>
    <s v="Drama|Thriller"/>
    <s v="The Contender "/>
    <x v="0"/>
    <n v="20000000"/>
    <n v="2000"/>
    <n v="7"/>
    <s v="not outlier"/>
  </r>
  <r>
    <x v="1201"/>
    <n v="120"/>
    <n v="16938179"/>
    <s v="Crime|Drama|Thriller"/>
    <s v="Boiler Room "/>
    <x v="0"/>
    <n v="8000000"/>
    <n v="2000"/>
    <n v="7"/>
    <s v="not outlier"/>
  </r>
  <r>
    <x v="856"/>
    <n v="94"/>
    <n v="16235293"/>
    <s v="Horror"/>
    <s v="Black Christmas "/>
    <x v="0"/>
    <n v="9000000"/>
    <n v="2006"/>
    <n v="4.5"/>
    <s v="not outlier"/>
  </r>
  <r>
    <x v="81"/>
    <n v="137"/>
    <n v="10161099"/>
    <s v="Action|Biography|Drama|History|Romance|War"/>
    <s v="Henry V "/>
    <x v="0"/>
    <n v="9000000"/>
    <n v="1989"/>
    <n v="7.7"/>
    <s v="not outlier"/>
  </r>
  <r>
    <x v="85"/>
    <n v="119"/>
    <n v="6047856"/>
    <s v="Action|Crime|Drama|Thriller"/>
    <s v="The Way of the Gun "/>
    <x v="0"/>
    <n v="8500000"/>
    <n v="2000"/>
    <n v="6.7"/>
    <s v="not outlier"/>
  </r>
  <r>
    <x v="493"/>
    <n v="99"/>
    <n v="4681503"/>
    <s v="Comedy|Drama"/>
    <s v="Igby Goes Down "/>
    <x v="0"/>
    <n v="9000000"/>
    <n v="2002"/>
    <n v="7"/>
    <s v="not outlier"/>
  </r>
  <r>
    <x v="1202"/>
    <n v="79"/>
    <n v="4350774"/>
    <s v="Comedy"/>
    <s v="PCU "/>
    <x v="0"/>
    <n v="8000000"/>
    <n v="1994"/>
    <n v="6.5"/>
    <s v="not outlier"/>
  </r>
  <r>
    <x v="1030"/>
    <n v="95"/>
    <n v="2955039"/>
    <s v="Biography|Drama|Sport"/>
    <s v="Gracie "/>
    <x v="0"/>
    <n v="9000000"/>
    <n v="2007"/>
    <n v="6.2"/>
    <s v="not outlier"/>
  </r>
  <r>
    <x v="891"/>
    <n v="103"/>
    <n v="1530535"/>
    <s v="Comedy|Drama|Romance"/>
    <s v="Trust the Man "/>
    <x v="0"/>
    <n v="9000000"/>
    <n v="2005"/>
    <n v="5.7"/>
    <s v="not outlier"/>
  </r>
  <r>
    <x v="831"/>
    <n v="92"/>
    <n v="4881867"/>
    <s v="Comedy|Music"/>
    <s v="Hamlet 2 "/>
    <x v="0"/>
    <n v="9000000"/>
    <n v="2008"/>
    <n v="6.4"/>
    <s v="not outlier"/>
  </r>
  <r>
    <x v="889"/>
    <n v="84"/>
    <n v="11860839"/>
    <s v="Documentary|Music"/>
    <s v="Glee: The 3D Concert Movie "/>
    <x v="0"/>
    <n v="9000000"/>
    <n v="2011"/>
    <n v="5.4"/>
    <s v="not outlier"/>
  </r>
  <r>
    <x v="1203"/>
    <n v="300"/>
    <n v="454255"/>
    <s v="Action|Adventure|Drama|History|War"/>
    <s v="The Legend of Suriyothai "/>
    <x v="17"/>
    <n v="400000000"/>
    <n v="2001"/>
    <n v="6.6"/>
    <s v="not outlier"/>
  </r>
  <r>
    <x v="1204"/>
    <n v="120"/>
    <n v="349618"/>
    <s v="Horror"/>
    <s v="Two Evil Eyes "/>
    <x v="0"/>
    <n v="9000000"/>
    <n v="1990"/>
    <n v="6.1"/>
    <s v="not outlier"/>
  </r>
  <r>
    <x v="857"/>
    <n v="121"/>
    <n v="112935"/>
    <s v="Drama"/>
    <s v="All or Nothing "/>
    <x v="0"/>
    <n v="9000000"/>
    <n v="2002"/>
    <n v="7.6"/>
    <s v="not outlier"/>
  </r>
  <r>
    <x v="1205"/>
    <n v="97"/>
    <n v="883887"/>
    <s v="Drama"/>
    <s v="Princess Kaiulani "/>
    <x v="0"/>
    <n v="9000000"/>
    <n v="2009"/>
    <n v="6.2"/>
    <s v="not outlier"/>
  </r>
  <r>
    <x v="999"/>
    <n v="86"/>
    <n v="13751"/>
    <s v="Drama|Family"/>
    <s v="Opal Dream "/>
    <x v="0"/>
    <n v="11400000"/>
    <n v="2006"/>
    <n v="6.6"/>
    <s v="not outlier"/>
  </r>
  <r>
    <x v="1206"/>
    <n v="45"/>
    <n v="145109"/>
    <s v="Drama|History|Thriller|War"/>
    <s v="Flame and Citron "/>
    <x v="23"/>
    <n v="45000000"/>
    <n v="2008"/>
    <n v="7.3"/>
    <s v="not outlier"/>
  </r>
  <r>
    <x v="1207"/>
    <n v="97"/>
    <n v="1046166"/>
    <s v="Comedy|Music|Romance"/>
    <s v="Undiscovered "/>
    <x v="0"/>
    <n v="9000000"/>
    <n v="2005"/>
    <n v="4.2"/>
    <s v="not outlier"/>
  </r>
  <r>
    <x v="1208"/>
    <n v="93"/>
    <n v="174635000"/>
    <s v="Adventure|Comedy"/>
    <s v="Crocodile Dundee "/>
    <x v="0"/>
    <n v="8800000"/>
    <n v="1986"/>
    <n v="6.5"/>
    <s v="not outlier"/>
  </r>
  <r>
    <x v="1209"/>
    <n v="84"/>
    <n v="14373825"/>
    <s v="Crime|Mystery|Thriller"/>
    <s v="Awake "/>
    <x v="0"/>
    <n v="8600000"/>
    <n v="2007"/>
    <n v="6.5"/>
    <s v="not outlier"/>
  </r>
  <r>
    <x v="1210"/>
    <n v="96"/>
    <n v="162"/>
    <s v="Action|Crime|Thriller"/>
    <s v="Skin Trade "/>
    <x v="0"/>
    <n v="9000000"/>
    <n v="2014"/>
    <n v="5.7"/>
    <s v="not outlier"/>
  </r>
  <r>
    <x v="396"/>
    <n v="112"/>
    <n v="39462438"/>
    <s v="Drama|Music|Romance"/>
    <s v="Crazy Heart "/>
    <x v="0"/>
    <n v="7000000"/>
    <n v="2009"/>
    <n v="7.3"/>
    <s v="not outlier"/>
  </r>
  <r>
    <x v="1211"/>
    <n v="125"/>
    <n v="29200000"/>
    <s v="Drama|Music|Romance"/>
    <s v="The Rose "/>
    <x v="0"/>
    <n v="8500000"/>
    <n v="1979"/>
    <n v="6.9"/>
    <s v="not outlier"/>
  </r>
  <r>
    <x v="1212"/>
    <n v="96"/>
    <n v="21564616"/>
    <s v="Comedy"/>
    <s v="Baggage Claim "/>
    <x v="0"/>
    <n v="8500000"/>
    <n v="2013"/>
    <n v="5"/>
    <s v="not outlier"/>
  </r>
  <r>
    <x v="637"/>
    <n v="103"/>
    <n v="14879556"/>
    <s v="Comedy|Drama"/>
    <s v="Election "/>
    <x v="0"/>
    <n v="8000000"/>
    <n v="1999"/>
    <n v="7.3"/>
    <s v="not outlier"/>
  </r>
  <r>
    <x v="1213"/>
    <n v="101"/>
    <n v="34017854"/>
    <s v="Comedy"/>
    <s v="The DUFF "/>
    <x v="0"/>
    <n v="8500000"/>
    <n v="2015"/>
    <n v="6.5"/>
    <s v="not outlier"/>
  </r>
  <r>
    <x v="1090"/>
    <n v="119"/>
    <n v="4440055"/>
    <s v="Biography|Drama|Romance"/>
    <s v="Bright Star "/>
    <x v="0"/>
    <n v="8500000"/>
    <n v="2009"/>
    <n v="7"/>
    <s v="not outlier"/>
  </r>
  <r>
    <x v="1124"/>
    <n v="128"/>
    <n v="4018695"/>
    <s v="Adventure|Drama|Thriller"/>
    <s v="My Name Is Khan "/>
    <x v="21"/>
    <n v="12000000"/>
    <n v="2010"/>
    <n v="8"/>
    <s v="not outlier"/>
  </r>
  <r>
    <x v="860"/>
    <n v="106"/>
    <n v="6262942"/>
    <s v="Action|Adventure|Drama"/>
    <s v="All Is Lost "/>
    <x v="0"/>
    <n v="9000000"/>
    <n v="2013"/>
    <n v="6.9"/>
    <s v="not outlier"/>
  </r>
  <r>
    <x v="1214"/>
    <n v="126"/>
    <n v="1997807"/>
    <s v="Adventure|Drama|Thriller"/>
    <s v="Limbo "/>
    <x v="0"/>
    <n v="8000000"/>
    <n v="1999"/>
    <n v="7.1"/>
    <s v="not outlier"/>
  </r>
  <r>
    <x v="1130"/>
    <n v="150"/>
    <n v="140244"/>
    <s v="Horror|Musical|Sci-Fi"/>
    <s v="Repo! The Genetic Opera "/>
    <x v="0"/>
    <n v="8500000"/>
    <n v="2008"/>
    <n v="6.7"/>
    <s v="not outlier"/>
  </r>
  <r>
    <x v="158"/>
    <n v="178"/>
    <n v="107930000"/>
    <s v="Crime|Drama"/>
    <s v="Pulp Fiction "/>
    <x v="0"/>
    <n v="8000000"/>
    <n v="1994"/>
    <n v="8.9"/>
    <s v="not outlier"/>
  </r>
  <r>
    <x v="1215"/>
    <n v="117"/>
    <n v="32279955"/>
    <s v="Crime|Drama|Thriller"/>
    <s v="Nightcrawler "/>
    <x v="0"/>
    <n v="8500000"/>
    <n v="2014"/>
    <n v="7.9"/>
    <s v="not outlier"/>
  </r>
  <r>
    <x v="400"/>
    <n v="119"/>
    <n v="4992159"/>
    <s v="Comedy|Horror|Thriller"/>
    <s v="Club Dread "/>
    <x v="0"/>
    <n v="8550000"/>
    <n v="2004"/>
    <n v="5.6"/>
    <s v="not outlier"/>
  </r>
  <r>
    <x v="577"/>
    <n v="174"/>
    <n v="163214286"/>
    <s v="Biography|Drama|Family|Musical|Romance"/>
    <s v="The Sound of Music "/>
    <x v="0"/>
    <n v="8200000"/>
    <n v="1965"/>
    <n v="8"/>
    <s v="not outlier"/>
  </r>
  <r>
    <x v="80"/>
    <n v="111"/>
    <n v="69800000"/>
    <s v="Comedy|Fantasy|Romance"/>
    <s v="Splash "/>
    <x v="0"/>
    <n v="8000000"/>
    <n v="1984"/>
    <n v="6.2"/>
    <s v="not outlier"/>
  </r>
  <r>
    <x v="1216"/>
    <n v="101"/>
    <n v="59889948"/>
    <s v="Comedy|Drama"/>
    <s v="Little Miss Sunshine "/>
    <x v="0"/>
    <n v="8000000"/>
    <n v="2006"/>
    <n v="7.9"/>
    <s v="not outlier"/>
  </r>
  <r>
    <x v="319"/>
    <n v="89"/>
    <n v="52287414"/>
    <s v="Adventure|Drama"/>
    <s v="Stand by Me "/>
    <x v="0"/>
    <n v="8000000"/>
    <n v="1986"/>
    <n v="8.1"/>
    <s v="not outlier"/>
  </r>
  <r>
    <x v="436"/>
    <n v="113"/>
    <n v="45063889"/>
    <s v="Drama|Horror|Sci-Fi|Thriller"/>
    <s v="28 Days Later... "/>
    <x v="0"/>
    <n v="8000000"/>
    <n v="2002"/>
    <n v="7.6"/>
    <s v="not outlier"/>
  </r>
  <r>
    <x v="1217"/>
    <n v="112"/>
    <n v="36500000"/>
    <s v="Biography|Crime|Drama"/>
    <s v="Escape from Alcatraz "/>
    <x v="0"/>
    <n v="8000000"/>
    <n v="1979"/>
    <n v="7.6"/>
    <s v="not outlier"/>
  </r>
  <r>
    <x v="1022"/>
    <n v="109"/>
    <n v="27362712"/>
    <s v="Comedy|Drama|Music|Romance"/>
    <s v="Brown Sugar "/>
    <x v="0"/>
    <n v="8000000"/>
    <n v="2002"/>
    <n v="6.5"/>
    <s v="not outlier"/>
  </r>
  <r>
    <x v="1218"/>
    <n v="108"/>
    <n v="34746109"/>
    <s v="Comedy|Crime|Drama|Romance|Thriller"/>
    <s v="A Thin Line Between Love and Hate "/>
    <x v="0"/>
    <n v="8000000"/>
    <n v="1996"/>
    <n v="5.6"/>
    <s v="not outlier"/>
  </r>
  <r>
    <x v="638"/>
    <n v="100"/>
    <n v="34963967"/>
    <s v="Comedy|Drama|Romance"/>
    <s v="50/50 "/>
    <x v="0"/>
    <n v="8000000"/>
    <n v="2011"/>
    <n v="7.7"/>
    <s v="not outlier"/>
  </r>
  <r>
    <x v="1219"/>
    <n v="90"/>
    <n v="25926543"/>
    <s v="Horror|Mystery|Thriller"/>
    <s v="Shutter "/>
    <x v="0"/>
    <n v="8000000"/>
    <n v="2008"/>
    <n v="5.2"/>
    <s v="not outlier"/>
  </r>
  <r>
    <x v="1220"/>
    <n v="94"/>
    <n v="26049082"/>
    <s v="Comedy|Romance"/>
    <s v="That Awkward Moment "/>
    <x v="0"/>
    <n v="8000000"/>
    <n v="2014"/>
    <n v="6.1"/>
    <s v="not outlier"/>
  </r>
  <r>
    <x v="81"/>
    <n v="111"/>
    <n v="22551000"/>
    <s v="Comedy|Drama|Romance"/>
    <s v="Much Ado About Nothing "/>
    <x v="0"/>
    <n v="8000000"/>
    <n v="1993"/>
    <n v="7.4"/>
    <s v="not outlier"/>
  </r>
  <r>
    <x v="1221"/>
    <n v="142"/>
    <n v="22800000"/>
    <s v="Action|Adventure|Thriller"/>
    <s v="On Her Majesty's Secret Service "/>
    <x v="0"/>
    <n v="7000000"/>
    <n v="1969"/>
    <n v="6.8"/>
    <s v="not outlier"/>
  </r>
  <r>
    <x v="513"/>
    <n v="107"/>
    <n v="18090181"/>
    <s v="Fantasy|Horror|Mystery|Thriller"/>
    <s v="New Nightmare "/>
    <x v="0"/>
    <n v="8000000"/>
    <n v="1994"/>
    <n v="6.4"/>
    <s v="not outlier"/>
  </r>
  <r>
    <x v="478"/>
    <n v="91"/>
    <n v="17843379"/>
    <s v="Comedy|Drama|Romance"/>
    <s v="Drive Me Crazy "/>
    <x v="0"/>
    <n v="8000000"/>
    <n v="1999"/>
    <n v="5.7"/>
    <s v="not outlier"/>
  </r>
  <r>
    <x v="1222"/>
    <n v="82"/>
    <n v="17278980"/>
    <s v="Comedy|Crime"/>
    <s v="Half Baked "/>
    <x v="0"/>
    <n v="8000000"/>
    <n v="1998"/>
    <n v="6.7"/>
    <s v="not outlier"/>
  </r>
  <r>
    <x v="1223"/>
    <n v="97"/>
    <n v="16699684"/>
    <s v="Comedy|Romance"/>
    <s v="New in Town "/>
    <x v="0"/>
    <n v="8000000"/>
    <n v="2009"/>
    <n v="5.6"/>
    <s v="not outlier"/>
  </r>
  <r>
    <x v="1224"/>
    <n v="102"/>
    <n v="15047419"/>
    <s v="Crime|Drama"/>
    <s v="American Psycho "/>
    <x v="0"/>
    <n v="7000000"/>
    <n v="2000"/>
    <n v="7.6"/>
    <s v="not outlier"/>
  </r>
  <r>
    <x v="695"/>
    <n v="93"/>
    <n v="14015786"/>
    <s v="Drama|Romance"/>
    <s v="The Good Girl "/>
    <x v="0"/>
    <n v="5000000"/>
    <n v="2002"/>
    <n v="6.5"/>
    <s v="not outlier"/>
  </r>
  <r>
    <x v="1225"/>
    <n v="138"/>
    <n v="10269307"/>
    <s v="Action|Crime|Thriller"/>
    <s v="The Boondock Saints II: All Saints Day "/>
    <x v="0"/>
    <n v="8000000"/>
    <n v="2009"/>
    <n v="6.3"/>
    <s v="not outlier"/>
  </r>
  <r>
    <x v="1226"/>
    <n v="93"/>
    <n v="17536788"/>
    <s v="Comedy|Drama|Romance"/>
    <s v="Enough Said "/>
    <x v="0"/>
    <n v="8000000"/>
    <n v="2013"/>
    <n v="7.1"/>
    <s v="not outlier"/>
  </r>
  <r>
    <x v="308"/>
    <n v="92"/>
    <n v="58401464"/>
    <s v="Comedy|Romance"/>
    <s v="Easy A "/>
    <x v="0"/>
    <n v="8000000"/>
    <n v="2010"/>
    <n v="7.1"/>
    <s v="not outlier"/>
  </r>
  <r>
    <x v="711"/>
    <n v="92"/>
    <n v="8279017"/>
    <s v="Drama|Horror"/>
    <s v="Shadow of the Vampire "/>
    <x v="0"/>
    <n v="8000000"/>
    <n v="2000"/>
    <n v="6.9"/>
    <s v="not outlier"/>
  </r>
  <r>
    <x v="926"/>
    <n v="104"/>
    <n v="10106233"/>
    <s v="Comedy|Drama"/>
    <s v="Prom "/>
    <x v="0"/>
    <n v="8000000"/>
    <n v="2011"/>
    <n v="5.4"/>
    <s v="not outlier"/>
  </r>
  <r>
    <x v="840"/>
    <n v="89"/>
    <n v="4692814"/>
    <s v="Comedy"/>
    <s v="Held Up "/>
    <x v="0"/>
    <n v="8000000"/>
    <n v="1999"/>
    <n v="5.0999999999999996"/>
    <s v="not outlier"/>
  </r>
  <r>
    <x v="1227"/>
    <n v="92"/>
    <n v="5018450"/>
    <s v="Comedy|Fantasy|Romance"/>
    <s v="Woman on Top "/>
    <x v="0"/>
    <n v="8000000"/>
    <n v="2000"/>
    <n v="5.3"/>
    <s v="not outlier"/>
  </r>
  <r>
    <x v="1228"/>
    <n v="90"/>
    <n v="3442820"/>
    <s v="Animation|Comedy|Drama|Romance"/>
    <s v="Anomalisa "/>
    <x v="0"/>
    <n v="8000000"/>
    <n v="2015"/>
    <n v="7.3"/>
    <s v="not outlier"/>
  </r>
  <r>
    <x v="857"/>
    <n v="129"/>
    <n v="3205244"/>
    <s v="Comedy|Drama"/>
    <s v="Another Year "/>
    <x v="0"/>
    <n v="10000000"/>
    <n v="2010"/>
    <n v="7.3"/>
    <s v="not outlier"/>
  </r>
  <r>
    <x v="1229"/>
    <n v="111"/>
    <n v="3076425"/>
    <s v="Comedy|Crime|Musical|Romance"/>
    <s v="8 Women "/>
    <x v="4"/>
    <n v="8000000"/>
    <n v="2002"/>
    <n v="7.1"/>
    <s v="not outlier"/>
  </r>
  <r>
    <x v="981"/>
    <n v="79"/>
    <n v="2275557"/>
    <s v="Action|Comedy|Crime|Thriller"/>
    <s v="Showdown in Little Tokyo "/>
    <x v="0"/>
    <n v="8000000"/>
    <n v="1991"/>
    <n v="6"/>
    <s v="not outlier"/>
  </r>
  <r>
    <x v="402"/>
    <n v="104"/>
    <n v="1789892"/>
    <s v="Comedy|Crime"/>
    <s v="Clay Pigeons "/>
    <x v="0"/>
    <n v="8000000"/>
    <n v="1998"/>
    <n v="6.6"/>
    <s v="not outlier"/>
  </r>
  <r>
    <x v="1230"/>
    <n v="101"/>
    <n v="6350058"/>
    <s v="Comedy|Drama|Romance"/>
    <s v="It's Kind of a Funny Story "/>
    <x v="0"/>
    <n v="8000000"/>
    <n v="2010"/>
    <n v="7.2"/>
    <s v="not outlier"/>
  </r>
  <r>
    <x v="742"/>
    <n v="113"/>
    <n v="1094798"/>
    <s v="Biography|Comedy|Drama|History"/>
    <s v="Made in Dagenham "/>
    <x v="0"/>
    <n v="7200000"/>
    <n v="2010"/>
    <n v="7.2"/>
    <s v="not outlier"/>
  </r>
  <r>
    <x v="875"/>
    <n v="92"/>
    <n v="1071240"/>
    <s v="Biography|Drama"/>
    <s v="When Did You Last See Your Father? "/>
    <x v="0"/>
    <n v="8000000"/>
    <n v="2007"/>
    <n v="6.9"/>
    <s v="not outlier"/>
  </r>
  <r>
    <x v="1231"/>
    <n v="106"/>
    <n v="532190"/>
    <s v="Biography|Drama|Romance|Sport"/>
    <s v="Prefontaine "/>
    <x v="0"/>
    <n v="8000000"/>
    <n v="1997"/>
    <n v="6.8"/>
    <s v="not outlier"/>
  </r>
  <r>
    <x v="1232"/>
    <n v="75"/>
    <n v="686383"/>
    <s v="Adventure|Animation|Family|Fantasy"/>
    <s v="The Secret of Kells "/>
    <x v="0"/>
    <n v="6500000"/>
    <n v="2009"/>
    <n v="7.7"/>
    <s v="not outlier"/>
  </r>
  <r>
    <x v="1233"/>
    <n v="104"/>
    <n v="16168741"/>
    <s v="Drama|Music"/>
    <s v="Begin Again "/>
    <x v="0"/>
    <n v="8000000"/>
    <n v="2013"/>
    <n v="7.4"/>
    <s v="not outlier"/>
  </r>
  <r>
    <x v="1234"/>
    <n v="108"/>
    <n v="568695"/>
    <s v="Drama|Romance|Thriller"/>
    <s v="Down in the Valley "/>
    <x v="0"/>
    <n v="8000000"/>
    <n v="2005"/>
    <n v="6.5"/>
    <s v="not outlier"/>
  </r>
  <r>
    <x v="1235"/>
    <n v="99"/>
    <n v="398420"/>
    <s v="Crime|Drama"/>
    <s v="Brooklyn Rules "/>
    <x v="0"/>
    <n v="8000000"/>
    <n v="2007"/>
    <n v="6.4"/>
    <s v="not outlier"/>
  </r>
  <r>
    <x v="1236"/>
    <n v="109"/>
    <n v="336456"/>
    <s v="Comedy|Crime|Musical|Mystery"/>
    <s v="The Singing Detective "/>
    <x v="0"/>
    <n v="8000000"/>
    <n v="2003"/>
    <n v="5.6"/>
    <s v="not outlier"/>
  </r>
  <r>
    <x v="1237"/>
    <n v="93"/>
    <n v="298110"/>
    <s v="Comedy|Drama|Horror|Sci-Fi"/>
    <s v="Fido "/>
    <x v="0"/>
    <n v="8000000"/>
    <n v="2006"/>
    <n v="6.8"/>
    <s v="not outlier"/>
  </r>
  <r>
    <x v="1238"/>
    <n v="99"/>
    <n v="127144"/>
    <s v="Comedy|Drama|Romance"/>
    <s v="The Wendell Baker Story "/>
    <x v="0"/>
    <n v="8000000"/>
    <n v="2005"/>
    <n v="5.5"/>
    <s v="not outlier"/>
  </r>
  <r>
    <x v="554"/>
    <n v="98"/>
    <n v="117190"/>
    <s v="Action|Comedy|Crime"/>
    <s v="Wild Target "/>
    <x v="0"/>
    <n v="8000000"/>
    <n v="2010"/>
    <n v="6.9"/>
    <s v="not outlier"/>
  </r>
  <r>
    <x v="1239"/>
    <n v="95"/>
    <n v="108662"/>
    <s v="Crime|Horror|Thriller"/>
    <s v="Pathology "/>
    <x v="0"/>
    <n v="8000000"/>
    <n v="2008"/>
    <n v="6"/>
    <s v="not outlier"/>
  </r>
  <r>
    <x v="1240"/>
    <n v="107"/>
    <n v="53481"/>
    <s v="Crime|Drama|Thriller"/>
    <s v="10th &amp; Wolf "/>
    <x v="0"/>
    <n v="8000000"/>
    <n v="2006"/>
    <n v="6.4"/>
    <s v="not outlier"/>
  </r>
  <r>
    <x v="1241"/>
    <n v="102"/>
    <n v="23106"/>
    <s v="Comedy|Crime|Drama|Romance"/>
    <s v="Dear Wendy "/>
    <x v="0"/>
    <n v="50000000"/>
    <n v="2004"/>
    <n v="6.6"/>
    <s v="not outlier"/>
  </r>
  <r>
    <x v="1242"/>
    <n v="97"/>
    <n v="52961"/>
    <s v="Drama"/>
    <s v="Aloft "/>
    <x v="0"/>
    <n v="8000000"/>
    <n v="2014"/>
    <n v="5.3"/>
    <s v="not outlier"/>
  </r>
  <r>
    <x v="869"/>
    <n v="124"/>
    <n v="439162"/>
    <s v="Action|Animation|Sci-Fi"/>
    <s v="Akira "/>
    <x v="10"/>
    <n v="1100000000"/>
    <n v="1988"/>
    <n v="8.1"/>
    <s v="not outlier"/>
  </r>
  <r>
    <x v="1243"/>
    <n v="90"/>
    <n v="671240"/>
    <s v="Comedy|Drama|Romance"/>
    <s v="Imagine Me &amp; You "/>
    <x v="0"/>
    <n v="7900000"/>
    <n v="2005"/>
    <n v="6.9"/>
    <s v="not outlier"/>
  </r>
  <r>
    <x v="1244"/>
    <n v="90"/>
    <n v="882290"/>
    <s v="Action|Sci-Fi|Sport"/>
    <s v="The Blood of Heroes "/>
    <x v="0"/>
    <n v="10000000"/>
    <n v="1989"/>
    <n v="6.5"/>
    <s v="not outlier"/>
  </r>
  <r>
    <x v="510"/>
    <n v="99"/>
    <n v="106593296"/>
    <s v="Comedy|Drama|Family"/>
    <s v="Driving Miss Daisy "/>
    <x v="0"/>
    <n v="7500000"/>
    <n v="1989"/>
    <n v="7.4"/>
    <s v="not outlier"/>
  </r>
  <r>
    <x v="607"/>
    <n v="115"/>
    <n v="43490057"/>
    <s v="Comedy|Drama"/>
    <s v="Soul Food "/>
    <x v="0"/>
    <n v="7500000"/>
    <n v="1997"/>
    <n v="6.9"/>
    <s v="not outlier"/>
  </r>
  <r>
    <x v="1245"/>
    <n v="89"/>
    <n v="32333860"/>
    <s v="Action|Comedy"/>
    <s v="Rumble in the Bronx "/>
    <x v="9"/>
    <n v="7500000"/>
    <n v="1995"/>
    <n v="6.7"/>
    <s v="not outlier"/>
  </r>
  <r>
    <x v="636"/>
    <n v="92"/>
    <n v="24792061"/>
    <s v="Comedy|Drama"/>
    <s v="Thank You for Smoking "/>
    <x v="0"/>
    <n v="6500000"/>
    <n v="2005"/>
    <n v="7.6"/>
    <s v="not outlier"/>
  </r>
  <r>
    <x v="1246"/>
    <n v="94"/>
    <n v="17544812"/>
    <s v="Horror"/>
    <s v="Hostel: Part II "/>
    <x v="0"/>
    <n v="10000000"/>
    <n v="2007"/>
    <n v="5.4"/>
    <s v="not outlier"/>
  </r>
  <r>
    <x v="986"/>
    <n v="100"/>
    <n v="12574715"/>
    <s v="Drama"/>
    <s v="An Education "/>
    <x v="0"/>
    <n v="4500000"/>
    <n v="2009"/>
    <n v="7.3"/>
    <s v="not outlier"/>
  </r>
  <r>
    <x v="1247"/>
    <n v="109"/>
    <n v="5100000"/>
    <s v="Comedy|Drama|Romance"/>
    <s v="The Hotel New Hampshire "/>
    <x v="0"/>
    <n v="7500000"/>
    <n v="1984"/>
    <n v="6"/>
    <s v="not outlier"/>
  </r>
  <r>
    <x v="727"/>
    <n v="105"/>
    <n v="10460089"/>
    <s v="Crime|Drama|Mystery|Thriller"/>
    <s v="Narc "/>
    <x v="0"/>
    <n v="7500000"/>
    <n v="2002"/>
    <n v="7.2"/>
    <s v="not outlier"/>
  </r>
  <r>
    <x v="1248"/>
    <n v="102"/>
    <n v="4239767"/>
    <s v="Comedy|Drama|Romance|Sport"/>
    <s v="Men with Brooms "/>
    <x v="0"/>
    <n v="7500000"/>
    <n v="2002"/>
    <n v="6"/>
    <s v="not outlier"/>
  </r>
  <r>
    <x v="1249"/>
    <n v="118"/>
    <n v="3347439"/>
    <s v="Drama|Romance"/>
    <s v="The Work and the Glory "/>
    <x v="0"/>
    <n v="7500000"/>
    <n v="2004"/>
    <n v="6.9"/>
    <s v="not outlier"/>
  </r>
  <r>
    <x v="1073"/>
    <n v="92"/>
    <n v="10814185"/>
    <s v="Comedy|Crime|Romance"/>
    <s v="Extract "/>
    <x v="0"/>
    <n v="8000000"/>
    <n v="2009"/>
    <n v="6.2"/>
    <s v="not outlier"/>
  </r>
  <r>
    <x v="1250"/>
    <n v="103"/>
    <n v="206400"/>
    <s v="Comedy|Crime|Drama|Romance|Thriller"/>
    <s v="Alias Betty "/>
    <x v="4"/>
    <n v="50000000"/>
    <n v="2001"/>
    <n v="6.9"/>
    <s v="not outlier"/>
  </r>
  <r>
    <x v="993"/>
    <n v="93"/>
    <n v="197148"/>
    <s v="Drama|Romance|Sci-Fi|Thriller"/>
    <s v="Code 46 "/>
    <x v="0"/>
    <n v="7500000"/>
    <n v="2003"/>
    <n v="6.3"/>
    <s v="not outlier"/>
  </r>
  <r>
    <x v="1251"/>
    <n v="113"/>
    <n v="3014541"/>
    <s v="Drama"/>
    <s v="Albert Nobbs "/>
    <x v="0"/>
    <n v="8000000"/>
    <n v="2011"/>
    <n v="6.7"/>
    <s v="not outlier"/>
  </r>
  <r>
    <x v="1252"/>
    <n v="153"/>
    <n v="872643"/>
    <s v="Comedy|Family|Romance"/>
    <s v="Ta Ra Rum Pum "/>
    <x v="21"/>
    <n v="6000000"/>
    <n v="2007"/>
    <n v="5.4"/>
    <s v="not outlier"/>
  </r>
  <r>
    <x v="1253"/>
    <n v="89"/>
    <n v="4443403"/>
    <s v="Animation|Biography|Drama|War"/>
    <s v="Persepolis "/>
    <x v="4"/>
    <n v="7300000"/>
    <n v="2007"/>
    <n v="8"/>
    <s v="not outlier"/>
  </r>
  <r>
    <x v="966"/>
    <n v="118"/>
    <n v="1330827"/>
    <s v="Horror|Thriller"/>
    <s v="The Neon Demon "/>
    <x v="0"/>
    <n v="7000000"/>
    <n v="2016"/>
    <n v="7"/>
    <s v="not outlier"/>
  </r>
  <r>
    <x v="1254"/>
    <n v="97"/>
    <n v="1818681"/>
    <s v="Action|Crime|Drama|Thriller"/>
    <s v="Harry Brown "/>
    <x v="0"/>
    <n v="7300000"/>
    <n v="2009"/>
    <n v="7.2"/>
    <s v="not outlier"/>
  </r>
  <r>
    <x v="636"/>
    <n v="96"/>
    <n v="143492840"/>
    <s v="Comedy|Drama|Romance"/>
    <s v="Juno "/>
    <x v="0"/>
    <n v="7500000"/>
    <n v="2007"/>
    <n v="7.5"/>
    <s v="not outlier"/>
  </r>
  <r>
    <x v="1255"/>
    <n v="120"/>
    <n v="43800000"/>
    <s v="Action|Adventure|Thriller"/>
    <s v="Diamonds Are Forever "/>
    <x v="0"/>
    <n v="7200000"/>
    <n v="1971"/>
    <n v="6.7"/>
    <s v="not outlier"/>
  </r>
  <r>
    <x v="423"/>
    <n v="95"/>
    <n v="94900000"/>
    <s v="Drama|Music|Romance"/>
    <s v="Flashdance "/>
    <x v="0"/>
    <n v="4000000"/>
    <n v="1983"/>
    <n v="6.1"/>
    <s v="not outlier"/>
  </r>
  <r>
    <x v="16"/>
    <n v="95"/>
    <n v="32391374"/>
    <s v="Comedy|Drama|Romance"/>
    <s v="500 Days of Summer "/>
    <x v="0"/>
    <n v="7500000"/>
    <n v="2009"/>
    <n v="7.7"/>
    <s v="not outlier"/>
  </r>
  <r>
    <x v="1090"/>
    <n v="121"/>
    <n v="40158000"/>
    <s v="Drama|Music|Romance"/>
    <s v="The Piano "/>
    <x v="0"/>
    <n v="7000000"/>
    <n v="1993"/>
    <n v="7.6"/>
    <s v="not outlier"/>
  </r>
  <r>
    <x v="143"/>
    <n v="110"/>
    <n v="113709992"/>
    <s v="Comedy|Drama"/>
    <s v="Magic Mike "/>
    <x v="0"/>
    <n v="7000000"/>
    <n v="2012"/>
    <n v="6.1"/>
    <s v="not outlier"/>
  </r>
  <r>
    <x v="84"/>
    <n v="96"/>
    <n v="32131483"/>
    <s v="Horror|Mystery|Thriller"/>
    <s v="Darkness Falls "/>
    <x v="0"/>
    <n v="11000000"/>
    <n v="2003"/>
    <n v="4.9000000000000004"/>
    <s v="not outlier"/>
  </r>
  <r>
    <x v="1255"/>
    <n v="121"/>
    <n v="35400000"/>
    <s v="Action|Adventure|Thriller"/>
    <s v="Live and Let Die "/>
    <x v="0"/>
    <n v="7000000"/>
    <n v="1973"/>
    <n v="6.8"/>
    <s v="not outlier"/>
  </r>
  <r>
    <x v="331"/>
    <n v="95"/>
    <n v="34099640"/>
    <s v="Drama|Family|Sport"/>
    <s v="My Dog Skip "/>
    <x v="0"/>
    <n v="5000000"/>
    <n v="2000"/>
    <n v="7"/>
    <s v="not outlier"/>
  </r>
  <r>
    <x v="1142"/>
    <n v="112"/>
    <n v="37295394"/>
    <s v="Comedy|Drama"/>
    <s v="Jumping the Broom "/>
    <x v="0"/>
    <n v="6600000"/>
    <n v="2011"/>
    <n v="5.7"/>
    <s v="not outlier"/>
  </r>
  <r>
    <x v="280"/>
    <n v="93"/>
    <n v="31501218"/>
    <s v="Biography|Drama|History"/>
    <s v="Good Night, and Good Luck. "/>
    <x v="0"/>
    <n v="7500000"/>
    <n v="2005"/>
    <n v="7.5"/>
    <s v="not outlier"/>
  </r>
  <r>
    <x v="415"/>
    <n v="110"/>
    <n v="28747570"/>
    <s v="Biography|Crime|Drama"/>
    <s v="Capote "/>
    <x v="0"/>
    <n v="7000000"/>
    <n v="2005"/>
    <n v="7.4"/>
    <s v="not outlier"/>
  </r>
  <r>
    <x v="397"/>
    <n v="104"/>
    <n v="25625110"/>
    <s v="Action|Crime|Thriller"/>
    <s v="Desperado "/>
    <x v="0"/>
    <n v="7000000"/>
    <n v="1995"/>
    <n v="7.2"/>
    <s v="not outlier"/>
  </r>
  <r>
    <x v="1256"/>
    <n v="119"/>
    <n v="25000000"/>
    <s v="Action|Adventure|Sci-Fi"/>
    <s v="Logan's Run "/>
    <x v="0"/>
    <n v="9000000"/>
    <n v="1976"/>
    <n v="6.8"/>
    <s v="not outlier"/>
  </r>
  <r>
    <x v="1255"/>
    <n v="125"/>
    <n v="21000000"/>
    <s v="Action|Adventure|Thriller"/>
    <s v="The Man with the Golden Gun "/>
    <x v="0"/>
    <n v="13000000"/>
    <n v="1974"/>
    <n v="6.8"/>
    <s v="not outlier"/>
  </r>
  <r>
    <x v="761"/>
    <n v="96"/>
    <n v="20257000"/>
    <s v="Action|Comedy|Crime|Thriller"/>
    <s v="Action Jackson "/>
    <x v="0"/>
    <n v="7000000"/>
    <n v="1988"/>
    <n v="5.2"/>
    <s v="not outlier"/>
  </r>
  <r>
    <x v="618"/>
    <n v="100"/>
    <n v="26005908"/>
    <s v="Adventure|Horror|Thriller"/>
    <s v="The Descent "/>
    <x v="0"/>
    <n v="3500000"/>
    <n v="2005"/>
    <n v="7.2"/>
    <s v="not outlier"/>
  </r>
  <r>
    <x v="1257"/>
    <n v="89"/>
    <n v="15818967"/>
    <s v="Horror|Mystery"/>
    <s v="Devil's Due "/>
    <x v="0"/>
    <n v="7000000"/>
    <n v="2014"/>
    <n v="4"/>
    <s v="not outlier"/>
  </r>
  <r>
    <x v="342"/>
    <n v="92"/>
    <n v="14891000"/>
    <s v="Comedy"/>
    <s v="Flirting with Disaster "/>
    <x v="0"/>
    <n v="7000000"/>
    <n v="1996"/>
    <n v="6.8"/>
    <s v="not outlier"/>
  </r>
  <r>
    <x v="962"/>
    <n v="109"/>
    <n v="16901126"/>
    <s v="Crime|Horror"/>
    <s v="The Devil's Rejects "/>
    <x v="0"/>
    <n v="7000000"/>
    <n v="2005"/>
    <n v="6.9"/>
    <s v="not outlier"/>
  </r>
  <r>
    <x v="1022"/>
    <n v="103"/>
    <n v="17474107"/>
    <s v="Comedy|Crime|Drama"/>
    <s v="Dope "/>
    <x v="0"/>
    <n v="7000000"/>
    <n v="2015"/>
    <n v="7.3"/>
    <s v="not outlier"/>
  </r>
  <r>
    <x v="589"/>
    <n v="95"/>
    <n v="14003141"/>
    <s v="Crime|Drama|Thriller"/>
    <s v="In Too Deep "/>
    <x v="0"/>
    <n v="7000000"/>
    <n v="1999"/>
    <n v="6.1"/>
    <s v="not outlier"/>
  </r>
  <r>
    <x v="962"/>
    <n v="105"/>
    <n v="12583510"/>
    <s v="Horror"/>
    <s v="House of 1000 Corpses "/>
    <x v="0"/>
    <n v="7000000"/>
    <n v="2003"/>
    <n v="6"/>
    <s v="not outlier"/>
  </r>
  <r>
    <x v="567"/>
    <n v="106"/>
    <n v="9190525"/>
    <s v="Comedy|Drama"/>
    <s v="A Serious Man "/>
    <x v="0"/>
    <n v="7000000"/>
    <n v="2009"/>
    <n v="7"/>
    <s v="not outlier"/>
  </r>
  <r>
    <x v="1258"/>
    <n v="100"/>
    <n v="9176553"/>
    <s v="Drama|Mystery"/>
    <s v="Get Low "/>
    <x v="0"/>
    <n v="7500000"/>
    <n v="2009"/>
    <n v="7.1"/>
    <s v="not outlier"/>
  </r>
  <r>
    <x v="562"/>
    <n v="103"/>
    <n v="9094451"/>
    <s v="Action|Fantasy|Horror|Thriller"/>
    <s v="Warlock "/>
    <x v="0"/>
    <n v="7000000"/>
    <n v="1989"/>
    <n v="6.2"/>
    <s v="not outlier"/>
  </r>
  <r>
    <x v="969"/>
    <n v="116"/>
    <n v="14612840"/>
    <s v="Drama|Music"/>
    <s v="Beyond the Lights "/>
    <x v="0"/>
    <n v="7000000"/>
    <n v="2014"/>
    <n v="6.9"/>
    <s v="not outlier"/>
  </r>
  <r>
    <x v="1259"/>
    <n v="99"/>
    <n v="9166863"/>
    <s v="Drama|Romance"/>
    <s v="A Single Man "/>
    <x v="0"/>
    <n v="7000000"/>
    <n v="2009"/>
    <n v="7.6"/>
    <s v="not outlier"/>
  </r>
  <r>
    <x v="46"/>
    <n v="164"/>
    <n v="8373585"/>
    <s v="Drama"/>
    <s v="The Last Temptation of Christ "/>
    <x v="0"/>
    <n v="7000000"/>
    <n v="1988"/>
    <n v="7.6"/>
    <s v="not outlier"/>
  </r>
  <r>
    <x v="1235"/>
    <n v="96"/>
    <n v="7292175"/>
    <s v="Comedy|Drama|Romance"/>
    <s v="Outside Providence "/>
    <x v="0"/>
    <n v="7000000"/>
    <n v="1999"/>
    <n v="6.4"/>
    <s v="not outlier"/>
  </r>
  <r>
    <x v="1260"/>
    <n v="122"/>
    <n v="6601079"/>
    <s v="Comedy|Drama|Musical|Romance"/>
    <s v="Bride &amp; Prejudice "/>
    <x v="0"/>
    <n v="7000000"/>
    <n v="2004"/>
    <n v="6.2"/>
    <s v="not outlier"/>
  </r>
  <r>
    <x v="115"/>
    <n v="94"/>
    <n v="6165429"/>
    <s v="Adventure|Biography|Drama|History"/>
    <s v="Rabbit-Proof Fence "/>
    <x v="2"/>
    <n v="6000000"/>
    <n v="2002"/>
    <n v="7.5"/>
    <s v="not outlier"/>
  </r>
  <r>
    <x v="1261"/>
    <n v="96"/>
    <n v="5430822"/>
    <s v="Action|Crime|Horror|Sci-Fi|Thriller"/>
    <s v="Split Second "/>
    <x v="0"/>
    <n v="7000000"/>
    <n v="1992"/>
    <n v="6.2"/>
    <s v="not outlier"/>
  </r>
  <r>
    <x v="1262"/>
    <n v="113"/>
    <n v="4720371"/>
    <s v="Adventure|Biography|Drama"/>
    <s v="The Other Side of Heaven "/>
    <x v="0"/>
    <n v="7000000"/>
    <n v="2001"/>
    <n v="6.5"/>
    <s v="not outlier"/>
  </r>
  <r>
    <x v="1196"/>
    <n v="192"/>
    <n v="2921738"/>
    <s v="Drama|Musical|Romance"/>
    <s v="Veer-Zaara "/>
    <x v="21"/>
    <n v="7000000"/>
    <n v="2004"/>
    <n v="7.9"/>
    <s v="not outlier"/>
  </r>
  <r>
    <x v="173"/>
    <n v="99"/>
    <n v="2344847"/>
    <s v="Drama|Sport"/>
    <s v="Redbelt "/>
    <x v="0"/>
    <n v="7000000"/>
    <n v="2008"/>
    <n v="6.8"/>
    <s v="not outlier"/>
  </r>
  <r>
    <x v="1165"/>
    <n v="91"/>
    <n v="7455447"/>
    <s v="Comedy|Drama|Romance"/>
    <s v="Cyrus "/>
    <x v="0"/>
    <n v="7000000"/>
    <n v="2010"/>
    <n v="6.3"/>
    <s v="not outlier"/>
  </r>
  <r>
    <x v="1263"/>
    <n v="100"/>
    <n v="2148212"/>
    <s v="Drama|Family"/>
    <s v="A Dog of Flanders "/>
    <x v="0"/>
    <n v="7000000"/>
    <n v="1999"/>
    <n v="6.3"/>
    <s v="not outlier"/>
  </r>
  <r>
    <x v="1264"/>
    <n v="105"/>
    <n v="2062066"/>
    <s v="Biography|Crime|Drama"/>
    <s v="Auto Focus "/>
    <x v="0"/>
    <n v="7000000"/>
    <n v="2002"/>
    <n v="6.6"/>
    <s v="not outlier"/>
  </r>
  <r>
    <x v="1067"/>
    <n v="99"/>
    <n v="1654367"/>
    <s v="Biography|Drama"/>
    <s v="Factory Girl "/>
    <x v="0"/>
    <n v="7000000"/>
    <n v="2006"/>
    <n v="6.4"/>
    <s v="not outlier"/>
  </r>
  <r>
    <x v="1265"/>
    <n v="112"/>
    <n v="1738692"/>
    <s v="Drama|Thriller"/>
    <s v="We Need to Talk About Kevin "/>
    <x v="0"/>
    <n v="7000000"/>
    <n v="2011"/>
    <n v="7.5"/>
    <s v="not outlier"/>
  </r>
  <r>
    <x v="1266"/>
    <n v="99"/>
    <n v="1889522"/>
    <s v="Drama|Sport"/>
    <s v="The Mighty Macs "/>
    <x v="0"/>
    <n v="7000000"/>
    <n v="2009"/>
    <n v="6.5"/>
    <s v="not outlier"/>
  </r>
  <r>
    <x v="1251"/>
    <n v="125"/>
    <n v="1110286"/>
    <s v="Drama|Romance"/>
    <s v="Mother and Child "/>
    <x v="0"/>
    <n v="4825000"/>
    <n v="2009"/>
    <n v="7.2"/>
    <s v="not outlier"/>
  </r>
  <r>
    <x v="1267"/>
    <n v="107"/>
    <n v="1000000"/>
    <s v="Adventure|Drama|Romance|War"/>
    <s v="March or Die "/>
    <x v="0"/>
    <n v="9000000"/>
    <n v="1977"/>
    <n v="6.3"/>
    <s v="not outlier"/>
  </r>
  <r>
    <x v="546"/>
    <n v="107"/>
    <n v="700000"/>
    <s v="Comedy|Fantasy|Sci-Fi"/>
    <s v="Les visiteurs "/>
    <x v="4"/>
    <n v="50000000"/>
    <n v="1993"/>
    <n v="7"/>
    <s v="not outlier"/>
  </r>
  <r>
    <x v="536"/>
    <n v="97"/>
    <n v="1768416"/>
    <s v="Comedy|Drama"/>
    <s v="Somewhere "/>
    <x v="0"/>
    <n v="7000000"/>
    <n v="2010"/>
    <n v="6.3"/>
    <s v="not outlier"/>
  </r>
  <r>
    <x v="1268"/>
    <n v="106"/>
    <n v="382946"/>
    <s v="Drama"/>
    <s v="Hesher "/>
    <x v="0"/>
    <n v="7000000"/>
    <n v="2010"/>
    <n v="7.1"/>
    <s v="not outlier"/>
  </r>
  <r>
    <x v="491"/>
    <n v="103"/>
    <n v="236266"/>
    <s v="Adventure|Drama|Mystery"/>
    <s v="Gerry "/>
    <x v="0"/>
    <n v="3500000"/>
    <n v="2002"/>
    <n v="6.2"/>
    <s v="not outlier"/>
  </r>
  <r>
    <x v="1269"/>
    <n v="96"/>
    <n v="196067"/>
    <s v="Drama|Romance"/>
    <s v="The Heart of Me "/>
    <x v="0"/>
    <n v="7000000"/>
    <n v="2002"/>
    <n v="6.7"/>
    <s v="not outlier"/>
  </r>
  <r>
    <x v="1137"/>
    <n v="103"/>
    <n v="532988"/>
    <s v="Biography|Drama|Romance"/>
    <s v="Freeheld "/>
    <x v="0"/>
    <n v="7000000"/>
    <n v="2015"/>
    <n v="6.5"/>
    <s v="not outlier"/>
  </r>
  <r>
    <x v="1270"/>
    <n v="108"/>
    <n v="453079"/>
    <s v="Comedy"/>
    <s v="The Extra Man "/>
    <x v="0"/>
    <n v="7000000"/>
    <n v="2010"/>
    <n v="5.9"/>
    <s v="not outlier"/>
  </r>
  <r>
    <x v="1271"/>
    <n v="118"/>
    <n v="46451"/>
    <s v="Comedy|Crime|Thriller"/>
    <s v="Ca$h "/>
    <x v="0"/>
    <n v="7000000"/>
    <n v="2010"/>
    <n v="6"/>
    <s v="not outlier"/>
  </r>
  <r>
    <x v="1272"/>
    <n v="97"/>
    <n v="233103"/>
    <s v="Drama"/>
    <s v="Wah-Wah "/>
    <x v="0"/>
    <n v="7000000"/>
    <n v="2005"/>
    <n v="6.9"/>
    <s v="not outlier"/>
  </r>
  <r>
    <x v="305"/>
    <n v="115"/>
    <n v="41400000"/>
    <s v="Western"/>
    <s v="Pale Rider "/>
    <x v="0"/>
    <n v="6900000"/>
    <n v="1985"/>
    <n v="7.3"/>
    <s v="not outlier"/>
  </r>
  <r>
    <x v="710"/>
    <n v="102"/>
    <n v="7993039"/>
    <s v="Comedy"/>
    <s v="Dazed and Confused "/>
    <x v="0"/>
    <n v="6900000"/>
    <n v="1993"/>
    <n v="7.7"/>
    <s v="not outlier"/>
  </r>
  <r>
    <x v="1273"/>
    <n v="125"/>
    <n v="927107"/>
    <s v="Biography|Drama|Romance|War"/>
    <s v="Aimee &amp; Jaguar "/>
    <x v="15"/>
    <n v="15000000"/>
    <n v="1999"/>
    <n v="7.3"/>
    <s v="not outlier"/>
  </r>
  <r>
    <x v="1274"/>
    <n v="108"/>
    <n v="49526"/>
    <s v="Comedy|Drama"/>
    <s v="The Chumscrubber "/>
    <x v="0"/>
    <n v="6800000"/>
    <n v="2005"/>
    <n v="7"/>
    <s v="not outlier"/>
  </r>
  <r>
    <x v="1275"/>
    <n v="101"/>
    <n v="10696"/>
    <s v="Crime|Thriller"/>
    <s v="Shade "/>
    <x v="0"/>
    <n v="6800000"/>
    <n v="2003"/>
    <n v="6.4"/>
    <s v="not outlier"/>
  </r>
  <r>
    <x v="1276"/>
    <n v="101"/>
    <n v="31607598"/>
    <s v="Drama|Horror|Thriller"/>
    <s v="House at the End of the Street "/>
    <x v="0"/>
    <n v="6900000"/>
    <n v="2012"/>
    <n v="5.6"/>
    <s v="not outlier"/>
  </r>
  <r>
    <x v="463"/>
    <n v="139"/>
    <n v="6857096"/>
    <s v="Drama|Mystery|War"/>
    <s v="Incendies "/>
    <x v="4"/>
    <n v="6800000"/>
    <n v="2010"/>
    <n v="8.1999999999999993"/>
    <s v="not outlier"/>
  </r>
  <r>
    <x v="378"/>
    <n v="125"/>
    <n v="223878"/>
    <s v="Comedy|Drama|Romance"/>
    <s v="Remember Me, My Love "/>
    <x v="12"/>
    <n v="5000000"/>
    <n v="2003"/>
    <n v="6.5"/>
    <s v="not outlier"/>
  </r>
  <r>
    <x v="132"/>
    <n v="115"/>
    <n v="8060"/>
    <s v="Action|Crime|Drama|Thriller"/>
    <s v="Elite Squad "/>
    <x v="24"/>
    <n v="4000000"/>
    <n v="2007"/>
    <n v="8.1"/>
    <s v="not outlier"/>
  </r>
  <r>
    <x v="1277"/>
    <n v="99"/>
    <n v="84263837"/>
    <s v="Horror|Mystery"/>
    <s v="Annabelle "/>
    <x v="0"/>
    <n v="6500000"/>
    <n v="2014"/>
    <n v="5.4"/>
    <s v="not outlier"/>
  </r>
  <r>
    <x v="1278"/>
    <n v="88"/>
    <n v="110029"/>
    <s v="Comedy|Drama|Musical"/>
    <s v="Bran Nue Dae "/>
    <x v="0"/>
    <n v="6500000"/>
    <n v="2009"/>
    <n v="6.3"/>
    <s v="not outlier"/>
  </r>
  <r>
    <x v="246"/>
    <n v="112"/>
    <n v="57504069"/>
    <s v="Crime|Drama"/>
    <s v="Boyz n the Hood "/>
    <x v="0"/>
    <n v="6000000"/>
    <n v="1991"/>
    <n v="7.8"/>
    <s v="not outlier"/>
  </r>
  <r>
    <x v="1279"/>
    <n v="108"/>
    <n v="54215416"/>
    <s v="Biography|Drama|Music"/>
    <s v="La Bamba "/>
    <x v="0"/>
    <n v="6500000"/>
    <n v="1987"/>
    <n v="6.8"/>
    <s v="not outlier"/>
  </r>
  <r>
    <x v="196"/>
    <n v="104"/>
    <n v="31899000"/>
    <s v="Mystery|Romance|Thriller"/>
    <s v="Dressed to Kill "/>
    <x v="0"/>
    <n v="6500000"/>
    <n v="1980"/>
    <n v="7.1"/>
    <s v="not outlier"/>
  </r>
  <r>
    <x v="52"/>
    <n v="108"/>
    <n v="24103594"/>
    <s v="Adventure|Comedy|Drama|Family"/>
    <s v="The Adventures of Huck Finn "/>
    <x v="0"/>
    <n v="6500000"/>
    <n v="1993"/>
    <n v="6.2"/>
    <s v="not outlier"/>
  </r>
  <r>
    <x v="50"/>
    <n v="102"/>
    <n v="16842303"/>
    <s v="Comedy|Crime"/>
    <s v="Go "/>
    <x v="0"/>
    <n v="6500000"/>
    <n v="1999"/>
    <n v="7.3"/>
    <s v="not outlier"/>
  </r>
  <r>
    <x v="1226"/>
    <n v="88"/>
    <n v="13367101"/>
    <s v="Comedy|Drama|Romance"/>
    <s v="Friends with Money "/>
    <x v="0"/>
    <n v="6500000"/>
    <n v="2006"/>
    <n v="5.9"/>
    <s v="not outlier"/>
  </r>
  <r>
    <x v="1280"/>
    <n v="141"/>
    <n v="6173485"/>
    <s v="Biography|Drama"/>
    <s v="Nowhere in Africa "/>
    <x v="0"/>
    <n v="7000000"/>
    <n v="2001"/>
    <n v="7.7"/>
    <s v="not outlier"/>
  </r>
  <r>
    <x v="815"/>
    <n v="101"/>
    <n v="4000304"/>
    <s v="Drama"/>
    <s v="Shame "/>
    <x v="0"/>
    <n v="6500000"/>
    <n v="2011"/>
    <n v="7.3"/>
    <s v="not outlier"/>
  </r>
  <r>
    <x v="65"/>
    <n v="105"/>
    <n v="2338695"/>
    <s v="Crime|Drama|Thriller"/>
    <s v="Layer Cake "/>
    <x v="0"/>
    <n v="4000000"/>
    <n v="2004"/>
    <n v="7.4"/>
    <s v="not outlier"/>
  </r>
  <r>
    <x v="1281"/>
    <n v="100"/>
    <n v="2024854"/>
    <s v="Drama|Western"/>
    <s v="The Work and the Glory II: American Zion "/>
    <x v="0"/>
    <n v="6500000"/>
    <n v="2005"/>
    <n v="6.6"/>
    <s v="not outlier"/>
  </r>
  <r>
    <x v="1282"/>
    <n v="116"/>
    <n v="2268296"/>
    <s v="Drama|Thriller"/>
    <s v="The East "/>
    <x v="0"/>
    <n v="6500000"/>
    <n v="2013"/>
    <n v="6.9"/>
    <s v="not outlier"/>
  </r>
  <r>
    <x v="973"/>
    <n v="97"/>
    <n v="1029017"/>
    <s v="Drama|Romance"/>
    <s v="A Home at the End of the World "/>
    <x v="0"/>
    <n v="6500000"/>
    <n v="2004"/>
    <n v="6.8"/>
    <s v="not outlier"/>
  </r>
  <r>
    <x v="1283"/>
    <n v="106"/>
    <n v="64148"/>
    <s v="Drama"/>
    <s v="Aberdeen "/>
    <x v="0"/>
    <n v="6500000"/>
    <n v="2000"/>
    <n v="7.3"/>
    <s v="not outlier"/>
  </r>
  <r>
    <x v="1284"/>
    <n v="105"/>
    <n v="66637"/>
    <s v="Drama|Romance|War"/>
    <s v="The Messenger "/>
    <x v="0"/>
    <n v="6500000"/>
    <n v="2009"/>
    <n v="7.2"/>
    <s v="not outlier"/>
  </r>
  <r>
    <x v="825"/>
    <n v="122"/>
    <n v="871577"/>
    <s v="Biography|Drama|Music"/>
    <s v="Control "/>
    <x v="0"/>
    <n v="4500000"/>
    <n v="2007"/>
    <n v="7.7"/>
    <s v="not outlier"/>
  </r>
  <r>
    <x v="0"/>
    <n v="107"/>
    <n v="38400000"/>
    <s v="Action|Sci-Fi"/>
    <s v="The Terminator "/>
    <x v="0"/>
    <n v="6500000"/>
    <n v="1984"/>
    <n v="8.1"/>
    <s v="not outlier"/>
  </r>
  <r>
    <x v="1285"/>
    <n v="121"/>
    <n v="4063859"/>
    <s v="Drama|Romance"/>
    <s v="Good Bye Lenin! "/>
    <x v="15"/>
    <n v="4800000"/>
    <n v="2003"/>
    <n v="7.7"/>
    <s v="not outlier"/>
  </r>
  <r>
    <x v="302"/>
    <n v="98"/>
    <n v="449558"/>
    <s v="Biography|Drama|Sport"/>
    <s v="The Damned United "/>
    <x v="0"/>
    <n v="10000000"/>
    <n v="2009"/>
    <n v="7.6"/>
    <s v="not outlier"/>
  </r>
  <r>
    <x v="569"/>
    <n v="123"/>
    <n v="2122561"/>
    <s v="Comedy|Romance"/>
    <s v="Mallrats "/>
    <x v="0"/>
    <n v="6000000"/>
    <n v="1995"/>
    <n v="7.2"/>
    <s v="not outlier"/>
  </r>
  <r>
    <x v="1021"/>
    <n v="110"/>
    <n v="181360000"/>
    <s v="Musical|Romance"/>
    <s v="Grease "/>
    <x v="0"/>
    <n v="6000000"/>
    <n v="1978"/>
    <n v="7.2"/>
    <s v="not outlier"/>
  </r>
  <r>
    <x v="74"/>
    <n v="120"/>
    <n v="137963328"/>
    <s v="Drama|War"/>
    <s v="Platoon "/>
    <x v="0"/>
    <n v="6000000"/>
    <n v="1986"/>
    <n v="8.1"/>
    <s v="not outlier"/>
  </r>
  <r>
    <x v="1199"/>
    <n v="122"/>
    <n v="119078393"/>
    <s v="Documentary|Drama|War"/>
    <s v="Fahrenheit 9/11 "/>
    <x v="0"/>
    <n v="6000000"/>
    <n v="2004"/>
    <n v="7.5"/>
    <s v="not outlier"/>
  </r>
  <r>
    <x v="1286"/>
    <n v="110"/>
    <n v="102308900"/>
    <s v="Biography|Crime|Drama|Western"/>
    <s v="Butch Cassidy and the Sundance Kid "/>
    <x v="0"/>
    <n v="6000000"/>
    <n v="1969"/>
    <n v="8.1"/>
    <s v="not outlier"/>
  </r>
  <r>
    <x v="1287"/>
    <n v="139"/>
    <n v="102300000"/>
    <s v="Comedy|Family|Fantasy|Musical"/>
    <s v="Mary Poppins "/>
    <x v="0"/>
    <n v="6000000"/>
    <n v="1964"/>
    <n v="7.8"/>
    <s v="not outlier"/>
  </r>
  <r>
    <x v="330"/>
    <n v="124"/>
    <n v="54800000"/>
    <s v="Drama"/>
    <s v="Ordinary People "/>
    <x v="0"/>
    <n v="6000000"/>
    <n v="1980"/>
    <n v="7.8"/>
    <s v="not outlier"/>
  </r>
  <r>
    <x v="1288"/>
    <n v="152"/>
    <n v="43650000"/>
    <s v="Crime|Drama|Musical|Romance|Thriller"/>
    <s v="West Side Story "/>
    <x v="0"/>
    <n v="6000000"/>
    <n v="1961"/>
    <n v="7.6"/>
    <s v="not outlier"/>
  </r>
  <r>
    <x v="349"/>
    <n v="98"/>
    <n v="39800000"/>
    <s v="Comedy|Sport"/>
    <s v="Caddyshack "/>
    <x v="0"/>
    <n v="6000000"/>
    <n v="1980"/>
    <n v="7.4"/>
    <s v="not outlier"/>
  </r>
  <r>
    <x v="1289"/>
    <n v="106"/>
    <n v="27457409"/>
    <s v="Comedy|Drama"/>
    <s v="The Brothers "/>
    <x v="0"/>
    <n v="6000000"/>
    <n v="2001"/>
    <n v="6.3"/>
    <s v="not outlier"/>
  </r>
  <r>
    <x v="1022"/>
    <n v="106"/>
    <n v="25047631"/>
    <s v="Comedy|Drama|Romance"/>
    <s v="The Wood "/>
    <x v="0"/>
    <n v="6000000"/>
    <n v="1999"/>
    <n v="6.9"/>
    <s v="not outlier"/>
  </r>
  <r>
    <x v="10"/>
    <n v="106"/>
    <n v="23272306"/>
    <s v="Crime|Drama|Mystery|Thriller"/>
    <s v="The Usual Suspects "/>
    <x v="0"/>
    <n v="6000000"/>
    <n v="1995"/>
    <n v="8.6"/>
    <s v="not outlier"/>
  </r>
  <r>
    <x v="233"/>
    <n v="89"/>
    <n v="22168359"/>
    <s v="Fantasy|Horror|Romance|Thriller"/>
    <s v="A Nightmare on Elm Street 5: The Dream Child "/>
    <x v="0"/>
    <n v="8000000"/>
    <n v="1989"/>
    <n v="5.0999999999999996"/>
    <s v="not outlier"/>
  </r>
  <r>
    <x v="191"/>
    <n v="94"/>
    <n v="21005329"/>
    <s v="Comedy|Romance"/>
    <s v="Van Wilder: Party Liaison "/>
    <x v="0"/>
    <n v="6000000"/>
    <n v="2002"/>
    <n v="6.4"/>
    <s v="not outlier"/>
  </r>
  <r>
    <x v="116"/>
    <n v="109"/>
    <n v="26236603"/>
    <s v="Drama|Sport"/>
    <s v="The Wrestler "/>
    <x v="0"/>
    <n v="6000000"/>
    <n v="2008"/>
    <n v="7.9"/>
    <s v="not outlier"/>
  </r>
  <r>
    <x v="1290"/>
    <n v="144"/>
    <n v="20400000"/>
    <s v="Drama|Romance|Western"/>
    <s v="Duel in the Sun "/>
    <x v="0"/>
    <n v="8000000"/>
    <n v="1946"/>
    <n v="6.9"/>
    <s v="not outlier"/>
  </r>
  <r>
    <x v="1089"/>
    <n v="90"/>
    <n v="18621249"/>
    <s v="Comedy"/>
    <s v="Best in Show "/>
    <x v="0"/>
    <n v="6000000"/>
    <n v="2000"/>
    <n v="7.5"/>
    <s v="not outlier"/>
  </r>
  <r>
    <x v="441"/>
    <n v="106"/>
    <n v="25244700"/>
    <s v="Action|Sci-Fi"/>
    <s v="Escape from New York "/>
    <x v="0"/>
    <n v="6000000"/>
    <n v="1981"/>
    <n v="7.2"/>
    <s v="not outlier"/>
  </r>
  <r>
    <x v="410"/>
    <n v="121"/>
    <n v="14545844"/>
    <s v="Comedy|Drama|Musical"/>
    <s v="School Daze "/>
    <x v="0"/>
    <n v="6500000"/>
    <n v="1988"/>
    <n v="5.8"/>
    <s v="not outlier"/>
  </r>
  <r>
    <x v="350"/>
    <n v="104"/>
    <n v="12793213"/>
    <s v="Comedy|Drama|Romance"/>
    <s v="Mystic Pizza "/>
    <x v="0"/>
    <n v="6000000"/>
    <n v="1988"/>
    <n v="6.2"/>
    <s v="not outlier"/>
  </r>
  <r>
    <x v="472"/>
    <n v="99"/>
    <n v="11883495"/>
    <s v="Comedy|Drama|Fantasy|Romance"/>
    <s v="Sliding Doors "/>
    <x v="0"/>
    <n v="9000000"/>
    <n v="1998"/>
    <n v="6.8"/>
    <s v="not outlier"/>
  </r>
  <r>
    <x v="1291"/>
    <n v="98"/>
    <n v="11797927"/>
    <s v="Comedy|Horror|Thriller"/>
    <s v="Tales from the Hood "/>
    <x v="0"/>
    <n v="6000000"/>
    <n v="1995"/>
    <n v="6.1"/>
    <s v="not outlier"/>
  </r>
  <r>
    <x v="1292"/>
    <n v="121"/>
    <n v="17605861"/>
    <s v="Biography|Drama|History|Thriller"/>
    <s v="The Last King of Scotland "/>
    <x v="0"/>
    <n v="6000000"/>
    <n v="2006"/>
    <n v="7.7"/>
    <s v="not outlier"/>
  </r>
  <r>
    <x v="1293"/>
    <n v="96"/>
    <n v="11642254"/>
    <s v="Horror|Thriller"/>
    <s v="Halloween 5 "/>
    <x v="0"/>
    <n v="3000000"/>
    <n v="1989"/>
    <n v="5.2"/>
    <s v="not outlier"/>
  </r>
  <r>
    <x v="710"/>
    <n v="99"/>
    <n v="9203192"/>
    <s v="Comedy|Crime|Drama"/>
    <s v="Bernie "/>
    <x v="0"/>
    <n v="5000000"/>
    <n v="2011"/>
    <n v="6.8"/>
    <s v="not outlier"/>
  </r>
  <r>
    <x v="1294"/>
    <n v="42"/>
    <n v="7518876"/>
    <s v="Adventure|Documentary|Short"/>
    <s v="Dolphins and Whales 3D: Tribes of the Ocean "/>
    <x v="0"/>
    <n v="6000000"/>
    <n v="2008"/>
    <n v="6.5"/>
    <s v="not outlier"/>
  </r>
  <r>
    <x v="1295"/>
    <n v="122"/>
    <n v="8596914"/>
    <s v="Biography|Drama"/>
    <s v="Pollock "/>
    <x v="0"/>
    <n v="6000000"/>
    <n v="2000"/>
    <n v="7"/>
    <s v="not outlier"/>
  </r>
  <r>
    <x v="1296"/>
    <n v="101"/>
    <n v="6851636"/>
    <s v="Comedy|Drama|Romance"/>
    <s v="200 Cigarettes "/>
    <x v="0"/>
    <n v="6000000"/>
    <n v="1999"/>
    <n v="5.9"/>
    <s v="not outlier"/>
  </r>
  <r>
    <x v="1297"/>
    <n v="102"/>
    <n v="11434867"/>
    <s v="Drama|Mystery|Romance|Thriller"/>
    <s v="The Words "/>
    <x v="0"/>
    <n v="6000000"/>
    <n v="2012"/>
    <n v="7.1"/>
    <s v="not outlier"/>
  </r>
  <r>
    <x v="1298"/>
    <n v="84"/>
    <n v="5895238"/>
    <s v="Comedy|Western"/>
    <s v="Casa de mi Padre "/>
    <x v="3"/>
    <n v="6000000"/>
    <n v="2012"/>
    <n v="5.5"/>
    <s v="not outlier"/>
  </r>
  <r>
    <x v="1299"/>
    <n v="104"/>
    <n v="6670712"/>
    <s v="Comedy|Drama"/>
    <s v="City Island "/>
    <x v="0"/>
    <n v="6000000"/>
    <n v="2009"/>
    <n v="7.4"/>
    <s v="not outlier"/>
  </r>
  <r>
    <x v="1300"/>
    <n v="96"/>
    <n v="5359774"/>
    <s v="Comedy|Crime|Thriller"/>
    <s v="The Guard "/>
    <x v="0"/>
    <n v="6000000"/>
    <n v="2011"/>
    <n v="7.3"/>
    <s v="not outlier"/>
  </r>
  <r>
    <x v="1301"/>
    <n v="94"/>
    <n v="4693919"/>
    <s v="Comedy"/>
    <s v="College "/>
    <x v="0"/>
    <n v="6500000"/>
    <n v="2008"/>
    <n v="4.5999999999999996"/>
    <s v="not outlier"/>
  </r>
  <r>
    <x v="536"/>
    <n v="90"/>
    <n v="4859475"/>
    <s v="Drama|Romance"/>
    <s v="The Virgin Suicides "/>
    <x v="0"/>
    <n v="6000000"/>
    <n v="1999"/>
    <n v="7.2"/>
    <s v="not outlier"/>
  </r>
  <r>
    <x v="1302"/>
    <n v="90"/>
    <n v="4542775"/>
    <s v="Comedy|Romance"/>
    <s v="Miss March "/>
    <x v="0"/>
    <n v="6000000"/>
    <n v="2009"/>
    <n v="5.0999999999999996"/>
    <s v="not outlier"/>
  </r>
  <r>
    <x v="1303"/>
    <n v="106"/>
    <n v="3588432"/>
    <s v="Comedy|Drama"/>
    <s v="Wish I Was Here "/>
    <x v="0"/>
    <n v="6000000"/>
    <n v="2014"/>
    <n v="6.7"/>
    <s v="not outlier"/>
  </r>
  <r>
    <x v="1304"/>
    <n v="96"/>
    <n v="4394936"/>
    <s v="Comedy|Drama|Fantasy|Romance"/>
    <s v="Simply Irresistible "/>
    <x v="0"/>
    <n v="6000000"/>
    <n v="1999"/>
    <n v="5.3"/>
    <s v="not outlier"/>
  </r>
  <r>
    <x v="1305"/>
    <n v="95"/>
    <n v="3029081"/>
    <s v="Comedy|Drama|Music|Musical"/>
    <s v="Hedwig and the Angry Inch "/>
    <x v="0"/>
    <n v="6000000"/>
    <n v="2001"/>
    <n v="7.8"/>
    <s v="not outlier"/>
  </r>
  <r>
    <x v="932"/>
    <n v="99"/>
    <n v="3273588"/>
    <s v="Action|Drama"/>
    <s v="Only the Strong "/>
    <x v="0"/>
    <n v="6000000"/>
    <n v="1993"/>
    <n v="6.7"/>
    <s v="not outlier"/>
  </r>
  <r>
    <x v="1306"/>
    <n v="99"/>
    <n v="2207975"/>
    <s v="Drama|History"/>
    <s v="Shattered Glass "/>
    <x v="0"/>
    <n v="6000000"/>
    <n v="2003"/>
    <n v="7.2"/>
    <s v="not outlier"/>
  </r>
  <r>
    <x v="1307"/>
    <n v="95"/>
    <n v="2025238"/>
    <s v="Comedy|Crime|Drama|Thriller"/>
    <s v="Novocaine "/>
    <x v="0"/>
    <n v="6000000"/>
    <n v="2001"/>
    <n v="5.8"/>
    <s v="not outlier"/>
  </r>
  <r>
    <x v="638"/>
    <n v="99"/>
    <n v="2077046"/>
    <s v="Comedy|Drama|Romance"/>
    <s v="The Wackness "/>
    <x v="0"/>
    <n v="6000000"/>
    <n v="2008"/>
    <n v="7"/>
    <s v="not outlier"/>
  </r>
  <r>
    <x v="1308"/>
    <n v="90"/>
    <n v="399611"/>
    <s v="Biography|Drama|Sport"/>
    <s v="The 5th Quarter "/>
    <x v="0"/>
    <n v="6000000"/>
    <n v="2010"/>
    <n v="5.7"/>
    <s v="not outlier"/>
  </r>
  <r>
    <x v="839"/>
    <n v="96"/>
    <n v="115862"/>
    <s v="Drama|Romance"/>
    <s v="The Greatest "/>
    <x v="0"/>
    <n v="6000000"/>
    <n v="2009"/>
    <n v="6.7"/>
    <s v="not outlier"/>
  </r>
  <r>
    <x v="377"/>
    <n v="104"/>
    <n v="1346503"/>
    <s v="Drama|History"/>
    <s v="Snow Flower and the Secret Fan "/>
    <x v="0"/>
    <n v="6000000"/>
    <n v="2011"/>
    <n v="6.1"/>
    <s v="not outlier"/>
  </r>
  <r>
    <x v="1309"/>
    <n v="97"/>
    <n v="117560"/>
    <s v="Drama|Romance"/>
    <s v="Come Early Morning "/>
    <x v="0"/>
    <n v="6000000"/>
    <n v="2006"/>
    <n v="6.2"/>
    <s v="not outlier"/>
  </r>
  <r>
    <x v="999"/>
    <n v="107"/>
    <n v="54606"/>
    <s v="Comedy|Crime|Romance"/>
    <s v="Lucky Break "/>
    <x v="0"/>
    <n v="6000000"/>
    <n v="2001"/>
    <n v="6.2"/>
    <s v="not outlier"/>
  </r>
  <r>
    <x v="1310"/>
    <n v="85"/>
    <n v="36497"/>
    <s v="Comedy"/>
    <s v="Surfer, Dude "/>
    <x v="0"/>
    <n v="6000000"/>
    <n v="2008"/>
    <n v="4.7"/>
    <s v="not outlier"/>
  </r>
  <r>
    <x v="1014"/>
    <n v="95"/>
    <n v="65804"/>
    <s v="Crime|Drama|Thriller"/>
    <s v="Deadfall "/>
    <x v="0"/>
    <n v="12000000"/>
    <n v="2012"/>
    <n v="6.3"/>
    <s v="not outlier"/>
  </r>
  <r>
    <x v="1311"/>
    <n v="111"/>
    <n v="3895664"/>
    <s v="Comedy|Drama"/>
    <s v="L'auberge espagnole "/>
    <x v="4"/>
    <n v="5300000"/>
    <n v="2002"/>
    <n v="7.3"/>
    <s v="not outlier"/>
  </r>
  <r>
    <x v="1312"/>
    <n v="86"/>
    <n v="20200"/>
    <s v="Drama|Music"/>
    <s v="Song One "/>
    <x v="0"/>
    <n v="6000000"/>
    <n v="2014"/>
    <n v="5.8"/>
    <s v="not outlier"/>
  </r>
  <r>
    <x v="1313"/>
    <n v="103"/>
    <n v="542860"/>
    <s v="Drama|History|War"/>
    <s v="Winter in Wartime "/>
    <x v="13"/>
    <n v="4000000"/>
    <n v="2008"/>
    <n v="7.1"/>
    <s v="not outlier"/>
  </r>
  <r>
    <x v="1314"/>
    <n v="111"/>
    <n v="11905519"/>
    <s v="Action|Crime|Drama|Thriller"/>
    <s v="The Protector "/>
    <x v="17"/>
    <n v="200000000"/>
    <n v="2005"/>
    <n v="7.1"/>
    <s v="not outlier"/>
  </r>
  <r>
    <x v="1260"/>
    <n v="112"/>
    <n v="32541719"/>
    <s v="Comedy|Drama|Romance|Sport"/>
    <s v="Bend It Like Beckham "/>
    <x v="0"/>
    <n v="3500159"/>
    <n v="2002"/>
    <n v="6.7"/>
    <s v="not outlier"/>
  </r>
  <r>
    <x v="1214"/>
    <n v="141"/>
    <n v="3064356"/>
    <s v="Drama|Romance"/>
    <s v="Sunshine State "/>
    <x v="0"/>
    <n v="5600000"/>
    <n v="2002"/>
    <n v="6.9"/>
    <s v="not outlier"/>
  </r>
  <r>
    <x v="1126"/>
    <n v="85"/>
    <n v="27024"/>
    <s v="Horror"/>
    <s v="[Rec] 2 "/>
    <x v="3"/>
    <n v="5600000"/>
    <n v="2009"/>
    <n v="6.6"/>
    <s v="not outlier"/>
  </r>
  <r>
    <x v="1286"/>
    <n v="129"/>
    <n v="159600000"/>
    <s v="Comedy|Crime|Drama"/>
    <s v="The Sting "/>
    <x v="0"/>
    <n v="5500000"/>
    <n v="1973"/>
    <n v="8.3000000000000007"/>
    <s v="not outlier"/>
  </r>
  <r>
    <x v="609"/>
    <n v="125"/>
    <n v="58800000"/>
    <s v="Biography|Drama|Sport"/>
    <s v="Chariots of Fire "/>
    <x v="0"/>
    <n v="5500000"/>
    <n v="1981"/>
    <n v="7.2"/>
    <s v="not outlier"/>
  </r>
  <r>
    <x v="1315"/>
    <n v="116"/>
    <n v="50382128"/>
    <s v="Comedy|Drama|Romance"/>
    <s v="Diary of a Mad Black Woman "/>
    <x v="0"/>
    <n v="5500000"/>
    <n v="2005"/>
    <n v="5.6"/>
    <s v="not outlier"/>
  </r>
  <r>
    <x v="574"/>
    <n v="105"/>
    <n v="35811509"/>
    <s v="Biography|Drama|Music|Romance"/>
    <s v="Shine "/>
    <x v="0"/>
    <n v="5500000"/>
    <n v="1996"/>
    <n v="7.7"/>
    <s v="not outlier"/>
  </r>
  <r>
    <x v="1316"/>
    <n v="90"/>
    <n v="24475193"/>
    <s v="Comedy|Drama|Romance"/>
    <s v="Don Jon "/>
    <x v="0"/>
    <n v="3000000"/>
    <n v="2013"/>
    <n v="6.6"/>
    <s v="not outlier"/>
  </r>
  <r>
    <x v="882"/>
    <n v="111"/>
    <n v="6200756"/>
    <s v="Comedy|Drama"/>
    <s v="Ghost World "/>
    <x v="0"/>
    <n v="7000000"/>
    <n v="2001"/>
    <n v="7.4"/>
    <s v="not outlier"/>
  </r>
  <r>
    <x v="704"/>
    <n v="91"/>
    <n v="1292119"/>
    <s v="Biography|Drama|Romance"/>
    <s v="Iris "/>
    <x v="0"/>
    <n v="5500000"/>
    <n v="2001"/>
    <n v="7.1"/>
    <s v="not outlier"/>
  </r>
  <r>
    <x v="1317"/>
    <n v="97"/>
    <n v="3629758"/>
    <s v="Drama|Music"/>
    <s v="The Chorus "/>
    <x v="4"/>
    <n v="5500000"/>
    <n v="2004"/>
    <n v="7.9"/>
    <s v="not outlier"/>
  </r>
  <r>
    <x v="1318"/>
    <n v="92"/>
    <n v="6239558"/>
    <s v="Comedy|Drama"/>
    <s v="Mambo Italiano "/>
    <x v="0"/>
    <n v="5000000"/>
    <n v="2003"/>
    <n v="6.7"/>
    <s v="not outlier"/>
  </r>
  <r>
    <x v="1319"/>
    <n v="104"/>
    <n v="1056102"/>
    <s v="Crime|Drama|Mystery|Thriller"/>
    <s v="Wonderland "/>
    <x v="0"/>
    <n v="5000000"/>
    <n v="2003"/>
    <n v="6.6"/>
    <s v="not outlier"/>
  </r>
  <r>
    <x v="410"/>
    <n v="120"/>
    <n v="27545445"/>
    <s v="Drama"/>
    <s v="Do the Right Thing "/>
    <x v="0"/>
    <n v="6500000"/>
    <n v="1989"/>
    <n v="7.9"/>
    <s v="not outlier"/>
  </r>
  <r>
    <x v="1320"/>
    <n v="99"/>
    <n v="56007"/>
    <s v="Comedy|Crime|Drama|Romance|Thriller"/>
    <s v="Harvard Man "/>
    <x v="0"/>
    <n v="5500000"/>
    <n v="2001"/>
    <n v="4.9000000000000004"/>
    <s v="not outlier"/>
  </r>
  <r>
    <x v="1321"/>
    <n v="93"/>
    <n v="611709"/>
    <s v="Comedy|Drama"/>
    <s v="Le Havre "/>
    <x v="4"/>
    <n v="3850000"/>
    <n v="2011"/>
    <n v="7.2"/>
    <s v="not outlier"/>
  </r>
  <r>
    <x v="1322"/>
    <n v="99"/>
    <n v="22770"/>
    <s v="Comedy|Drama"/>
    <s v="R100 "/>
    <x v="10"/>
    <n v="5500000"/>
    <n v="2013"/>
    <n v="6.1"/>
    <s v="not outlier"/>
  </r>
  <r>
    <x v="1323"/>
    <n v="96"/>
    <n v="27445"/>
    <s v="Action|Comedy|Drama|Thriller"/>
    <s v="Salvation Boulevard "/>
    <x v="0"/>
    <n v="9000000"/>
    <n v="2011"/>
    <n v="5.3"/>
    <s v="not outlier"/>
  </r>
  <r>
    <x v="694"/>
    <n v="96"/>
    <n v="766487"/>
    <s v="Comedy|Romance"/>
    <s v="The Ten "/>
    <x v="0"/>
    <n v="5250000"/>
    <n v="2007"/>
    <n v="5"/>
    <s v="not outlier"/>
  </r>
  <r>
    <x v="952"/>
    <n v="100"/>
    <n v="1196752"/>
    <s v="Crime|Drama|Thriller"/>
    <s v="Headhunters "/>
    <x v="25"/>
    <n v="30300000"/>
    <n v="2011"/>
    <n v="7.6"/>
    <s v="not outlier"/>
  </r>
  <r>
    <x v="1324"/>
    <n v="98"/>
    <n v="795126"/>
    <s v="Comedy|Drama|Sport"/>
    <s v="Saint Ralph "/>
    <x v="0"/>
    <n v="6000000"/>
    <n v="2004"/>
    <n v="7.6"/>
    <s v="not outlier"/>
  </r>
  <r>
    <x v="32"/>
    <n v="106"/>
    <n v="83574831"/>
    <s v="Fantasy|Horror|Thriller"/>
    <s v="Insidious: Chapter 2 "/>
    <x v="0"/>
    <n v="5000000"/>
    <n v="2013"/>
    <n v="6.6"/>
    <s v="not outlier"/>
  </r>
  <r>
    <x v="1130"/>
    <n v="95"/>
    <n v="87025093"/>
    <s v="Horror|Mystery"/>
    <s v="Saw II "/>
    <x v="0"/>
    <n v="4000000"/>
    <n v="2005"/>
    <n v="6.6"/>
    <s v="not outlier"/>
  </r>
  <r>
    <x v="1325"/>
    <n v="104"/>
    <n v="71897215"/>
    <s v="Drama|Horror|Mystery|Sci-Fi|Thriller"/>
    <s v="10 Cloverfield Lane "/>
    <x v="0"/>
    <n v="15000000"/>
    <n v="2016"/>
    <n v="7.3"/>
    <s v="not outlier"/>
  </r>
  <r>
    <x v="813"/>
    <n v="87"/>
    <n v="64267897"/>
    <s v="Comedy|Documentary"/>
    <s v="Jackass: The Movie "/>
    <x v="0"/>
    <n v="5000000"/>
    <n v="2002"/>
    <n v="6.6"/>
    <s v="not outlier"/>
  </r>
  <r>
    <x v="1326"/>
    <n v="81"/>
    <n v="56536016"/>
    <s v="Horror"/>
    <s v="Lights Out "/>
    <x v="0"/>
    <n v="4900000"/>
    <n v="2016"/>
    <n v="6.9"/>
    <s v="not outlier"/>
  </r>
  <r>
    <x v="837"/>
    <n v="94"/>
    <n v="104007828"/>
    <s v="Horror"/>
    <s v="Paranormal Activity 3 "/>
    <x v="0"/>
    <n v="5000000"/>
    <n v="2011"/>
    <n v="5.8"/>
    <s v="not outlier"/>
  </r>
  <r>
    <x v="1327"/>
    <n v="89"/>
    <n v="50820940"/>
    <s v="Fantasy|Horror"/>
    <s v="Ouija "/>
    <x v="0"/>
    <n v="5000000"/>
    <n v="2014"/>
    <n v="4.4000000000000004"/>
    <s v="not outlier"/>
  </r>
  <r>
    <x v="157"/>
    <n v="88"/>
    <n v="44793200"/>
    <s v="Action|Fantasy|Horror|Thriller"/>
    <s v="A Nightmare on Elm Street 3: Dream Warriors "/>
    <x v="0"/>
    <n v="4500000"/>
    <n v="1987"/>
    <n v="6.6"/>
    <s v="not outlier"/>
  </r>
  <r>
    <x v="1328"/>
    <n v="115"/>
    <n v="44456509"/>
    <s v="Comedy|Drama"/>
    <s v="Instructions Not Included "/>
    <x v="3"/>
    <n v="5000000"/>
    <n v="2013"/>
    <n v="7.6"/>
    <s v="not outlier"/>
  </r>
  <r>
    <x v="837"/>
    <n v="96"/>
    <n v="53884821"/>
    <s v="Horror"/>
    <s v="Paranormal Activity 4 "/>
    <x v="0"/>
    <n v="5000000"/>
    <n v="2012"/>
    <n v="4.5999999999999996"/>
    <s v="not outlier"/>
  </r>
  <r>
    <x v="1329"/>
    <n v="135"/>
    <n v="36000000"/>
    <s v="Drama|History"/>
    <s v="The Robe "/>
    <x v="0"/>
    <n v="5000000"/>
    <n v="1953"/>
    <n v="6.8"/>
    <s v="not outlier"/>
  </r>
  <r>
    <x v="764"/>
    <n v="93"/>
    <n v="34872293"/>
    <s v="Comedy|Fantasy|Horror|Thriller"/>
    <s v="Freddy's Dead: The Final Nightmare "/>
    <x v="0"/>
    <n v="8500000"/>
    <n v="1991"/>
    <n v="4.9000000000000004"/>
    <s v="not outlier"/>
  </r>
  <r>
    <x v="1330"/>
    <n v="109"/>
    <n v="34468224"/>
    <s v="Biography|Crime|Drama|Thriller"/>
    <s v="Monster "/>
    <x v="0"/>
    <n v="4500000"/>
    <n v="2003"/>
    <n v="7.3"/>
    <s v="not outlier"/>
  </r>
  <r>
    <x v="1331"/>
    <n v="101"/>
    <n v="32453345"/>
    <s v="Fantasy|Horror|Thriller"/>
    <s v="Paranormal Activity: The Marked Ones "/>
    <x v="0"/>
    <n v="5000000"/>
    <n v="2014"/>
    <n v="5"/>
    <s v="not outlier"/>
  </r>
  <r>
    <x v="599"/>
    <n v="117"/>
    <n v="27296514"/>
    <s v="Biography|Drama"/>
    <s v="Dallas Buyers Club "/>
    <x v="0"/>
    <n v="5000000"/>
    <n v="2013"/>
    <n v="8"/>
    <s v="not outlier"/>
  </r>
  <r>
    <x v="1332"/>
    <n v="83"/>
    <n v="25799043"/>
    <s v="Horror|Sci-Fi|Thriller"/>
    <s v="The Lazarus Effect "/>
    <x v="0"/>
    <n v="3300000"/>
    <n v="2015"/>
    <n v="5.2"/>
    <s v="not outlier"/>
  </r>
  <r>
    <x v="3"/>
    <n v="113"/>
    <n v="25530884"/>
    <s v="Mystery|Thriller"/>
    <s v="Memento "/>
    <x v="0"/>
    <n v="9000000"/>
    <n v="2000"/>
    <n v="8.5"/>
    <s v="not outlier"/>
  </r>
  <r>
    <x v="1333"/>
    <n v="104"/>
    <n v="27689474"/>
    <s v="Horror|Mystery"/>
    <s v="Oculus "/>
    <x v="0"/>
    <n v="5000000"/>
    <n v="2013"/>
    <n v="6.5"/>
    <s v="not outlier"/>
  </r>
  <r>
    <x v="569"/>
    <n v="97"/>
    <n v="24138847"/>
    <s v="Comedy"/>
    <s v="Clerks II "/>
    <x v="0"/>
    <n v="5000000"/>
    <n v="2006"/>
    <n v="7.4"/>
    <s v="not outlier"/>
  </r>
  <r>
    <x v="529"/>
    <n v="110"/>
    <n v="21994911"/>
    <s v="Drama|Music"/>
    <s v="Billy Elliot "/>
    <x v="0"/>
    <n v="5000000"/>
    <n v="2000"/>
    <n v="7.7"/>
    <s v="not outlier"/>
  </r>
  <r>
    <x v="1334"/>
    <n v="103"/>
    <n v="21501098"/>
    <s v="Comedy|Drama"/>
    <s v="The Way Way Back "/>
    <x v="0"/>
    <n v="5000000"/>
    <n v="2013"/>
    <n v="7.4"/>
    <s v="not outlier"/>
  </r>
  <r>
    <x v="1335"/>
    <n v="94"/>
    <n v="19281235"/>
    <s v="Comedy|Drama|Music|Romance"/>
    <s v="House Party 2 "/>
    <x v="0"/>
    <n v="5000000"/>
    <n v="1991"/>
    <n v="5.0999999999999996"/>
    <s v="not outlier"/>
  </r>
  <r>
    <x v="1336"/>
    <n v="77"/>
    <n v="19421271"/>
    <s v="Animation|Comedy|Family"/>
    <s v="Doug's 1st Movie "/>
    <x v="0"/>
    <n v="5000000"/>
    <n v="1999"/>
    <n v="5"/>
    <s v="not outlier"/>
  </r>
  <r>
    <x v="1337"/>
    <n v="134"/>
    <n v="20733485"/>
    <s v="Drama"/>
    <s v="The Apostle "/>
    <x v="0"/>
    <n v="5000000"/>
    <n v="1997"/>
    <n v="7.2"/>
    <s v="not outlier"/>
  </r>
  <r>
    <x v="1338"/>
    <n v="90"/>
    <n v="24809547"/>
    <s v="Comedy|Drama"/>
    <s v="Our Idiot Brother "/>
    <x v="0"/>
    <n v="5000000"/>
    <n v="2011"/>
    <n v="6.4"/>
    <s v="not outlier"/>
  </r>
  <r>
    <x v="1339"/>
    <n v="104"/>
    <n v="23031390"/>
    <s v="Comedy|Drama"/>
    <s v="The Players Club "/>
    <x v="0"/>
    <n v="4500000"/>
    <n v="1998"/>
    <n v="5.6"/>
    <s v="not outlier"/>
  </r>
  <r>
    <x v="1075"/>
    <n v="93"/>
    <n v="21197315"/>
    <s v="Horror|Mystery|Thriller"/>
    <s v="As Above, So Below "/>
    <x v="0"/>
    <n v="5000000"/>
    <n v="2014"/>
    <n v="6.1"/>
    <s v="not outlier"/>
  </r>
  <r>
    <x v="884"/>
    <n v="106"/>
    <n v="17382982"/>
    <s v="Drama|Thriller"/>
    <s v="Addicted "/>
    <x v="3"/>
    <n v="5000000"/>
    <n v="2014"/>
    <n v="5.2"/>
    <s v="not outlier"/>
  </r>
  <r>
    <x v="907"/>
    <n v="109"/>
    <n v="14821531"/>
    <s v="Drama"/>
    <s v="Eve's Bayou "/>
    <x v="0"/>
    <n v="6000000"/>
    <n v="1997"/>
    <n v="7.3"/>
    <s v="not outlier"/>
  </r>
  <r>
    <x v="1340"/>
    <n v="101"/>
    <n v="18656400"/>
    <s v="Drama"/>
    <s v="Still Alice "/>
    <x v="0"/>
    <n v="5000000"/>
    <n v="2014"/>
    <n v="7.5"/>
    <s v="not outlier"/>
  </r>
  <r>
    <x v="1341"/>
    <n v="100"/>
    <n v="14343976"/>
    <s v="Adventure|Horror"/>
    <s v="Friday the 13th Part VIII: Jason Takes Manhattan "/>
    <x v="0"/>
    <n v="5000000"/>
    <n v="1989"/>
    <n v="4.5"/>
    <s v="not outlier"/>
  </r>
  <r>
    <x v="469"/>
    <n v="95"/>
    <n v="241437427"/>
    <s v="Comedy|Family|Romance"/>
    <s v="My Big Fat Greek Wedding "/>
    <x v="0"/>
    <n v="5000000"/>
    <n v="2002"/>
    <n v="6.6"/>
    <s v="not outlier"/>
  </r>
  <r>
    <x v="1342"/>
    <n v="94"/>
    <n v="14123773"/>
    <s v="Crime|Drama"/>
    <s v="Spring Breakers "/>
    <x v="0"/>
    <n v="5000000"/>
    <n v="2012"/>
    <n v="5.3"/>
    <s v="not outlier"/>
  </r>
  <r>
    <x v="1343"/>
    <n v="93"/>
    <n v="15126948"/>
    <s v="Horror|Thriller"/>
    <s v="Halloween: The Curse of Michael Myers "/>
    <x v="0"/>
    <n v="5000000"/>
    <n v="1995"/>
    <n v="4.9000000000000004"/>
    <s v="not outlier"/>
  </r>
  <r>
    <x v="117"/>
    <n v="106"/>
    <n v="13622333"/>
    <s v="Adventure|Comedy|Drama|Romance"/>
    <s v="Y Tu Mamá También "/>
    <x v="3"/>
    <n v="2000000"/>
    <n v="2001"/>
    <n v="7.7"/>
    <s v="not outlier"/>
  </r>
  <r>
    <x v="215"/>
    <n v="99"/>
    <n v="13464388"/>
    <s v="Comedy|Horror"/>
    <s v="Shaun of the Dead "/>
    <x v="0"/>
    <n v="4000000"/>
    <n v="2004"/>
    <n v="8"/>
    <s v="not outlier"/>
  </r>
  <r>
    <x v="1214"/>
    <n v="135"/>
    <n v="13269963"/>
    <s v="Drama|Mystery"/>
    <s v="Lone Star "/>
    <x v="0"/>
    <n v="5000000"/>
    <n v="1996"/>
    <n v="7.6"/>
    <s v="not outlier"/>
  </r>
  <r>
    <x v="737"/>
    <n v="88"/>
    <n v="17768000"/>
    <s v="Horror|Thriller"/>
    <s v="Halloween 4: The Return of Michael Myers "/>
    <x v="0"/>
    <n v="5000000"/>
    <n v="1988"/>
    <n v="5.9"/>
    <s v="not outlier"/>
  </r>
  <r>
    <x v="1344"/>
    <n v="89"/>
    <n v="12947763"/>
    <s v="Horror|Mystery"/>
    <s v="April Fool's Day "/>
    <x v="0"/>
    <n v="5000000"/>
    <n v="1986"/>
    <n v="6.2"/>
    <s v="not outlier"/>
  </r>
  <r>
    <x v="259"/>
    <n v="110"/>
    <n v="14100000"/>
    <s v="Comedy|Drama"/>
    <s v="Diner "/>
    <x v="0"/>
    <n v="5000000"/>
    <n v="1982"/>
    <n v="7.2"/>
    <s v="not outlier"/>
  </r>
  <r>
    <x v="1345"/>
    <n v="107"/>
    <n v="12200000"/>
    <s v="Action|Crime|Drama|Thriller|Western"/>
    <s v="Lone Wolf McQuade "/>
    <x v="0"/>
    <n v="5000000"/>
    <n v="1983"/>
    <n v="6.3"/>
    <s v="not outlier"/>
  </r>
  <r>
    <x v="1346"/>
    <n v="86"/>
    <n v="17683670"/>
    <s v="Horror|Mystery|Sci-Fi|Thriller"/>
    <s v="Apollo 18 "/>
    <x v="0"/>
    <n v="5000000"/>
    <n v="2011"/>
    <n v="5.2"/>
    <s v="not outlier"/>
  </r>
  <r>
    <x v="1347"/>
    <n v="91"/>
    <n v="12055108"/>
    <s v="Comedy|Drama"/>
    <s v="Sunshine Cleaning "/>
    <x v="0"/>
    <n v="8000000"/>
    <n v="2008"/>
    <n v="6.9"/>
    <s v="not outlier"/>
  </r>
  <r>
    <x v="1075"/>
    <n v="103"/>
    <n v="27285953"/>
    <s v="Action|Thriller"/>
    <s v="No Escape "/>
    <x v="0"/>
    <n v="5000000"/>
    <n v="2015"/>
    <n v="6.8"/>
    <s v="not outlier"/>
  </r>
  <r>
    <x v="1348"/>
    <n v="99"/>
    <n v="10572742"/>
    <s v="Drama|Romance"/>
    <s v="Not Easily Broken "/>
    <x v="0"/>
    <n v="8000000"/>
    <n v="2009"/>
    <n v="6.1"/>
    <s v="not outlier"/>
  </r>
  <r>
    <x v="884"/>
    <n v="96"/>
    <n v="9658370"/>
    <s v="Comedy|Romance"/>
    <s v="The Perfect Match "/>
    <x v="0"/>
    <n v="5000000"/>
    <n v="2016"/>
    <n v="4.5"/>
    <s v="not outlier"/>
  </r>
  <r>
    <x v="1349"/>
    <n v="82"/>
    <n v="9628751"/>
    <s v="Action|Adventure|Animation|Family|Sci-Fi"/>
    <s v="Digimon: The Movie "/>
    <x v="0"/>
    <n v="5000000"/>
    <n v="2000"/>
    <n v="5.9"/>
    <s v="not outlier"/>
  </r>
  <r>
    <x v="1350"/>
    <n v="92"/>
    <n v="8786715"/>
    <s v="Comedy|Drama"/>
    <s v="Saved! "/>
    <x v="0"/>
    <n v="5000000"/>
    <n v="2004"/>
    <n v="6.9"/>
    <s v="not outlier"/>
  </r>
  <r>
    <x v="1351"/>
    <n v="112"/>
    <n v="3432342"/>
    <s v="Comedy|Crime|Drama|Mystery|Romance"/>
    <s v="The Barbarian Invasions "/>
    <x v="4"/>
    <n v="6000000"/>
    <n v="2003"/>
    <n v="7.7"/>
    <s v="not outlier"/>
  </r>
  <r>
    <x v="1352"/>
    <n v="90"/>
    <n v="6755271"/>
    <s v="Horror|Thriller"/>
    <s v="The Forsaken "/>
    <x v="0"/>
    <n v="5000000"/>
    <n v="2001"/>
    <n v="5.3"/>
    <s v="not outlier"/>
  </r>
  <r>
    <x v="1353"/>
    <n v="150"/>
    <n v="6157157"/>
    <s v="Comedy|Drama"/>
    <s v="UHF "/>
    <x v="0"/>
    <n v="5000000"/>
    <n v="1989"/>
    <n v="7"/>
    <s v="not outlier"/>
  </r>
  <r>
    <x v="1354"/>
    <n v="91"/>
    <n v="5480318"/>
    <s v="Comedy|Drama"/>
    <s v="Slums of Beverly Hills "/>
    <x v="0"/>
    <n v="5000000"/>
    <n v="1998"/>
    <n v="6.6"/>
    <s v="not outlier"/>
  </r>
  <r>
    <x v="45"/>
    <n v="95"/>
    <n v="5308707"/>
    <s v="Comedy|Crime|Drama|Thriller"/>
    <s v="Made "/>
    <x v="0"/>
    <n v="5000000"/>
    <n v="2001"/>
    <n v="6.4"/>
    <s v="not outlier"/>
  </r>
  <r>
    <x v="71"/>
    <n v="97"/>
    <n v="5009677"/>
    <s v="Drama|Mystery|Sci-Fi"/>
    <s v="Moon "/>
    <x v="0"/>
    <n v="5000000"/>
    <n v="2009"/>
    <n v="7.9"/>
    <s v="not outlier"/>
  </r>
  <r>
    <x v="1355"/>
    <n v="41"/>
    <n v="4074023"/>
    <s v="Documentary"/>
    <s v="Sea Rex 3D: Journey to a Prehistoric World "/>
    <x v="0"/>
    <n v="5000000"/>
    <n v="2010"/>
    <n v="6.9"/>
    <s v="not outlier"/>
  </r>
  <r>
    <x v="766"/>
    <n v="112"/>
    <n v="4306697"/>
    <s v="Drama"/>
    <s v="The Sweet Hereafter "/>
    <x v="0"/>
    <n v="5000000"/>
    <n v="1997"/>
    <n v="7.7"/>
    <s v="not outlier"/>
  </r>
  <r>
    <x v="1356"/>
    <n v="122"/>
    <n v="3950029"/>
    <s v="Drama"/>
    <s v="Of Gods and Men "/>
    <x v="4"/>
    <n v="4000000"/>
    <n v="2010"/>
    <n v="7.2"/>
    <s v="not outlier"/>
  </r>
  <r>
    <x v="1357"/>
    <n v="110"/>
    <n v="4040588"/>
    <s v="Comedy|Drama"/>
    <s v="Bottle Shock "/>
    <x v="0"/>
    <n v="5000000"/>
    <n v="2008"/>
    <n v="6.8"/>
    <s v="not outlier"/>
  </r>
  <r>
    <x v="15"/>
    <n v="108"/>
    <n v="3049135"/>
    <s v="Biography|Crime|Drama|Romance|Thriller"/>
    <s v="Heavenly Creatures "/>
    <x v="0"/>
    <n v="5000000"/>
    <n v="1994"/>
    <n v="7.4"/>
    <s v="not outlier"/>
  </r>
  <r>
    <x v="1046"/>
    <n v="121"/>
    <n v="4700361"/>
    <s v="Drama"/>
    <s v="90 Minutes in Heaven "/>
    <x v="0"/>
    <n v="5000000"/>
    <n v="2015"/>
    <n v="4.5999999999999996"/>
    <s v="not outlier"/>
  </r>
  <r>
    <x v="1358"/>
    <n v="97"/>
    <n v="2711210"/>
    <s v="Comedy|Drama"/>
    <s v="Everything Must Go "/>
    <x v="0"/>
    <n v="5000000"/>
    <n v="2010"/>
    <n v="6.4"/>
    <s v="not outlier"/>
  </r>
  <r>
    <x v="526"/>
    <n v="116"/>
    <n v="1980338"/>
    <s v="Comedy|Crime|Drama|Mystery|Thriller"/>
    <s v="Zero Effect "/>
    <x v="0"/>
    <n v="5000000"/>
    <n v="1998"/>
    <n v="7"/>
    <s v="not outlier"/>
  </r>
  <r>
    <x v="1005"/>
    <n v="94"/>
    <n v="1082044"/>
    <s v="Drama|Thriller"/>
    <s v="The Machinist "/>
    <x v="0"/>
    <n v="5000000"/>
    <n v="2004"/>
    <n v="7.7"/>
    <s v="not outlier"/>
  </r>
  <r>
    <x v="1264"/>
    <n v="103"/>
    <n v="1100000"/>
    <s v="Crime|Drama"/>
    <s v="Light Sleeper "/>
    <x v="0"/>
    <n v="5000000"/>
    <n v="1992"/>
    <n v="6.8"/>
    <s v="not outlier"/>
  </r>
  <r>
    <x v="1359"/>
    <n v="112"/>
    <n v="2445646"/>
    <s v="Biography|Crime|Drama|Mystery|Thriller"/>
    <s v="Kill the Messenger "/>
    <x v="0"/>
    <n v="5000000"/>
    <n v="2014"/>
    <n v="7"/>
    <s v="not outlier"/>
  </r>
  <r>
    <x v="1305"/>
    <n v="91"/>
    <n v="2221809"/>
    <s v="Drama"/>
    <s v="Rabbit Hole "/>
    <x v="0"/>
    <n v="5000000"/>
    <n v="2010"/>
    <n v="7"/>
    <s v="not outlier"/>
  </r>
  <r>
    <x v="1360"/>
    <n v="98"/>
    <n v="296665"/>
    <s v="Biography|Crime|Drama|Thriller"/>
    <s v="Party Monster "/>
    <x v="0"/>
    <n v="5000000"/>
    <n v="2003"/>
    <n v="6.3"/>
    <s v="not outlier"/>
  </r>
  <r>
    <x v="1361"/>
    <n v="95"/>
    <n v="3219029"/>
    <s v="Crime|Horror|Music|Thriller"/>
    <s v="Green Room "/>
    <x v="0"/>
    <n v="5000000"/>
    <n v="2015"/>
    <n v="7.1"/>
    <s v="not outlier"/>
  </r>
  <r>
    <x v="1362"/>
    <n v="99"/>
    <n v="830210"/>
    <s v="Drama|Mystery|Sci-Fi"/>
    <s v="Atlas Shrugged: Who Is John Galt? "/>
    <x v="0"/>
    <n v="5000000"/>
    <n v="2014"/>
    <n v="4.4000000000000004"/>
    <s v="not outlier"/>
  </r>
  <r>
    <x v="442"/>
    <n v="91"/>
    <n v="1040879"/>
    <s v="Comedy|Crime|Drama"/>
    <s v="Bottle Rocket "/>
    <x v="0"/>
    <n v="7000000"/>
    <n v="1996"/>
    <n v="7.1"/>
    <s v="not outlier"/>
  </r>
  <r>
    <x v="779"/>
    <n v="97"/>
    <n v="326308"/>
    <s v="Crime|Drama|Thriller"/>
    <s v="Albino Alligator "/>
    <x v="0"/>
    <n v="5000000"/>
    <n v="1996"/>
    <n v="6.1"/>
    <s v="not outlier"/>
  </r>
  <r>
    <x v="1363"/>
    <n v="90"/>
    <n v="124720"/>
    <s v="Drama|Romance"/>
    <s v="Lovely, Still "/>
    <x v="0"/>
    <n v="5000000"/>
    <n v="2008"/>
    <n v="7.3"/>
    <s v="not outlier"/>
  </r>
  <r>
    <x v="1364"/>
    <n v="90"/>
    <n v="99147"/>
    <s v="Drama"/>
    <s v="Desert Blue "/>
    <x v="0"/>
    <n v="2000000"/>
    <n v="1998"/>
    <n v="6.2"/>
    <s v="not outlier"/>
  </r>
  <r>
    <x v="89"/>
    <n v="94"/>
    <n v="65069140"/>
    <s v="Horror|Thriller"/>
    <s v="The Visit "/>
    <x v="0"/>
    <n v="5000000"/>
    <n v="2015"/>
    <n v="6.2"/>
    <s v="not outlier"/>
  </r>
  <r>
    <x v="196"/>
    <n v="90"/>
    <n v="65087"/>
    <s v="Crime|Thriller|War"/>
    <s v="Redacted "/>
    <x v="0"/>
    <n v="5000000"/>
    <n v="2007"/>
    <n v="6.2"/>
    <s v="not outlier"/>
  </r>
  <r>
    <x v="1365"/>
    <n v="105"/>
    <n v="37440"/>
    <s v="Comedy|Drama|Music"/>
    <s v="Rudderless "/>
    <x v="0"/>
    <n v="5000000"/>
    <n v="2014"/>
    <n v="7.5"/>
    <s v="not outlier"/>
  </r>
  <r>
    <x v="1366"/>
    <n v="113"/>
    <n v="617228"/>
    <s v="Comedy|Drama|Romance|War"/>
    <s v="I Served the King of England "/>
    <x v="26"/>
    <n v="84450000"/>
    <n v="2006"/>
    <n v="7.4"/>
    <s v="not outlier"/>
  </r>
  <r>
    <x v="1367"/>
    <n v="99"/>
    <n v="274385"/>
    <s v="Comedy|Drama"/>
    <s v="Soul Kitchen "/>
    <x v="15"/>
    <n v="4000000"/>
    <n v="2009"/>
    <n v="7.3"/>
    <s v="not outlier"/>
  </r>
  <r>
    <x v="482"/>
    <n v="148"/>
    <n v="24475416"/>
    <s v="Drama"/>
    <s v="Sling Blade "/>
    <x v="0"/>
    <n v="890000"/>
    <n v="1996"/>
    <n v="8"/>
    <s v="not outlier"/>
  </r>
  <r>
    <x v="1246"/>
    <n v="93"/>
    <n v="47277326"/>
    <s v="Horror"/>
    <s v="Hostel "/>
    <x v="0"/>
    <n v="4800000"/>
    <n v="2005"/>
    <n v="5.9"/>
    <s v="not outlier"/>
  </r>
  <r>
    <x v="993"/>
    <n v="94"/>
    <n v="1247453"/>
    <s v="Comedy|Drama"/>
    <s v="Tristram Shandy: A Cock and Bull Story "/>
    <x v="0"/>
    <n v="2800000"/>
    <n v="2005"/>
    <n v="6.8"/>
    <s v="not outlier"/>
  </r>
  <r>
    <x v="898"/>
    <n v="121"/>
    <n v="1729969"/>
    <s v="Drama|Thriller"/>
    <s v="Take Shelter "/>
    <x v="0"/>
    <n v="5000000"/>
    <n v="2011"/>
    <n v="7.4"/>
    <s v="not outlier"/>
  </r>
  <r>
    <x v="1368"/>
    <n v="118"/>
    <n v="1705139"/>
    <s v="Fantasy|Horror|Mystery|Thriller"/>
    <s v="Lady in White "/>
    <x v="0"/>
    <n v="4700000"/>
    <n v="1988"/>
    <n v="6.7"/>
    <s v="not outlier"/>
  </r>
  <r>
    <x v="584"/>
    <n v="101"/>
    <n v="8025872"/>
    <s v="Comedy|Horror"/>
    <s v="The Texas Chainsaw Massacre 2 "/>
    <x v="0"/>
    <n v="4700000"/>
    <n v="1986"/>
    <n v="5.5"/>
    <s v="not outlier"/>
  </r>
  <r>
    <x v="966"/>
    <n v="90"/>
    <n v="778565"/>
    <s v="Crime|Drama"/>
    <s v="Only God Forgives "/>
    <x v="0"/>
    <n v="4800000"/>
    <n v="2013"/>
    <n v="5.7"/>
    <s v="not outlier"/>
  </r>
  <r>
    <x v="1369"/>
    <n v="100"/>
    <n v="513836"/>
    <s v="Comedy|Drama|Romance"/>
    <s v="The Names of Love "/>
    <x v="4"/>
    <n v="4600000"/>
    <n v="2010"/>
    <n v="7.2"/>
    <s v="not outlier"/>
  </r>
  <r>
    <x v="1370"/>
    <n v="97"/>
    <n v="434417"/>
    <s v="Drama"/>
    <s v="Savage Grace "/>
    <x v="0"/>
    <n v="4600000"/>
    <n v="2007"/>
    <n v="5.9"/>
    <s v="not outlier"/>
  </r>
  <r>
    <x v="590"/>
    <n v="96"/>
    <n v="81200000"/>
    <s v="Comedy"/>
    <s v="Police Academy "/>
    <x v="0"/>
    <n v="4500000"/>
    <n v="1984"/>
    <n v="6.7"/>
    <s v="not outlier"/>
  </r>
  <r>
    <x v="35"/>
    <n v="117"/>
    <n v="52700832"/>
    <s v="Comedy|Drama|Romance"/>
    <s v="Four Weddings and a Funeral "/>
    <x v="0"/>
    <n v="4500000"/>
    <n v="1994"/>
    <n v="7.1"/>
    <s v="not outlier"/>
  </r>
  <r>
    <x v="410"/>
    <n v="108"/>
    <n v="13060843"/>
    <s v="Drama"/>
    <s v="25th Hour "/>
    <x v="0"/>
    <n v="15000000"/>
    <n v="2002"/>
    <n v="7.7"/>
    <s v="not outlier"/>
  </r>
  <r>
    <x v="42"/>
    <n v="109"/>
    <n v="3798532"/>
    <s v="Crime|Drama|Romance|Thriller"/>
    <s v="Bound "/>
    <x v="0"/>
    <n v="4500000"/>
    <n v="1996"/>
    <n v="7.4"/>
    <s v="not outlier"/>
  </r>
  <r>
    <x v="116"/>
    <n v="102"/>
    <n v="3609278"/>
    <s v="Drama"/>
    <s v="Requiem for a Dream "/>
    <x v="0"/>
    <n v="4500000"/>
    <n v="2000"/>
    <n v="8.4"/>
    <s v="not outlier"/>
  </r>
  <r>
    <x v="1371"/>
    <n v="115"/>
    <n v="1687311"/>
    <s v="Drama|Musical"/>
    <s v="Tango "/>
    <x v="3"/>
    <n v="700000000"/>
    <n v="1998"/>
    <n v="7.2"/>
    <s v="not outlier"/>
  </r>
  <r>
    <x v="1372"/>
    <n v="98"/>
    <n v="10429707"/>
    <s v="Comedy"/>
    <s v="Moms' Night Out "/>
    <x v="0"/>
    <n v="5000000"/>
    <n v="2014"/>
    <n v="5.4"/>
    <s v="not outlier"/>
  </r>
  <r>
    <x v="752"/>
    <n v="133"/>
    <n v="727883"/>
    <s v="Drama|Sci-Fi|Thriller"/>
    <s v="Donnie Darko "/>
    <x v="0"/>
    <n v="4500000"/>
    <n v="2001"/>
    <n v="8.1"/>
    <s v="not outlier"/>
  </r>
  <r>
    <x v="1373"/>
    <n v="122"/>
    <n v="713413"/>
    <s v="Crime|Drama|Mystery"/>
    <s v="Character "/>
    <x v="13"/>
    <n v="4500000"/>
    <n v="1997"/>
    <n v="7.8"/>
    <s v="not outlier"/>
  </r>
  <r>
    <x v="1374"/>
    <n v="106"/>
    <n v="410241"/>
    <s v="Comedy|Crime|Drama"/>
    <s v="Spun "/>
    <x v="0"/>
    <n v="2000000"/>
    <n v="2002"/>
    <n v="6.8"/>
    <s v="not outlier"/>
  </r>
  <r>
    <x v="1096"/>
    <n v="112"/>
    <n v="211667"/>
    <s v="Crime|Drama"/>
    <s v="Lady Vengeance "/>
    <x v="19"/>
    <n v="4200000000"/>
    <n v="2005"/>
    <n v="7.7"/>
    <s v="not outlier"/>
  </r>
  <r>
    <x v="1375"/>
    <n v="99"/>
    <n v="92191"/>
    <s v="Comedy|Drama|Sport"/>
    <s v="Mean Machine "/>
    <x v="0"/>
    <n v="2500000"/>
    <n v="2001"/>
    <n v="6.5"/>
    <s v="not outlier"/>
  </r>
  <r>
    <x v="1376"/>
    <n v="110"/>
    <n v="49413"/>
    <s v="Action|Crime|Thriller"/>
    <s v="Exiled "/>
    <x v="9"/>
    <n v="35000000"/>
    <n v="2006"/>
    <n v="7.3"/>
    <s v="not outlier"/>
  </r>
  <r>
    <x v="1377"/>
    <n v="104"/>
    <n v="108229"/>
    <s v="Drama|Horror|Mystery|Thriller"/>
    <s v="After.Life "/>
    <x v="0"/>
    <n v="4500000"/>
    <n v="2009"/>
    <n v="5.9"/>
    <s v="not outlier"/>
  </r>
  <r>
    <x v="403"/>
    <n v="133"/>
    <n v="112000000"/>
    <s v="Drama"/>
    <s v="One Flew Over the Cuckoo's Nest "/>
    <x v="0"/>
    <n v="4400000"/>
    <n v="1975"/>
    <n v="8.6999999999999993"/>
    <s v="not outlier"/>
  </r>
  <r>
    <x v="1378"/>
    <n v="103"/>
    <n v="8691"/>
    <s v="Action|Adventure"/>
    <s v="Falcon Rising "/>
    <x v="0"/>
    <n v="4500000"/>
    <n v="2014"/>
    <n v="5.8"/>
    <s v="not outlier"/>
  </r>
  <r>
    <x v="1379"/>
    <n v="112"/>
    <n v="26345"/>
    <s v="Action|Crime|Drama"/>
    <s v="The Sweeney "/>
    <x v="0"/>
    <n v="3000000"/>
    <n v="2012"/>
    <n v="6.1"/>
    <s v="not outlier"/>
  </r>
  <r>
    <x v="669"/>
    <n v="101"/>
    <n v="20772796"/>
    <s v="Drama|Family"/>
    <s v="Whale Rider "/>
    <x v="0"/>
    <n v="6000000"/>
    <n v="2002"/>
    <n v="7.6"/>
    <s v="not outlier"/>
  </r>
  <r>
    <x v="1380"/>
    <n v="133"/>
    <n v="199228"/>
    <s v="Comedy|Drama"/>
    <s v="Paa "/>
    <x v="21"/>
    <n v="150000000"/>
    <n v="2009"/>
    <n v="7.2"/>
    <s v="not outlier"/>
  </r>
  <r>
    <x v="252"/>
    <n v="104"/>
    <n v="1487477"/>
    <s v="Fantasy|Thriller"/>
    <s v="Night Watch "/>
    <x v="27"/>
    <n v="4200000"/>
    <n v="2004"/>
    <n v="6.5"/>
    <s v="not outlier"/>
  </r>
  <r>
    <x v="408"/>
    <n v="112"/>
    <n v="62549000"/>
    <s v="Crime|Drama|Romance|Thriller"/>
    <s v="The Crying Game "/>
    <x v="0"/>
    <n v="2300000"/>
    <n v="1992"/>
    <n v="7.3"/>
    <s v="not outlier"/>
  </r>
  <r>
    <x v="1381"/>
    <n v="94"/>
    <n v="105500000"/>
    <s v="Comedy"/>
    <s v="Porky's "/>
    <x v="0"/>
    <n v="4000000"/>
    <n v="1981"/>
    <n v="6.2"/>
    <s v="not outlier"/>
  </r>
  <r>
    <x v="880"/>
    <n v="90"/>
    <n v="101055"/>
    <s v="Horror"/>
    <s v="Survival of the Dead "/>
    <x v="0"/>
    <n v="4000000"/>
    <n v="2009"/>
    <n v="5"/>
    <s v="not outlier"/>
  </r>
  <r>
    <x v="536"/>
    <n v="101"/>
    <n v="44566004"/>
    <s v="Drama"/>
    <s v="Lost in Translation "/>
    <x v="0"/>
    <n v="4000000"/>
    <n v="2003"/>
    <n v="7.8"/>
    <s v="not outlier"/>
  </r>
  <r>
    <x v="644"/>
    <n v="93"/>
    <n v="39200000"/>
    <s v="Comedy|Romance"/>
    <s v="Annie Hall "/>
    <x v="0"/>
    <n v="4000000"/>
    <n v="1977"/>
    <n v="8.1"/>
    <s v="not outlier"/>
  </r>
  <r>
    <x v="1382"/>
    <n v="152"/>
    <n v="36000000"/>
    <s v="Drama|Family|Romance"/>
    <s v="The Greatest Show on Earth "/>
    <x v="0"/>
    <n v="4000000"/>
    <n v="1952"/>
    <n v="6.7"/>
    <s v="not outlier"/>
  </r>
  <r>
    <x v="11"/>
    <n v="112"/>
    <n v="31252964"/>
    <s v="Drama|Romance"/>
    <s v="Monster's Ball "/>
    <x v="0"/>
    <n v="4000000"/>
    <n v="2001"/>
    <n v="7.1"/>
    <s v="not outlier"/>
  </r>
  <r>
    <x v="1383"/>
    <n v="95"/>
    <n v="131175"/>
    <s v="Drama|Horror"/>
    <s v="Maggie "/>
    <x v="0"/>
    <n v="8500000"/>
    <n v="2015"/>
    <n v="5.6"/>
    <s v="not outlier"/>
  </r>
  <r>
    <x v="1384"/>
    <n v="111"/>
    <n v="31968347"/>
    <s v="Drama|Romance"/>
    <s v="Leaving Las Vegas "/>
    <x v="0"/>
    <n v="3600000"/>
    <n v="1995"/>
    <n v="7.6"/>
    <s v="not outlier"/>
  </r>
  <r>
    <x v="47"/>
    <n v="91"/>
    <n v="35385560"/>
    <s v="Mystery|Thriller"/>
    <s v="The Boy Next Door "/>
    <x v="0"/>
    <n v="4000000"/>
    <n v="2015"/>
    <n v="4.5999999999999996"/>
    <s v="not outlier"/>
  </r>
  <r>
    <x v="1385"/>
    <n v="106"/>
    <n v="20803237"/>
    <s v="Comedy|Drama"/>
    <s v="The Kids Are All Right "/>
    <x v="0"/>
    <n v="3500000"/>
    <n v="2010"/>
    <n v="7.1"/>
    <s v="not outlier"/>
  </r>
  <r>
    <x v="441"/>
    <n v="93"/>
    <n v="13008928"/>
    <s v="Horror|Sci-Fi|Thriller"/>
    <s v="They Live "/>
    <x v="0"/>
    <n v="4000000"/>
    <n v="1988"/>
    <n v="7.3"/>
    <s v="not outlier"/>
  </r>
  <r>
    <x v="1386"/>
    <n v="93"/>
    <n v="15152879"/>
    <s v="Drama|Horror|Thriller"/>
    <s v="The Last Exorcism Part II "/>
    <x v="0"/>
    <n v="5000000"/>
    <n v="2013"/>
    <n v="4"/>
    <s v="not outlier"/>
  </r>
  <r>
    <x v="710"/>
    <n v="165"/>
    <n v="25359200"/>
    <s v="Drama"/>
    <s v="Boyhood "/>
    <x v="0"/>
    <n v="4000000"/>
    <n v="2014"/>
    <n v="8"/>
    <s v="not outlier"/>
  </r>
  <r>
    <x v="644"/>
    <n v="96"/>
    <n v="10515579"/>
    <s v="Comedy|Crime|Mystery"/>
    <s v="Scoop "/>
    <x v="0"/>
    <n v="4000000"/>
    <n v="2006"/>
    <n v="6.7"/>
    <s v="not outlier"/>
  </r>
  <r>
    <x v="1387"/>
    <n v="93"/>
    <n v="10097096"/>
    <s v="Comedy"/>
    <s v="The Wash "/>
    <x v="0"/>
    <n v="4000000"/>
    <n v="2001"/>
    <n v="4.5999999999999996"/>
    <s v="not outlier"/>
  </r>
  <r>
    <x v="1387"/>
    <n v="82"/>
    <n v="9821335"/>
    <s v="Comedy"/>
    <s v="3 Strikes "/>
    <x v="0"/>
    <n v="6000000"/>
    <n v="2000"/>
    <n v="4"/>
    <s v="not outlier"/>
  </r>
  <r>
    <x v="919"/>
    <n v="101"/>
    <n v="8243880"/>
    <s v="Crime|Drama|Fantasy|Romance"/>
    <s v="The Cooler "/>
    <x v="0"/>
    <n v="3200000"/>
    <n v="2003"/>
    <n v="7"/>
    <s v="not outlier"/>
  </r>
  <r>
    <x v="1388"/>
    <n v="81"/>
    <n v="7825820"/>
    <s v="Crime|Mystery|Thriller"/>
    <s v="The Night Listener "/>
    <x v="0"/>
    <n v="4000000"/>
    <n v="2006"/>
    <n v="5.9"/>
    <s v="not outlier"/>
  </r>
  <r>
    <x v="538"/>
    <n v="105"/>
    <n v="7159147"/>
    <s v="Drama|Mystery|Thriller"/>
    <s v="The Orphanage "/>
    <x v="3"/>
    <n v="3400000"/>
    <n v="2007"/>
    <n v="7.5"/>
    <s v="not outlier"/>
  </r>
  <r>
    <x v="1389"/>
    <n v="86"/>
    <n v="17314483"/>
    <s v="Comedy|Fantasy"/>
    <s v="A Haunted House 2 "/>
    <x v="0"/>
    <n v="4000000"/>
    <n v="2014"/>
    <n v="4.7"/>
    <s v="not outlier"/>
  </r>
  <r>
    <x v="1390"/>
    <n v="110"/>
    <n v="6525762"/>
    <s v="Comedy|Drama|Romance"/>
    <s v="The Rules of Attraction "/>
    <x v="0"/>
    <n v="4000000"/>
    <n v="2002"/>
    <n v="6.7"/>
    <s v="not outlier"/>
  </r>
  <r>
    <x v="1391"/>
    <n v="110"/>
    <n v="4301331"/>
    <s v="Comedy|Fantasy"/>
    <s v="Four Rooms "/>
    <x v="0"/>
    <n v="4000000"/>
    <n v="1995"/>
    <n v="6.7"/>
    <s v="not outlier"/>
  </r>
  <r>
    <x v="924"/>
    <n v="104"/>
    <n v="4046737"/>
    <s v="Comedy|Drama|Romance"/>
    <s v="Secretary "/>
    <x v="0"/>
    <n v="4000000"/>
    <n v="2002"/>
    <n v="7.1"/>
    <s v="not outlier"/>
  </r>
  <r>
    <x v="74"/>
    <n v="110"/>
    <n v="3468572"/>
    <s v="Drama"/>
    <s v="Talk Radio "/>
    <x v="0"/>
    <n v="4000000"/>
    <n v="1988"/>
    <n v="7.3"/>
    <s v="not outlier"/>
  </r>
  <r>
    <x v="1089"/>
    <n v="84"/>
    <n v="2892582"/>
    <s v="Comedy"/>
    <s v="Waiting for Guffman "/>
    <x v="0"/>
    <n v="4000000"/>
    <n v="1996"/>
    <n v="7.6"/>
    <s v="not outlier"/>
  </r>
  <r>
    <x v="1392"/>
    <n v="94"/>
    <n v="2800000"/>
    <s v="Comedy"/>
    <s v="Love Stinks "/>
    <x v="0"/>
    <n v="4000000"/>
    <n v="1999"/>
    <n v="5.8"/>
    <s v="not outlier"/>
  </r>
  <r>
    <x v="365"/>
    <n v="93"/>
    <n v="2426851"/>
    <s v="Comedy|Crime|Romance|Thriller"/>
    <s v="You Kill Me "/>
    <x v="0"/>
    <n v="4000000"/>
    <n v="2007"/>
    <n v="6.5"/>
    <s v="not outlier"/>
  </r>
  <r>
    <x v="1393"/>
    <n v="96"/>
    <n v="1325073"/>
    <s v="Comedy|Drama"/>
    <s v="Thumbsucker "/>
    <x v="0"/>
    <n v="4000000"/>
    <n v="2005"/>
    <n v="6.6"/>
    <s v="not outlier"/>
  </r>
  <r>
    <x v="1394"/>
    <n v="101"/>
    <n v="864959"/>
    <s v="Adventure|Fantasy"/>
    <s v="Mirrormask "/>
    <x v="0"/>
    <n v="4000000"/>
    <n v="2005"/>
    <n v="6.9"/>
    <s v="not outlier"/>
  </r>
  <r>
    <x v="1395"/>
    <n v="102"/>
    <n v="2601847"/>
    <s v="Documentary|Music"/>
    <s v="Samsara "/>
    <x v="28"/>
    <n v="4000000"/>
    <n v="2011"/>
    <n v="8.5"/>
    <s v="not outlier"/>
  </r>
  <r>
    <x v="1396"/>
    <n v="87"/>
    <n v="800000"/>
    <s v="Adventure|Fantasy"/>
    <s v="The Barbarians "/>
    <x v="0"/>
    <n v="4000000"/>
    <n v="1987"/>
    <n v="4.8"/>
    <s v="not outlier"/>
  </r>
  <r>
    <x v="1397"/>
    <n v="99"/>
    <n v="562059"/>
    <s v="Drama|Thriller"/>
    <s v="Poolhall Junkies "/>
    <x v="0"/>
    <n v="4000000"/>
    <n v="2002"/>
    <n v="7"/>
    <s v="not outlier"/>
  </r>
  <r>
    <x v="1384"/>
    <n v="106"/>
    <n v="399793"/>
    <s v="Drama"/>
    <s v="The Loss of Sexual Innocence "/>
    <x v="0"/>
    <n v="4000000"/>
    <n v="1999"/>
    <n v="5.4"/>
    <s v="not outlier"/>
  </r>
  <r>
    <x v="445"/>
    <n v="117"/>
    <n v="371897"/>
    <s v="Drama"/>
    <s v="Joe "/>
    <x v="0"/>
    <n v="4000000"/>
    <n v="2013"/>
    <n v="6.9"/>
    <s v="not outlier"/>
  </r>
  <r>
    <x v="1398"/>
    <n v="99"/>
    <n v="302204"/>
    <s v="Comedy|Crime|Romance"/>
    <s v="Shooting Fish "/>
    <x v="0"/>
    <n v="3000000"/>
    <n v="1997"/>
    <n v="6.6"/>
    <s v="not outlier"/>
  </r>
  <r>
    <x v="187"/>
    <n v="102"/>
    <n v="354704"/>
    <s v="Crime|Drama|Horror|Thriller"/>
    <s v="Prison "/>
    <x v="0"/>
    <n v="1300000"/>
    <n v="1987"/>
    <n v="5.9"/>
    <s v="not outlier"/>
  </r>
  <r>
    <x v="1399"/>
    <n v="85"/>
    <n v="265107"/>
    <s v="Comedy|Horror|Mystery"/>
    <s v="Psycho Beach Party "/>
    <x v="0"/>
    <n v="1500000"/>
    <n v="2000"/>
    <n v="6.3"/>
    <s v="not outlier"/>
  </r>
  <r>
    <x v="715"/>
    <n v="86"/>
    <n v="185577"/>
    <s v="Comedy"/>
    <s v="The Big Tease "/>
    <x v="0"/>
    <n v="4000000"/>
    <n v="1999"/>
    <n v="6.3"/>
    <s v="not outlier"/>
  </r>
  <r>
    <x v="1400"/>
    <n v="120"/>
    <n v="100412"/>
    <s v="Drama"/>
    <s v="Buen Día, Ramón "/>
    <x v="15"/>
    <n v="4000000"/>
    <n v="2013"/>
    <n v="7.7"/>
    <s v="not outlier"/>
  </r>
  <r>
    <x v="1401"/>
    <n v="106"/>
    <n v="58214"/>
    <s v="Crime|Drama|Thriller"/>
    <s v="Trust "/>
    <x v="0"/>
    <n v="9500000"/>
    <n v="2010"/>
    <n v="7"/>
    <s v="not outlier"/>
  </r>
  <r>
    <x v="259"/>
    <n v="103"/>
    <n v="75078"/>
    <s v="Comedy"/>
    <s v="An Everlasting Piece "/>
    <x v="0"/>
    <n v="14000000"/>
    <n v="2000"/>
    <n v="6.3"/>
    <s v="not outlier"/>
  </r>
  <r>
    <x v="1043"/>
    <n v="93"/>
    <n v="64359"/>
    <s v="Comedy|Romance"/>
    <s v="Among Giants "/>
    <x v="0"/>
    <n v="2500000"/>
    <n v="1998"/>
    <n v="5.9"/>
    <s v="not outlier"/>
  </r>
  <r>
    <x v="787"/>
    <n v="112"/>
    <n v="317125"/>
    <s v="Drama|Romance"/>
    <s v="Adore "/>
    <x v="0"/>
    <n v="16000000"/>
    <n v="2013"/>
    <n v="6.2"/>
    <s v="not outlier"/>
  </r>
  <r>
    <x v="1402"/>
    <n v="113"/>
    <n v="146402"/>
    <s v="Comedy|Drama"/>
    <s v="Mondays in the Sun "/>
    <x v="3"/>
    <n v="4000000"/>
    <n v="2002"/>
    <n v="7.7"/>
    <s v="not outlier"/>
  </r>
  <r>
    <x v="1403"/>
    <n v="98"/>
    <n v="18469"/>
    <s v="Drama|Horror|Sci-Fi"/>
    <s v="Stake Land "/>
    <x v="0"/>
    <n v="650000"/>
    <n v="2010"/>
    <n v="6.5"/>
    <s v="not outlier"/>
  </r>
  <r>
    <x v="537"/>
    <n v="92"/>
    <n v="12836"/>
    <s v="Biography|Drama"/>
    <s v="The Last Time I Committed Suicide "/>
    <x v="0"/>
    <n v="4000000"/>
    <n v="1997"/>
    <n v="5.8"/>
    <s v="not outlier"/>
  </r>
  <r>
    <x v="1404"/>
    <n v="106"/>
    <n v="20262"/>
    <s v="Drama"/>
    <s v="Futuro Beach "/>
    <x v="24"/>
    <n v="4000000"/>
    <n v="2014"/>
    <n v="6.1"/>
    <s v="not outlier"/>
  </r>
  <r>
    <x v="1405"/>
    <n v="93"/>
    <n v="4063"/>
    <s v="Drama|Mystery|Romance|Thriller"/>
    <s v="Inescapable "/>
    <x v="0"/>
    <n v="4000000"/>
    <n v="2012"/>
    <n v="5.2"/>
    <s v="not outlier"/>
  </r>
  <r>
    <x v="1406"/>
    <n v="226"/>
    <n v="198655278"/>
    <s v="Drama|History|Romance|War"/>
    <s v="Gone with the Wind "/>
    <x v="0"/>
    <n v="3977000"/>
    <n v="1939"/>
    <n v="8.1999999999999993"/>
    <s v="not outlier"/>
  </r>
  <r>
    <x v="1407"/>
    <n v="104"/>
    <n v="143653"/>
    <s v="Biography|Drama"/>
    <s v="Desert Dancer "/>
    <x v="0"/>
    <n v="4000000"/>
    <n v="2014"/>
    <n v="6"/>
    <s v="not outlier"/>
  </r>
  <r>
    <x v="1408"/>
    <n v="152"/>
    <n v="14873"/>
    <s v="Adventure|War|Western"/>
    <s v="Major Dundee "/>
    <x v="0"/>
    <n v="3800000"/>
    <n v="1965"/>
    <n v="6.8"/>
    <s v="not outlier"/>
  </r>
  <r>
    <x v="1409"/>
    <n v="107"/>
    <n v="8000000"/>
    <s v="Biography|Comedy|Musical|Romance|Western"/>
    <s v="Annie Get Your Gun "/>
    <x v="0"/>
    <n v="3768785"/>
    <n v="1950"/>
    <n v="7"/>
    <s v="not outlier"/>
  </r>
  <r>
    <x v="1410"/>
    <n v="95"/>
    <n v="37606"/>
    <s v="Comedy|Crime|Drama"/>
    <s v="Defendor "/>
    <x v="0"/>
    <n v="3500000"/>
    <n v="2009"/>
    <n v="6.8"/>
    <s v="not outlier"/>
  </r>
  <r>
    <x v="1411"/>
    <n v="102"/>
    <n v="2956000"/>
    <s v="Adventure|Comedy|Musical|Romance"/>
    <s v="The Pirate "/>
    <x v="0"/>
    <n v="3700000"/>
    <n v="1948"/>
    <n v="7.1"/>
    <s v="not outlier"/>
  </r>
  <r>
    <x v="1412"/>
    <n v="99"/>
    <n v="19959"/>
    <s v="Drama"/>
    <s v="The Good Heart "/>
    <x v="0"/>
    <n v="3800000"/>
    <n v="2009"/>
    <n v="6.9"/>
    <s v="not outlier"/>
  </r>
  <r>
    <x v="890"/>
    <n v="109"/>
    <n v="2706659"/>
    <s v="Comedy|Drama"/>
    <s v="The History Boys "/>
    <x v="0"/>
    <n v="2000000"/>
    <n v="2006"/>
    <n v="6.9"/>
    <s v="not outlier"/>
  </r>
  <r>
    <x v="999"/>
    <n v="91"/>
    <n v="45857453"/>
    <s v="Comedy|Drama|Music"/>
    <s v="The Full Monty "/>
    <x v="0"/>
    <n v="3500000"/>
    <n v="1997"/>
    <n v="7.2"/>
    <s v="not outlier"/>
  </r>
  <r>
    <x v="1413"/>
    <n v="88"/>
    <n v="83400000"/>
    <s v="Comedy"/>
    <s v="Airplane! "/>
    <x v="0"/>
    <n v="3500000"/>
    <n v="1980"/>
    <n v="7.8"/>
    <s v="not outlier"/>
  </r>
  <r>
    <x v="255"/>
    <n v="97"/>
    <n v="27900000"/>
    <s v="Comedy|Drama"/>
    <s v="Friday "/>
    <x v="0"/>
    <n v="3500000"/>
    <n v="1995"/>
    <n v="7.3"/>
    <s v="not outlier"/>
  </r>
  <r>
    <x v="226"/>
    <n v="97"/>
    <n v="27900000"/>
    <s v="Crime|Drama|Thriller"/>
    <s v="Menace II Society "/>
    <x v="0"/>
    <n v="3500000"/>
    <n v="1993"/>
    <n v="7.5"/>
    <s v="not outlier"/>
  </r>
  <r>
    <x v="1414"/>
    <n v="85"/>
    <n v="14000000"/>
    <s v="Comedy|Fantasy|Horror|Thriller"/>
    <s v="Creepshow 2 "/>
    <x v="0"/>
    <n v="3500000"/>
    <n v="1987"/>
    <n v="6"/>
    <s v="not outlier"/>
  </r>
  <r>
    <x v="1415"/>
    <n v="92"/>
    <n v="25138292"/>
    <s v="Horror|Mystery"/>
    <s v="The Witch "/>
    <x v="0"/>
    <n v="3500000"/>
    <n v="2015"/>
    <n v="6.8"/>
    <s v="not outlier"/>
  </r>
  <r>
    <x v="1416"/>
    <n v="96"/>
    <n v="9449219"/>
    <s v="Comedy|Drama|Romance"/>
    <s v="She's the One "/>
    <x v="0"/>
    <n v="3500000"/>
    <n v="1996"/>
    <n v="6.1"/>
    <s v="not outlier"/>
  </r>
  <r>
    <x v="107"/>
    <n v="105"/>
    <n v="6390032"/>
    <s v="Biography|Drama"/>
    <s v="Gods and Monsters "/>
    <x v="0"/>
    <n v="3500000"/>
    <n v="1998"/>
    <n v="7.5"/>
    <s v="not outlier"/>
  </r>
  <r>
    <x v="1417"/>
    <n v="129"/>
    <n v="20167424"/>
    <s v="Drama|Mystery|Thriller"/>
    <s v="The Secret in Their Eyes "/>
    <x v="3"/>
    <n v="2000000"/>
    <n v="2009"/>
    <n v="8.1999999999999993"/>
    <s v="not outlier"/>
  </r>
  <r>
    <x v="5"/>
    <n v="37"/>
    <n v="5923044"/>
    <s v="Comedy|Fantasy|Horror|Thriller"/>
    <s v="Evil Dead II "/>
    <x v="0"/>
    <n v="3600000"/>
    <n v="1987"/>
    <n v="7.8"/>
    <s v="not outlier"/>
  </r>
  <r>
    <x v="1418"/>
    <n v="81"/>
    <n v="3293258"/>
    <s v="Action|Adventure|Comedy|Musical"/>
    <s v="Pootie Tang "/>
    <x v="0"/>
    <n v="3000000"/>
    <n v="2001"/>
    <n v="5.2"/>
    <s v="not outlier"/>
  </r>
  <r>
    <x v="1419"/>
    <n v="106"/>
    <n v="886410"/>
    <s v="Drama|History"/>
    <s v="La otra conquista "/>
    <x v="3"/>
    <n v="3500000"/>
    <n v="1998"/>
    <n v="6.8"/>
    <s v="not outlier"/>
  </r>
  <r>
    <x v="1420"/>
    <n v="103"/>
    <n v="252652"/>
    <s v="Comedy|Drama|Fantasy|Horror"/>
    <s v="Trollhunter "/>
    <x v="25"/>
    <n v="19900000"/>
    <n v="2010"/>
    <n v="7"/>
    <s v="not outlier"/>
  </r>
  <r>
    <x v="1421"/>
    <n v="101"/>
    <n v="220234"/>
    <s v="Comedy|Romance"/>
    <s v="Ira &amp; Abby "/>
    <x v="0"/>
    <n v="3500000"/>
    <n v="2006"/>
    <n v="6.5"/>
    <s v="not outlier"/>
  </r>
  <r>
    <x v="1422"/>
    <n v="98"/>
    <n v="101228"/>
    <s v="Comedy|Drama"/>
    <s v="Winter Passing "/>
    <x v="0"/>
    <n v="3500000"/>
    <n v="2005"/>
    <n v="6.4"/>
    <s v="not outlier"/>
  </r>
  <r>
    <x v="420"/>
    <n v="91"/>
    <n v="96793"/>
    <s v="Action|Comedy|Romance"/>
    <s v="D.E.B.S. "/>
    <x v="0"/>
    <n v="3500000"/>
    <n v="2004"/>
    <n v="5.3"/>
    <s v="not outlier"/>
  </r>
  <r>
    <x v="1423"/>
    <n v="105"/>
    <n v="123777"/>
    <s v="Action|Biography|Crime|Drama|Family|Fantasy"/>
    <s v="The Masked Saint "/>
    <x v="0"/>
    <n v="3500000"/>
    <n v="2016"/>
    <n v="4.7"/>
    <s v="not outlier"/>
  </r>
  <r>
    <x v="1424"/>
    <n v="100"/>
    <n v="29233"/>
    <s v="Documentary"/>
    <s v="Time to Choose "/>
    <x v="0"/>
    <n v="3500000"/>
    <n v="2015"/>
    <n v="7"/>
    <s v="not outlier"/>
  </r>
  <r>
    <x v="1425"/>
    <n v="80"/>
    <n v="77413017"/>
    <s v="Documentary"/>
    <s v="March of the Penguins "/>
    <x v="4"/>
    <n v="8000000"/>
    <n v="2005"/>
    <n v="7.6"/>
    <s v="not outlier"/>
  </r>
  <r>
    <x v="860"/>
    <n v="107"/>
    <n v="5354039"/>
    <s v="Biography|Drama|Thriller"/>
    <s v="Margin Call "/>
    <x v="0"/>
    <n v="3500000"/>
    <n v="2011"/>
    <n v="7.1"/>
    <s v="not outlier"/>
  </r>
  <r>
    <x v="1426"/>
    <n v="92"/>
    <n v="2926565"/>
    <s v="Comedy|Drama"/>
    <s v="Choke "/>
    <x v="0"/>
    <n v="3000000"/>
    <n v="2008"/>
    <n v="6.5"/>
    <s v="not outlier"/>
  </r>
  <r>
    <x v="1427"/>
    <n v="107"/>
    <n v="13092000"/>
    <s v="Drama|Music"/>
    <s v="Whiplash "/>
    <x v="0"/>
    <n v="3300000"/>
    <n v="2014"/>
    <n v="8.5"/>
    <s v="not outlier"/>
  </r>
  <r>
    <x v="720"/>
    <n v="135"/>
    <n v="7563397"/>
    <s v="Crime|Drama"/>
    <s v="City of God "/>
    <x v="24"/>
    <n v="3300000"/>
    <n v="2002"/>
    <n v="8.6999999999999993"/>
    <s v="not outlier"/>
  </r>
  <r>
    <x v="1428"/>
    <n v="99"/>
    <n v="104257"/>
    <s v="Comedy|Music"/>
    <s v="Human Traffic "/>
    <x v="0"/>
    <n v="2200000"/>
    <n v="1999"/>
    <n v="7.1"/>
    <s v="not outlier"/>
  </r>
  <r>
    <x v="1241"/>
    <n v="115"/>
    <n v="610968"/>
    <s v="Drama"/>
    <s v="The Hunt "/>
    <x v="23"/>
    <n v="3800000"/>
    <n v="2012"/>
    <n v="8.3000000000000007"/>
    <s v="not outlier"/>
  </r>
  <r>
    <x v="858"/>
    <n v="91"/>
    <n v="8108247"/>
    <s v="Drama|Romance"/>
    <s v="Bella "/>
    <x v="0"/>
    <n v="3300000"/>
    <n v="2006"/>
    <n v="7.4"/>
    <s v="not outlier"/>
  </r>
  <r>
    <x v="1429"/>
    <n v="92"/>
    <n v="7680"/>
    <s v="Drama|Romance"/>
    <s v="Dreaming of Joseph Lees "/>
    <x v="0"/>
    <n v="2000000"/>
    <n v="1999"/>
    <n v="6.4"/>
    <s v="not outlier"/>
  </r>
  <r>
    <x v="1430"/>
    <n v="101"/>
    <n v="6517198"/>
    <s v="Crime|Drama"/>
    <s v="Maria Full of Grace "/>
    <x v="3"/>
    <n v="3000000"/>
    <n v="2004"/>
    <n v="7.5"/>
    <s v="not outlier"/>
  </r>
  <r>
    <x v="1393"/>
    <n v="105"/>
    <n v="5776314"/>
    <s v="Comedy|Drama|Romance"/>
    <s v="Beginners "/>
    <x v="0"/>
    <n v="3200000"/>
    <n v="2010"/>
    <n v="7.2"/>
    <s v="not outlier"/>
  </r>
  <r>
    <x v="431"/>
    <n v="109"/>
    <n v="141600000"/>
    <s v="Comedy"/>
    <s v="Animal House "/>
    <x v="0"/>
    <n v="3000000"/>
    <n v="1978"/>
    <n v="7.6"/>
    <s v="not outlier"/>
  </r>
  <r>
    <x v="1255"/>
    <n v="110"/>
    <n v="51100000"/>
    <s v="Action|Adventure|Thriller"/>
    <s v="Goldfinger "/>
    <x v="0"/>
    <n v="3000000"/>
    <n v="1964"/>
    <n v="7.8"/>
    <s v="not outlier"/>
  </r>
  <r>
    <x v="436"/>
    <n v="94"/>
    <n v="16501785"/>
    <s v="Drama"/>
    <s v="Trainspotting "/>
    <x v="0"/>
    <n v="3500000"/>
    <n v="1996"/>
    <n v="8.1999999999999993"/>
    <s v="not outlier"/>
  </r>
  <r>
    <x v="410"/>
    <n v="115"/>
    <n v="38168022"/>
    <s v="Comedy|Documentary"/>
    <s v="The Original Kings of Comedy "/>
    <x v="0"/>
    <n v="3000000"/>
    <n v="2000"/>
    <n v="6.6"/>
    <s v="not outlier"/>
  </r>
  <r>
    <x v="1431"/>
    <n v="98"/>
    <n v="84749884"/>
    <s v="Horror"/>
    <s v="Paranormal Activity 2 "/>
    <x v="0"/>
    <n v="3000000"/>
    <n v="2010"/>
    <n v="5.7"/>
    <s v="not outlier"/>
  </r>
  <r>
    <x v="566"/>
    <n v="91"/>
    <n v="24788807"/>
    <s v="Comedy"/>
    <s v="Waking Ned Devine "/>
    <x v="0"/>
    <n v="3000000"/>
    <n v="1998"/>
    <n v="7.4"/>
    <s v="not outlier"/>
  </r>
  <r>
    <x v="1199"/>
    <n v="120"/>
    <n v="21244913"/>
    <s v="Crime|Documentary|Drama"/>
    <s v="Bowling for Columbine "/>
    <x v="0"/>
    <n v="4000000"/>
    <n v="2002"/>
    <n v="8"/>
    <s v="not outlier"/>
  </r>
  <r>
    <x v="1432"/>
    <n v="87"/>
    <n v="30000000"/>
    <s v="Fantasy|Horror"/>
    <s v="A Nightmare on Elm Street 2: Freddy's Revenge "/>
    <x v="0"/>
    <n v="2200000"/>
    <n v="1985"/>
    <n v="5.4"/>
    <s v="not outlier"/>
  </r>
  <r>
    <x v="943"/>
    <n v="117"/>
    <n v="20966644"/>
    <s v="Drama|Romance"/>
    <s v="A Room with a View "/>
    <x v="0"/>
    <n v="3000000"/>
    <n v="1985"/>
    <n v="7.4"/>
    <s v="not outlier"/>
  </r>
  <r>
    <x v="1131"/>
    <n v="85"/>
    <n v="64423650"/>
    <s v="Horror|Sci-Fi|Thriller"/>
    <s v="The Purge "/>
    <x v="0"/>
    <n v="3000000"/>
    <n v="2013"/>
    <n v="5.7"/>
    <s v="not outlier"/>
  </r>
  <r>
    <x v="229"/>
    <n v="110"/>
    <n v="48056940"/>
    <s v="Horror|Mystery"/>
    <s v="Sinister "/>
    <x v="0"/>
    <n v="3000000"/>
    <n v="2012"/>
    <n v="6.8"/>
    <s v="not outlier"/>
  </r>
  <r>
    <x v="994"/>
    <n v="113"/>
    <n v="19184015"/>
    <s v="Biography|Comedy|Documentary"/>
    <s v="Martin Lawrence Live: Runteldat "/>
    <x v="0"/>
    <n v="3000000"/>
    <n v="2002"/>
    <n v="5.4"/>
    <s v="not outlier"/>
  </r>
  <r>
    <x v="571"/>
    <n v="98"/>
    <n v="24629916"/>
    <s v="Comedy|Drama|Family|Sport"/>
    <s v="Air Bud "/>
    <x v="0"/>
    <n v="3000000"/>
    <n v="1997"/>
    <n v="5.0999999999999996"/>
    <s v="not outlier"/>
  </r>
  <r>
    <x v="1433"/>
    <n v="86"/>
    <n v="19472057"/>
    <s v="Horror|Thriller"/>
    <s v="Jason Lives: Friday the 13th Part VI "/>
    <x v="0"/>
    <n v="3000000"/>
    <n v="1986"/>
    <n v="5.9"/>
    <s v="not outlier"/>
  </r>
  <r>
    <x v="703"/>
    <n v="161"/>
    <n v="27200000"/>
    <s v="Adventure|Drama|War"/>
    <s v="The Bridge on the River Kwai "/>
    <x v="0"/>
    <n v="3000000"/>
    <n v="1957"/>
    <n v="8.1999999999999993"/>
    <s v="not outlier"/>
  </r>
  <r>
    <x v="448"/>
    <n v="100"/>
    <n v="15369573"/>
    <s v="Adventure|Comedy|Sci-Fi"/>
    <s v="Spaced Invaders "/>
    <x v="0"/>
    <n v="3000000"/>
    <n v="1990"/>
    <n v="5.3"/>
    <s v="not outlier"/>
  </r>
  <r>
    <x v="1434"/>
    <n v="91"/>
    <n v="15935068"/>
    <s v="Fantasy|Horror|Thriller"/>
    <s v="Jason Goes to Hell: The Final Friday "/>
    <x v="0"/>
    <n v="2500000"/>
    <n v="1993"/>
    <n v="4.3"/>
    <s v="not outlier"/>
  </r>
  <r>
    <x v="144"/>
    <n v="100"/>
    <n v="11694528"/>
    <s v="Comedy|Documentary|Music"/>
    <s v="Dave Chappelle's Block Party "/>
    <x v="0"/>
    <n v="3000000"/>
    <n v="2005"/>
    <n v="7.2"/>
    <s v="not outlier"/>
  </r>
  <r>
    <x v="1435"/>
    <n v="84"/>
    <n v="10017041"/>
    <s v="Action|Comedy|Crime"/>
    <s v="Next Day Air "/>
    <x v="0"/>
    <n v="3000000"/>
    <n v="2009"/>
    <n v="5.9"/>
    <s v="not outlier"/>
  </r>
  <r>
    <x v="710"/>
    <n v="109"/>
    <n v="8114507"/>
    <s v="Drama|Romance"/>
    <s v="Before Midnight "/>
    <x v="0"/>
    <n v="3000000"/>
    <n v="2013"/>
    <n v="7.9"/>
    <s v="not outlier"/>
  </r>
  <r>
    <x v="1436"/>
    <n v="97"/>
    <n v="7282851"/>
    <s v="Action|Fantasy|Horror|Sci-Fi|Thriller"/>
    <s v="Phantasm II "/>
    <x v="0"/>
    <n v="3000000"/>
    <n v="1988"/>
    <n v="6.5"/>
    <s v="not outlier"/>
  </r>
  <r>
    <x v="1437"/>
    <n v="90"/>
    <n v="5844929"/>
    <s v="Comedy|Drama"/>
    <s v="Real Women Have Curves "/>
    <x v="0"/>
    <n v="3000000"/>
    <n v="2002"/>
    <n v="7"/>
    <s v="not outlier"/>
  </r>
  <r>
    <x v="1438"/>
    <n v="96"/>
    <n v="4170647"/>
    <s v="Comedy|Drama"/>
    <s v="East Is East "/>
    <x v="0"/>
    <n v="1900000"/>
    <n v="1999"/>
    <n v="6.9"/>
    <s v="not outlier"/>
  </r>
  <r>
    <x v="1439"/>
    <n v="82"/>
    <n v="4142507"/>
    <s v="Comedy|Romance"/>
    <s v="Whipped "/>
    <x v="0"/>
    <n v="3000000"/>
    <n v="2000"/>
    <n v="4.4000000000000004"/>
    <s v="not outlier"/>
  </r>
  <r>
    <x v="788"/>
    <n v="109"/>
    <n v="4109095"/>
    <s v="Crime|Drama|History|Romance"/>
    <s v="Kama Sutra: A Tale of Love "/>
    <x v="0"/>
    <n v="3000000"/>
    <n v="1996"/>
    <n v="6"/>
    <s v="not outlier"/>
  </r>
  <r>
    <x v="1440"/>
    <n v="98"/>
    <n v="3902679"/>
    <s v="Fantasy|Horror"/>
    <s v="Warlock: The Armageddon "/>
    <x v="0"/>
    <n v="3000000"/>
    <n v="1993"/>
    <n v="5.3"/>
    <s v="not outlier"/>
  </r>
  <r>
    <x v="1441"/>
    <n v="95"/>
    <n v="3559990"/>
    <s v="Comedy|Crime"/>
    <s v="8 Heads in a Duffel Bag "/>
    <x v="0"/>
    <n v="3000000"/>
    <n v="1997"/>
    <n v="5.3"/>
    <s v="not outlier"/>
  </r>
  <r>
    <x v="1442"/>
    <n v="104"/>
    <n v="3287435"/>
    <s v="Drama"/>
    <s v="Thirteen Conversations About One Thing "/>
    <x v="0"/>
    <n v="4500000"/>
    <n v="2001"/>
    <n v="7.1"/>
    <s v="not outlier"/>
  </r>
  <r>
    <x v="1443"/>
    <n v="87"/>
    <n v="3071947"/>
    <s v="Comedy|Crime|Thriller"/>
    <s v="Jawbreaker "/>
    <x v="0"/>
    <n v="3500000"/>
    <n v="1999"/>
    <n v="5.4"/>
    <s v="not outlier"/>
  </r>
  <r>
    <x v="1444"/>
    <n v="108"/>
    <n v="2961991"/>
    <s v="Biography|Drama"/>
    <s v="Basquiat "/>
    <x v="0"/>
    <n v="3300000"/>
    <n v="1996"/>
    <n v="6.9"/>
    <s v="not outlier"/>
  </r>
  <r>
    <x v="77"/>
    <n v="94"/>
    <n v="2912363"/>
    <s v="Crime|Drama"/>
    <s v="Tsotsi "/>
    <x v="29"/>
    <n v="3000000"/>
    <n v="2005"/>
    <n v="7.3"/>
    <s v="not outlier"/>
  </r>
  <r>
    <x v="1445"/>
    <n v="134"/>
    <n v="3000000"/>
    <s v="Comedy|Drama"/>
    <s v="Happiness "/>
    <x v="0"/>
    <n v="3000000"/>
    <n v="1998"/>
    <n v="7.8"/>
    <s v="not outlier"/>
  </r>
  <r>
    <x v="776"/>
    <n v="89"/>
    <n v="2223990"/>
    <s v="Comedy|Documentary"/>
    <s v="DysFunktional Family "/>
    <x v="0"/>
    <n v="3000000"/>
    <n v="2003"/>
    <n v="6.6"/>
    <s v="not outlier"/>
  </r>
  <r>
    <x v="569"/>
    <n v="102"/>
    <n v="1821983"/>
    <s v="Comedy|Drama|Horror"/>
    <s v="Tusk "/>
    <x v="0"/>
    <n v="3000000"/>
    <n v="2014"/>
    <n v="5.4"/>
    <s v="not outlier"/>
  </r>
  <r>
    <x v="1096"/>
    <n v="120"/>
    <n v="2181290"/>
    <s v="Drama|Mystery|Thriller"/>
    <s v="Oldboy "/>
    <x v="19"/>
    <n v="3000000"/>
    <n v="2003"/>
    <n v="8.4"/>
    <s v="not outlier"/>
  </r>
  <r>
    <x v="1446"/>
    <n v="110"/>
    <n v="2848578"/>
    <s v="Drama|Family"/>
    <s v="Letters to God "/>
    <x v="0"/>
    <n v="3500000"/>
    <n v="2010"/>
    <n v="6.3"/>
    <s v="not outlier"/>
  </r>
  <r>
    <x v="1447"/>
    <n v="86"/>
    <n v="703002"/>
    <s v="Action|Comedy|Thriller"/>
    <s v="Hobo with a Shotgun "/>
    <x v="0"/>
    <n v="3000000"/>
    <n v="2011"/>
    <n v="6.1"/>
    <s v="not outlier"/>
  </r>
  <r>
    <x v="1448"/>
    <n v="101"/>
    <n v="3105269"/>
    <s v="Action|Comedy"/>
    <s v="Compadres "/>
    <x v="0"/>
    <n v="3000000"/>
    <n v="2016"/>
    <n v="5"/>
    <s v="not outlier"/>
  </r>
  <r>
    <x v="1449"/>
    <n v="87"/>
    <n v="418268"/>
    <s v="Comedy|Romance"/>
    <s v="Bachelorette "/>
    <x v="0"/>
    <n v="3000000"/>
    <n v="2012"/>
    <n v="5.3"/>
    <s v="not outlier"/>
  </r>
  <r>
    <x v="1450"/>
    <n v="93"/>
    <n v="200803"/>
    <s v="Comedy"/>
    <s v="Tim and Eric's Billion Dollar Movie "/>
    <x v="0"/>
    <n v="3000000"/>
    <n v="2012"/>
    <n v="5.3"/>
    <s v="not outlier"/>
  </r>
  <r>
    <x v="1100"/>
    <n v="98"/>
    <n v="95016"/>
    <s v="Comedy|Drama|Romance|Sport"/>
    <s v="Summer Storm "/>
    <x v="15"/>
    <n v="2700000"/>
    <n v="2004"/>
    <n v="7.4"/>
    <s v="not outlier"/>
  </r>
  <r>
    <x v="1451"/>
    <n v="100"/>
    <n v="73678"/>
    <s v="Drama|History|War"/>
    <s v="Fort McCoy "/>
    <x v="0"/>
    <n v="3000000"/>
    <n v="2011"/>
    <n v="5.9"/>
    <s v="not outlier"/>
  </r>
  <r>
    <x v="1452"/>
    <n v="88"/>
    <n v="143000"/>
    <s v="Horror|Thriller"/>
    <s v="Chain Letter "/>
    <x v="0"/>
    <n v="5000000"/>
    <n v="2009"/>
    <n v="4.0999999999999996"/>
    <s v="not outlier"/>
  </r>
  <r>
    <x v="1453"/>
    <n v="97"/>
    <n v="39852"/>
    <s v="Comedy|Drama"/>
    <s v="Just Looking "/>
    <x v="0"/>
    <n v="3000000"/>
    <n v="1999"/>
    <n v="6.7"/>
    <s v="not outlier"/>
  </r>
  <r>
    <x v="906"/>
    <n v="122"/>
    <n v="22000"/>
    <s v="Drama|Sci-Fi|Thriller"/>
    <s v="The Divide "/>
    <x v="0"/>
    <n v="3000000"/>
    <n v="2011"/>
    <n v="5.8"/>
    <s v="not outlier"/>
  </r>
  <r>
    <x v="1454"/>
    <n v="96"/>
    <n v="5005"/>
    <s v="Drama"/>
    <s v="Tanner Hall "/>
    <x v="0"/>
    <n v="3000000"/>
    <n v="2009"/>
    <n v="5.9"/>
    <s v="not outlier"/>
  </r>
  <r>
    <x v="362"/>
    <n v="113"/>
    <n v="5595428"/>
    <s v="Drama"/>
    <s v="Central Station "/>
    <x v="24"/>
    <n v="2900000"/>
    <n v="1998"/>
    <n v="8"/>
    <s v="not outlier"/>
  </r>
  <r>
    <x v="1455"/>
    <n v="105"/>
    <n v="3123749"/>
    <s v="Comedy|Romance"/>
    <s v="Boynton Beach Club "/>
    <x v="0"/>
    <n v="1500000"/>
    <n v="2005"/>
    <n v="6.5"/>
    <s v="not outlier"/>
  </r>
  <r>
    <x v="1456"/>
    <n v="93"/>
    <n v="100675"/>
    <s v="Documentary"/>
    <s v="Freakonomics "/>
    <x v="0"/>
    <n v="3000000"/>
    <n v="2010"/>
    <n v="6.4"/>
    <s v="not outlier"/>
  </r>
  <r>
    <x v="588"/>
    <n v="89"/>
    <n v="3645438"/>
    <s v="Horror"/>
    <s v="High Tension "/>
    <x v="4"/>
    <n v="2200000"/>
    <n v="2003"/>
    <n v="6.8"/>
    <s v="not outlier"/>
  </r>
  <r>
    <x v="992"/>
    <n v="116"/>
    <n v="22201636"/>
    <s v="Crime|Drama|Music"/>
    <s v="Hustle &amp; Flow "/>
    <x v="0"/>
    <n v="8000000"/>
    <n v="2005"/>
    <n v="7.4"/>
    <s v="not outlier"/>
  </r>
  <r>
    <x v="1457"/>
    <n v="120"/>
    <n v="25000000"/>
    <s v="Comedy|Music|Romance"/>
    <s v="Some Like It Hot "/>
    <x v="0"/>
    <n v="2883848"/>
    <n v="1959"/>
    <n v="8.3000000000000007"/>
    <s v="not outlier"/>
  </r>
  <r>
    <x v="1458"/>
    <n v="88"/>
    <n v="19170001"/>
    <s v="Horror"/>
    <s v="Friday the 13th Part VII: The New Blood "/>
    <x v="0"/>
    <n v="2800000"/>
    <n v="1988"/>
    <n v="5.3"/>
    <s v="not outlier"/>
  </r>
  <r>
    <x v="1406"/>
    <n v="102"/>
    <n v="22202612"/>
    <s v="Adventure|Family|Fantasy|Musical"/>
    <s v="The Wizard of Oz "/>
    <x v="0"/>
    <n v="2800000"/>
    <n v="1939"/>
    <n v="8.1"/>
    <s v="not outlier"/>
  </r>
  <r>
    <x v="789"/>
    <n v="106"/>
    <n v="86300000"/>
    <s v="Comedy"/>
    <s v="Young Frankenstein "/>
    <x v="0"/>
    <n v="2800000"/>
    <n v="1974"/>
    <n v="8"/>
    <s v="not outlier"/>
  </r>
  <r>
    <x v="880"/>
    <n v="95"/>
    <n v="952620"/>
    <s v="Horror"/>
    <s v="Diary of the Dead "/>
    <x v="0"/>
    <n v="2000000"/>
    <n v="2007"/>
    <n v="5.7"/>
    <s v="not outlier"/>
  </r>
  <r>
    <x v="1459"/>
    <n v="113"/>
    <n v="9054736"/>
    <s v="Drama"/>
    <s v="Ulee's Gold "/>
    <x v="0"/>
    <n v="2700000"/>
    <n v="1997"/>
    <n v="7.1"/>
    <s v="not outlier"/>
  </r>
  <r>
    <x v="789"/>
    <n v="93"/>
    <n v="119500000"/>
    <s v="Comedy|Western"/>
    <s v="Blazing Saddles "/>
    <x v="0"/>
    <n v="2600000"/>
    <n v="1974"/>
    <n v="7.8"/>
    <s v="not outlier"/>
  </r>
  <r>
    <x v="1460"/>
    <n v="97"/>
    <n v="32600000"/>
    <s v="Horror|Thriller"/>
    <s v="Friday the 13th: The Final Chapter "/>
    <x v="0"/>
    <n v="1800000"/>
    <n v="1984"/>
    <n v="5.9"/>
    <s v="not outlier"/>
  </r>
  <r>
    <x v="943"/>
    <n v="140"/>
    <n v="3130592"/>
    <s v="Drama|Romance"/>
    <s v="Maurice "/>
    <x v="0"/>
    <n v="2600000"/>
    <n v="1987"/>
    <n v="7.8"/>
    <s v="not outlier"/>
  </r>
  <r>
    <x v="1461"/>
    <n v="86"/>
    <n v="475000"/>
    <s v="Comedy|Sport"/>
    <s v="Beer League "/>
    <x v="0"/>
    <n v="2800000"/>
    <n v="2006"/>
    <n v="6"/>
    <s v="not outlier"/>
  </r>
  <r>
    <x v="1462"/>
    <n v="66"/>
    <n v="38108"/>
    <s v="Horror|Mystery|Sci-Fi|Thriller"/>
    <s v="Timecrimes "/>
    <x v="3"/>
    <n v="2600000"/>
    <n v="2007"/>
    <n v="7.2"/>
    <s v="not outlier"/>
  </r>
  <r>
    <x v="1389"/>
    <n v="86"/>
    <n v="40041683"/>
    <s v="Comedy|Fantasy"/>
    <s v="A Haunted House "/>
    <x v="0"/>
    <n v="2500000"/>
    <n v="2013"/>
    <n v="5.0999999999999996"/>
    <s v="not outlier"/>
  </r>
  <r>
    <x v="1463"/>
    <n v="87"/>
    <n v="33349949"/>
    <s v="Documentary"/>
    <s v="2016: Obama's America "/>
    <x v="0"/>
    <n v="2500000"/>
    <n v="2012"/>
    <n v="5.0999999999999996"/>
    <s v="not outlier"/>
  </r>
  <r>
    <x v="653"/>
    <n v="149"/>
    <n v="25809813"/>
    <s v="Comedy|Drama|Music"/>
    <s v="That Thing You Do! "/>
    <x v="0"/>
    <n v="26000000"/>
    <n v="1996"/>
    <n v="6.9"/>
    <s v="not outlier"/>
  </r>
  <r>
    <x v="1464"/>
    <n v="98"/>
    <n v="14400000"/>
    <s v="Horror|Mystery|Sci-Fi"/>
    <s v="Halloween III: Season of the Witch "/>
    <x v="0"/>
    <n v="2500000"/>
    <n v="1982"/>
    <n v="4.5999999999999996"/>
    <s v="not outlier"/>
  </r>
  <r>
    <x v="1465"/>
    <n v="75"/>
    <n v="32230907"/>
    <s v="Comedy|Documentary"/>
    <s v="Kevin Hart: Let Me Explain "/>
    <x v="0"/>
    <n v="2500000"/>
    <n v="2013"/>
    <n v="6.7"/>
    <s v="not outlier"/>
  </r>
  <r>
    <x v="491"/>
    <n v="104"/>
    <n v="6401336"/>
    <s v="Drama"/>
    <s v="My Own Private Idaho "/>
    <x v="0"/>
    <n v="2500000"/>
    <n v="1991"/>
    <n v="7.1"/>
    <s v="not outlier"/>
  </r>
  <r>
    <x v="1303"/>
    <n v="102"/>
    <n v="26781723"/>
    <s v="Comedy|Drama|Romance"/>
    <s v="Garden State "/>
    <x v="0"/>
    <n v="2500000"/>
    <n v="2004"/>
    <n v="7.6"/>
    <s v="not outlier"/>
  </r>
  <r>
    <x v="710"/>
    <n v="105"/>
    <n v="5400000"/>
    <s v="Drama|Romance"/>
    <s v="Before Sunrise "/>
    <x v="0"/>
    <n v="2500000"/>
    <n v="1995"/>
    <n v="8.1"/>
    <s v="not outlier"/>
  </r>
  <r>
    <x v="1466"/>
    <n v="107"/>
    <n v="1282084"/>
    <s v="Drama"/>
    <s v="Jesus' Son "/>
    <x v="0"/>
    <n v="2500000"/>
    <n v="1999"/>
    <n v="7"/>
    <s v="not outlier"/>
  </r>
  <r>
    <x v="1081"/>
    <n v="89"/>
    <n v="3325638"/>
    <s v="Comedy|Crime|Drama|Sci-Fi"/>
    <s v="Robot &amp; Frank "/>
    <x v="0"/>
    <n v="2500000"/>
    <n v="2012"/>
    <n v="7.1"/>
    <s v="not outlier"/>
  </r>
  <r>
    <x v="1467"/>
    <n v="106"/>
    <n v="395592"/>
    <s v="Drama|Romance"/>
    <s v="My Life Without Me "/>
    <x v="0"/>
    <n v="2000000"/>
    <n v="2003"/>
    <n v="7.6"/>
    <s v="not outlier"/>
  </r>
  <r>
    <x v="1468"/>
    <n v="95"/>
    <n v="6851969"/>
    <s v="Comedy|Drama|Romance"/>
    <s v="The Spectacular Now "/>
    <x v="0"/>
    <n v="2500000"/>
    <n v="2013"/>
    <n v="7.1"/>
    <s v="not outlier"/>
  </r>
  <r>
    <x v="1357"/>
    <n v="34"/>
    <n v="333658"/>
    <s v="Comedy|Family|Musical|Romance|Short"/>
    <s v="Marilyn Hotchkiss' Ballroom Dancing and Charm School "/>
    <x v="0"/>
    <n v="34000"/>
    <n v="1990"/>
    <n v="7.1"/>
    <s v="not outlier"/>
  </r>
  <r>
    <x v="306"/>
    <n v="101"/>
    <n v="12995673"/>
    <s v="Comedy|Documentary|War"/>
    <s v="Religulous "/>
    <x v="0"/>
    <n v="2500000"/>
    <n v="2008"/>
    <n v="7.7"/>
    <s v="not outlier"/>
  </r>
  <r>
    <x v="1469"/>
    <n v="112"/>
    <n v="173783"/>
    <s v="Documentary"/>
    <s v="Fuel "/>
    <x v="0"/>
    <n v="2500000"/>
    <n v="2008"/>
    <n v="7.6"/>
    <s v="not outlier"/>
  </r>
  <r>
    <x v="1470"/>
    <n v="100"/>
    <n v="118666"/>
    <s v="Drama"/>
    <s v="Valley of the Heart's Delight "/>
    <x v="0"/>
    <n v="2500000"/>
    <n v="2006"/>
    <n v="6.6"/>
    <s v="not outlier"/>
  </r>
  <r>
    <x v="1471"/>
    <n v="100"/>
    <n v="71904"/>
    <s v="Comedy|Drama|Family"/>
    <s v="Eye of the Dolphin "/>
    <x v="0"/>
    <n v="2500000"/>
    <n v="2006"/>
    <n v="5.7"/>
    <s v="not outlier"/>
  </r>
  <r>
    <x v="1472"/>
    <n v="80"/>
    <n v="99851"/>
    <s v="Documentary"/>
    <s v="8: The Mormon Proposition "/>
    <x v="0"/>
    <n v="2500000"/>
    <n v="2010"/>
    <n v="7.1"/>
    <s v="not outlier"/>
  </r>
  <r>
    <x v="1473"/>
    <n v="106"/>
    <n v="115504"/>
    <s v="Comedy|Drama|Romance"/>
    <s v="The Other End of the Line "/>
    <x v="0"/>
    <n v="14000000"/>
    <n v="2008"/>
    <n v="6.2"/>
    <s v="not outlier"/>
  </r>
  <r>
    <x v="1014"/>
    <n v="103"/>
    <n v="5725"/>
    <s v="Horror|Thriller"/>
    <s v="Anatomy "/>
    <x v="15"/>
    <n v="8400000"/>
    <n v="2000"/>
    <n v="6.1"/>
    <s v="not outlier"/>
  </r>
  <r>
    <x v="1474"/>
    <n v="90"/>
    <n v="75727"/>
    <s v="Drama|Romance|Sci-Fi|Thriller"/>
    <s v="Sleep Dealer "/>
    <x v="3"/>
    <n v="2500000"/>
    <n v="2008"/>
    <n v="5.9"/>
    <s v="not outlier"/>
  </r>
  <r>
    <x v="63"/>
    <n v="96"/>
    <n v="322157"/>
    <s v="Comedy|Crime|Drama"/>
    <s v="Super "/>
    <x v="0"/>
    <n v="2500000"/>
    <n v="2010"/>
    <n v="6.8"/>
    <s v="not outlier"/>
  </r>
  <r>
    <x v="410"/>
    <n v="120"/>
    <n v="5731103"/>
    <s v="Drama|History"/>
    <s v="Get on the Bus "/>
    <x v="0"/>
    <n v="2400000"/>
    <n v="1996"/>
    <n v="6.8"/>
    <s v="not outlier"/>
  </r>
  <r>
    <x v="1475"/>
    <n v="101"/>
    <n v="978908"/>
    <s v="Drama|Horror|Mystery|Thriller"/>
    <s v="Thr3e "/>
    <x v="0"/>
    <n v="2400000"/>
    <n v="2006"/>
    <n v="5.0999999999999996"/>
    <s v="not outlier"/>
  </r>
  <r>
    <x v="1476"/>
    <n v="101"/>
    <n v="327919"/>
    <s v="Crime|Drama"/>
    <s v="This Is England "/>
    <x v="0"/>
    <n v="1500000"/>
    <n v="2006"/>
    <n v="7.7"/>
    <s v="not outlier"/>
  </r>
  <r>
    <x v="235"/>
    <n v="120"/>
    <n v="76400000"/>
    <s v="Animation|Family|Fantasy|Music"/>
    <s v="Fantasia "/>
    <x v="0"/>
    <n v="2280000"/>
    <n v="1940"/>
    <n v="7.8"/>
    <s v="not outlier"/>
  </r>
  <r>
    <x v="562"/>
    <n v="91"/>
    <n v="36200000"/>
    <s v="Horror|Thriller"/>
    <s v="Friday the 13th Part III "/>
    <x v="0"/>
    <n v="4000000"/>
    <n v="1982"/>
    <n v="5.7"/>
    <s v="not outlier"/>
  </r>
  <r>
    <x v="1477"/>
    <n v="92"/>
    <n v="21300000"/>
    <s v="Horror|Mystery|Thriller"/>
    <s v="Friday the 13th: A New Beginning "/>
    <x v="0"/>
    <n v="2200000"/>
    <n v="1985"/>
    <n v="4.7"/>
    <s v="not outlier"/>
  </r>
  <r>
    <x v="1478"/>
    <n v="117"/>
    <n v="379643"/>
    <s v="Drama"/>
    <s v="The Last Sin Eater "/>
    <x v="0"/>
    <n v="2200000"/>
    <n v="2007"/>
    <n v="5.9"/>
    <s v="not outlier"/>
  </r>
  <r>
    <x v="1479"/>
    <n v="120"/>
    <n v="12985267"/>
    <s v="Drama"/>
    <s v="Do You Believe? "/>
    <x v="0"/>
    <n v="2300000"/>
    <n v="2015"/>
    <n v="5.9"/>
    <s v="not outlier"/>
  </r>
  <r>
    <x v="1480"/>
    <n v="172"/>
    <n v="23650000"/>
    <s v="Drama|Romance|War"/>
    <s v="The Best Years of Our Lives "/>
    <x v="0"/>
    <n v="2100000"/>
    <n v="1946"/>
    <n v="8.1"/>
    <s v="not outlier"/>
  </r>
  <r>
    <x v="1481"/>
    <n v="89"/>
    <n v="313436"/>
    <s v="Comedy|Drama"/>
    <s v="Elling "/>
    <x v="25"/>
    <n v="15500000"/>
    <n v="2001"/>
    <n v="7.6"/>
    <s v="not outlier"/>
  </r>
  <r>
    <x v="1482"/>
    <n v="125"/>
    <n v="3330"/>
    <s v="Crime|Drama"/>
    <s v="Mi America "/>
    <x v="0"/>
    <n v="2100000"/>
    <n v="2015"/>
    <n v="7.2"/>
    <s v="not outlier"/>
  </r>
  <r>
    <x v="1198"/>
    <n v="115"/>
    <n v="24800000"/>
    <s v="Action|Adventure|Thriller"/>
    <s v="From Russia with Love "/>
    <x v="0"/>
    <n v="2000000"/>
    <n v="1963"/>
    <n v="7.5"/>
    <s v="not outlier"/>
  </r>
  <r>
    <x v="1483"/>
    <n v="96"/>
    <n v="792966"/>
    <s v="Action|Comedy|Horror|Sci-Fi"/>
    <s v="The Toxic Avenger Part II "/>
    <x v="0"/>
    <n v="2300000"/>
    <n v="1989"/>
    <n v="5.0999999999999996"/>
    <s v="not outlier"/>
  </r>
  <r>
    <x v="1484"/>
    <n v="100"/>
    <n v="14673301"/>
    <s v="Horror|Mystery"/>
    <s v="It Follows "/>
    <x v="0"/>
    <n v="2000000"/>
    <n v="2014"/>
    <n v="6.9"/>
    <s v="not outlier"/>
  </r>
  <r>
    <x v="79"/>
    <n v="87"/>
    <n v="9003011"/>
    <s v="Action|Adventure|Sci-Fi|Thriller"/>
    <s v="Mad Max 2: The Road Warrior "/>
    <x v="0"/>
    <n v="2000000"/>
    <n v="1981"/>
    <n v="7.6"/>
    <s v="not outlier"/>
  </r>
  <r>
    <x v="1485"/>
    <n v="102"/>
    <n v="11546543"/>
    <s v="Action|Comedy"/>
    <s v="The Legend of Drunken Master "/>
    <x v="9"/>
    <n v="2000000"/>
    <n v="1994"/>
    <n v="7.6"/>
    <s v="not outlier"/>
  </r>
  <r>
    <x v="654"/>
    <n v="118"/>
    <n v="11533945"/>
    <s v="Biography|Crime|Drama|Romance"/>
    <s v="Boys Don't Cry "/>
    <x v="0"/>
    <n v="2000000"/>
    <n v="1999"/>
    <n v="7.6"/>
    <s v="not outlier"/>
  </r>
  <r>
    <x v="1486"/>
    <n v="86"/>
    <n v="12555230"/>
    <s v="Drama|Horror|Mystery|Thriller"/>
    <s v="Silent House "/>
    <x v="0"/>
    <n v="2000000"/>
    <n v="2011"/>
    <n v="5.3"/>
    <s v="not outlier"/>
  </r>
  <r>
    <x v="165"/>
    <n v="137"/>
    <n v="11284657"/>
    <s v="Drama|Thriller"/>
    <s v="The Lives of Others "/>
    <x v="15"/>
    <n v="2000000"/>
    <n v="2006"/>
    <n v="8.5"/>
    <s v="not outlier"/>
  </r>
  <r>
    <x v="1487"/>
    <n v="129"/>
    <n v="34522221"/>
    <s v="Drama"/>
    <s v="Courageous "/>
    <x v="0"/>
    <n v="2000000"/>
    <n v="2011"/>
    <n v="7"/>
    <s v="not outlier"/>
  </r>
  <r>
    <x v="1488"/>
    <n v="80"/>
    <n v="7002255"/>
    <s v="Animation|Comedy|Drama"/>
    <s v="The Triplets of Belleville "/>
    <x v="4"/>
    <n v="9500000"/>
    <n v="2003"/>
    <n v="7.8"/>
    <s v="not outlier"/>
  </r>
  <r>
    <x v="1489"/>
    <n v="89"/>
    <n v="6719300"/>
    <s v="Comedy|Drama"/>
    <s v="Smoke Signals "/>
    <x v="0"/>
    <n v="2000000"/>
    <n v="1998"/>
    <n v="7.2"/>
    <s v="not outlier"/>
  </r>
  <r>
    <x v="710"/>
    <n v="80"/>
    <n v="5792822"/>
    <s v="Drama|Romance"/>
    <s v="Before Sunset "/>
    <x v="0"/>
    <n v="2700000"/>
    <n v="2004"/>
    <n v="8"/>
    <s v="not outlier"/>
  </r>
  <r>
    <x v="109"/>
    <n v="115"/>
    <n v="5383834"/>
    <s v="Drama|Thriller"/>
    <s v="Amores Perros "/>
    <x v="3"/>
    <n v="2000000"/>
    <n v="2000"/>
    <n v="8.1"/>
    <s v="not outlier"/>
  </r>
  <r>
    <x v="500"/>
    <n v="100"/>
    <n v="4599680"/>
    <s v="Drama"/>
    <s v="Thirteen "/>
    <x v="0"/>
    <n v="1500000"/>
    <n v="2003"/>
    <n v="6.8"/>
    <s v="not outlier"/>
  </r>
  <r>
    <x v="1490"/>
    <n v="100"/>
    <n v="6531491"/>
    <s v="Drama"/>
    <s v="Winter's Bone "/>
    <x v="0"/>
    <n v="2000000"/>
    <n v="2010"/>
    <n v="7.2"/>
    <s v="not outlier"/>
  </r>
  <r>
    <x v="1491"/>
    <n v="91"/>
    <n v="3885134"/>
    <s v="Comedy|Drama"/>
    <s v="Me and You and Everyone We Know "/>
    <x v="0"/>
    <n v="2000000"/>
    <n v="2005"/>
    <n v="7.4"/>
    <s v="not outlier"/>
  </r>
  <r>
    <x v="1492"/>
    <n v="96"/>
    <n v="3590010"/>
    <s v="Drama|Music|Romance"/>
    <s v="We Are Your Friends "/>
    <x v="0"/>
    <n v="2000000"/>
    <n v="2015"/>
    <n v="6.1"/>
    <s v="not outlier"/>
  </r>
  <r>
    <x v="48"/>
    <n v="116"/>
    <n v="3335839"/>
    <s v="Action|Crime|Drama|Thriller"/>
    <s v="Harsh Times "/>
    <x v="0"/>
    <n v="2000000"/>
    <n v="2005"/>
    <n v="7"/>
    <s v="not outlier"/>
  </r>
  <r>
    <x v="543"/>
    <n v="97"/>
    <n v="2557668"/>
    <s v="Crime|Drama|Thriller"/>
    <s v="Captive "/>
    <x v="0"/>
    <n v="2000000"/>
    <n v="2015"/>
    <n v="5.3"/>
    <s v="not outlier"/>
  </r>
  <r>
    <x v="143"/>
    <n v="101"/>
    <n v="2506446"/>
    <s v="Comedy|Romance"/>
    <s v="Full Frontal "/>
    <x v="0"/>
    <n v="2000000"/>
    <n v="2002"/>
    <n v="4.7"/>
    <s v="not outlier"/>
  </r>
  <r>
    <x v="1493"/>
    <n v="98"/>
    <n v="7369373"/>
    <s v="Horror|Mystery|Thriller"/>
    <s v="Witchboard "/>
    <x v="0"/>
    <n v="2000000"/>
    <n v="1986"/>
    <n v="5.7"/>
    <s v="not outlier"/>
  </r>
  <r>
    <x v="1305"/>
    <n v="101"/>
    <n v="1984378"/>
    <s v="Comedy|Drama|Romance"/>
    <s v="Shortbus "/>
    <x v="0"/>
    <n v="2000000"/>
    <n v="2006"/>
    <n v="6.5"/>
    <s v="not outlier"/>
  </r>
  <r>
    <x v="1494"/>
    <n v="90"/>
    <n v="2283276"/>
    <s v="Animation|Biography|Documentary|Drama|History|War"/>
    <s v="Waltz with Bashir "/>
    <x v="30"/>
    <n v="1500000"/>
    <n v="2008"/>
    <n v="8"/>
    <s v="not outlier"/>
  </r>
  <r>
    <x v="1424"/>
    <n v="102"/>
    <n v="1430185"/>
    <s v="Documentary|War"/>
    <s v="No End in Sight "/>
    <x v="0"/>
    <n v="2000000"/>
    <n v="2007"/>
    <n v="8.3000000000000007"/>
    <s v="not outlier"/>
  </r>
  <r>
    <x v="1495"/>
    <n v="102"/>
    <n v="1477002"/>
    <s v="Drama|Romance"/>
    <s v="The Diary of a Teenage Girl "/>
    <x v="0"/>
    <n v="2000000"/>
    <n v="2015"/>
    <n v="6.9"/>
    <s v="not outlier"/>
  </r>
  <r>
    <x v="1496"/>
    <n v="100"/>
    <n v="1134049"/>
    <s v="Documentary|History"/>
    <s v="In the Shadow of the Moon "/>
    <x v="0"/>
    <n v="2000000"/>
    <n v="2007"/>
    <n v="8.1"/>
    <s v="not outlier"/>
  </r>
  <r>
    <x v="1360"/>
    <n v="89"/>
    <n v="653621"/>
    <s v="Biography|Documentary|History"/>
    <s v="Inside Deep Throat "/>
    <x v="0"/>
    <n v="2000000"/>
    <n v="2005"/>
    <n v="6.8"/>
    <s v="not outlier"/>
  </r>
  <r>
    <x v="1497"/>
    <n v="86"/>
    <n v="535249"/>
    <s v="Comedy"/>
    <s v="The Virginity Hit "/>
    <x v="0"/>
    <n v="3400000"/>
    <n v="2010"/>
    <n v="4.5999999999999996"/>
    <s v="not outlier"/>
  </r>
  <r>
    <x v="1498"/>
    <n v="96"/>
    <n v="371081"/>
    <s v="Comedy|Drama"/>
    <s v="House of D "/>
    <x v="0"/>
    <n v="6000000"/>
    <n v="2004"/>
    <n v="7"/>
    <s v="not outlier"/>
  </r>
  <r>
    <x v="1499"/>
    <n v="91"/>
    <n v="124494"/>
    <s v="Action|Adventure|Comedy|Drama|Music|Sci-Fi"/>
    <s v="Six-String Samurai "/>
    <x v="0"/>
    <n v="2000000"/>
    <n v="1998"/>
    <n v="6.7"/>
    <s v="not outlier"/>
  </r>
  <r>
    <x v="1500"/>
    <n v="85"/>
    <n v="100669"/>
    <s v="Comedy|Drama"/>
    <s v="Saint John of Las Vegas "/>
    <x v="0"/>
    <n v="3800000"/>
    <n v="2009"/>
    <n v="5.8"/>
    <s v="not outlier"/>
  </r>
  <r>
    <x v="40"/>
    <n v="129"/>
    <n v="186354"/>
    <s v="Drama"/>
    <s v="Stonewall "/>
    <x v="0"/>
    <n v="13500000"/>
    <n v="2015"/>
    <n v="4.5"/>
    <s v="not outlier"/>
  </r>
  <r>
    <x v="1501"/>
    <n v="95"/>
    <n v="17580"/>
    <s v="Drama"/>
    <s v="The Missing Person "/>
    <x v="0"/>
    <n v="1500000"/>
    <n v="2009"/>
    <n v="6.2"/>
    <s v="not outlier"/>
  </r>
  <r>
    <x v="1502"/>
    <n v="92"/>
    <n v="12667"/>
    <s v="Drama|Romance"/>
    <s v="London "/>
    <x v="0"/>
    <n v="14000"/>
    <n v="2005"/>
    <n v="6.6"/>
    <s v="not outlier"/>
  </r>
  <r>
    <x v="1503"/>
    <n v="96"/>
    <n v="198407"/>
    <s v="Drama"/>
    <s v="Sherrybaby "/>
    <x v="0"/>
    <n v="2000000"/>
    <n v="2006"/>
    <n v="6.6"/>
    <s v="not outlier"/>
  </r>
  <r>
    <x v="1504"/>
    <n v="119"/>
    <n v="4958"/>
    <s v="Action|Crime|Drama"/>
    <s v="Gangster's Paradise: Jerusalema "/>
    <x v="0"/>
    <n v="2000000"/>
    <n v="2008"/>
    <n v="7.8"/>
    <s v="not outlier"/>
  </r>
  <r>
    <x v="1505"/>
    <n v="92"/>
    <n v="7927"/>
    <s v="Crime|Drama|Film-Noir|Mystery|Thriller"/>
    <s v="The Lady from Shanghai "/>
    <x v="0"/>
    <n v="2300000"/>
    <n v="1947"/>
    <n v="7.7"/>
    <s v="not outlier"/>
  </r>
  <r>
    <x v="1506"/>
    <n v="106"/>
    <n v="2436"/>
    <s v="Comedy|Fantasy|Musical|Sci-Fi"/>
    <s v="The Ghastly Love of Johnny X "/>
    <x v="0"/>
    <n v="2000000"/>
    <n v="2012"/>
    <n v="5.7"/>
    <s v="not outlier"/>
  </r>
  <r>
    <x v="1507"/>
    <n v="99"/>
    <n v="4600000"/>
    <s v="Crime|Drama"/>
    <s v="River's Edge "/>
    <x v="0"/>
    <n v="1900000"/>
    <n v="1986"/>
    <n v="7.1"/>
    <s v="not outlier"/>
  </r>
  <r>
    <x v="1046"/>
    <n v="103"/>
    <n v="1420578"/>
    <s v="Drama|Fantasy"/>
    <s v="Northfork "/>
    <x v="0"/>
    <n v="1900000"/>
    <n v="2003"/>
    <n v="6.4"/>
    <s v="not outlier"/>
  </r>
  <r>
    <x v="1508"/>
    <n v="95"/>
    <n v="1028658"/>
    <s v="Drama|Mystery|Thriller"/>
    <s v="Buried "/>
    <x v="0"/>
    <n v="3000000"/>
    <n v="2010"/>
    <n v="7"/>
    <s v="not outlier"/>
  </r>
  <r>
    <x v="1509"/>
    <n v="95"/>
    <n v="18435"/>
    <s v="Drama"/>
    <s v="One to Another "/>
    <x v="4"/>
    <n v="1400000"/>
    <n v="2006"/>
    <n v="5.8"/>
    <s v="not outlier"/>
  </r>
  <r>
    <x v="960"/>
    <n v="90"/>
    <n v="2957978"/>
    <s v="Biography|Crime|Documentary|History|Thriller"/>
    <s v="Man on Wire "/>
    <x v="0"/>
    <n v="1000000"/>
    <n v="2008"/>
    <n v="7.8"/>
    <s v="not outlier"/>
  </r>
  <r>
    <x v="1510"/>
    <n v="89"/>
    <n v="444044"/>
    <s v="Drama"/>
    <s v="Brotherly Love "/>
    <x v="0"/>
    <n v="1900000"/>
    <n v="2015"/>
    <n v="7.2"/>
    <s v="not outlier"/>
  </r>
  <r>
    <x v="1511"/>
    <n v="87"/>
    <n v="40990055"/>
    <s v="Drama|Horror|Thriller"/>
    <s v="The Last Exorcism "/>
    <x v="0"/>
    <n v="1800000"/>
    <n v="2010"/>
    <n v="5.6"/>
    <s v="not outlier"/>
  </r>
  <r>
    <x v="1512"/>
    <n v="118"/>
    <n v="5709616"/>
    <s v="Drama|Romance"/>
    <s v="El crimen del padre Amaro "/>
    <x v="3"/>
    <n v="1800000"/>
    <n v="2002"/>
    <n v="6.8"/>
    <s v="not outlier"/>
  </r>
  <r>
    <x v="1513"/>
    <n v="93"/>
    <n v="12784397"/>
    <s v="Drama|Fantasy"/>
    <s v="Beasts of the Southern Wild "/>
    <x v="0"/>
    <n v="1800000"/>
    <n v="2012"/>
    <n v="7.3"/>
    <s v="not outlier"/>
  </r>
  <r>
    <x v="1514"/>
    <n v="109"/>
    <n v="3050934"/>
    <s v="Drama|Music"/>
    <s v="Songcatcher "/>
    <x v="0"/>
    <n v="1800000"/>
    <n v="2000"/>
    <n v="7.3"/>
    <s v="not outlier"/>
  </r>
  <r>
    <x v="1148"/>
    <n v="90"/>
    <n v="638476"/>
    <s v="Comedy|Documentary"/>
    <s v="The Greatest Movie Ever Sold "/>
    <x v="0"/>
    <n v="1500000"/>
    <n v="2011"/>
    <n v="6.6"/>
    <s v="not outlier"/>
  </r>
  <r>
    <x v="1515"/>
    <n v="108"/>
    <n v="505295"/>
    <s v="Adventure|Drama"/>
    <s v="Travelers and Magicians "/>
    <x v="31"/>
    <n v="1800000"/>
    <n v="2003"/>
    <n v="7.5"/>
    <s v="not outlier"/>
  </r>
  <r>
    <x v="168"/>
    <n v="81"/>
    <n v="7267324"/>
    <s v="Crime|Drama"/>
    <s v="Run Lola Run "/>
    <x v="15"/>
    <n v="3500000"/>
    <n v="1998"/>
    <n v="7.8"/>
    <s v="not outlier"/>
  </r>
  <r>
    <x v="1516"/>
    <n v="93"/>
    <n v="145540"/>
    <s v="Drama|Horror"/>
    <s v="May "/>
    <x v="0"/>
    <n v="500000"/>
    <n v="2002"/>
    <n v="6.7"/>
    <s v="not outlier"/>
  </r>
  <r>
    <x v="1029"/>
    <n v="138"/>
    <n v="35918429"/>
    <s v="Crime|Drama"/>
    <s v="In the Bedroom "/>
    <x v="0"/>
    <n v="1700000"/>
    <n v="2001"/>
    <n v="7.5"/>
    <s v="not outlier"/>
  </r>
  <r>
    <x v="1517"/>
    <n v="105"/>
    <n v="92401"/>
    <s v="Horror|Thriller"/>
    <s v="I Spit on Your Grave "/>
    <x v="0"/>
    <n v="2000000"/>
    <n v="2010"/>
    <n v="6.3"/>
    <s v="not outlier"/>
  </r>
  <r>
    <x v="1518"/>
    <n v="98"/>
    <n v="1943649"/>
    <s v="Comedy|Crime|Romance"/>
    <s v="Happy, Texas "/>
    <x v="0"/>
    <n v="1700000"/>
    <n v="1999"/>
    <n v="6.3"/>
    <s v="not outlier"/>
  </r>
  <r>
    <x v="1519"/>
    <n v="86"/>
    <n v="992238"/>
    <s v="Drama|Romance"/>
    <s v="My Summer of Love "/>
    <x v="0"/>
    <n v="1700000"/>
    <n v="2004"/>
    <n v="6.8"/>
    <s v="not outlier"/>
  </r>
  <r>
    <x v="1520"/>
    <n v="104"/>
    <n v="4231500"/>
    <s v="Drama|Romance"/>
    <s v="The Lunchbox "/>
    <x v="21"/>
    <n v="1000000"/>
    <n v="2013"/>
    <n v="7.8"/>
    <s v="not outlier"/>
  </r>
  <r>
    <x v="1521"/>
    <n v="100"/>
    <n v="396035"/>
    <s v="Drama|Romance"/>
    <s v="Yes "/>
    <x v="0"/>
    <n v="1000000"/>
    <n v="2004"/>
    <n v="6.9"/>
    <s v="not outlier"/>
  </r>
  <r>
    <x v="1522"/>
    <n v="84"/>
    <n v="6026908"/>
    <s v="Comedy|Drama"/>
    <s v="Foolish "/>
    <x v="0"/>
    <n v="2000000"/>
    <n v="1999"/>
    <n v="4.3"/>
    <s v="not outlier"/>
  </r>
  <r>
    <x v="1523"/>
    <n v="95"/>
    <n v="1060591"/>
    <s v="Comedy|Drama|Romance"/>
    <s v="Caramel "/>
    <x v="32"/>
    <n v="1300000"/>
    <n v="2007"/>
    <n v="7.2"/>
    <s v="not outlier"/>
  </r>
  <r>
    <x v="1524"/>
    <n v="90"/>
    <n v="155972"/>
    <s v="Comedy|Drama|Romance"/>
    <s v="The Bubble "/>
    <x v="30"/>
    <n v="1500000"/>
    <n v="2006"/>
    <n v="7.3"/>
    <s v="not outlier"/>
  </r>
  <r>
    <x v="1525"/>
    <n v="123"/>
    <n v="26893"/>
    <s v="Crime|Drama|Romance"/>
    <s v="Mississippi Mermaid "/>
    <x v="4"/>
    <n v="1600000"/>
    <n v="1969"/>
    <n v="7.2"/>
    <s v="not outlier"/>
  </r>
  <r>
    <x v="1526"/>
    <n v="111"/>
    <n v="2580"/>
    <s v="Drama|Mystery"/>
    <s v="I Love Your Work "/>
    <x v="0"/>
    <n v="1650000"/>
    <n v="2003"/>
    <n v="5.4"/>
    <s v="not outlier"/>
  </r>
  <r>
    <x v="1527"/>
    <n v="108"/>
    <n v="19067631"/>
    <s v="Comedy|Drama|Romance"/>
    <s v="Waitress "/>
    <x v="0"/>
    <n v="2000000"/>
    <n v="2007"/>
    <n v="7.1"/>
    <s v="not outlier"/>
  </r>
  <r>
    <x v="1528"/>
    <n v="92"/>
    <n v="11806119"/>
    <s v="Action|Biography|Drama|Sport"/>
    <s v="Bloodsport "/>
    <x v="0"/>
    <n v="1100000"/>
    <n v="1988"/>
    <n v="6.8"/>
    <s v="not outlier"/>
  </r>
  <r>
    <x v="1529"/>
    <n v="91"/>
    <n v="7417210"/>
    <s v="Drama"/>
    <s v="Kids "/>
    <x v="0"/>
    <n v="1500000"/>
    <n v="1995"/>
    <n v="7"/>
    <s v="not outlier"/>
  </r>
  <r>
    <x v="1173"/>
    <n v="88"/>
    <n v="7362100"/>
    <s v="Comedy|Drama"/>
    <s v="The Squid and the Whale "/>
    <x v="0"/>
    <n v="1500000"/>
    <n v="2005"/>
    <n v="7.4"/>
    <s v="not outlier"/>
  </r>
  <r>
    <x v="724"/>
    <n v="97"/>
    <n v="7022940"/>
    <s v="Comedy|Drama|Romance"/>
    <s v="Kissing Jessica Stein "/>
    <x v="0"/>
    <n v="1000000"/>
    <n v="2001"/>
    <n v="6.7"/>
    <s v="not outlier"/>
  </r>
  <r>
    <x v="766"/>
    <n v="103"/>
    <n v="5132222"/>
    <s v="Drama|Mystery|Romance"/>
    <s v="Exotica "/>
    <x v="0"/>
    <n v="2000000"/>
    <n v="1994"/>
    <n v="7.2"/>
    <s v="not outlier"/>
  </r>
  <r>
    <x v="1179"/>
    <n v="110"/>
    <n v="2365931"/>
    <s v="Comedy|Crime|Drama|Romance"/>
    <s v="Buffalo '66 "/>
    <x v="0"/>
    <n v="1500000"/>
    <n v="1998"/>
    <n v="7.5"/>
    <s v="not outlier"/>
  </r>
  <r>
    <x v="32"/>
    <n v="103"/>
    <n v="53991137"/>
    <s v="Fantasy|Horror|Mystery|Thriller"/>
    <s v="Insidious "/>
    <x v="0"/>
    <n v="1500000"/>
    <n v="2010"/>
    <n v="6.8"/>
    <s v="not outlier"/>
  </r>
  <r>
    <x v="1530"/>
    <n v="114"/>
    <n v="1221261"/>
    <s v="Crime|Drama|Thriller"/>
    <s v="Nine Queens "/>
    <x v="3"/>
    <n v="1500000"/>
    <n v="2000"/>
    <n v="7.9"/>
    <s v="not outlier"/>
  </r>
  <r>
    <x v="1531"/>
    <n v="112"/>
    <n v="712294"/>
    <s v="Drama"/>
    <s v="The Ballad of Jack and Rose "/>
    <x v="0"/>
    <n v="1500000"/>
    <n v="2005"/>
    <n v="6.7"/>
    <s v="not outlier"/>
  </r>
  <r>
    <x v="1532"/>
    <n v="104"/>
    <n v="3447339"/>
    <s v="Comedy|Romance"/>
    <s v="The To Do List "/>
    <x v="0"/>
    <n v="1500000"/>
    <n v="2013"/>
    <n v="5.8"/>
    <s v="not outlier"/>
  </r>
  <r>
    <x v="1390"/>
    <n v="99"/>
    <n v="418953"/>
    <s v="Crime|Drama|Thriller"/>
    <s v="Killing Zoe "/>
    <x v="0"/>
    <n v="1500000"/>
    <n v="1993"/>
    <n v="6.5"/>
    <s v="not outlier"/>
  </r>
  <r>
    <x v="1533"/>
    <n v="98"/>
    <n v="406035"/>
    <s v="Drama"/>
    <s v="The Believer "/>
    <x v="0"/>
    <n v="1500000"/>
    <n v="2001"/>
    <n v="7.2"/>
    <s v="not outlier"/>
  </r>
  <r>
    <x v="1005"/>
    <n v="100"/>
    <n v="373967"/>
    <s v="Horror|Mystery"/>
    <s v="Session 9 "/>
    <x v="0"/>
    <n v="1500000"/>
    <n v="2001"/>
    <n v="6.5"/>
    <s v="not outlier"/>
  </r>
  <r>
    <x v="1534"/>
    <n v="80"/>
    <n v="194568"/>
    <s v="Comedy|Romance"/>
    <s v="I Want Someone to Eat Cheese With "/>
    <x v="0"/>
    <n v="1500000"/>
    <n v="2006"/>
    <n v="6.2"/>
    <s v="not outlier"/>
  </r>
  <r>
    <x v="1535"/>
    <n v="87"/>
    <n v="163245"/>
    <s v="Comedy|Drama|Family"/>
    <s v="Modern Times "/>
    <x v="0"/>
    <n v="1500000"/>
    <n v="1936"/>
    <n v="8.6"/>
    <s v="not outlier"/>
  </r>
  <r>
    <x v="1536"/>
    <n v="91"/>
    <n v="119841"/>
    <s v="Drama"/>
    <s v="Stolen Summer "/>
    <x v="0"/>
    <n v="1500000"/>
    <n v="2002"/>
    <n v="6.5"/>
    <s v="not outlier"/>
  </r>
  <r>
    <x v="1537"/>
    <n v="84"/>
    <n v="173066"/>
    <s v="Comedy|Fantasy"/>
    <s v="My Name Is Bruce "/>
    <x v="0"/>
    <n v="1500000"/>
    <n v="2007"/>
    <n v="6.3"/>
    <s v="not outlier"/>
  </r>
  <r>
    <x v="1045"/>
    <n v="90"/>
    <n v="92362"/>
    <s v="Comedy|Drama"/>
    <s v="The Salon "/>
    <x v="0"/>
    <n v="1500000"/>
    <n v="2005"/>
    <n v="4.3"/>
    <s v="not outlier"/>
  </r>
  <r>
    <x v="1538"/>
    <n v="98"/>
    <n v="105943"/>
    <s v="Comedy"/>
    <s v="Road Hard "/>
    <x v="0"/>
    <n v="1500000"/>
    <n v="2015"/>
    <n v="6.1"/>
    <s v="not outlier"/>
  </r>
  <r>
    <x v="1214"/>
    <n v="124"/>
    <n v="183490"/>
    <s v="Drama|War"/>
    <s v="Amigo "/>
    <x v="0"/>
    <n v="1700000"/>
    <n v="2010"/>
    <n v="5.8"/>
    <s v="not outlier"/>
  </r>
  <r>
    <x v="1539"/>
    <n v="95"/>
    <n v="3478"/>
    <s v="Fantasy|Horror"/>
    <s v="Pontypool "/>
    <x v="0"/>
    <n v="1500000"/>
    <n v="2008"/>
    <n v="6.7"/>
    <s v="not outlier"/>
  </r>
  <r>
    <x v="1540"/>
    <n v="90"/>
    <n v="52166"/>
    <s v="Drama"/>
    <s v="Trucker "/>
    <x v="0"/>
    <n v="2000000"/>
    <n v="2008"/>
    <n v="6.7"/>
    <s v="not outlier"/>
  </r>
  <r>
    <x v="962"/>
    <n v="101"/>
    <n v="1163508"/>
    <s v="Drama|Fantasy|Horror|Thriller"/>
    <s v="The Lords of Salem "/>
    <x v="0"/>
    <n v="2500000"/>
    <n v="2012"/>
    <n v="5.0999999999999996"/>
    <s v="not outlier"/>
  </r>
  <r>
    <x v="1541"/>
    <n v="83"/>
    <n v="184925485"/>
    <s v="Animation|Family|Fantasy|Musical"/>
    <s v="Snow White and the Seven Dwarfs "/>
    <x v="0"/>
    <n v="2000000"/>
    <n v="1937"/>
    <n v="7.7"/>
    <s v="not outlier"/>
  </r>
  <r>
    <x v="1542"/>
    <n v="106"/>
    <n v="304124"/>
    <s v="Drama"/>
    <s v="The Holy Girl "/>
    <x v="3"/>
    <n v="1400000"/>
    <n v="2004"/>
    <n v="6.7"/>
    <s v="not outlier"/>
  </r>
  <r>
    <x v="1543"/>
    <n v="94"/>
    <n v="36830"/>
    <s v="Adventure|Comedy|Horror"/>
    <s v="Incident at Loch Ness "/>
    <x v="0"/>
    <n v="1400000"/>
    <n v="2004"/>
    <n v="6.6"/>
    <s v="not outlier"/>
  </r>
  <r>
    <x v="123"/>
    <n v="120"/>
    <n v="3650677"/>
    <s v="Comedy|Crime"/>
    <s v="Lock, Stock and Two Smoking Barrels "/>
    <x v="0"/>
    <n v="960000"/>
    <n v="1998"/>
    <n v="8.1999999999999993"/>
    <s v="not outlier"/>
  </r>
  <r>
    <x v="1241"/>
    <n v="105"/>
    <n v="1647780"/>
    <s v="Drama"/>
    <s v="The Celebration "/>
    <x v="23"/>
    <n v="1300000"/>
    <n v="1998"/>
    <n v="8.1"/>
    <s v="not outlier"/>
  </r>
  <r>
    <x v="1544"/>
    <n v="95"/>
    <n v="695229"/>
    <s v="Comedy|Drama"/>
    <s v="Trees Lounge "/>
    <x v="0"/>
    <n v="1300000"/>
    <n v="1996"/>
    <n v="7.2"/>
    <s v="not outlier"/>
  </r>
  <r>
    <x v="1545"/>
    <n v="135"/>
    <n v="638951"/>
    <s v="Drama"/>
    <s v="Journey from the Fall "/>
    <x v="33"/>
    <n v="1592000"/>
    <n v="2006"/>
    <n v="7.4"/>
    <s v="not outlier"/>
  </r>
  <r>
    <x v="1546"/>
    <n v="105"/>
    <n v="609042"/>
    <s v="Drama"/>
    <s v="The Basket "/>
    <x v="0"/>
    <n v="1300000"/>
    <n v="1999"/>
    <n v="6.5"/>
    <s v="not outlier"/>
  </r>
  <r>
    <x v="1547"/>
    <n v="83"/>
    <n v="1521"/>
    <s v="Comedy|Horror"/>
    <s v="Eddie: The Sleepwalking Cannibal "/>
    <x v="0"/>
    <n v="1500000"/>
    <n v="2012"/>
    <n v="5.7"/>
    <s v="not outlier"/>
  </r>
  <r>
    <x v="1548"/>
    <n v="87"/>
    <n v="19539"/>
    <s v="Comedy"/>
    <s v="The Hebrew Hammer "/>
    <x v="0"/>
    <n v="1000000"/>
    <n v="2003"/>
    <n v="6.2"/>
    <s v="not outlier"/>
  </r>
  <r>
    <x v="562"/>
    <n v="87"/>
    <n v="19100000"/>
    <s v="Horror|Mystery|Thriller"/>
    <s v="Friday the 13th Part 2 "/>
    <x v="0"/>
    <n v="1250000"/>
    <n v="1981"/>
    <n v="6.1"/>
    <s v="not outlier"/>
  </r>
  <r>
    <x v="1549"/>
    <n v="80"/>
    <n v="2833383"/>
    <s v="Drama|Music"/>
    <s v="Filly Brown "/>
    <x v="0"/>
    <n v="427000"/>
    <n v="2012"/>
    <n v="5.7"/>
    <s v="not outlier"/>
  </r>
  <r>
    <x v="143"/>
    <n v="100"/>
    <n v="24741700"/>
    <s v="Drama"/>
    <s v="Sex, Lies, and Videotape "/>
    <x v="0"/>
    <n v="1200000"/>
    <n v="1989"/>
    <n v="7.2"/>
    <s v="not outlier"/>
  </r>
  <r>
    <x v="32"/>
    <n v="103"/>
    <n v="55153403"/>
    <s v="Horror|Mystery|Thriller"/>
    <s v="Saw "/>
    <x v="0"/>
    <n v="1200000"/>
    <n v="2004"/>
    <n v="7.7"/>
    <s v="not outlier"/>
  </r>
  <r>
    <x v="400"/>
    <n v="100"/>
    <n v="18488314"/>
    <s v="Comedy|Crime|Mystery"/>
    <s v="Super Troopers "/>
    <x v="0"/>
    <n v="1200000"/>
    <n v="2001"/>
    <n v="7.1"/>
    <s v="not outlier"/>
  </r>
  <r>
    <x v="1550"/>
    <n v="89"/>
    <n v="11278"/>
    <s v="Comedy|Drama"/>
    <s v="The Amazing Catfish "/>
    <x v="3"/>
    <n v="1300000"/>
    <n v="2013"/>
    <n v="7"/>
    <s v="not outlier"/>
  </r>
  <r>
    <x v="788"/>
    <n v="114"/>
    <n v="13876974"/>
    <s v="Comedy|Drama|Romance"/>
    <s v="Monsoon Wedding "/>
    <x v="21"/>
    <n v="7000000"/>
    <n v="2001"/>
    <n v="7.4"/>
    <s v="not outlier"/>
  </r>
  <r>
    <x v="1032"/>
    <n v="111"/>
    <n v="9180275"/>
    <s v="Drama"/>
    <s v="You Can Count on Me "/>
    <x v="0"/>
    <n v="1200000"/>
    <n v="2000"/>
    <n v="7.7"/>
    <s v="not outlier"/>
  </r>
  <r>
    <x v="1551"/>
    <n v="85"/>
    <n v="2199853"/>
    <s v="Comedy|Drama"/>
    <s v="But I'm a Cheerleader "/>
    <x v="0"/>
    <n v="1200000"/>
    <n v="1999"/>
    <n v="6.6"/>
    <s v="not outlier"/>
  </r>
  <r>
    <x v="1552"/>
    <n v="113"/>
    <n v="2859955"/>
    <s v="Drama|Sport"/>
    <s v="Home Run "/>
    <x v="0"/>
    <n v="1200000"/>
    <n v="2013"/>
    <n v="6"/>
    <s v="not outlier"/>
  </r>
  <r>
    <x v="158"/>
    <n v="99"/>
    <n v="2812029"/>
    <s v="Crime|Drama|Thriller"/>
    <s v="Reservoir Dogs "/>
    <x v="0"/>
    <n v="1200000"/>
    <n v="1992"/>
    <n v="8.4"/>
    <s v="not outlier"/>
  </r>
  <r>
    <x v="680"/>
    <n v="142"/>
    <n v="6100000"/>
    <s v="Western"/>
    <s v="The Good, the Bad and the Ugly "/>
    <x v="12"/>
    <n v="1200000"/>
    <n v="1966"/>
    <n v="8.9"/>
    <s v="not outlier"/>
  </r>
  <r>
    <x v="1553"/>
    <n v="112"/>
    <n v="375723"/>
    <s v="Comedy|Drama"/>
    <s v="The Second Mother "/>
    <x v="24"/>
    <n v="4000000"/>
    <n v="2015"/>
    <n v="7.9"/>
    <s v="not outlier"/>
  </r>
  <r>
    <x v="1554"/>
    <n v="108"/>
    <n v="594904"/>
    <s v="Comedy|Drama"/>
    <s v="Blue Like Jazz "/>
    <x v="0"/>
    <n v="1200000"/>
    <n v="2012"/>
    <n v="6"/>
    <s v="not outlier"/>
  </r>
  <r>
    <x v="1555"/>
    <n v="88"/>
    <n v="58936"/>
    <s v="Comedy|Music"/>
    <s v="Down and Out with the Dolls "/>
    <x v="0"/>
    <n v="1200000"/>
    <n v="2001"/>
    <n v="6.1"/>
    <s v="not outlier"/>
  </r>
  <r>
    <x v="1556"/>
    <n v="97"/>
    <n v="24784"/>
    <s v="Documentary"/>
    <s v="Pink Ribbons, Inc. "/>
    <x v="0"/>
    <n v="1200000"/>
    <n v="2011"/>
    <n v="7.4"/>
    <s v="not outlier"/>
  </r>
  <r>
    <x v="1557"/>
    <n v="85"/>
    <n v="7826"/>
    <s v="Comedy|Documentary"/>
    <s v="Certifiably Jonathan "/>
    <x v="0"/>
    <n v="1200000"/>
    <n v="2007"/>
    <n v="6.2"/>
    <s v="not outlier"/>
  </r>
  <r>
    <x v="1558"/>
    <n v="110"/>
    <n v="3830"/>
    <s v="Comedy|Drama"/>
    <s v="The Knife of Don Juan "/>
    <x v="3"/>
    <n v="1200000"/>
    <n v="2013"/>
    <n v="7.2"/>
    <s v="not outlier"/>
  </r>
  <r>
    <x v="297"/>
    <n v="91"/>
    <n v="2850263"/>
    <s v="Adventure|Comedy|Sport"/>
    <s v="Airborne "/>
    <x v="0"/>
    <n v="2600000"/>
    <n v="1993"/>
    <n v="6.2"/>
    <s v="not outlier"/>
  </r>
  <r>
    <x v="1559"/>
    <n v="94"/>
    <n v="16101109"/>
    <s v="Comedy"/>
    <s v="Waiting... "/>
    <x v="0"/>
    <n v="3000000"/>
    <n v="2005"/>
    <n v="6.8"/>
    <s v="not outlier"/>
  </r>
  <r>
    <x v="1476"/>
    <n v="90"/>
    <n v="6013"/>
    <s v="Crime|Drama|Thriller"/>
    <s v="Dead Man's Shoes "/>
    <x v="0"/>
    <n v="695393"/>
    <n v="2004"/>
    <n v="7.7"/>
    <s v="not outlier"/>
  </r>
  <r>
    <x v="1560"/>
    <n v="92"/>
    <n v="1400000"/>
    <s v="Action|Drama|Horror|Thriller"/>
    <s v="From a Whisper to a Scream "/>
    <x v="0"/>
    <n v="1100000"/>
    <n v="1987"/>
    <n v="5.9"/>
    <s v="not outlier"/>
  </r>
  <r>
    <x v="1561"/>
    <n v="73"/>
    <n v="39659"/>
    <s v="Comedy|Horror|Musical"/>
    <s v="Dracula: Pages from a Virgin's Diary "/>
    <x v="0"/>
    <n v="1600000"/>
    <n v="2002"/>
    <n v="7"/>
    <s v="not outlier"/>
  </r>
  <r>
    <x v="1562"/>
    <n v="110"/>
    <n v="56129"/>
    <s v="Sci-Fi|Thriller"/>
    <s v="Beyond the Black Rainbow "/>
    <x v="0"/>
    <n v="1100000"/>
    <n v="2010"/>
    <n v="6.1"/>
    <s v="not outlier"/>
  </r>
  <r>
    <x v="1563"/>
    <n v="102"/>
    <n v="4105123"/>
    <s v="Action|Crime|Thriller"/>
    <s v="The Raid: Redemption "/>
    <x v="34"/>
    <n v="1100000"/>
    <n v="2011"/>
    <n v="7.6"/>
    <s v="not outlier"/>
  </r>
  <r>
    <x v="508"/>
    <n v="145"/>
    <n v="117235247"/>
    <s v="Drama|Sport"/>
    <s v="Rocky "/>
    <x v="0"/>
    <n v="960000"/>
    <n v="1976"/>
    <n v="8.1"/>
    <s v="not outlier"/>
  </r>
  <r>
    <x v="1564"/>
    <n v="83"/>
    <n v="31537320"/>
    <s v="Horror|Mystery|Thriller"/>
    <s v="Unfriended "/>
    <x v="0"/>
    <n v="1000000"/>
    <n v="2014"/>
    <n v="5.7"/>
    <s v="not outlier"/>
  </r>
  <r>
    <x v="241"/>
    <n v="91"/>
    <n v="17986000"/>
    <s v="Horror"/>
    <s v="The Howling "/>
    <x v="0"/>
    <n v="1000000"/>
    <n v="1981"/>
    <n v="6.6"/>
    <s v="not outlier"/>
  </r>
  <r>
    <x v="1198"/>
    <n v="110"/>
    <n v="16067035"/>
    <s v="Action|Adventure|Thriller"/>
    <s v="Dr. No "/>
    <x v="0"/>
    <n v="1100000"/>
    <n v="1962"/>
    <n v="7.3"/>
    <s v="not outlier"/>
  </r>
  <r>
    <x v="1565"/>
    <n v="86"/>
    <n v="18112929"/>
    <s v="Horror|Mystery|Sci-Fi|Thriller"/>
    <s v="Chernobyl Diaries "/>
    <x v="0"/>
    <n v="1000000"/>
    <n v="2012"/>
    <n v="5"/>
    <s v="not outlier"/>
  </r>
  <r>
    <x v="1566"/>
    <n v="86"/>
    <n v="14564027"/>
    <s v="Fantasy|Horror"/>
    <s v="Hellraiser "/>
    <x v="0"/>
    <n v="1000000"/>
    <n v="1987"/>
    <n v="7"/>
    <s v="not outlier"/>
  </r>
  <r>
    <x v="700"/>
    <n v="90"/>
    <n v="10042266"/>
    <s v="Drama|Horror|Mystery|Thriller"/>
    <s v="Cry_Wolf "/>
    <x v="0"/>
    <n v="1000000"/>
    <n v="2005"/>
    <n v="5.9"/>
    <s v="not outlier"/>
  </r>
  <r>
    <x v="1567"/>
    <n v="99"/>
    <n v="10037390"/>
    <s v="Action|Adventure|Drama|Sci-Fi|Thriller"/>
    <s v="Godzilla 2000 "/>
    <x v="10"/>
    <n v="1000000000"/>
    <n v="1999"/>
    <n v="6"/>
    <s v="not outlier"/>
  </r>
  <r>
    <x v="979"/>
    <n v="112"/>
    <n v="9701559"/>
    <s v="Drama|Romance"/>
    <s v="Blue Valentine "/>
    <x v="0"/>
    <n v="3500000"/>
    <n v="2010"/>
    <n v="7.4"/>
    <s v="not outlier"/>
  </r>
  <r>
    <x v="1568"/>
    <n v="103"/>
    <n v="9013113"/>
    <s v="Adventure|Comedy|Drama"/>
    <s v="Transamerica "/>
    <x v="0"/>
    <n v="1000000"/>
    <n v="2005"/>
    <n v="7.4"/>
    <s v="not outlier"/>
  </r>
  <r>
    <x v="835"/>
    <n v="83"/>
    <n v="53245055"/>
    <s v="Horror"/>
    <s v="The Devil Inside "/>
    <x v="0"/>
    <n v="1000000"/>
    <n v="2012"/>
    <n v="4.2"/>
    <s v="not outlier"/>
  </r>
  <r>
    <x v="1569"/>
    <n v="109"/>
    <n v="9000000"/>
    <s v="Comedy|Drama|Music"/>
    <s v="Beyond the Valley of the Dolls "/>
    <x v="0"/>
    <n v="900000"/>
    <n v="1970"/>
    <n v="6.2"/>
    <s v="not outlier"/>
  </r>
  <r>
    <x v="1246"/>
    <n v="100"/>
    <n v="7186670"/>
    <s v="Adventure|Horror"/>
    <s v="The Green Inferno "/>
    <x v="0"/>
    <n v="6000000"/>
    <n v="2013"/>
    <n v="5.4"/>
    <s v="not outlier"/>
  </r>
  <r>
    <x v="1570"/>
    <n v="95"/>
    <n v="5997134"/>
    <s v="Biography|Comedy|Drama|Romance"/>
    <s v="The Sessions "/>
    <x v="0"/>
    <n v="1000000"/>
    <n v="2012"/>
    <n v="7.2"/>
    <s v="not outlier"/>
  </r>
  <r>
    <x v="1005"/>
    <n v="104"/>
    <n v="3386698"/>
    <s v="Comedy|Drama|Romance"/>
    <s v="Next Stop Wonderland "/>
    <x v="0"/>
    <n v="1000000"/>
    <n v="1998"/>
    <n v="6.7"/>
    <s v="not outlier"/>
  </r>
  <r>
    <x v="1571"/>
    <n v="97"/>
    <n v="2508841"/>
    <s v="Crime|Drama"/>
    <s v="Frozen River "/>
    <x v="0"/>
    <n v="1000000"/>
    <n v="2008"/>
    <n v="7.2"/>
    <s v="not outlier"/>
  </r>
  <r>
    <x v="1572"/>
    <n v="91"/>
    <n v="4946250"/>
    <s v="Documentary|Music"/>
    <s v="20 Feet from Stardom "/>
    <x v="0"/>
    <n v="1000000"/>
    <n v="2013"/>
    <n v="7.4"/>
    <s v="not outlier"/>
  </r>
  <r>
    <x v="1320"/>
    <n v="84"/>
    <n v="1950218"/>
    <s v="Comedy|Drama"/>
    <s v="Two Girls and a Guy "/>
    <x v="0"/>
    <n v="1000000"/>
    <n v="1997"/>
    <n v="5.6"/>
    <s v="not outlier"/>
  </r>
  <r>
    <x v="1226"/>
    <n v="86"/>
    <n v="1277257"/>
    <s v="Comedy|Drama|Romance"/>
    <s v="Walking and Talking "/>
    <x v="0"/>
    <n v="1000000"/>
    <n v="1996"/>
    <n v="6.8"/>
    <s v="not outlier"/>
  </r>
  <r>
    <x v="1573"/>
    <n v="92"/>
    <n v="1677838"/>
    <s v="Documentary"/>
    <s v="Who Killed the Electric Car? "/>
    <x v="0"/>
    <n v="1000000"/>
    <n v="2006"/>
    <n v="7.7"/>
    <s v="not outlier"/>
  </r>
  <r>
    <x v="1574"/>
    <n v="94"/>
    <n v="1744858"/>
    <s v="Comedy|Drama|Romance|Sport"/>
    <s v="The Broken Hearts Club: A Romantic Comedy "/>
    <x v="0"/>
    <n v="1000000"/>
    <n v="2000"/>
    <n v="7"/>
    <s v="not outlier"/>
  </r>
  <r>
    <x v="1575"/>
    <n v="100"/>
    <n v="982214"/>
    <s v="Drama"/>
    <s v="Slam "/>
    <x v="0"/>
    <n v="1000000"/>
    <n v="1998"/>
    <n v="7.2"/>
    <s v="not outlier"/>
  </r>
  <r>
    <x v="1576"/>
    <n v="119"/>
    <n v="798341"/>
    <s v="Crime|Drama|Mystery"/>
    <s v="Brigham City "/>
    <x v="0"/>
    <n v="1000000"/>
    <n v="2001"/>
    <n v="7.2"/>
    <s v="not outlier"/>
  </r>
  <r>
    <x v="1577"/>
    <n v="167"/>
    <n v="610991"/>
    <s v="Drama|Romance"/>
    <s v="Fiza "/>
    <x v="21"/>
    <n v="1000000"/>
    <n v="2000"/>
    <n v="6.2"/>
    <s v="not outlier"/>
  </r>
  <r>
    <x v="804"/>
    <n v="92"/>
    <n v="582024"/>
    <s v="Comedy|Sci-Fi"/>
    <s v="Orgazmo "/>
    <x v="0"/>
    <n v="1000000"/>
    <n v="1997"/>
    <n v="6.2"/>
    <s v="not outlier"/>
  </r>
  <r>
    <x v="445"/>
    <n v="108"/>
    <n v="548712"/>
    <s v="Drama|Romance"/>
    <s v="All the Real Girls "/>
    <x v="0"/>
    <n v="2500000"/>
    <n v="2003"/>
    <n v="6.9"/>
    <s v="not outlier"/>
  </r>
  <r>
    <x v="1578"/>
    <n v="97"/>
    <n v="464655"/>
    <s v="Comedy|Drama"/>
    <s v="Dream with the Fishes "/>
    <x v="0"/>
    <n v="1000000"/>
    <n v="1997"/>
    <n v="7"/>
    <s v="not outlier"/>
  </r>
  <r>
    <x v="1579"/>
    <n v="88"/>
    <n v="464126"/>
    <s v="Drama"/>
    <s v="Blue Car "/>
    <x v="0"/>
    <n v="1000000"/>
    <n v="2002"/>
    <n v="6.7"/>
    <s v="not outlier"/>
  </r>
  <r>
    <x v="1580"/>
    <n v="88"/>
    <n v="104077"/>
    <s v="Comedy|Drama|Fantasy|Romance"/>
    <s v="Wristcutters: A Love Story "/>
    <x v="0"/>
    <n v="1000000"/>
    <n v="2006"/>
    <n v="7.4"/>
    <s v="not outlier"/>
  </r>
  <r>
    <x v="1581"/>
    <n v="79"/>
    <n v="279282"/>
    <s v="Comedy|Drama|Romance"/>
    <s v="The Battle of Shaker Heights "/>
    <x v="0"/>
    <n v="1000000"/>
    <n v="2003"/>
    <n v="6.1"/>
    <s v="not outlier"/>
  </r>
  <r>
    <x v="1582"/>
    <n v="96"/>
    <n v="484221"/>
    <s v="Biography|Crime|Documentary|History"/>
    <s v="The Act of Killing "/>
    <x v="34"/>
    <n v="1000000"/>
    <n v="2012"/>
    <n v="8.1999999999999993"/>
    <s v="not outlier"/>
  </r>
  <r>
    <x v="1583"/>
    <n v="53"/>
    <n v="274661"/>
    <s v="Crime|Documentary|War"/>
    <s v="Taxi to the Dark Side "/>
    <x v="0"/>
    <n v="1000000"/>
    <n v="2007"/>
    <n v="7.7"/>
    <s v="not outlier"/>
  </r>
  <r>
    <x v="1584"/>
    <n v="97"/>
    <n v="144431"/>
    <s v="Documentary|Sport"/>
    <s v="Once in a Lifetime: The Extraordinary Story of the New York Cosmos "/>
    <x v="0"/>
    <n v="1000000"/>
    <n v="2006"/>
    <n v="7.3"/>
    <s v="not outlier"/>
  </r>
  <r>
    <x v="1585"/>
    <n v="91"/>
    <n v="287761"/>
    <s v="Adventure|Biography|Documentary|Drama"/>
    <s v="Antarctica: A Year on Ice "/>
    <x v="0"/>
    <n v="1000000"/>
    <n v="2013"/>
    <n v="7.6"/>
    <s v="not outlier"/>
  </r>
  <r>
    <x v="1586"/>
    <n v="93"/>
    <n v="100240"/>
    <s v="Documentary"/>
    <s v="A Lego Brickumentary "/>
    <x v="0"/>
    <n v="1000000"/>
    <n v="2014"/>
    <n v="6.8"/>
    <s v="not outlier"/>
  </r>
  <r>
    <x v="1587"/>
    <n v="112"/>
    <n v="96734"/>
    <s v="Action|Drama"/>
    <s v="Hardflip "/>
    <x v="0"/>
    <n v="1000000"/>
    <n v="2012"/>
    <n v="5.6"/>
    <s v="not outlier"/>
  </r>
  <r>
    <x v="1588"/>
    <n v="160"/>
    <n v="49000"/>
    <s v="Thriller"/>
    <s v="Chocolate: Deep Dark Secrets "/>
    <x v="21"/>
    <n v="1500000"/>
    <n v="2005"/>
    <n v="4.8"/>
    <s v="not outlier"/>
  </r>
  <r>
    <x v="1589"/>
    <n v="95"/>
    <n v="100659"/>
    <s v="Horror"/>
    <s v="The House of the Devil "/>
    <x v="0"/>
    <n v="900000"/>
    <n v="2009"/>
    <n v="6.4"/>
    <s v="not outlier"/>
  </r>
  <r>
    <x v="1590"/>
    <n v="93"/>
    <n v="48430"/>
    <s v="Comedy|Crime|Thriller"/>
    <s v="The Perfect Host "/>
    <x v="0"/>
    <n v="500000"/>
    <n v="2010"/>
    <n v="6.8"/>
    <s v="not outlier"/>
  </r>
  <r>
    <x v="494"/>
    <n v="88"/>
    <n v="21210"/>
    <s v="Comedy|Crime"/>
    <s v="Safe Men "/>
    <x v="0"/>
    <n v="1000000"/>
    <n v="1998"/>
    <n v="6.1"/>
    <s v="not outlier"/>
  </r>
  <r>
    <x v="596"/>
    <n v="82"/>
    <n v="12996"/>
    <s v="Action|Comedy|Fantasy|Sci-Fi"/>
    <s v="The Specials "/>
    <x v="0"/>
    <n v="1000000"/>
    <n v="2000"/>
    <n v="6"/>
    <s v="not outlier"/>
  </r>
  <r>
    <x v="1591"/>
    <n v="78"/>
    <n v="10018"/>
    <s v="Crime|Drama|Thriller"/>
    <s v="Alone with Her "/>
    <x v="0"/>
    <n v="1000000"/>
    <n v="2006"/>
    <n v="6.1"/>
    <s v="not outlier"/>
  </r>
  <r>
    <x v="1592"/>
    <n v="97"/>
    <n v="62480"/>
    <s v="Drama|Sci-Fi"/>
    <s v="Creative Control "/>
    <x v="0"/>
    <n v="1000000"/>
    <n v="2015"/>
    <n v="5.5"/>
    <s v="not outlier"/>
  </r>
  <r>
    <x v="1593"/>
    <n v="81"/>
    <n v="6387"/>
    <s v="Comedy|Drama|Sci-Fi"/>
    <s v="Special "/>
    <x v="0"/>
    <n v="1000000"/>
    <n v="2006"/>
    <n v="6.9"/>
    <s v="not outlier"/>
  </r>
  <r>
    <x v="797"/>
    <n v="88"/>
    <n v="721"/>
    <s v="Action|Drama"/>
    <s v="In Her Line of Fire "/>
    <x v="0"/>
    <n v="1000000"/>
    <n v="2006"/>
    <n v="4.0999999999999996"/>
    <s v="not outlier"/>
  </r>
  <r>
    <x v="1594"/>
    <n v="96"/>
    <n v="703"/>
    <s v="Comedy|Drama"/>
    <s v="The Jimmy Show "/>
    <x v="0"/>
    <n v="1500000"/>
    <n v="2001"/>
    <n v="5.4"/>
    <s v="not outlier"/>
  </r>
  <r>
    <x v="1595"/>
    <n v="108"/>
    <n v="9600000"/>
    <s v="Crime|Drama|Romance"/>
    <s v="On the Waterfront "/>
    <x v="0"/>
    <n v="910000"/>
    <n v="1954"/>
    <n v="8.1999999999999993"/>
    <s v="not outlier"/>
  </r>
  <r>
    <x v="1596"/>
    <n v="100"/>
    <n v="20186"/>
    <s v="Comedy"/>
    <s v="L!fe Happens "/>
    <x v="0"/>
    <n v="930000"/>
    <n v="2011"/>
    <n v="5.7"/>
    <s v="not outlier"/>
  </r>
  <r>
    <x v="1597"/>
    <n v="113"/>
    <n v="1185783"/>
    <s v="Drama"/>
    <s v="4 Months, 3 Weeks and 2 Days "/>
    <x v="35"/>
    <n v="590000"/>
    <n v="2007"/>
    <n v="7.9"/>
    <s v="not outlier"/>
  </r>
  <r>
    <x v="292"/>
    <n v="104"/>
    <n v="1007962"/>
    <s v="Crime|Drama|Thriller"/>
    <s v="Hard Candy "/>
    <x v="0"/>
    <n v="950000"/>
    <n v="2005"/>
    <n v="7.1"/>
    <s v="not outlier"/>
  </r>
  <r>
    <x v="1551"/>
    <n v="91"/>
    <n v="381186"/>
    <s v="Drama|Thriller"/>
    <s v="The Quiet "/>
    <x v="0"/>
    <n v="900000"/>
    <n v="2005"/>
    <n v="6.4"/>
    <s v="not outlier"/>
  </r>
  <r>
    <x v="565"/>
    <n v="85"/>
    <n v="16097842"/>
    <s v="Biography|Drama|Romance"/>
    <s v="Fruitvale Station "/>
    <x v="0"/>
    <n v="900000"/>
    <n v="2013"/>
    <n v="7.5"/>
    <s v="not outlier"/>
  </r>
  <r>
    <x v="1598"/>
    <n v="101"/>
    <n v="6643"/>
    <s v="Comedy|Fantasy|Thriller"/>
    <s v="The Brass Teapot "/>
    <x v="0"/>
    <n v="900000"/>
    <n v="2012"/>
    <n v="6.4"/>
    <s v="not outlier"/>
  </r>
  <r>
    <x v="724"/>
    <n v="88"/>
    <n v="442638"/>
    <s v="Comedy|Romance|Sport"/>
    <s v="The Hammer "/>
    <x v="0"/>
    <n v="850000"/>
    <n v="2007"/>
    <n v="7.3"/>
    <s v="not outlier"/>
  </r>
  <r>
    <x v="1599"/>
    <n v="107"/>
    <n v="819939"/>
    <s v="Comedy|Drama|Romance"/>
    <s v="Latter Days "/>
    <x v="0"/>
    <n v="850000"/>
    <n v="2003"/>
    <n v="7.2"/>
    <s v="not outlier"/>
  </r>
  <r>
    <x v="1600"/>
    <n v="88"/>
    <n v="1243961"/>
    <s v="Comedy"/>
    <s v="For a Good Time, Call... "/>
    <x v="0"/>
    <n v="850000"/>
    <n v="2012"/>
    <n v="6"/>
    <s v="not outlier"/>
  </r>
  <r>
    <x v="1601"/>
    <n v="95"/>
    <n v="15278"/>
    <s v="Drama|Fantasy|Sci-Fi"/>
    <s v="Time Changer "/>
    <x v="0"/>
    <n v="825000"/>
    <n v="2002"/>
    <n v="5.6"/>
    <s v="not outlier"/>
  </r>
  <r>
    <x v="1602"/>
    <n v="123"/>
    <n v="7098492"/>
    <s v="Drama|Mystery"/>
    <s v="A Separation "/>
    <x v="36"/>
    <n v="500000"/>
    <n v="2011"/>
    <n v="8.4"/>
    <s v="not outlier"/>
  </r>
  <r>
    <x v="1445"/>
    <n v="88"/>
    <n v="4771000"/>
    <s v="Comedy|Drama"/>
    <s v="Welcome to the Dollhouse "/>
    <x v="0"/>
    <n v="800000"/>
    <n v="1995"/>
    <n v="7.5"/>
    <s v="not outlier"/>
  </r>
  <r>
    <x v="1459"/>
    <n v="114"/>
    <n v="1001437"/>
    <s v="Drama|Romance"/>
    <s v="Ruby in Paradise "/>
    <x v="0"/>
    <n v="800000"/>
    <n v="1993"/>
    <n v="7.2"/>
    <s v="not outlier"/>
  </r>
  <r>
    <x v="1137"/>
    <n v="88"/>
    <n v="2073984"/>
    <s v="Drama|Romance"/>
    <s v="Raising Victor Vargas "/>
    <x v="0"/>
    <n v="800000"/>
    <n v="2002"/>
    <n v="7.2"/>
    <s v="not outlier"/>
  </r>
  <r>
    <x v="358"/>
    <n v="104"/>
    <n v="144583"/>
    <s v="Drama|Thriller"/>
    <s v="Deterrence "/>
    <x v="0"/>
    <n v="800000"/>
    <n v="1999"/>
    <n v="6.5"/>
    <s v="not outlier"/>
  </r>
  <r>
    <x v="1603"/>
    <n v="93"/>
    <n v="35688"/>
    <s v="Comedy"/>
    <s v="Not Cool "/>
    <x v="0"/>
    <n v="600000"/>
    <n v="2014"/>
    <n v="5.0999999999999996"/>
    <s v="not outlier"/>
  </r>
  <r>
    <x v="422"/>
    <n v="91"/>
    <n v="41709"/>
    <s v="Comedy|Horror"/>
    <s v="Dead Snow "/>
    <x v="25"/>
    <n v="800000"/>
    <n v="2009"/>
    <n v="6.4"/>
    <s v="not outlier"/>
  </r>
  <r>
    <x v="1604"/>
    <n v="90"/>
    <n v="1310270"/>
    <s v="Action|Adventure|Drama|War"/>
    <s v="Saints and Soldiers "/>
    <x v="0"/>
    <n v="780000"/>
    <n v="2003"/>
    <n v="6.8"/>
    <s v="not outlier"/>
  </r>
  <r>
    <x v="135"/>
    <n v="112"/>
    <n v="115000000"/>
    <s v="Comedy|Drama|Music"/>
    <s v="American Graffiti "/>
    <x v="0"/>
    <n v="777000"/>
    <n v="1973"/>
    <n v="7.5"/>
    <s v="not outlier"/>
  </r>
  <r>
    <x v="1605"/>
    <n v="86"/>
    <n v="5518918"/>
    <s v="Action|Adventure|Animation|Comedy|Fantasy|Sci-Fi"/>
    <s v="Aqua Teen Hunger Force Colon Movie Film for Theaters "/>
    <x v="0"/>
    <n v="750000"/>
    <n v="2007"/>
    <n v="6.9"/>
    <s v="not outlier"/>
  </r>
  <r>
    <x v="21"/>
    <n v="86"/>
    <n v="4007792"/>
    <s v="Comedy|Drama|Romance"/>
    <s v="Safety Not Guaranteed "/>
    <x v="0"/>
    <n v="750000"/>
    <n v="2012"/>
    <n v="7"/>
    <s v="not outlier"/>
  </r>
  <r>
    <x v="1606"/>
    <n v="95"/>
    <n v="26297"/>
    <s v="Crime|Horror|Thriller"/>
    <s v="Kill List "/>
    <x v="0"/>
    <n v="500000"/>
    <n v="2011"/>
    <n v="6.3"/>
    <s v="not outlier"/>
  </r>
  <r>
    <x v="1589"/>
    <n v="101"/>
    <n v="77501"/>
    <s v="Horror"/>
    <s v="The Innkeepers "/>
    <x v="0"/>
    <n v="750000"/>
    <n v="2011"/>
    <n v="5.5"/>
    <s v="not outlier"/>
  </r>
  <r>
    <x v="209"/>
    <n v="88"/>
    <n v="47329"/>
    <s v="Drama"/>
    <s v="Interview with the Assassin "/>
    <x v="0"/>
    <n v="750000"/>
    <n v="2002"/>
    <n v="6.6"/>
    <s v="not outlier"/>
  </r>
  <r>
    <x v="1607"/>
    <n v="99"/>
    <n v="18378"/>
    <s v="Crime|Drama|Horror|Thriller"/>
    <s v="Donkey Punch "/>
    <x v="0"/>
    <n v="900000"/>
    <n v="2008"/>
    <n v="5.2"/>
    <s v="not outlier"/>
  </r>
  <r>
    <x v="1231"/>
    <n v="170"/>
    <n v="7830611"/>
    <s v="Documentary|Drama|Sport"/>
    <s v="Hoop Dreams "/>
    <x v="0"/>
    <n v="700000"/>
    <n v="1994"/>
    <n v="8.3000000000000007"/>
    <s v="not outlier"/>
  </r>
  <r>
    <x v="1359"/>
    <n v="97"/>
    <n v="1141829"/>
    <s v="Crime|Drama"/>
    <s v="L.I.E. "/>
    <x v="0"/>
    <n v="700000"/>
    <n v="2001"/>
    <n v="7.2"/>
    <s v="not outlier"/>
  </r>
  <r>
    <x v="1608"/>
    <n v="106"/>
    <n v="2694973"/>
    <s v="Drama"/>
    <s v="Half Nelson "/>
    <x v="0"/>
    <n v="700000"/>
    <n v="2006"/>
    <n v="7.2"/>
    <s v="not outlier"/>
  </r>
  <r>
    <x v="1609"/>
    <n v="107"/>
    <n v="10508"/>
    <s v="Drama"/>
    <s v="Naturally Native "/>
    <x v="0"/>
    <n v="700000"/>
    <n v="1998"/>
    <n v="6.5"/>
    <s v="not outlier"/>
  </r>
  <r>
    <x v="1610"/>
    <n v="84"/>
    <n v="2301777"/>
    <s v="Comedy"/>
    <s v="Hav Plenty "/>
    <x v="0"/>
    <n v="650000"/>
    <n v="1997"/>
    <n v="6.5"/>
    <s v="not outlier"/>
  </r>
  <r>
    <x v="1611"/>
    <n v="81"/>
    <n v="3000000"/>
    <s v="Comedy|Musical|Romance"/>
    <s v="Top Hat "/>
    <x v="0"/>
    <n v="609000"/>
    <n v="1935"/>
    <n v="7.8"/>
    <s v="not outlier"/>
  </r>
  <r>
    <x v="1612"/>
    <n v="81"/>
    <n v="140530114"/>
    <s v="Horror"/>
    <s v="The Blair Witch Project "/>
    <x v="0"/>
    <n v="60000"/>
    <n v="1999"/>
    <n v="6.4"/>
    <s v="not outlier"/>
  </r>
  <r>
    <x v="1613"/>
    <n v="215"/>
    <n v="13300000"/>
    <s v="Documentary|History|Music"/>
    <s v="Woodstock "/>
    <x v="0"/>
    <n v="600000"/>
    <n v="1970"/>
    <n v="8.1"/>
    <s v="not outlier"/>
  </r>
  <r>
    <x v="1479"/>
    <n v="106"/>
    <n v="171988"/>
    <s v="Action|Crime|Drama"/>
    <s v="Mercy Streets "/>
    <x v="0"/>
    <n v="600000"/>
    <n v="2000"/>
    <n v="5.6"/>
    <s v="not outlier"/>
  </r>
  <r>
    <x v="1614"/>
    <n v="103"/>
    <n v="23616"/>
    <s v="Mystery|Thriller"/>
    <s v="Arnolds Park "/>
    <x v="0"/>
    <n v="600000"/>
    <n v="2007"/>
    <n v="5.6"/>
    <s v="not outlier"/>
  </r>
  <r>
    <x v="1615"/>
    <n v="90"/>
    <n v="13493"/>
    <s v="Drama"/>
    <s v="Broken Vessels "/>
    <x v="0"/>
    <n v="600000"/>
    <n v="1998"/>
    <n v="6.6"/>
    <s v="not outlier"/>
  </r>
  <r>
    <x v="395"/>
    <n v="87"/>
    <n v="515005"/>
    <s v="Comedy|Musical"/>
    <s v="A Hard Day's Night "/>
    <x v="0"/>
    <n v="560000"/>
    <n v="1964"/>
    <n v="7.7"/>
    <s v="not outlier"/>
  </r>
  <r>
    <x v="1616"/>
    <n v="80"/>
    <n v="2245"/>
    <s v="Documentary"/>
    <s v="The Harvest/La Cosecha "/>
    <x v="0"/>
    <n v="560000"/>
    <n v="2011"/>
    <n v="7.2"/>
    <s v="not outlier"/>
  </r>
  <r>
    <x v="1487"/>
    <n v="122"/>
    <n v="33451479"/>
    <s v="Drama|Romance"/>
    <s v="Fireproof "/>
    <x v="0"/>
    <n v="500000"/>
    <n v="2008"/>
    <n v="6.5"/>
    <s v="not outlier"/>
  </r>
  <r>
    <x v="1617"/>
    <n v="86"/>
    <n v="39552600"/>
    <s v="Adventure|Family|Romance"/>
    <s v="Benji "/>
    <x v="0"/>
    <n v="500000"/>
    <n v="1974"/>
    <n v="6.1"/>
    <s v="not outlier"/>
  </r>
  <r>
    <x v="1486"/>
    <n v="79"/>
    <n v="30500882"/>
    <s v="Adventure|Biography|Drama|Horror|Thriller"/>
    <s v="Open Water "/>
    <x v="0"/>
    <n v="500000"/>
    <n v="2003"/>
    <n v="5.7"/>
    <s v="not outlier"/>
  </r>
  <r>
    <x v="1618"/>
    <n v="97"/>
    <n v="17000000"/>
    <s v="Horror|Sci-Fi"/>
    <s v="Kingdom of the Spiders "/>
    <x v="0"/>
    <n v="500000"/>
    <n v="1977"/>
    <n v="5.9"/>
    <s v="not outlier"/>
  </r>
  <r>
    <x v="823"/>
    <n v="89"/>
    <n v="5739376"/>
    <s v="Comedy|Drama"/>
    <s v="The Station Agent "/>
    <x v="0"/>
    <n v="500000"/>
    <n v="2003"/>
    <n v="7.7"/>
    <s v="not outlier"/>
  </r>
  <r>
    <x v="1619"/>
    <n v="120"/>
    <n v="3773863"/>
    <s v="Drama"/>
    <s v="To Save a Life "/>
    <x v="0"/>
    <n v="1000000"/>
    <n v="2009"/>
    <n v="7.1"/>
    <s v="not outlier"/>
  </r>
  <r>
    <x v="1620"/>
    <n v="108"/>
    <n v="2047570"/>
    <s v="Biography|Documentary|Sport"/>
    <s v="Beyond the Mat "/>
    <x v="0"/>
    <n v="500000"/>
    <n v="1999"/>
    <n v="7.6"/>
    <s v="not outlier"/>
  </r>
  <r>
    <x v="1621"/>
    <n v="102"/>
    <n v="1250798"/>
    <s v="Comedy|Drama|Romance"/>
    <s v="The Singles Ward "/>
    <x v="0"/>
    <n v="500000"/>
    <n v="2002"/>
    <n v="6.4"/>
    <s v="not outlier"/>
  </r>
  <r>
    <x v="1622"/>
    <n v="83"/>
    <n v="1127331"/>
    <s v="Drama"/>
    <s v="Osama "/>
    <x v="14"/>
    <n v="46000"/>
    <n v="2003"/>
    <n v="7.4"/>
    <s v="not outlier"/>
  </r>
  <r>
    <x v="1623"/>
    <n v="93"/>
    <n v="906666"/>
    <s v="Documentary"/>
    <s v="Sholem Aleichem: Laughing in the Darkness "/>
    <x v="0"/>
    <n v="500000"/>
    <n v="2011"/>
    <n v="6.8"/>
    <s v="not outlier"/>
  </r>
  <r>
    <x v="1624"/>
    <n v="86"/>
    <n v="1114943"/>
    <s v="Drama|Music"/>
    <s v="Groove "/>
    <x v="0"/>
    <n v="500000"/>
    <n v="2000"/>
    <n v="6.5"/>
    <s v="not outlier"/>
  </r>
  <r>
    <x v="1621"/>
    <n v="101"/>
    <n v="1111615"/>
    <s v="Comedy|Crime|Family"/>
    <s v="The R.M. "/>
    <x v="0"/>
    <n v="500000"/>
    <n v="2003"/>
    <n v="6"/>
    <s v="not outlier"/>
  </r>
  <r>
    <x v="1046"/>
    <n v="111"/>
    <n v="985341"/>
    <s v="Drama"/>
    <s v="Twin Falls Idaho "/>
    <x v="0"/>
    <n v="500000"/>
    <n v="1999"/>
    <n v="7.3"/>
    <s v="not outlier"/>
  </r>
  <r>
    <x v="1625"/>
    <n v="90"/>
    <n v="603943"/>
    <s v="Crime|Drama"/>
    <s v="Mean Creek "/>
    <x v="0"/>
    <n v="500000"/>
    <n v="2004"/>
    <n v="7.3"/>
    <s v="not outlier"/>
  </r>
  <r>
    <x v="1364"/>
    <n v="86"/>
    <n v="334041"/>
    <s v="Crime|Drama|Romance"/>
    <s v="Hurricane Streets "/>
    <x v="0"/>
    <n v="500000"/>
    <n v="1997"/>
    <n v="6.5"/>
    <s v="not outlier"/>
  </r>
  <r>
    <x v="1626"/>
    <n v="98"/>
    <n v="295468"/>
    <s v="Comedy|Romance"/>
    <s v="Never Again "/>
    <x v="0"/>
    <n v="500000"/>
    <n v="2001"/>
    <n v="6"/>
    <s v="not outlier"/>
  </r>
  <r>
    <x v="1627"/>
    <n v="91"/>
    <n v="243347"/>
    <s v="Crime|Drama|Thriller"/>
    <s v="Civil Brand "/>
    <x v="0"/>
    <n v="500000"/>
    <n v="2002"/>
    <n v="5.3"/>
    <s v="not outlier"/>
  </r>
  <r>
    <x v="1544"/>
    <n v="91"/>
    <n v="154077"/>
    <s v="Comedy|Drama"/>
    <s v="Lonesome Jim "/>
    <x v="0"/>
    <n v="500000"/>
    <n v="2005"/>
    <n v="6.6"/>
    <s v="not outlier"/>
  </r>
  <r>
    <x v="1628"/>
    <n v="88"/>
    <n v="151389"/>
    <s v="Documentary"/>
    <s v="Deceptive Practice: The Mysteries and Mentors of Ricky Jay "/>
    <x v="0"/>
    <n v="500000"/>
    <n v="2012"/>
    <n v="7.1"/>
    <s v="not outlier"/>
  </r>
  <r>
    <x v="1105"/>
    <n v="202"/>
    <n v="269061"/>
    <s v="Action|Adventure|Drama"/>
    <s v="Seven Samurai "/>
    <x v="10"/>
    <n v="2000000"/>
    <n v="1954"/>
    <n v="8.6999999999999993"/>
    <s v="not outlier"/>
  </r>
  <r>
    <x v="1629"/>
    <n v="89"/>
    <n v="133778"/>
    <s v="Documentary|Sport"/>
    <s v="The Other Dream Team "/>
    <x v="0"/>
    <n v="500000"/>
    <n v="2012"/>
    <n v="8.4"/>
    <s v="not outlier"/>
  </r>
  <r>
    <x v="39"/>
    <n v="84"/>
    <n v="52850"/>
    <s v="Comedy"/>
    <s v="Finishing the Game: The Search for a New Bruce Lee "/>
    <x v="0"/>
    <n v="500000"/>
    <n v="2007"/>
    <n v="6.2"/>
    <s v="not outlier"/>
  </r>
  <r>
    <x v="1630"/>
    <n v="82"/>
    <n v="98017"/>
    <s v="Comedy|Fantasy|Horror"/>
    <s v="Rubber "/>
    <x v="0"/>
    <n v="500000"/>
    <n v="2010"/>
    <n v="5.8"/>
    <s v="not outlier"/>
  </r>
  <r>
    <x v="1599"/>
    <n v="100"/>
    <n v="31937"/>
    <s v="Comedy|Romance"/>
    <s v="Kiss the Bride "/>
    <x v="0"/>
    <n v="500000"/>
    <n v="2007"/>
    <n v="5.7"/>
    <s v="not outlier"/>
  </r>
  <r>
    <x v="1631"/>
    <n v="112"/>
    <n v="13134"/>
    <s v="Drama|Sport"/>
    <s v="The Slaughter Rule "/>
    <x v="0"/>
    <n v="500000"/>
    <n v="2002"/>
    <n v="6.1"/>
    <s v="not outlier"/>
  </r>
  <r>
    <x v="1632"/>
    <n v="94"/>
    <n v="237301"/>
    <s v="Drama|Sci-Fi|Thriller"/>
    <s v="Monsters "/>
    <x v="0"/>
    <n v="500000"/>
    <n v="2010"/>
    <n v="6.4"/>
    <s v="not outlier"/>
  </r>
  <r>
    <x v="1633"/>
    <n v="91"/>
    <n v="12055"/>
    <s v="Comedy"/>
    <s v="The Living Wake "/>
    <x v="0"/>
    <n v="500000"/>
    <n v="2007"/>
    <n v="6.5"/>
    <s v="not outlier"/>
  </r>
  <r>
    <x v="1634"/>
    <n v="87"/>
    <n v="1332"/>
    <s v="Comedy|Horror"/>
    <s v="Detention of the Dead "/>
    <x v="0"/>
    <n v="500000"/>
    <n v="2012"/>
    <n v="4.5999999999999996"/>
    <s v="not outlier"/>
  </r>
  <r>
    <x v="1635"/>
    <n v="82"/>
    <n v="21199"/>
    <s v="Action|Biography|Documentary|Sport"/>
    <s v="Born to Fly: Elizabeth Streb vs. Gravity "/>
    <x v="0"/>
    <n v="500000"/>
    <n v="2014"/>
    <n v="6.8"/>
    <s v="not outlier"/>
  </r>
  <r>
    <x v="1636"/>
    <n v="91"/>
    <n v="2712293"/>
    <s v="Crime|Drama"/>
    <s v="Straight Out of Brooklyn "/>
    <x v="0"/>
    <n v="450000"/>
    <n v="1991"/>
    <n v="5.9"/>
    <s v="not outlier"/>
  </r>
  <r>
    <x v="111"/>
    <n v="107"/>
    <n v="768045"/>
    <s v="Drama|History|War"/>
    <s v="Bloody Sunday "/>
    <x v="0"/>
    <n v="2000000"/>
    <n v="2002"/>
    <n v="7.7"/>
    <s v="not outlier"/>
  </r>
  <r>
    <x v="1637"/>
    <n v="84"/>
    <n v="379122"/>
    <s v="Comedy|Drama|Romance"/>
    <s v="Conversations with Other Women "/>
    <x v="0"/>
    <n v="450000"/>
    <n v="2005"/>
    <n v="7.1"/>
    <s v="not outlier"/>
  </r>
  <r>
    <x v="1638"/>
    <n v="103"/>
    <n v="23000"/>
    <s v="Comedy|Horror|Musical"/>
    <s v="Poultrygeist: Night of the Chicken Dead "/>
    <x v="0"/>
    <n v="500000"/>
    <n v="2006"/>
    <n v="6.2"/>
    <s v="not outlier"/>
  </r>
  <r>
    <x v="1639"/>
    <n v="89"/>
    <n v="2300000"/>
    <s v="Comedy|Musical|Romance"/>
    <s v="42nd Street "/>
    <x v="0"/>
    <n v="439000"/>
    <n v="1933"/>
    <n v="7.7"/>
    <s v="not outlier"/>
  </r>
  <r>
    <x v="1640"/>
    <n v="98"/>
    <n v="2938208"/>
    <s v="Comedy|Drama|Romance"/>
    <s v="Metropolitan "/>
    <x v="0"/>
    <n v="225000"/>
    <n v="1990"/>
    <n v="7.5"/>
    <s v="not outlier"/>
  </r>
  <r>
    <x v="1641"/>
    <n v="133"/>
    <n v="9910"/>
    <s v="Comedy|Drama|Music|Romance"/>
    <s v="As It Is in Heaven "/>
    <x v="37"/>
    <n v="25000000"/>
    <n v="2004"/>
    <n v="7.6"/>
    <s v="not outlier"/>
  </r>
  <r>
    <x v="619"/>
    <n v="92"/>
    <n v="44540956"/>
    <s v="Comedy"/>
    <s v="Napoleon Dynamite "/>
    <x v="0"/>
    <n v="400000"/>
    <n v="2004"/>
    <n v="6.9"/>
    <s v="not outlier"/>
  </r>
  <r>
    <x v="1361"/>
    <n v="90"/>
    <n v="258113"/>
    <s v="Crime|Drama|Thriller"/>
    <s v="Blue Ruin "/>
    <x v="0"/>
    <n v="1066167"/>
    <n v="2013"/>
    <n v="7.1"/>
    <s v="not outlier"/>
  </r>
  <r>
    <x v="1642"/>
    <n v="84"/>
    <n v="107917283"/>
    <s v="Horror"/>
    <s v="Paranormal Activity "/>
    <x v="0"/>
    <n v="15000"/>
    <n v="2007"/>
    <n v="6.3"/>
    <s v="not outlier"/>
  </r>
  <r>
    <x v="239"/>
    <n v="91"/>
    <n v="1229197"/>
    <s v="Adventure|Comedy|Fantasy"/>
    <s v="Monty Python and the Holy Grail "/>
    <x v="0"/>
    <n v="229575"/>
    <n v="1975"/>
    <n v="8.3000000000000007"/>
    <s v="not outlier"/>
  </r>
  <r>
    <x v="1340"/>
    <n v="90"/>
    <n v="1689999"/>
    <s v="Drama"/>
    <s v="Quinceañera "/>
    <x v="3"/>
    <n v="400000"/>
    <n v="2006"/>
    <n v="7.1"/>
    <s v="not outlier"/>
  </r>
  <r>
    <x v="1643"/>
    <n v="96"/>
    <n v="11798"/>
    <s v="Comedy|Fantasy|Horror|Musical"/>
    <s v="Gory Gory Hallelujah "/>
    <x v="0"/>
    <n v="100000"/>
    <n v="2003"/>
    <n v="4.7"/>
    <s v="not outlier"/>
  </r>
  <r>
    <x v="1644"/>
    <n v="88"/>
    <n v="592014"/>
    <s v="Biography|Documentary"/>
    <s v="Tarnation "/>
    <x v="0"/>
    <n v="218"/>
    <n v="2003"/>
    <n v="7.2"/>
    <s v="not outlier"/>
  </r>
  <r>
    <x v="1645"/>
    <n v="92"/>
    <n v="425899"/>
    <s v="Documentary"/>
    <s v="I Want Your Money "/>
    <x v="0"/>
    <n v="400000"/>
    <n v="2010"/>
    <n v="5.0999999999999996"/>
    <s v="not outlier"/>
  </r>
  <r>
    <x v="1646"/>
    <n v="82"/>
    <n v="126387"/>
    <s v="Horror"/>
    <s v="The Beyond "/>
    <x v="12"/>
    <n v="400000"/>
    <n v="1981"/>
    <n v="6.9"/>
    <s v="not outlier"/>
  </r>
  <r>
    <x v="633"/>
    <n v="101"/>
    <n v="80276912"/>
    <s v="Comedy|Romance"/>
    <s v="What Happens in Vegas "/>
    <x v="0"/>
    <n v="35000000"/>
    <n v="2008"/>
    <n v="6.1"/>
    <s v="not outlier"/>
  </r>
  <r>
    <x v="1647"/>
    <n v="86"/>
    <n v="617172"/>
    <s v="Documentary"/>
    <s v="Trekkies "/>
    <x v="0"/>
    <n v="375000"/>
    <n v="1997"/>
    <n v="7"/>
    <s v="not outlier"/>
  </r>
  <r>
    <x v="1648"/>
    <n v="100"/>
    <n v="2808000"/>
    <s v="Musical|Romance"/>
    <s v="The Broadway Melody "/>
    <x v="0"/>
    <n v="379000"/>
    <n v="1929"/>
    <n v="6.3"/>
    <s v="not outlier"/>
  </r>
  <r>
    <x v="1649"/>
    <n v="89"/>
    <n v="12843"/>
    <s v="Horror|Thriller"/>
    <s v="Maniac "/>
    <x v="0"/>
    <n v="6000000"/>
    <n v="2012"/>
    <n v="6.1"/>
    <s v="not outlier"/>
  </r>
  <r>
    <x v="1650"/>
    <n v="84"/>
    <n v="34151"/>
    <s v="Documentary|History"/>
    <s v="Censored Voices "/>
    <x v="30"/>
    <n v="450000"/>
    <n v="2015"/>
    <n v="7.2"/>
    <s v="not outlier"/>
  </r>
  <r>
    <x v="1651"/>
    <n v="88"/>
    <n v="1523883"/>
    <s v="Documentary|Sport"/>
    <s v="Murderball "/>
    <x v="0"/>
    <n v="1750211"/>
    <n v="2005"/>
    <n v="7.8"/>
    <s v="not outlier"/>
  </r>
  <r>
    <x v="1652"/>
    <n v="90"/>
    <n v="4000000"/>
    <s v="Action|Drama"/>
    <s v="American Ninja 2: The Confrontation "/>
    <x v="0"/>
    <n v="350000"/>
    <n v="1987"/>
    <n v="4.7"/>
    <s v="not outlier"/>
  </r>
  <r>
    <x v="672"/>
    <n v="102"/>
    <n v="1281176"/>
    <s v="Comedy|Drama"/>
    <s v="Tumbleweeds "/>
    <x v="0"/>
    <n v="312000"/>
    <n v="1999"/>
    <n v="6.7"/>
    <s v="not outlier"/>
  </r>
  <r>
    <x v="1653"/>
    <n v="98"/>
    <n v="16115878"/>
    <s v="Action|Fantasy|Horror|Mystery|Thriller"/>
    <s v="The Prophecy "/>
    <x v="0"/>
    <n v="8000000"/>
    <n v="1995"/>
    <n v="6.6"/>
    <s v="not outlier"/>
  </r>
  <r>
    <x v="1311"/>
    <n v="91"/>
    <n v="1652472"/>
    <s v="Comedy|Romance"/>
    <s v="When the Cat's Away "/>
    <x v="4"/>
    <n v="300000"/>
    <n v="1996"/>
    <n v="6.9"/>
    <s v="not outlier"/>
  </r>
  <r>
    <x v="521"/>
    <n v="80"/>
    <n v="2360184"/>
    <s v="Comedy|Drama"/>
    <s v="Pieces of April "/>
    <x v="0"/>
    <n v="300000"/>
    <n v="2003"/>
    <n v="7.1"/>
    <s v="not outlier"/>
  </r>
  <r>
    <x v="1654"/>
    <n v="76"/>
    <n v="255352"/>
    <s v="Drama"/>
    <s v="Old Joy "/>
    <x v="0"/>
    <n v="300000"/>
    <n v="2006"/>
    <n v="6.7"/>
    <s v="not outlier"/>
  </r>
  <r>
    <x v="1654"/>
    <n v="80"/>
    <n v="856942"/>
    <s v="Drama"/>
    <s v="Wendy and Lucy "/>
    <x v="0"/>
    <n v="200000"/>
    <n v="2008"/>
    <n v="7.1"/>
    <s v="not outlier"/>
  </r>
  <r>
    <x v="1655"/>
    <n v="102"/>
    <n v="16892"/>
    <s v="Documentary"/>
    <s v="Ayurveda: Art of Being "/>
    <x v="0"/>
    <n v="300000"/>
    <n v="2001"/>
    <n v="7.6"/>
    <s v="not outlier"/>
  </r>
  <r>
    <x v="1656"/>
    <n v="95"/>
    <n v="12438"/>
    <s v="Drama|Romance"/>
    <s v="Nothing But a Man "/>
    <x v="0"/>
    <n v="160000"/>
    <n v="1964"/>
    <n v="8.1"/>
    <s v="not outlier"/>
  </r>
  <r>
    <x v="1338"/>
    <n v="94"/>
    <n v="40542"/>
    <s v="Drama|Romance"/>
    <s v="First Love, Last Rites "/>
    <x v="0"/>
    <n v="300000"/>
    <n v="1997"/>
    <n v="5.5"/>
    <s v="not outlier"/>
  </r>
  <r>
    <x v="1657"/>
    <n v="109"/>
    <n v="5199"/>
    <s v="Drama|Sport"/>
    <s v="Fighting Tommy Riley "/>
    <x v="0"/>
    <n v="200000"/>
    <n v="2004"/>
    <n v="6.6"/>
    <s v="not outlier"/>
  </r>
  <r>
    <x v="1658"/>
    <n v="95"/>
    <n v="2468"/>
    <s v="Thriller"/>
    <s v="Locker 13 "/>
    <x v="0"/>
    <n v="300000"/>
    <n v="2014"/>
    <n v="4.8"/>
    <s v="not outlier"/>
  </r>
  <r>
    <x v="1659"/>
    <n v="90"/>
    <n v="318622"/>
    <s v="Biography|Crime|Drama|Thriller"/>
    <s v="Compliance "/>
    <x v="0"/>
    <n v="270000"/>
    <n v="2012"/>
    <n v="6.4"/>
    <s v="not outlier"/>
  </r>
  <r>
    <x v="569"/>
    <n v="113"/>
    <n v="12006514"/>
    <s v="Comedy|Drama|Romance"/>
    <s v="Chasing Amy "/>
    <x v="0"/>
    <n v="250000"/>
    <n v="1997"/>
    <n v="7.3"/>
    <s v="not outlier"/>
  </r>
  <r>
    <x v="1226"/>
    <n v="91"/>
    <n v="4186931"/>
    <s v="Comedy|Drama|Romance"/>
    <s v="Lovely &amp; Amazing "/>
    <x v="0"/>
    <n v="250000"/>
    <n v="2001"/>
    <n v="6.9"/>
    <s v="not outlier"/>
  </r>
  <r>
    <x v="39"/>
    <n v="98"/>
    <n v="3799339"/>
    <s v="Crime|Drama|Romance"/>
    <s v="Better Luck Tomorrow "/>
    <x v="0"/>
    <n v="250000"/>
    <n v="2002"/>
    <n v="7.2"/>
    <s v="not outlier"/>
  </r>
  <r>
    <x v="1660"/>
    <n v="94"/>
    <n v="1977544"/>
    <s v="Comedy|Drama|Romance"/>
    <s v="The Incredibly True Adventure of Two Girls in Love "/>
    <x v="0"/>
    <n v="250000"/>
    <n v="1995"/>
    <n v="6.5"/>
    <s v="not outlier"/>
  </r>
  <r>
    <x v="695"/>
    <n v="96"/>
    <n v="1050600"/>
    <s v="Comedy|Drama"/>
    <s v="Chuck &amp; Buck "/>
    <x v="0"/>
    <n v="250000"/>
    <n v="2000"/>
    <n v="6.6"/>
    <s v="not outlier"/>
  </r>
  <r>
    <x v="1661"/>
    <n v="100"/>
    <n v="902835"/>
    <s v="Comedy|Drama|Romance"/>
    <s v="American Desi "/>
    <x v="0"/>
    <n v="250000"/>
    <n v="2001"/>
    <n v="6.7"/>
    <s v="not outlier"/>
  </r>
  <r>
    <x v="670"/>
    <n v="90"/>
    <n v="489220"/>
    <s v="Mystery|Sci-Fi|Thriller"/>
    <s v="Cube "/>
    <x v="0"/>
    <n v="365000"/>
    <n v="1997"/>
    <n v="7.3"/>
    <s v="not outlier"/>
  </r>
  <r>
    <x v="1662"/>
    <n v="76"/>
    <n v="212285"/>
    <s v="Comedy|Romance"/>
    <s v="Love and Other Catastrophes "/>
    <x v="0"/>
    <n v="250000"/>
    <n v="1996"/>
    <n v="6.4"/>
    <s v="not outlier"/>
  </r>
  <r>
    <x v="1663"/>
    <n v="75"/>
    <n v="203134"/>
    <s v="Animation|Comedy|Drama|Fantasy|Sci-Fi"/>
    <s v="I Married a Strange Person! "/>
    <x v="0"/>
    <n v="250000"/>
    <n v="1997"/>
    <n v="7"/>
    <s v="not outlier"/>
  </r>
  <r>
    <x v="1624"/>
    <n v="78"/>
    <n v="191309"/>
    <s v="Drama|Mystery|Thriller"/>
    <s v="November "/>
    <x v="0"/>
    <n v="150000"/>
    <n v="2004"/>
    <n v="5.5"/>
    <s v="not outlier"/>
  </r>
  <r>
    <x v="1664"/>
    <n v="90"/>
    <n v="3388210"/>
    <s v="Drama|Romance"/>
    <s v="Like Crazy "/>
    <x v="0"/>
    <n v="250000"/>
    <n v="2011"/>
    <n v="6.7"/>
    <s v="not outlier"/>
  </r>
  <r>
    <x v="1391"/>
    <n v="92"/>
    <n v="177840"/>
    <s v="Comedy|Music"/>
    <s v="Sugar Town "/>
    <x v="0"/>
    <n v="250000"/>
    <n v="1999"/>
    <n v="6.1"/>
    <s v="not outlier"/>
  </r>
  <r>
    <x v="1665"/>
    <n v="81"/>
    <n v="18195"/>
    <s v="Sci-Fi"/>
    <s v="The Sticky Fingers of Time "/>
    <x v="0"/>
    <n v="250000"/>
    <n v="1997"/>
    <n v="6.3"/>
    <s v="not outlier"/>
  </r>
  <r>
    <x v="1666"/>
    <n v="86"/>
    <n v="111300"/>
    <s v="Documentary"/>
    <s v="Burn "/>
    <x v="0"/>
    <n v="225000"/>
    <n v="2012"/>
    <n v="7.5"/>
    <s v="not outlier"/>
  </r>
  <r>
    <x v="1667"/>
    <n v="106"/>
    <n v="1027119"/>
    <s v="Drama"/>
    <s v="Urbania "/>
    <x v="0"/>
    <n v="225000"/>
    <n v="2000"/>
    <n v="7"/>
    <s v="not outlier"/>
  </r>
  <r>
    <x v="1668"/>
    <n v="80"/>
    <n v="5000000"/>
    <s v="Adventure|Horror|Sci-Fi"/>
    <s v="The Beast from 20,000 Fathoms "/>
    <x v="0"/>
    <n v="210000"/>
    <n v="1953"/>
    <n v="6.7"/>
    <s v="not outlier"/>
  </r>
  <r>
    <x v="50"/>
    <n v="96"/>
    <n v="4505922"/>
    <s v="Comedy|Drama"/>
    <s v="Swingers "/>
    <x v="0"/>
    <n v="200000"/>
    <n v="1996"/>
    <n v="7.4"/>
    <s v="not outlier"/>
  </r>
  <r>
    <x v="680"/>
    <n v="99"/>
    <n v="3500000"/>
    <s v="Action|Drama|Western"/>
    <s v="A Fistful of Dollars "/>
    <x v="12"/>
    <n v="200000"/>
    <n v="1964"/>
    <n v="8"/>
    <s v="not outlier"/>
  </r>
  <r>
    <x v="1669"/>
    <n v="85"/>
    <n v="381225"/>
    <s v="Documentary"/>
    <s v="Short Cut to Nirvana: Kumbh Mela "/>
    <x v="0"/>
    <n v="200000"/>
    <n v="2004"/>
    <n v="7.2"/>
    <s v="not outlier"/>
  </r>
  <r>
    <x v="1670"/>
    <n v="101"/>
    <n v="2428241"/>
    <s v="Drama"/>
    <s v="The Grace Card "/>
    <x v="0"/>
    <n v="200000"/>
    <n v="2010"/>
    <n v="6.4"/>
    <s v="not outlier"/>
  </r>
  <r>
    <x v="819"/>
    <n v="97"/>
    <n v="78030"/>
    <s v="Drama"/>
    <s v="Middle of Nowhere "/>
    <x v="0"/>
    <n v="200000"/>
    <n v="2012"/>
    <n v="6.5"/>
    <s v="not outlier"/>
  </r>
  <r>
    <x v="1671"/>
    <n v="103"/>
    <n v="174682"/>
    <s v="Drama|Music"/>
    <s v="The Business of Fancydancing "/>
    <x v="0"/>
    <n v="200000"/>
    <n v="2002"/>
    <n v="6.9"/>
    <s v="not outlier"/>
  </r>
  <r>
    <x v="1672"/>
    <n v="86"/>
    <n v="215185"/>
    <s v="Documentary|History|Music"/>
    <s v="Call + Response "/>
    <x v="0"/>
    <n v="200000"/>
    <n v="2008"/>
    <n v="7.5"/>
    <s v="not outlier"/>
  </r>
  <r>
    <x v="1673"/>
    <n v="106"/>
    <n v="1111"/>
    <s v="Crime|Documentary"/>
    <s v="The Trials of Darryl Hunt "/>
    <x v="0"/>
    <n v="200000"/>
    <n v="2006"/>
    <n v="7.7"/>
    <s v="not outlier"/>
  </r>
  <r>
    <x v="1674"/>
    <n v="89"/>
    <n v="925402"/>
    <s v="Drama|Family"/>
    <s v="Children of Heaven "/>
    <x v="36"/>
    <n v="180000"/>
    <n v="1997"/>
    <n v="8.5"/>
    <s v="not outlier"/>
  </r>
  <r>
    <x v="1675"/>
    <n v="97"/>
    <n v="469947"/>
    <s v="Drama|Romance"/>
    <s v="Weekend "/>
    <x v="0"/>
    <n v="120000"/>
    <n v="2011"/>
    <n v="7.7"/>
    <s v="not outlier"/>
  </r>
  <r>
    <x v="410"/>
    <n v="88"/>
    <n v="7137502"/>
    <s v="Comedy|Romance"/>
    <s v="She's Gotta Have It "/>
    <x v="0"/>
    <n v="175000"/>
    <n v="1986"/>
    <n v="6.5"/>
    <s v="not outlier"/>
  </r>
  <r>
    <x v="1676"/>
    <n v="92"/>
    <n v="1316074"/>
    <s v="Drama|Romance|Sci-Fi"/>
    <s v="Another Earth "/>
    <x v="0"/>
    <n v="100000"/>
    <n v="2011"/>
    <n v="7"/>
    <s v="not outlier"/>
  </r>
  <r>
    <x v="1677"/>
    <n v="97"/>
    <n v="15180000"/>
    <s v="Crime|Drama|Thriller"/>
    <s v="Sweet Sweetback's Baadasssss Song "/>
    <x v="0"/>
    <n v="500000"/>
    <n v="1971"/>
    <n v="5.5"/>
    <s v="not outlier"/>
  </r>
  <r>
    <x v="643"/>
    <n v="78"/>
    <n v="2882062"/>
    <s v="Comedy|Drama|Romance"/>
    <s v="Tadpole "/>
    <x v="0"/>
    <n v="150000"/>
    <n v="2000"/>
    <n v="6.3"/>
    <s v="not outlier"/>
  </r>
  <r>
    <x v="1233"/>
    <n v="85"/>
    <n v="9437933"/>
    <s v="Drama|Music|Romance"/>
    <s v="Once "/>
    <x v="0"/>
    <n v="180000"/>
    <n v="2007"/>
    <n v="7.9"/>
    <s v="not outlier"/>
  </r>
  <r>
    <x v="1678"/>
    <n v="88"/>
    <n v="110720"/>
    <s v="Comedy"/>
    <s v="The Woman Chaser "/>
    <x v="0"/>
    <n v="1200000"/>
    <n v="1999"/>
    <n v="7.3"/>
    <s v="not outlier"/>
  </r>
  <r>
    <x v="1679"/>
    <n v="93"/>
    <n v="155984"/>
    <s v="Documentary"/>
    <s v="The Horse Boy "/>
    <x v="0"/>
    <n v="160000"/>
    <n v="2009"/>
    <n v="7.4"/>
    <s v="not outlier"/>
  </r>
  <r>
    <x v="1680"/>
    <n v="72"/>
    <n v="4914"/>
    <s v="Adventure|Documentary"/>
    <s v="Antarctic Edge: 70° South "/>
    <x v="0"/>
    <n v="150000"/>
    <n v="2015"/>
    <n v="7"/>
    <s v="not outlier"/>
  </r>
  <r>
    <x v="1681"/>
    <n v="80"/>
    <n v="5858"/>
    <s v="Documentary"/>
    <s v="Top Spin "/>
    <x v="0"/>
    <n v="150000"/>
    <n v="2014"/>
    <n v="7.1"/>
    <s v="not outlier"/>
  </r>
  <r>
    <x v="1199"/>
    <n v="91"/>
    <n v="6706368"/>
    <s v="Documentary"/>
    <s v="Roger &amp; Me "/>
    <x v="0"/>
    <n v="160000"/>
    <n v="1989"/>
    <n v="7.5"/>
    <s v="not outlier"/>
  </r>
  <r>
    <x v="1682"/>
    <n v="90"/>
    <n v="1573712"/>
    <s v="Comedy|Drama"/>
    <s v="Your Sister's Sister "/>
    <x v="0"/>
    <n v="125000"/>
    <n v="2011"/>
    <n v="6.7"/>
    <s v="not outlier"/>
  </r>
  <r>
    <x v="1487"/>
    <n v="111"/>
    <n v="10174663"/>
    <s v="Drama|Sport"/>
    <s v="Facing the Giants "/>
    <x v="0"/>
    <n v="100000"/>
    <n v="2006"/>
    <n v="6.7"/>
    <s v="not outlier"/>
  </r>
  <r>
    <x v="1683"/>
    <n v="81"/>
    <n v="22757819"/>
    <s v="Horror|Thriller"/>
    <s v="The Gallows "/>
    <x v="0"/>
    <n v="100000"/>
    <n v="2015"/>
    <n v="4.2"/>
    <s v="not outlier"/>
  </r>
  <r>
    <x v="1684"/>
    <n v="81"/>
    <n v="5228617"/>
    <s v="Comedy"/>
    <s v="Hollywood Shuffle "/>
    <x v="0"/>
    <n v="100000"/>
    <n v="1987"/>
    <n v="7"/>
    <s v="not outlier"/>
  </r>
  <r>
    <x v="1685"/>
    <n v="90"/>
    <n v="110536"/>
    <s v="Comedy|Horror|Sci-Fi"/>
    <s v="The Lost Skeleton of Cadavra "/>
    <x v="0"/>
    <n v="40000"/>
    <n v="2001"/>
    <n v="7"/>
    <s v="not outlier"/>
  </r>
  <r>
    <x v="1686"/>
    <n v="88"/>
    <n v="59379"/>
    <s v="Comedy|Crime|Drama|Horror|Thriller"/>
    <s v="Cheap Thrills "/>
    <x v="0"/>
    <n v="200000"/>
    <n v="2013"/>
    <n v="6.8"/>
    <s v="not outlier"/>
  </r>
  <r>
    <x v="116"/>
    <n v="84"/>
    <n v="3216970"/>
    <s v="Drama|Mystery|Thriller"/>
    <s v="Pi "/>
    <x v="0"/>
    <n v="60000"/>
    <n v="1998"/>
    <n v="7.5"/>
    <s v="not outlier"/>
  </r>
  <r>
    <x v="1687"/>
    <n v="87"/>
    <n v="536767"/>
    <s v="Biography|Comedy|Romance"/>
    <s v="20 Dates "/>
    <x v="0"/>
    <n v="60000"/>
    <n v="1998"/>
    <n v="5.3"/>
    <s v="not outlier"/>
  </r>
  <r>
    <x v="1148"/>
    <n v="100"/>
    <n v="11529368"/>
    <s v="Comedy|Documentary|Drama"/>
    <s v="Super Size Me "/>
    <x v="0"/>
    <n v="65000"/>
    <n v="2004"/>
    <n v="7.3"/>
    <s v="not outlier"/>
  </r>
  <r>
    <x v="1688"/>
    <n v="82"/>
    <n v="40557"/>
    <s v="Comedy"/>
    <s v="The FP "/>
    <x v="0"/>
    <n v="60000"/>
    <n v="2011"/>
    <n v="5.6"/>
    <s v="not outlier"/>
  </r>
  <r>
    <x v="1689"/>
    <n v="82"/>
    <n v="30084"/>
    <s v="Comedy|Drama"/>
    <s v="Happy Christmas "/>
    <x v="0"/>
    <n v="70000"/>
    <n v="2014"/>
    <n v="5.6"/>
    <s v="not outlier"/>
  </r>
  <r>
    <x v="1416"/>
    <n v="98"/>
    <n v="10246600"/>
    <s v="Comedy|Drama|Romance"/>
    <s v="The Brothers McMullen "/>
    <x v="0"/>
    <n v="25000"/>
    <n v="1995"/>
    <n v="6.6"/>
    <s v="not outlier"/>
  </r>
  <r>
    <x v="1690"/>
    <n v="98"/>
    <n v="389804"/>
    <s v="Comedy|Drama|Romance"/>
    <s v="Tiny Furniture "/>
    <x v="0"/>
    <n v="65000"/>
    <n v="2010"/>
    <n v="6.3"/>
    <s v="not outlier"/>
  </r>
  <r>
    <x v="445"/>
    <n v="90"/>
    <n v="241816"/>
    <s v="Drama"/>
    <s v="George Washington "/>
    <x v="0"/>
    <n v="42000"/>
    <n v="2000"/>
    <n v="7.5"/>
    <s v="not outlier"/>
  </r>
  <r>
    <x v="1691"/>
    <n v="90"/>
    <n v="277233"/>
    <s v="Comedy|Romance"/>
    <s v="Smiling Fish &amp; Goat on Fire "/>
    <x v="0"/>
    <n v="40000"/>
    <n v="1999"/>
    <n v="7.6"/>
    <s v="not outlier"/>
  </r>
  <r>
    <x v="1692"/>
    <n v="78"/>
    <n v="243768"/>
    <s v="Western"/>
    <s v="The Legend of God's Gun "/>
    <x v="0"/>
    <n v="30000"/>
    <n v="2007"/>
    <n v="4.0999999999999996"/>
    <s v="not outlier"/>
  </r>
  <r>
    <x v="569"/>
    <n v="102"/>
    <n v="3151130"/>
    <s v="Comedy"/>
    <s v="Clerks "/>
    <x v="0"/>
    <n v="230000"/>
    <n v="1994"/>
    <n v="7.8"/>
    <s v="not outlier"/>
  </r>
  <r>
    <x v="1693"/>
    <n v="65"/>
    <n v="8231"/>
    <s v="Drama|Fantasy"/>
    <s v="Pink Narcissus "/>
    <x v="0"/>
    <n v="27000"/>
    <n v="1971"/>
    <n v="6.7"/>
    <s v="not outlier"/>
  </r>
  <r>
    <x v="774"/>
    <n v="97"/>
    <n v="2856622"/>
    <s v="Comedy|Drama"/>
    <s v="In the Company of Men "/>
    <x v="0"/>
    <n v="25000"/>
    <n v="1997"/>
    <n v="7.3"/>
    <s v="not outlier"/>
  </r>
  <r>
    <x v="710"/>
    <n v="100"/>
    <n v="1227508"/>
    <s v="Comedy|Drama"/>
    <s v="Slacker "/>
    <x v="0"/>
    <n v="23000"/>
    <n v="1991"/>
    <n v="7.1"/>
    <s v="not outlier"/>
  </r>
  <r>
    <x v="1165"/>
    <n v="85"/>
    <n v="192467"/>
    <s v="Comedy|Drama|Romance"/>
    <s v="The Puffy Chair "/>
    <x v="0"/>
    <n v="15000"/>
    <n v="2005"/>
    <n v="6.6"/>
    <s v="not outlier"/>
  </r>
  <r>
    <x v="1694"/>
    <n v="88"/>
    <n v="76382"/>
    <s v="Romance"/>
    <s v="Breaking Upwards "/>
    <x v="0"/>
    <n v="15000"/>
    <n v="2009"/>
    <n v="6.2"/>
    <s v="not outlier"/>
  </r>
  <r>
    <x v="1049"/>
    <n v="108"/>
    <n v="180483"/>
    <s v="Comedy|Crime|Horror"/>
    <s v="Pink Flamingos "/>
    <x v="0"/>
    <n v="10000"/>
    <n v="1972"/>
    <n v="6.1"/>
    <s v="not outlier"/>
  </r>
  <r>
    <x v="1054"/>
    <n v="110"/>
    <n v="136007"/>
    <s v="Drama|Music|Romance"/>
    <s v="Clean "/>
    <x v="4"/>
    <n v="4500"/>
    <n v="2004"/>
    <n v="6.9"/>
    <s v="not outlier"/>
  </r>
  <r>
    <x v="1695"/>
    <n v="90"/>
    <n v="673780"/>
    <s v="Drama"/>
    <s v="The Circle "/>
    <x v="36"/>
    <n v="10000"/>
    <n v="2000"/>
    <n v="7.5"/>
    <s v="not outlier"/>
  </r>
  <r>
    <x v="1696"/>
    <n v="111"/>
    <n v="94596"/>
    <s v="Crime|Horror|Mystery|Thriller"/>
    <s v="The Cure "/>
    <x v="10"/>
    <n v="1000000"/>
    <n v="1997"/>
    <n v="7.4"/>
    <s v="not outlier"/>
  </r>
  <r>
    <x v="1697"/>
    <n v="77"/>
    <n v="424760"/>
    <s v="Drama|Sci-Fi|Thriller"/>
    <s v="Primer "/>
    <x v="0"/>
    <n v="7000"/>
    <n v="2004"/>
    <n v="7"/>
    <s v="not outlier"/>
  </r>
  <r>
    <x v="1698"/>
    <n v="80"/>
    <n v="70071"/>
    <s v="Thriller"/>
    <s v="Cavite "/>
    <x v="0"/>
    <n v="7000"/>
    <n v="2005"/>
    <n v="6.3"/>
    <s v="not outlier"/>
  </r>
  <r>
    <x v="397"/>
    <n v="81"/>
    <n v="2040920"/>
    <s v="Action|Crime|Drama|Romance|Thriller"/>
    <s v="El Mariachi "/>
    <x v="3"/>
    <n v="7000"/>
    <n v="1992"/>
    <n v="6.9"/>
    <s v="not outlier"/>
  </r>
  <r>
    <x v="1416"/>
    <n v="95"/>
    <n v="4584"/>
    <s v="Comedy|Drama"/>
    <s v="Newlyweds "/>
    <x v="0"/>
    <n v="9000"/>
    <n v="2011"/>
    <n v="6.4"/>
    <s v="not outlier"/>
  </r>
  <r>
    <x v="1479"/>
    <n v="90"/>
    <n v="85222"/>
    <s v="Documentary"/>
    <s v="My Date with Drew "/>
    <x v="0"/>
    <n v="1100"/>
    <n v="2004"/>
    <n v="6.6"/>
    <s v="not outli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79">
  <r>
    <s v="CCH Pounder"/>
    <n v="7.9"/>
    <x v="0"/>
    <s v="Action"/>
    <x v="0"/>
  </r>
  <r>
    <s v="CCH Pounder"/>
    <n v="7.9"/>
    <x v="1"/>
    <s v="Adventure"/>
    <x v="1"/>
  </r>
  <r>
    <s v="CCH Pounder"/>
    <n v="7.9"/>
    <x v="2"/>
    <s v="Animation"/>
    <x v="2"/>
  </r>
  <r>
    <s v="CCH Pounder"/>
    <n v="7.9"/>
    <x v="3"/>
    <s v="Biography"/>
    <x v="3"/>
  </r>
  <r>
    <s v="Pirates of the Caribbean: At World's End "/>
    <n v="7.1"/>
    <x v="0"/>
    <s v="Comedy"/>
    <x v="4"/>
  </r>
  <r>
    <s v="Pirates of the Caribbean: At World's End "/>
    <n v="7.1"/>
    <x v="1"/>
    <s v="Crime"/>
    <x v="1"/>
  </r>
  <r>
    <s v="Pirates of the Caribbean: At World's End "/>
    <n v="7.1"/>
    <x v="2"/>
    <s v="Documentary"/>
    <x v="5"/>
  </r>
  <r>
    <s v="Spectre "/>
    <n v="6.8"/>
    <x v="0"/>
    <s v="Drama"/>
    <x v="6"/>
  </r>
  <r>
    <s v="Spectre "/>
    <n v="6.8"/>
    <x v="1"/>
    <s v="Family"/>
    <x v="0"/>
  </r>
  <r>
    <s v="Spectre "/>
    <n v="6.8"/>
    <x v="4"/>
    <s v="Fantasy"/>
    <x v="0"/>
  </r>
  <r>
    <s v="The Dark Knight Rises "/>
    <n v="8.5"/>
    <x v="0"/>
    <s v="Film-Noir"/>
    <x v="7"/>
  </r>
  <r>
    <s v="The Dark Knight Rises "/>
    <n v="8.5"/>
    <x v="4"/>
    <s v="History"/>
    <x v="3"/>
  </r>
  <r>
    <s v="John Carter "/>
    <n v="6.6"/>
    <x v="0"/>
    <s v="Horror"/>
    <x v="8"/>
  </r>
  <r>
    <s v="John Carter "/>
    <n v="6.6"/>
    <x v="1"/>
    <s v="Music"/>
    <x v="1"/>
  </r>
  <r>
    <s v="John Carter "/>
    <n v="6.6"/>
    <x v="3"/>
    <s v="Musical"/>
    <x v="2"/>
  </r>
  <r>
    <s v="Spider-Man 3 "/>
    <n v="6.2"/>
    <x v="0"/>
    <s v="Mystery"/>
    <x v="9"/>
  </r>
  <r>
    <s v="Spider-Man 3 "/>
    <n v="6.2"/>
    <x v="1"/>
    <s v="Romance"/>
    <x v="9"/>
  </r>
  <r>
    <s v="Spider-Man 3 "/>
    <n v="6.2"/>
    <x v="5"/>
    <s v="Sci-Fi"/>
    <x v="9"/>
  </r>
  <r>
    <s v="Tangled "/>
    <n v="7.8"/>
    <x v="1"/>
    <s v="Short"/>
    <x v="2"/>
  </r>
  <r>
    <s v="Tangled "/>
    <n v="7.8"/>
    <x v="6"/>
    <s v="Sport"/>
    <x v="2"/>
  </r>
  <r>
    <s v="Tangled "/>
    <n v="7.8"/>
    <x v="7"/>
    <s v="Thriller"/>
    <x v="0"/>
  </r>
  <r>
    <s v="Tangled "/>
    <n v="7.8"/>
    <x v="8"/>
    <s v="War"/>
    <x v="10"/>
  </r>
  <r>
    <s v="Tangled "/>
    <n v="7.8"/>
    <x v="2"/>
    <s v="Western"/>
    <x v="2"/>
  </r>
  <r>
    <s v="Tangled "/>
    <n v="7.8"/>
    <x v="9"/>
    <m/>
    <x v="11"/>
  </r>
  <r>
    <s v="Tangled "/>
    <n v="7.8"/>
    <x v="5"/>
    <m/>
    <x v="11"/>
  </r>
  <r>
    <s v="Avengers: Age of Ultron "/>
    <n v="7.5"/>
    <x v="0"/>
    <m/>
    <x v="11"/>
  </r>
  <r>
    <s v="Avengers: Age of Ultron "/>
    <n v="7.5"/>
    <x v="1"/>
    <m/>
    <x v="11"/>
  </r>
  <r>
    <s v="Avengers: Age of Ultron "/>
    <n v="7.5"/>
    <x v="3"/>
    <m/>
    <x v="11"/>
  </r>
  <r>
    <s v="Harry Potter and the Half-Blood Prince "/>
    <n v="7.5"/>
    <x v="1"/>
    <m/>
    <x v="11"/>
  </r>
  <r>
    <s v="Harry Potter and the Half-Blood Prince "/>
    <n v="7.5"/>
    <x v="8"/>
    <m/>
    <x v="11"/>
  </r>
  <r>
    <s v="Harry Potter and the Half-Blood Prince "/>
    <n v="7.5"/>
    <x v="2"/>
    <m/>
    <x v="11"/>
  </r>
  <r>
    <s v="Harry Potter and the Half-Blood Prince "/>
    <n v="7.5"/>
    <x v="10"/>
    <m/>
    <x v="11"/>
  </r>
  <r>
    <s v="Batman v Superman: Dawn of Justice "/>
    <n v="6.9"/>
    <x v="0"/>
    <m/>
    <x v="11"/>
  </r>
  <r>
    <s v="Batman v Superman: Dawn of Justice "/>
    <n v="6.9"/>
    <x v="1"/>
    <m/>
    <x v="11"/>
  </r>
  <r>
    <s v="Batman v Superman: Dawn of Justice "/>
    <n v="6.9"/>
    <x v="3"/>
    <m/>
    <x v="11"/>
  </r>
  <r>
    <s v="Superman Returns "/>
    <n v="6.1"/>
    <x v="0"/>
    <m/>
    <x v="11"/>
  </r>
  <r>
    <s v="Superman Returns "/>
    <n v="6.1"/>
    <x v="1"/>
    <m/>
    <x v="11"/>
  </r>
  <r>
    <s v="Superman Returns "/>
    <n v="6.1"/>
    <x v="3"/>
    <m/>
    <x v="11"/>
  </r>
  <r>
    <s v="Quantum of Solace "/>
    <n v="6.7"/>
    <x v="0"/>
    <m/>
    <x v="11"/>
  </r>
  <r>
    <s v="Quantum of Solace "/>
    <n v="6.7"/>
    <x v="1"/>
    <m/>
    <x v="11"/>
  </r>
  <r>
    <s v="Pirates of the Caribbean: Dead Man's Chest "/>
    <n v="7.3"/>
    <x v="0"/>
    <m/>
    <x v="11"/>
  </r>
  <r>
    <s v="Pirates of the Caribbean: Dead Man's Chest "/>
    <n v="7.3"/>
    <x v="1"/>
    <m/>
    <x v="11"/>
  </r>
  <r>
    <s v="Pirates of the Caribbean: Dead Man's Chest "/>
    <n v="7.3"/>
    <x v="2"/>
    <m/>
    <x v="11"/>
  </r>
  <r>
    <s v="The Lone Ranger "/>
    <n v="6.5"/>
    <x v="0"/>
    <m/>
    <x v="11"/>
  </r>
  <r>
    <s v="The Lone Ranger "/>
    <n v="6.5"/>
    <x v="1"/>
    <m/>
    <x v="11"/>
  </r>
  <r>
    <s v="The Lone Ranger "/>
    <n v="6.5"/>
    <x v="11"/>
    <m/>
    <x v="11"/>
  </r>
  <r>
    <s v="Man of Steel "/>
    <n v="7.2"/>
    <x v="0"/>
    <m/>
    <x v="11"/>
  </r>
  <r>
    <s v="Man of Steel "/>
    <n v="7.2"/>
    <x v="1"/>
    <m/>
    <x v="11"/>
  </r>
  <r>
    <s v="Man of Steel "/>
    <n v="7.2"/>
    <x v="2"/>
    <m/>
    <x v="11"/>
  </r>
  <r>
    <s v="Man of Steel "/>
    <n v="7.2"/>
    <x v="3"/>
    <m/>
    <x v="11"/>
  </r>
  <r>
    <s v="The Chronicles of Narnia: Prince Caspian "/>
    <n v="6.6"/>
    <x v="0"/>
    <m/>
    <x v="11"/>
  </r>
  <r>
    <s v="The Chronicles of Narnia: Prince Caspian "/>
    <n v="6.6"/>
    <x v="1"/>
    <m/>
    <x v="11"/>
  </r>
  <r>
    <s v="The Chronicles of Narnia: Prince Caspian "/>
    <n v="6.6"/>
    <x v="8"/>
    <m/>
    <x v="11"/>
  </r>
  <r>
    <s v="The Chronicles of Narnia: Prince Caspian "/>
    <n v="6.6"/>
    <x v="2"/>
    <m/>
    <x v="11"/>
  </r>
  <r>
    <s v="The Avengers "/>
    <n v="8.1"/>
    <x v="0"/>
    <m/>
    <x v="11"/>
  </r>
  <r>
    <s v="The Avengers "/>
    <n v="8.1"/>
    <x v="1"/>
    <m/>
    <x v="11"/>
  </r>
  <r>
    <s v="The Avengers "/>
    <n v="8.1"/>
    <x v="3"/>
    <m/>
    <x v="11"/>
  </r>
  <r>
    <s v="Pirates of the Caribbean: On Stranger Tides "/>
    <n v="6.7"/>
    <x v="0"/>
    <m/>
    <x v="11"/>
  </r>
  <r>
    <s v="Pirates of the Caribbean: On Stranger Tides "/>
    <n v="6.7"/>
    <x v="1"/>
    <m/>
    <x v="11"/>
  </r>
  <r>
    <s v="Pirates of the Caribbean: On Stranger Tides "/>
    <n v="6.7"/>
    <x v="2"/>
    <m/>
    <x v="11"/>
  </r>
  <r>
    <s v="Men in Black 3 "/>
    <n v="6.8"/>
    <x v="0"/>
    <m/>
    <x v="11"/>
  </r>
  <r>
    <s v="Men in Black 3 "/>
    <n v="6.8"/>
    <x v="1"/>
    <m/>
    <x v="11"/>
  </r>
  <r>
    <s v="Men in Black 3 "/>
    <n v="6.8"/>
    <x v="7"/>
    <m/>
    <x v="11"/>
  </r>
  <r>
    <s v="Men in Black 3 "/>
    <n v="6.8"/>
    <x v="8"/>
    <m/>
    <x v="11"/>
  </r>
  <r>
    <s v="Men in Black 3 "/>
    <n v="6.8"/>
    <x v="2"/>
    <m/>
    <x v="11"/>
  </r>
  <r>
    <s v="Men in Black 3 "/>
    <n v="6.8"/>
    <x v="3"/>
    <m/>
    <x v="11"/>
  </r>
  <r>
    <s v="The Hobbit: The Battle of the Five Armies "/>
    <n v="7.5"/>
    <x v="1"/>
    <m/>
    <x v="11"/>
  </r>
  <r>
    <s v="The Hobbit: The Battle of the Five Armies "/>
    <n v="7.5"/>
    <x v="2"/>
    <m/>
    <x v="11"/>
  </r>
  <r>
    <s v="The Amazing Spider-Man "/>
    <n v="7"/>
    <x v="0"/>
    <m/>
    <x v="11"/>
  </r>
  <r>
    <s v="The Amazing Spider-Man "/>
    <n v="7"/>
    <x v="1"/>
    <m/>
    <x v="11"/>
  </r>
  <r>
    <s v="The Amazing Spider-Man "/>
    <n v="7"/>
    <x v="2"/>
    <m/>
    <x v="11"/>
  </r>
  <r>
    <s v="Robin Hood "/>
    <n v="6.7"/>
    <x v="0"/>
    <m/>
    <x v="11"/>
  </r>
  <r>
    <s v="Robin Hood "/>
    <n v="6.7"/>
    <x v="1"/>
    <m/>
    <x v="11"/>
  </r>
  <r>
    <s v="Robin Hood "/>
    <n v="6.7"/>
    <x v="12"/>
    <m/>
    <x v="11"/>
  </r>
  <r>
    <s v="Robin Hood "/>
    <n v="6.7"/>
    <x v="13"/>
    <m/>
    <x v="11"/>
  </r>
  <r>
    <s v="The Hobbit: The Desolation of Smaug "/>
    <n v="7.9"/>
    <x v="1"/>
    <m/>
    <x v="11"/>
  </r>
  <r>
    <s v="The Hobbit: The Desolation of Smaug "/>
    <n v="7.9"/>
    <x v="2"/>
    <m/>
    <x v="11"/>
  </r>
  <r>
    <s v="The Golden Compass "/>
    <n v="6.1"/>
    <x v="1"/>
    <m/>
    <x v="11"/>
  </r>
  <r>
    <s v="The Golden Compass "/>
    <n v="6.1"/>
    <x v="8"/>
    <m/>
    <x v="11"/>
  </r>
  <r>
    <s v="The Golden Compass "/>
    <n v="6.1"/>
    <x v="2"/>
    <m/>
    <x v="11"/>
  </r>
  <r>
    <s v="King Kong "/>
    <n v="7.2"/>
    <x v="0"/>
    <m/>
    <x v="11"/>
  </r>
  <r>
    <s v="King Kong "/>
    <n v="7.2"/>
    <x v="1"/>
    <m/>
    <x v="11"/>
  </r>
  <r>
    <s v="King Kong "/>
    <n v="7.2"/>
    <x v="12"/>
    <m/>
    <x v="11"/>
  </r>
  <r>
    <s v="King Kong "/>
    <n v="7.2"/>
    <x v="5"/>
    <m/>
    <x v="11"/>
  </r>
  <r>
    <s v="Titanic "/>
    <n v="7.7"/>
    <x v="12"/>
    <m/>
    <x v="11"/>
  </r>
  <r>
    <s v="Titanic "/>
    <n v="7.7"/>
    <x v="5"/>
    <m/>
    <x v="11"/>
  </r>
  <r>
    <s v="Captain America: Civil War "/>
    <n v="8.1999999999999993"/>
    <x v="0"/>
    <m/>
    <x v="11"/>
  </r>
  <r>
    <s v="Captain America: Civil War "/>
    <n v="8.1999999999999993"/>
    <x v="1"/>
    <m/>
    <x v="11"/>
  </r>
  <r>
    <s v="Captain America: Civil War "/>
    <n v="8.1999999999999993"/>
    <x v="3"/>
    <m/>
    <x v="11"/>
  </r>
  <r>
    <s v="Battleship "/>
    <n v="5.9"/>
    <x v="0"/>
    <m/>
    <x v="11"/>
  </r>
  <r>
    <s v="Battleship "/>
    <n v="5.9"/>
    <x v="1"/>
    <m/>
    <x v="11"/>
  </r>
  <r>
    <s v="Battleship "/>
    <n v="5.9"/>
    <x v="3"/>
    <m/>
    <x v="11"/>
  </r>
  <r>
    <s v="Battleship "/>
    <n v="5.9"/>
    <x v="4"/>
    <m/>
    <x v="11"/>
  </r>
  <r>
    <s v="Jurassic World "/>
    <n v="7"/>
    <x v="0"/>
    <m/>
    <x v="11"/>
  </r>
  <r>
    <s v="Jurassic World "/>
    <n v="7"/>
    <x v="1"/>
    <m/>
    <x v="11"/>
  </r>
  <r>
    <s v="Jurassic World "/>
    <n v="7"/>
    <x v="3"/>
    <m/>
    <x v="11"/>
  </r>
  <r>
    <s v="Jurassic World "/>
    <n v="7"/>
    <x v="4"/>
    <m/>
    <x v="11"/>
  </r>
  <r>
    <s v="Skyfall "/>
    <n v="7.8"/>
    <x v="0"/>
    <m/>
    <x v="11"/>
  </r>
  <r>
    <s v="Skyfall "/>
    <n v="7.8"/>
    <x v="1"/>
    <m/>
    <x v="11"/>
  </r>
  <r>
    <s v="Skyfall "/>
    <n v="7.8"/>
    <x v="4"/>
    <m/>
    <x v="11"/>
  </r>
  <r>
    <s v="Spider-Man 2 "/>
    <n v="7.3"/>
    <x v="0"/>
    <m/>
    <x v="11"/>
  </r>
  <r>
    <s v="Spider-Man 2 "/>
    <n v="7.3"/>
    <x v="1"/>
    <m/>
    <x v="11"/>
  </r>
  <r>
    <s v="Spider-Man 2 "/>
    <n v="7.3"/>
    <x v="2"/>
    <m/>
    <x v="11"/>
  </r>
  <r>
    <s v="Spider-Man 2 "/>
    <n v="7.3"/>
    <x v="5"/>
    <m/>
    <x v="11"/>
  </r>
  <r>
    <s v="Iron Man 3 "/>
    <n v="7.2"/>
    <x v="0"/>
    <m/>
    <x v="11"/>
  </r>
  <r>
    <s v="Iron Man 3 "/>
    <n v="7.2"/>
    <x v="1"/>
    <m/>
    <x v="11"/>
  </r>
  <r>
    <s v="Iron Man 3 "/>
    <n v="7.2"/>
    <x v="3"/>
    <m/>
    <x v="11"/>
  </r>
  <r>
    <s v="Alice in Wonderland "/>
    <n v="6.5"/>
    <x v="1"/>
    <m/>
    <x v="11"/>
  </r>
  <r>
    <s v="Alice in Wonderland "/>
    <n v="6.5"/>
    <x v="8"/>
    <m/>
    <x v="11"/>
  </r>
  <r>
    <s v="Alice in Wonderland "/>
    <n v="6.5"/>
    <x v="2"/>
    <m/>
    <x v="11"/>
  </r>
  <r>
    <s v="X-Men: The Last Stand "/>
    <n v="6.8"/>
    <x v="0"/>
    <m/>
    <x v="11"/>
  </r>
  <r>
    <s v="X-Men: The Last Stand "/>
    <n v="6.8"/>
    <x v="1"/>
    <m/>
    <x v="11"/>
  </r>
  <r>
    <s v="X-Men: The Last Stand "/>
    <n v="6.8"/>
    <x v="2"/>
    <m/>
    <x v="11"/>
  </r>
  <r>
    <s v="X-Men: The Last Stand "/>
    <n v="6.8"/>
    <x v="3"/>
    <m/>
    <x v="11"/>
  </r>
  <r>
    <s v="X-Men: The Last Stand "/>
    <n v="6.8"/>
    <x v="4"/>
    <m/>
    <x v="11"/>
  </r>
  <r>
    <s v="Monsters University "/>
    <n v="7.3"/>
    <x v="1"/>
    <m/>
    <x v="11"/>
  </r>
  <r>
    <s v="Monsters University "/>
    <n v="7.3"/>
    <x v="6"/>
    <m/>
    <x v="11"/>
  </r>
  <r>
    <s v="Monsters University "/>
    <n v="7.3"/>
    <x v="7"/>
    <m/>
    <x v="11"/>
  </r>
  <r>
    <s v="Monsters University "/>
    <n v="7.3"/>
    <x v="8"/>
    <m/>
    <x v="11"/>
  </r>
  <r>
    <s v="Monsters University "/>
    <n v="7.3"/>
    <x v="2"/>
    <m/>
    <x v="11"/>
  </r>
  <r>
    <s v="Transformers: Revenge of the Fallen "/>
    <n v="6"/>
    <x v="0"/>
    <m/>
    <x v="11"/>
  </r>
  <r>
    <s v="Transformers: Revenge of the Fallen "/>
    <n v="6"/>
    <x v="1"/>
    <m/>
    <x v="11"/>
  </r>
  <r>
    <s v="Transformers: Revenge of the Fallen "/>
    <n v="6"/>
    <x v="3"/>
    <m/>
    <x v="11"/>
  </r>
  <r>
    <s v="Transformers: Age of Extinction "/>
    <n v="5.7"/>
    <x v="0"/>
    <m/>
    <x v="11"/>
  </r>
  <r>
    <s v="Transformers: Age of Extinction "/>
    <n v="5.7"/>
    <x v="1"/>
    <m/>
    <x v="11"/>
  </r>
  <r>
    <s v="Transformers: Age of Extinction "/>
    <n v="5.7"/>
    <x v="3"/>
    <m/>
    <x v="11"/>
  </r>
  <r>
    <s v="Oz the Great and Powerful "/>
    <n v="6.4"/>
    <x v="1"/>
    <m/>
    <x v="11"/>
  </r>
  <r>
    <s v="Oz the Great and Powerful "/>
    <n v="6.4"/>
    <x v="8"/>
    <m/>
    <x v="11"/>
  </r>
  <r>
    <s v="Oz the Great and Powerful "/>
    <n v="6.4"/>
    <x v="2"/>
    <m/>
    <x v="11"/>
  </r>
  <r>
    <s v="The Amazing Spider-Man 2 "/>
    <n v="6.7"/>
    <x v="0"/>
    <m/>
    <x v="11"/>
  </r>
  <r>
    <s v="The Amazing Spider-Man 2 "/>
    <n v="6.7"/>
    <x v="1"/>
    <m/>
    <x v="11"/>
  </r>
  <r>
    <s v="The Amazing Spider-Man 2 "/>
    <n v="6.7"/>
    <x v="2"/>
    <m/>
    <x v="11"/>
  </r>
  <r>
    <s v="The Amazing Spider-Man 2 "/>
    <n v="6.7"/>
    <x v="3"/>
    <m/>
    <x v="11"/>
  </r>
  <r>
    <s v="TRON: Legacy "/>
    <n v="6.8"/>
    <x v="0"/>
    <m/>
    <x v="11"/>
  </r>
  <r>
    <s v="TRON: Legacy "/>
    <n v="6.8"/>
    <x v="1"/>
    <m/>
    <x v="11"/>
  </r>
  <r>
    <s v="TRON: Legacy "/>
    <n v="6.8"/>
    <x v="3"/>
    <m/>
    <x v="11"/>
  </r>
  <r>
    <s v="Cars 2 "/>
    <n v="6.3"/>
    <x v="1"/>
    <m/>
    <x v="11"/>
  </r>
  <r>
    <s v="Cars 2 "/>
    <n v="6.3"/>
    <x v="6"/>
    <m/>
    <x v="11"/>
  </r>
  <r>
    <s v="Cars 2 "/>
    <n v="6.3"/>
    <x v="7"/>
    <m/>
    <x v="11"/>
  </r>
  <r>
    <s v="Cars 2 "/>
    <n v="6.3"/>
    <x v="8"/>
    <m/>
    <x v="11"/>
  </r>
  <r>
    <s v="Cars 2 "/>
    <n v="6.3"/>
    <x v="14"/>
    <m/>
    <x v="11"/>
  </r>
  <r>
    <s v="Green Lantern "/>
    <n v="5.6"/>
    <x v="0"/>
    <m/>
    <x v="11"/>
  </r>
  <r>
    <s v="Green Lantern "/>
    <n v="5.6"/>
    <x v="1"/>
    <m/>
    <x v="11"/>
  </r>
  <r>
    <s v="Green Lantern "/>
    <n v="5.6"/>
    <x v="3"/>
    <m/>
    <x v="11"/>
  </r>
  <r>
    <s v="Toy Story 3 "/>
    <n v="8.3000000000000007"/>
    <x v="1"/>
    <m/>
    <x v="11"/>
  </r>
  <r>
    <s v="Toy Story 3 "/>
    <n v="8.3000000000000007"/>
    <x v="6"/>
    <m/>
    <x v="11"/>
  </r>
  <r>
    <s v="Toy Story 3 "/>
    <n v="8.3000000000000007"/>
    <x v="7"/>
    <m/>
    <x v="11"/>
  </r>
  <r>
    <s v="Toy Story 3 "/>
    <n v="8.3000000000000007"/>
    <x v="8"/>
    <m/>
    <x v="11"/>
  </r>
  <r>
    <s v="Toy Story 3 "/>
    <n v="8.3000000000000007"/>
    <x v="2"/>
    <m/>
    <x v="11"/>
  </r>
  <r>
    <s v="Terminator Salvation "/>
    <n v="6.6"/>
    <x v="0"/>
    <m/>
    <x v="11"/>
  </r>
  <r>
    <s v="Terminator Salvation "/>
    <n v="6.6"/>
    <x v="1"/>
    <m/>
    <x v="11"/>
  </r>
  <r>
    <s v="Terminator Salvation "/>
    <n v="6.6"/>
    <x v="3"/>
    <m/>
    <x v="11"/>
  </r>
  <r>
    <s v="Furious 7 "/>
    <n v="7.2"/>
    <x v="0"/>
    <m/>
    <x v="11"/>
  </r>
  <r>
    <s v="Furious 7 "/>
    <n v="7.2"/>
    <x v="15"/>
    <m/>
    <x v="11"/>
  </r>
  <r>
    <s v="Furious 7 "/>
    <n v="7.2"/>
    <x v="4"/>
    <m/>
    <x v="11"/>
  </r>
  <r>
    <s v="World War Z "/>
    <n v="7"/>
    <x v="0"/>
    <m/>
    <x v="11"/>
  </r>
  <r>
    <s v="World War Z "/>
    <n v="7"/>
    <x v="1"/>
    <m/>
    <x v="11"/>
  </r>
  <r>
    <s v="World War Z "/>
    <n v="7"/>
    <x v="16"/>
    <m/>
    <x v="11"/>
  </r>
  <r>
    <s v="World War Z "/>
    <n v="7"/>
    <x v="3"/>
    <m/>
    <x v="11"/>
  </r>
  <r>
    <s v="World War Z "/>
    <n v="7"/>
    <x v="4"/>
    <m/>
    <x v="11"/>
  </r>
  <r>
    <s v="X-Men: Days of Future Past "/>
    <n v="8"/>
    <x v="0"/>
    <m/>
    <x v="11"/>
  </r>
  <r>
    <s v="X-Men: Days of Future Past "/>
    <n v="8"/>
    <x v="1"/>
    <m/>
    <x v="11"/>
  </r>
  <r>
    <s v="X-Men: Days of Future Past "/>
    <n v="8"/>
    <x v="2"/>
    <m/>
    <x v="11"/>
  </r>
  <r>
    <s v="X-Men: Days of Future Past "/>
    <n v="8"/>
    <x v="3"/>
    <m/>
    <x v="11"/>
  </r>
  <r>
    <s v="X-Men: Days of Future Past "/>
    <n v="8"/>
    <x v="4"/>
    <m/>
    <x v="11"/>
  </r>
  <r>
    <s v="Star Trek Into Darkness "/>
    <n v="7.8"/>
    <x v="0"/>
    <m/>
    <x v="11"/>
  </r>
  <r>
    <s v="Star Trek Into Darkness "/>
    <n v="7.8"/>
    <x v="1"/>
    <m/>
    <x v="11"/>
  </r>
  <r>
    <s v="Star Trek Into Darkness "/>
    <n v="7.8"/>
    <x v="3"/>
    <m/>
    <x v="11"/>
  </r>
  <r>
    <s v="Jack the Giant Slayer "/>
    <n v="6.3"/>
    <x v="1"/>
    <m/>
    <x v="11"/>
  </r>
  <r>
    <s v="Jack the Giant Slayer "/>
    <n v="6.3"/>
    <x v="2"/>
    <m/>
    <x v="11"/>
  </r>
  <r>
    <s v="The Great Gatsby "/>
    <n v="7.3"/>
    <x v="12"/>
    <m/>
    <x v="11"/>
  </r>
  <r>
    <s v="The Great Gatsby "/>
    <n v="7.3"/>
    <x v="5"/>
    <m/>
    <x v="11"/>
  </r>
  <r>
    <s v="Prince of Persia: The Sands of Time "/>
    <n v="6.6"/>
    <x v="0"/>
    <m/>
    <x v="11"/>
  </r>
  <r>
    <s v="Prince of Persia: The Sands of Time "/>
    <n v="6.6"/>
    <x v="1"/>
    <m/>
    <x v="11"/>
  </r>
  <r>
    <s v="Prince of Persia: The Sands of Time "/>
    <n v="6.6"/>
    <x v="2"/>
    <m/>
    <x v="11"/>
  </r>
  <r>
    <s v="Prince of Persia: The Sands of Time "/>
    <n v="6.6"/>
    <x v="5"/>
    <m/>
    <x v="11"/>
  </r>
  <r>
    <s v="Pacific Rim "/>
    <n v="7"/>
    <x v="0"/>
    <m/>
    <x v="11"/>
  </r>
  <r>
    <s v="Pacific Rim "/>
    <n v="7"/>
    <x v="1"/>
    <m/>
    <x v="11"/>
  </r>
  <r>
    <s v="Pacific Rim "/>
    <n v="7"/>
    <x v="3"/>
    <m/>
    <x v="11"/>
  </r>
  <r>
    <s v="Transformers: Dark of the Moon "/>
    <n v="6.3"/>
    <x v="0"/>
    <m/>
    <x v="11"/>
  </r>
  <r>
    <s v="Transformers: Dark of the Moon "/>
    <n v="6.3"/>
    <x v="1"/>
    <m/>
    <x v="11"/>
  </r>
  <r>
    <s v="Transformers: Dark of the Moon "/>
    <n v="6.3"/>
    <x v="3"/>
    <m/>
    <x v="11"/>
  </r>
  <r>
    <s v="Indiana Jones and the Kingdom of the Crystal Skull "/>
    <n v="6.2"/>
    <x v="0"/>
    <m/>
    <x v="11"/>
  </r>
  <r>
    <s v="Indiana Jones and the Kingdom of the Crystal Skull "/>
    <n v="6.2"/>
    <x v="1"/>
    <m/>
    <x v="11"/>
  </r>
  <r>
    <s v="Indiana Jones and the Kingdom of the Crystal Skull "/>
    <n v="6.2"/>
    <x v="2"/>
    <m/>
    <x v="11"/>
  </r>
  <r>
    <s v="Brave "/>
    <n v="7.2"/>
    <x v="1"/>
    <m/>
    <x v="11"/>
  </r>
  <r>
    <s v="Brave "/>
    <n v="7.2"/>
    <x v="6"/>
    <m/>
    <x v="11"/>
  </r>
  <r>
    <s v="Brave "/>
    <n v="7.2"/>
    <x v="7"/>
    <m/>
    <x v="11"/>
  </r>
  <r>
    <s v="Brave "/>
    <n v="7.2"/>
    <x v="8"/>
    <m/>
    <x v="11"/>
  </r>
  <r>
    <s v="Brave "/>
    <n v="7.2"/>
    <x v="2"/>
    <m/>
    <x v="11"/>
  </r>
  <r>
    <s v="Star Trek Beyond "/>
    <n v="7.5"/>
    <x v="0"/>
    <m/>
    <x v="11"/>
  </r>
  <r>
    <s v="Star Trek Beyond "/>
    <n v="7.5"/>
    <x v="1"/>
    <m/>
    <x v="11"/>
  </r>
  <r>
    <s v="Star Trek Beyond "/>
    <n v="7.5"/>
    <x v="3"/>
    <m/>
    <x v="11"/>
  </r>
  <r>
    <s v="Star Trek Beyond "/>
    <n v="7.5"/>
    <x v="4"/>
    <m/>
    <x v="11"/>
  </r>
  <r>
    <s v="WALL·E "/>
    <n v="8.4"/>
    <x v="1"/>
    <m/>
    <x v="11"/>
  </r>
  <r>
    <s v="WALL·E "/>
    <n v="8.4"/>
    <x v="6"/>
    <m/>
    <x v="11"/>
  </r>
  <r>
    <s v="WALL·E "/>
    <n v="8.4"/>
    <x v="8"/>
    <m/>
    <x v="11"/>
  </r>
  <r>
    <s v="WALL·E "/>
    <n v="8.4"/>
    <x v="3"/>
    <m/>
    <x v="11"/>
  </r>
  <r>
    <s v="Rush Hour 3 "/>
    <n v="6.2"/>
    <x v="0"/>
    <m/>
    <x v="11"/>
  </r>
  <r>
    <s v="Rush Hour 3 "/>
    <n v="6.2"/>
    <x v="7"/>
    <m/>
    <x v="11"/>
  </r>
  <r>
    <s v="Rush Hour 3 "/>
    <n v="6.2"/>
    <x v="15"/>
    <m/>
    <x v="11"/>
  </r>
  <r>
    <s v="Rush Hour 3 "/>
    <n v="6.2"/>
    <x v="4"/>
    <m/>
    <x v="11"/>
  </r>
  <r>
    <s v="2012 "/>
    <n v="5.8"/>
    <x v="0"/>
    <m/>
    <x v="11"/>
  </r>
  <r>
    <s v="2012 "/>
    <n v="5.8"/>
    <x v="1"/>
    <m/>
    <x v="11"/>
  </r>
  <r>
    <s v="2012 "/>
    <n v="5.8"/>
    <x v="3"/>
    <m/>
    <x v="11"/>
  </r>
  <r>
    <s v="A Christmas Carol "/>
    <n v="6.8"/>
    <x v="6"/>
    <m/>
    <x v="11"/>
  </r>
  <r>
    <s v="A Christmas Carol "/>
    <n v="6.8"/>
    <x v="12"/>
    <m/>
    <x v="11"/>
  </r>
  <r>
    <s v="A Christmas Carol "/>
    <n v="6.8"/>
    <x v="8"/>
    <m/>
    <x v="11"/>
  </r>
  <r>
    <s v="A Christmas Carol "/>
    <n v="6.8"/>
    <x v="2"/>
    <m/>
    <x v="11"/>
  </r>
  <r>
    <s v="Jupiter Ascending "/>
    <n v="5.4"/>
    <x v="0"/>
    <m/>
    <x v="11"/>
  </r>
  <r>
    <s v="Jupiter Ascending "/>
    <n v="5.4"/>
    <x v="1"/>
    <m/>
    <x v="11"/>
  </r>
  <r>
    <s v="Jupiter Ascending "/>
    <n v="5.4"/>
    <x v="3"/>
    <m/>
    <x v="11"/>
  </r>
  <r>
    <s v="The Legend of Tarzan "/>
    <n v="6.6"/>
    <x v="0"/>
    <m/>
    <x v="11"/>
  </r>
  <r>
    <s v="The Legend of Tarzan "/>
    <n v="6.6"/>
    <x v="1"/>
    <m/>
    <x v="11"/>
  </r>
  <r>
    <s v="The Legend of Tarzan "/>
    <n v="6.6"/>
    <x v="12"/>
    <m/>
    <x v="11"/>
  </r>
  <r>
    <s v="The Legend of Tarzan "/>
    <n v="6.6"/>
    <x v="5"/>
    <m/>
    <x v="11"/>
  </r>
  <r>
    <s v="The Chronicles of Narnia: The Lion, the Witch and the Wardrobe "/>
    <n v="6.9"/>
    <x v="1"/>
    <m/>
    <x v="11"/>
  </r>
  <r>
    <s v="The Chronicles of Narnia: The Lion, the Witch and the Wardrobe "/>
    <n v="6.9"/>
    <x v="8"/>
    <m/>
    <x v="11"/>
  </r>
  <r>
    <s v="The Chronicles of Narnia: The Lion, the Witch and the Wardrobe "/>
    <n v="6.9"/>
    <x v="2"/>
    <m/>
    <x v="11"/>
  </r>
  <r>
    <s v="X-Men: Apocalypse "/>
    <n v="7.3"/>
    <x v="0"/>
    <m/>
    <x v="11"/>
  </r>
  <r>
    <s v="X-Men: Apocalypse "/>
    <n v="7.3"/>
    <x v="1"/>
    <m/>
    <x v="11"/>
  </r>
  <r>
    <s v="X-Men: Apocalypse "/>
    <n v="7.3"/>
    <x v="3"/>
    <m/>
    <x v="11"/>
  </r>
  <r>
    <s v="The Dark Knight "/>
    <n v="9"/>
    <x v="0"/>
    <m/>
    <x v="11"/>
  </r>
  <r>
    <s v="The Dark Knight "/>
    <n v="9"/>
    <x v="15"/>
    <m/>
    <x v="11"/>
  </r>
  <r>
    <s v="The Dark Knight "/>
    <n v="9"/>
    <x v="12"/>
    <m/>
    <x v="11"/>
  </r>
  <r>
    <s v="The Dark Knight "/>
    <n v="9"/>
    <x v="4"/>
    <m/>
    <x v="11"/>
  </r>
  <r>
    <s v="Up "/>
    <n v="8.3000000000000007"/>
    <x v="1"/>
    <m/>
    <x v="11"/>
  </r>
  <r>
    <s v="Up "/>
    <n v="8.3000000000000007"/>
    <x v="6"/>
    <m/>
    <x v="11"/>
  </r>
  <r>
    <s v="Up "/>
    <n v="8.3000000000000007"/>
    <x v="7"/>
    <m/>
    <x v="11"/>
  </r>
  <r>
    <s v="Up "/>
    <n v="8.3000000000000007"/>
    <x v="8"/>
    <m/>
    <x v="11"/>
  </r>
  <r>
    <s v="Monsters vs. Aliens "/>
    <n v="6.5"/>
    <x v="0"/>
    <m/>
    <x v="11"/>
  </r>
  <r>
    <s v="Monsters vs. Aliens "/>
    <n v="6.5"/>
    <x v="1"/>
    <m/>
    <x v="11"/>
  </r>
  <r>
    <s v="Monsters vs. Aliens "/>
    <n v="6.5"/>
    <x v="6"/>
    <m/>
    <x v="11"/>
  </r>
  <r>
    <s v="Monsters vs. Aliens "/>
    <n v="6.5"/>
    <x v="7"/>
    <m/>
    <x v="11"/>
  </r>
  <r>
    <s v="Monsters vs. Aliens "/>
    <n v="6.5"/>
    <x v="8"/>
    <m/>
    <x v="11"/>
  </r>
  <r>
    <s v="Monsters vs. Aliens "/>
    <n v="6.5"/>
    <x v="3"/>
    <m/>
    <x v="11"/>
  </r>
  <r>
    <s v="Iron Man "/>
    <n v="7.9"/>
    <x v="0"/>
    <m/>
    <x v="11"/>
  </r>
  <r>
    <s v="Iron Man "/>
    <n v="7.9"/>
    <x v="1"/>
    <m/>
    <x v="11"/>
  </r>
  <r>
    <s v="Iron Man "/>
    <n v="7.9"/>
    <x v="3"/>
    <m/>
    <x v="11"/>
  </r>
  <r>
    <s v="Hugo "/>
    <n v="7.5"/>
    <x v="1"/>
    <m/>
    <x v="11"/>
  </r>
  <r>
    <s v="Hugo "/>
    <n v="7.5"/>
    <x v="12"/>
    <m/>
    <x v="11"/>
  </r>
  <r>
    <s v="Hugo "/>
    <n v="7.5"/>
    <x v="8"/>
    <m/>
    <x v="11"/>
  </r>
  <r>
    <s v="Hugo "/>
    <n v="7.5"/>
    <x v="10"/>
    <m/>
    <x v="11"/>
  </r>
  <r>
    <s v="Wild Wild West "/>
    <n v="4.8"/>
    <x v="0"/>
    <m/>
    <x v="11"/>
  </r>
  <r>
    <s v="Wild Wild West "/>
    <n v="4.8"/>
    <x v="7"/>
    <m/>
    <x v="11"/>
  </r>
  <r>
    <s v="Wild Wild West "/>
    <n v="4.8"/>
    <x v="3"/>
    <m/>
    <x v="11"/>
  </r>
  <r>
    <s v="Wild Wild West "/>
    <n v="4.8"/>
    <x v="11"/>
    <m/>
    <x v="11"/>
  </r>
  <r>
    <s v="The Mummy: Tomb of the Dragon Emperor "/>
    <n v="5.2"/>
    <x v="0"/>
    <m/>
    <x v="11"/>
  </r>
  <r>
    <s v="The Mummy: Tomb of the Dragon Emperor "/>
    <n v="5.2"/>
    <x v="1"/>
    <m/>
    <x v="11"/>
  </r>
  <r>
    <s v="The Mummy: Tomb of the Dragon Emperor "/>
    <n v="5.2"/>
    <x v="2"/>
    <m/>
    <x v="11"/>
  </r>
  <r>
    <s v="The Mummy: Tomb of the Dragon Emperor "/>
    <n v="5.2"/>
    <x v="16"/>
    <m/>
    <x v="11"/>
  </r>
  <r>
    <s v="The Mummy: Tomb of the Dragon Emperor "/>
    <n v="5.2"/>
    <x v="4"/>
    <m/>
    <x v="11"/>
  </r>
  <r>
    <s v="Suicide Squad "/>
    <n v="6.9"/>
    <x v="0"/>
    <m/>
    <x v="11"/>
  </r>
  <r>
    <s v="Suicide Squad "/>
    <n v="6.9"/>
    <x v="1"/>
    <m/>
    <x v="11"/>
  </r>
  <r>
    <s v="Suicide Squad "/>
    <n v="6.9"/>
    <x v="7"/>
    <m/>
    <x v="11"/>
  </r>
  <r>
    <s v="Suicide Squad "/>
    <n v="6.9"/>
    <x v="3"/>
    <m/>
    <x v="11"/>
  </r>
  <r>
    <s v="Evan Almighty "/>
    <n v="5.4"/>
    <x v="7"/>
    <m/>
    <x v="11"/>
  </r>
  <r>
    <s v="Evan Almighty "/>
    <n v="5.4"/>
    <x v="8"/>
    <m/>
    <x v="11"/>
  </r>
  <r>
    <s v="Evan Almighty "/>
    <n v="5.4"/>
    <x v="2"/>
    <m/>
    <x v="11"/>
  </r>
  <r>
    <s v="Edge of Tomorrow "/>
    <n v="7.9"/>
    <x v="0"/>
    <m/>
    <x v="11"/>
  </r>
  <r>
    <s v="Edge of Tomorrow "/>
    <n v="7.9"/>
    <x v="1"/>
    <m/>
    <x v="11"/>
  </r>
  <r>
    <s v="Edge of Tomorrow "/>
    <n v="7.9"/>
    <x v="3"/>
    <m/>
    <x v="11"/>
  </r>
  <r>
    <s v="Waterworld "/>
    <n v="6.1"/>
    <x v="0"/>
    <m/>
    <x v="11"/>
  </r>
  <r>
    <s v="Waterworld "/>
    <n v="6.1"/>
    <x v="1"/>
    <m/>
    <x v="11"/>
  </r>
  <r>
    <s v="Waterworld "/>
    <n v="6.1"/>
    <x v="3"/>
    <m/>
    <x v="11"/>
  </r>
  <r>
    <s v="Waterworld "/>
    <n v="6.1"/>
    <x v="4"/>
    <m/>
    <x v="11"/>
  </r>
  <r>
    <s v="G.I. Joe: The Rise of Cobra "/>
    <n v="5.8"/>
    <x v="0"/>
    <m/>
    <x v="11"/>
  </r>
  <r>
    <s v="G.I. Joe: The Rise of Cobra "/>
    <n v="5.8"/>
    <x v="1"/>
    <m/>
    <x v="11"/>
  </r>
  <r>
    <s v="G.I. Joe: The Rise of Cobra "/>
    <n v="5.8"/>
    <x v="3"/>
    <m/>
    <x v="11"/>
  </r>
  <r>
    <s v="G.I. Joe: The Rise of Cobra "/>
    <n v="5.8"/>
    <x v="4"/>
    <m/>
    <x v="11"/>
  </r>
  <r>
    <s v="Inside Out "/>
    <n v="8.3000000000000007"/>
    <x v="1"/>
    <m/>
    <x v="11"/>
  </r>
  <r>
    <s v="Inside Out "/>
    <n v="8.3000000000000007"/>
    <x v="6"/>
    <m/>
    <x v="11"/>
  </r>
  <r>
    <s v="Inside Out "/>
    <n v="8.3000000000000007"/>
    <x v="7"/>
    <m/>
    <x v="11"/>
  </r>
  <r>
    <s v="Inside Out "/>
    <n v="8.3000000000000007"/>
    <x v="12"/>
    <m/>
    <x v="11"/>
  </r>
  <r>
    <s v="Inside Out "/>
    <n v="8.3000000000000007"/>
    <x v="8"/>
    <m/>
    <x v="11"/>
  </r>
  <r>
    <s v="Inside Out "/>
    <n v="8.3000000000000007"/>
    <x v="2"/>
    <m/>
    <x v="11"/>
  </r>
  <r>
    <s v="The Jungle Book "/>
    <n v="7.8"/>
    <x v="1"/>
    <m/>
    <x v="11"/>
  </r>
  <r>
    <s v="The Jungle Book "/>
    <n v="7.8"/>
    <x v="12"/>
    <m/>
    <x v="11"/>
  </r>
  <r>
    <s v="The Jungle Book "/>
    <n v="7.8"/>
    <x v="8"/>
    <m/>
    <x v="11"/>
  </r>
  <r>
    <s v="The Jungle Book "/>
    <n v="7.8"/>
    <x v="2"/>
    <m/>
    <x v="11"/>
  </r>
  <r>
    <s v="Iron Man 2 "/>
    <n v="7"/>
    <x v="0"/>
    <m/>
    <x v="11"/>
  </r>
  <r>
    <s v="Iron Man 2 "/>
    <n v="7"/>
    <x v="1"/>
    <m/>
    <x v="11"/>
  </r>
  <r>
    <s v="Iron Man 2 "/>
    <n v="7"/>
    <x v="3"/>
    <m/>
    <x v="11"/>
  </r>
  <r>
    <s v="Snow White and the Huntsman "/>
    <n v="6.1"/>
    <x v="0"/>
    <m/>
    <x v="11"/>
  </r>
  <r>
    <s v="Snow White and the Huntsman "/>
    <n v="6.1"/>
    <x v="1"/>
    <m/>
    <x v="11"/>
  </r>
  <r>
    <s v="Snow White and the Huntsman "/>
    <n v="6.1"/>
    <x v="12"/>
    <m/>
    <x v="11"/>
  </r>
  <r>
    <s v="Snow White and the Huntsman "/>
    <n v="6.1"/>
    <x v="2"/>
    <m/>
    <x v="11"/>
  </r>
  <r>
    <s v="Maleficent "/>
    <n v="7"/>
    <x v="0"/>
    <m/>
    <x v="11"/>
  </r>
  <r>
    <s v="Maleficent "/>
    <n v="7"/>
    <x v="1"/>
    <m/>
    <x v="11"/>
  </r>
  <r>
    <s v="Maleficent "/>
    <n v="7"/>
    <x v="8"/>
    <m/>
    <x v="11"/>
  </r>
  <r>
    <s v="Maleficent "/>
    <n v="7"/>
    <x v="2"/>
    <m/>
    <x v="11"/>
  </r>
  <r>
    <s v="Maleficent "/>
    <n v="7"/>
    <x v="5"/>
    <m/>
    <x v="11"/>
  </r>
  <r>
    <s v="Dawn of the Planet of the Apes "/>
    <n v="7.6"/>
    <x v="0"/>
    <m/>
    <x v="11"/>
  </r>
  <r>
    <s v="Dawn of the Planet of the Apes "/>
    <n v="7.6"/>
    <x v="1"/>
    <m/>
    <x v="11"/>
  </r>
  <r>
    <s v="Dawn of the Planet of the Apes "/>
    <n v="7.6"/>
    <x v="12"/>
    <m/>
    <x v="11"/>
  </r>
  <r>
    <s v="Dawn of the Planet of the Apes "/>
    <n v="7.6"/>
    <x v="3"/>
    <m/>
    <x v="11"/>
  </r>
  <r>
    <s v="47 Ronin "/>
    <n v="6.3"/>
    <x v="0"/>
    <m/>
    <x v="11"/>
  </r>
  <r>
    <s v="47 Ronin "/>
    <n v="6.3"/>
    <x v="1"/>
    <m/>
    <x v="11"/>
  </r>
  <r>
    <s v="47 Ronin "/>
    <n v="6.3"/>
    <x v="12"/>
    <m/>
    <x v="11"/>
  </r>
  <r>
    <s v="47 Ronin "/>
    <n v="6.3"/>
    <x v="2"/>
    <m/>
    <x v="11"/>
  </r>
  <r>
    <s v="Captain America: The Winter Soldier "/>
    <n v="7.8"/>
    <x v="0"/>
    <m/>
    <x v="11"/>
  </r>
  <r>
    <s v="Captain America: The Winter Soldier "/>
    <n v="7.8"/>
    <x v="1"/>
    <m/>
    <x v="11"/>
  </r>
  <r>
    <s v="Captain America: The Winter Soldier "/>
    <n v="7.8"/>
    <x v="3"/>
    <m/>
    <x v="11"/>
  </r>
  <r>
    <s v="Shrek Forever After "/>
    <n v="6.4"/>
    <x v="1"/>
    <m/>
    <x v="11"/>
  </r>
  <r>
    <s v="Shrek Forever After "/>
    <n v="6.4"/>
    <x v="6"/>
    <m/>
    <x v="11"/>
  </r>
  <r>
    <s v="Shrek Forever After "/>
    <n v="6.4"/>
    <x v="7"/>
    <m/>
    <x v="11"/>
  </r>
  <r>
    <s v="Shrek Forever After "/>
    <n v="6.4"/>
    <x v="8"/>
    <m/>
    <x v="11"/>
  </r>
  <r>
    <s v="Shrek Forever After "/>
    <n v="6.4"/>
    <x v="2"/>
    <m/>
    <x v="11"/>
  </r>
  <r>
    <s v="Tomorrowland "/>
    <n v="6.5"/>
    <x v="0"/>
    <m/>
    <x v="11"/>
  </r>
  <r>
    <s v="Tomorrowland "/>
    <n v="6.5"/>
    <x v="1"/>
    <m/>
    <x v="11"/>
  </r>
  <r>
    <s v="Tomorrowland "/>
    <n v="6.5"/>
    <x v="8"/>
    <m/>
    <x v="11"/>
  </r>
  <r>
    <s v="Tomorrowland "/>
    <n v="6.5"/>
    <x v="10"/>
    <m/>
    <x v="11"/>
  </r>
  <r>
    <s v="Tomorrowland "/>
    <n v="6.5"/>
    <x v="3"/>
    <m/>
    <x v="11"/>
  </r>
  <r>
    <s v="Big Hero 6 "/>
    <n v="7.9"/>
    <x v="0"/>
    <m/>
    <x v="11"/>
  </r>
  <r>
    <s v="Big Hero 6 "/>
    <n v="7.9"/>
    <x v="1"/>
    <m/>
    <x v="11"/>
  </r>
  <r>
    <s v="Big Hero 6 "/>
    <n v="7.9"/>
    <x v="6"/>
    <m/>
    <x v="11"/>
  </r>
  <r>
    <s v="Big Hero 6 "/>
    <n v="7.9"/>
    <x v="7"/>
    <m/>
    <x v="11"/>
  </r>
  <r>
    <s v="Big Hero 6 "/>
    <n v="7.9"/>
    <x v="12"/>
    <m/>
    <x v="11"/>
  </r>
  <r>
    <s v="Big Hero 6 "/>
    <n v="7.9"/>
    <x v="8"/>
    <m/>
    <x v="11"/>
  </r>
  <r>
    <s v="Big Hero 6 "/>
    <n v="7.9"/>
    <x v="3"/>
    <m/>
    <x v="11"/>
  </r>
  <r>
    <s v="Wreck-It Ralph "/>
    <n v="7.8"/>
    <x v="1"/>
    <m/>
    <x v="11"/>
  </r>
  <r>
    <s v="Wreck-It Ralph "/>
    <n v="7.8"/>
    <x v="6"/>
    <m/>
    <x v="11"/>
  </r>
  <r>
    <s v="Wreck-It Ralph "/>
    <n v="7.8"/>
    <x v="7"/>
    <m/>
    <x v="11"/>
  </r>
  <r>
    <s v="Wreck-It Ralph "/>
    <n v="7.8"/>
    <x v="8"/>
    <m/>
    <x v="11"/>
  </r>
  <r>
    <s v="Wreck-It Ralph "/>
    <n v="7.8"/>
    <x v="3"/>
    <m/>
    <x v="11"/>
  </r>
  <r>
    <s v="The Polar Express "/>
    <n v="6.6"/>
    <x v="1"/>
    <m/>
    <x v="11"/>
  </r>
  <r>
    <s v="The Polar Express "/>
    <n v="6.6"/>
    <x v="6"/>
    <m/>
    <x v="11"/>
  </r>
  <r>
    <s v="The Polar Express "/>
    <n v="6.6"/>
    <x v="8"/>
    <m/>
    <x v="11"/>
  </r>
  <r>
    <s v="The Polar Express "/>
    <n v="6.6"/>
    <x v="2"/>
    <m/>
    <x v="11"/>
  </r>
  <r>
    <s v="Independence Day: Resurgence "/>
    <n v="5.5"/>
    <x v="0"/>
    <m/>
    <x v="11"/>
  </r>
  <r>
    <s v="Independence Day: Resurgence "/>
    <n v="5.5"/>
    <x v="1"/>
    <m/>
    <x v="11"/>
  </r>
  <r>
    <s v="Independence Day: Resurgence "/>
    <n v="5.5"/>
    <x v="3"/>
    <m/>
    <x v="11"/>
  </r>
  <r>
    <s v="How to Train Your Dragon "/>
    <n v="8.1999999999999993"/>
    <x v="1"/>
    <m/>
    <x v="11"/>
  </r>
  <r>
    <s v="How to Train Your Dragon "/>
    <n v="8.1999999999999993"/>
    <x v="6"/>
    <m/>
    <x v="11"/>
  </r>
  <r>
    <s v="How to Train Your Dragon "/>
    <n v="8.1999999999999993"/>
    <x v="8"/>
    <m/>
    <x v="11"/>
  </r>
  <r>
    <s v="How to Train Your Dragon "/>
    <n v="8.1999999999999993"/>
    <x v="2"/>
    <m/>
    <x v="11"/>
  </r>
  <r>
    <s v="Terminator 3: Rise of the Machines "/>
    <n v="6.4"/>
    <x v="0"/>
    <m/>
    <x v="11"/>
  </r>
  <r>
    <s v="Terminator 3: Rise of the Machines "/>
    <n v="6.4"/>
    <x v="3"/>
    <m/>
    <x v="11"/>
  </r>
  <r>
    <s v="Guardians of the Galaxy "/>
    <n v="8.1"/>
    <x v="0"/>
    <m/>
    <x v="11"/>
  </r>
  <r>
    <s v="Guardians of the Galaxy "/>
    <n v="8.1"/>
    <x v="1"/>
    <m/>
    <x v="11"/>
  </r>
  <r>
    <s v="Guardians of the Galaxy "/>
    <n v="8.1"/>
    <x v="3"/>
    <m/>
    <x v="11"/>
  </r>
  <r>
    <s v="Interstellar "/>
    <n v="8.6"/>
    <x v="1"/>
    <m/>
    <x v="11"/>
  </r>
  <r>
    <s v="Interstellar "/>
    <n v="8.6"/>
    <x v="12"/>
    <m/>
    <x v="11"/>
  </r>
  <r>
    <s v="Interstellar "/>
    <n v="8.6"/>
    <x v="3"/>
    <m/>
    <x v="11"/>
  </r>
  <r>
    <s v="Inception "/>
    <n v="8.8000000000000007"/>
    <x v="0"/>
    <m/>
    <x v="11"/>
  </r>
  <r>
    <s v="Inception "/>
    <n v="8.8000000000000007"/>
    <x v="1"/>
    <m/>
    <x v="11"/>
  </r>
  <r>
    <s v="Inception "/>
    <n v="8.8000000000000007"/>
    <x v="3"/>
    <m/>
    <x v="11"/>
  </r>
  <r>
    <s v="Inception "/>
    <n v="8.8000000000000007"/>
    <x v="4"/>
    <m/>
    <x v="11"/>
  </r>
  <r>
    <s v="The Hobbit: An Unexpected Journey "/>
    <n v="7.9"/>
    <x v="1"/>
    <m/>
    <x v="11"/>
  </r>
  <r>
    <s v="The Hobbit: An Unexpected Journey "/>
    <n v="7.9"/>
    <x v="2"/>
    <m/>
    <x v="11"/>
  </r>
  <r>
    <s v="The Fast and the Furious "/>
    <n v="6.7"/>
    <x v="0"/>
    <m/>
    <x v="11"/>
  </r>
  <r>
    <s v="The Fast and the Furious "/>
    <n v="6.7"/>
    <x v="15"/>
    <m/>
    <x v="11"/>
  </r>
  <r>
    <s v="The Fast and the Furious "/>
    <n v="6.7"/>
    <x v="4"/>
    <m/>
    <x v="11"/>
  </r>
  <r>
    <s v="The Curious Case of Benjamin Button "/>
    <n v="7.8"/>
    <x v="12"/>
    <m/>
    <x v="11"/>
  </r>
  <r>
    <s v="The Curious Case of Benjamin Button "/>
    <n v="7.8"/>
    <x v="2"/>
    <m/>
    <x v="11"/>
  </r>
  <r>
    <s v="The Curious Case of Benjamin Button "/>
    <n v="7.8"/>
    <x v="5"/>
    <m/>
    <x v="11"/>
  </r>
  <r>
    <s v="X-Men: First Class "/>
    <n v="7.8"/>
    <x v="0"/>
    <m/>
    <x v="11"/>
  </r>
  <r>
    <s v="X-Men: First Class "/>
    <n v="7.8"/>
    <x v="1"/>
    <m/>
    <x v="11"/>
  </r>
  <r>
    <s v="X-Men: First Class "/>
    <n v="7.8"/>
    <x v="3"/>
    <m/>
    <x v="11"/>
  </r>
  <r>
    <s v="The Hunger Games: Mockingjay - Part 2 "/>
    <n v="6.6"/>
    <x v="1"/>
    <m/>
    <x v="11"/>
  </r>
  <r>
    <s v="The Hunger Games: Mockingjay - Part 2 "/>
    <n v="6.6"/>
    <x v="3"/>
    <m/>
    <x v="11"/>
  </r>
  <r>
    <s v="The Sorcerer's Apprentice "/>
    <n v="6.1"/>
    <x v="0"/>
    <m/>
    <x v="11"/>
  </r>
  <r>
    <s v="The Sorcerer's Apprentice "/>
    <n v="6.1"/>
    <x v="1"/>
    <m/>
    <x v="11"/>
  </r>
  <r>
    <s v="The Sorcerer's Apprentice "/>
    <n v="6.1"/>
    <x v="8"/>
    <m/>
    <x v="11"/>
  </r>
  <r>
    <s v="The Sorcerer's Apprentice "/>
    <n v="6.1"/>
    <x v="2"/>
    <m/>
    <x v="11"/>
  </r>
  <r>
    <s v="Poseidon "/>
    <n v="5.6"/>
    <x v="0"/>
    <m/>
    <x v="11"/>
  </r>
  <r>
    <s v="Poseidon "/>
    <n v="5.6"/>
    <x v="1"/>
    <m/>
    <x v="11"/>
  </r>
  <r>
    <s v="Poseidon "/>
    <n v="5.6"/>
    <x v="12"/>
    <m/>
    <x v="11"/>
  </r>
  <r>
    <s v="Poseidon "/>
    <n v="5.6"/>
    <x v="4"/>
    <m/>
    <x v="11"/>
  </r>
  <r>
    <s v="Alice Through the Looking Glass "/>
    <n v="6.4"/>
    <x v="1"/>
    <m/>
    <x v="11"/>
  </r>
  <r>
    <s v="Alice Through the Looking Glass "/>
    <n v="6.4"/>
    <x v="8"/>
    <m/>
    <x v="11"/>
  </r>
  <r>
    <s v="Alice Through the Looking Glass "/>
    <n v="6.4"/>
    <x v="2"/>
    <m/>
    <x v="11"/>
  </r>
  <r>
    <s v="Shrek the Third "/>
    <n v="6.1"/>
    <x v="1"/>
    <m/>
    <x v="11"/>
  </r>
  <r>
    <s v="Shrek the Third "/>
    <n v="6.1"/>
    <x v="6"/>
    <m/>
    <x v="11"/>
  </r>
  <r>
    <s v="Shrek the Third "/>
    <n v="6.1"/>
    <x v="7"/>
    <m/>
    <x v="11"/>
  </r>
  <r>
    <s v="Shrek the Third "/>
    <n v="6.1"/>
    <x v="8"/>
    <m/>
    <x v="11"/>
  </r>
  <r>
    <s v="Shrek the Third "/>
    <n v="6.1"/>
    <x v="2"/>
    <m/>
    <x v="11"/>
  </r>
  <r>
    <s v="Warcraft "/>
    <n v="7.3"/>
    <x v="0"/>
    <m/>
    <x v="11"/>
  </r>
  <r>
    <s v="Warcraft "/>
    <n v="7.3"/>
    <x v="1"/>
    <m/>
    <x v="11"/>
  </r>
  <r>
    <s v="Warcraft "/>
    <n v="7.3"/>
    <x v="2"/>
    <m/>
    <x v="11"/>
  </r>
  <r>
    <s v="Terminator Genisys "/>
    <n v="6.6"/>
    <x v="0"/>
    <m/>
    <x v="11"/>
  </r>
  <r>
    <s v="Terminator Genisys "/>
    <n v="6.6"/>
    <x v="1"/>
    <m/>
    <x v="11"/>
  </r>
  <r>
    <s v="Terminator Genisys "/>
    <n v="6.6"/>
    <x v="3"/>
    <m/>
    <x v="11"/>
  </r>
  <r>
    <s v="The Chronicles of Narnia: The Voyage of the Dawn Treader "/>
    <n v="6.3"/>
    <x v="1"/>
    <m/>
    <x v="11"/>
  </r>
  <r>
    <s v="The Chronicles of Narnia: The Voyage of the Dawn Treader "/>
    <n v="6.3"/>
    <x v="8"/>
    <m/>
    <x v="11"/>
  </r>
  <r>
    <s v="The Chronicles of Narnia: The Voyage of the Dawn Treader "/>
    <n v="6.3"/>
    <x v="2"/>
    <m/>
    <x v="11"/>
  </r>
  <r>
    <s v="Pearl Harbor "/>
    <n v="6.1"/>
    <x v="0"/>
    <m/>
    <x v="11"/>
  </r>
  <r>
    <s v="Pearl Harbor "/>
    <n v="6.1"/>
    <x v="12"/>
    <m/>
    <x v="11"/>
  </r>
  <r>
    <s v="Pearl Harbor "/>
    <n v="6.1"/>
    <x v="13"/>
    <m/>
    <x v="11"/>
  </r>
  <r>
    <s v="Pearl Harbor "/>
    <n v="6.1"/>
    <x v="5"/>
    <m/>
    <x v="11"/>
  </r>
  <r>
    <s v="Pearl Harbor "/>
    <n v="6.1"/>
    <x v="17"/>
    <m/>
    <x v="11"/>
  </r>
  <r>
    <s v="Transformers "/>
    <n v="7.1"/>
    <x v="0"/>
    <m/>
    <x v="11"/>
  </r>
  <r>
    <s v="Transformers "/>
    <n v="7.1"/>
    <x v="1"/>
    <m/>
    <x v="11"/>
  </r>
  <r>
    <s v="Transformers "/>
    <n v="7.1"/>
    <x v="3"/>
    <m/>
    <x v="11"/>
  </r>
  <r>
    <s v="Alexander "/>
    <n v="5.5"/>
    <x v="0"/>
    <m/>
    <x v="11"/>
  </r>
  <r>
    <s v="Alexander "/>
    <n v="5.5"/>
    <x v="1"/>
    <m/>
    <x v="11"/>
  </r>
  <r>
    <s v="Alexander "/>
    <n v="5.5"/>
    <x v="18"/>
    <m/>
    <x v="11"/>
  </r>
  <r>
    <s v="Alexander "/>
    <n v="5.5"/>
    <x v="12"/>
    <m/>
    <x v="11"/>
  </r>
  <r>
    <s v="Alexander "/>
    <n v="5.5"/>
    <x v="13"/>
    <m/>
    <x v="11"/>
  </r>
  <r>
    <s v="Alexander "/>
    <n v="5.5"/>
    <x v="5"/>
    <m/>
    <x v="11"/>
  </r>
  <r>
    <s v="Alexander "/>
    <n v="5.5"/>
    <x v="17"/>
    <m/>
    <x v="11"/>
  </r>
  <r>
    <s v="Harry Potter and the Order of the Phoenix "/>
    <n v="7.5"/>
    <x v="1"/>
    <m/>
    <x v="11"/>
  </r>
  <r>
    <s v="Harry Potter and the Order of the Phoenix "/>
    <n v="7.5"/>
    <x v="8"/>
    <m/>
    <x v="11"/>
  </r>
  <r>
    <s v="Harry Potter and the Order of the Phoenix "/>
    <n v="7.5"/>
    <x v="2"/>
    <m/>
    <x v="11"/>
  </r>
  <r>
    <s v="Harry Potter and the Order of the Phoenix "/>
    <n v="7.5"/>
    <x v="10"/>
    <m/>
    <x v="11"/>
  </r>
  <r>
    <s v="Harry Potter and the Goblet of Fire "/>
    <n v="7.6"/>
    <x v="1"/>
    <m/>
    <x v="11"/>
  </r>
  <r>
    <s v="Harry Potter and the Goblet of Fire "/>
    <n v="7.6"/>
    <x v="8"/>
    <m/>
    <x v="11"/>
  </r>
  <r>
    <s v="Harry Potter and the Goblet of Fire "/>
    <n v="7.6"/>
    <x v="2"/>
    <m/>
    <x v="11"/>
  </r>
  <r>
    <s v="Harry Potter and the Goblet of Fire "/>
    <n v="7.6"/>
    <x v="10"/>
    <m/>
    <x v="11"/>
  </r>
  <r>
    <s v="Hancock "/>
    <n v="6.4"/>
    <x v="0"/>
    <m/>
    <x v="11"/>
  </r>
  <r>
    <s v="Hancock "/>
    <n v="6.4"/>
    <x v="12"/>
    <m/>
    <x v="11"/>
  </r>
  <r>
    <s v="I Am Legend "/>
    <n v="7.2"/>
    <x v="12"/>
    <m/>
    <x v="11"/>
  </r>
  <r>
    <s v="I Am Legend "/>
    <n v="7.2"/>
    <x v="16"/>
    <m/>
    <x v="11"/>
  </r>
  <r>
    <s v="I Am Legend "/>
    <n v="7.2"/>
    <x v="3"/>
    <m/>
    <x v="11"/>
  </r>
  <r>
    <s v="Charlie and the Chocolate Factory "/>
    <n v="6.7"/>
    <x v="1"/>
    <m/>
    <x v="11"/>
  </r>
  <r>
    <s v="Charlie and the Chocolate Factory "/>
    <n v="6.7"/>
    <x v="7"/>
    <m/>
    <x v="11"/>
  </r>
  <r>
    <s v="Charlie and the Chocolate Factory "/>
    <n v="6.7"/>
    <x v="8"/>
    <m/>
    <x v="11"/>
  </r>
  <r>
    <s v="Charlie and the Chocolate Factory "/>
    <n v="6.7"/>
    <x v="2"/>
    <m/>
    <x v="11"/>
  </r>
  <r>
    <s v="Ratatouille "/>
    <n v="8"/>
    <x v="6"/>
    <m/>
    <x v="11"/>
  </r>
  <r>
    <s v="Ratatouille "/>
    <n v="8"/>
    <x v="7"/>
    <m/>
    <x v="11"/>
  </r>
  <r>
    <s v="Ratatouille "/>
    <n v="8"/>
    <x v="8"/>
    <m/>
    <x v="11"/>
  </r>
  <r>
    <s v="Ratatouille "/>
    <n v="8"/>
    <x v="2"/>
    <m/>
    <x v="11"/>
  </r>
  <r>
    <s v="Batman Begins "/>
    <n v="8.3000000000000007"/>
    <x v="0"/>
    <m/>
    <x v="11"/>
  </r>
  <r>
    <s v="Batman Begins "/>
    <n v="8.3000000000000007"/>
    <x v="1"/>
    <m/>
    <x v="11"/>
  </r>
  <r>
    <s v="Madagascar: Escape 2 Africa "/>
    <n v="6.7"/>
    <x v="0"/>
    <m/>
    <x v="11"/>
  </r>
  <r>
    <s v="Madagascar: Escape 2 Africa "/>
    <n v="6.7"/>
    <x v="1"/>
    <m/>
    <x v="11"/>
  </r>
  <r>
    <s v="Madagascar: Escape 2 Africa "/>
    <n v="6.7"/>
    <x v="6"/>
    <m/>
    <x v="11"/>
  </r>
  <r>
    <s v="Madagascar: Escape 2 Africa "/>
    <n v="6.7"/>
    <x v="7"/>
    <m/>
    <x v="11"/>
  </r>
  <r>
    <s v="Madagascar: Escape 2 Africa "/>
    <n v="6.7"/>
    <x v="8"/>
    <m/>
    <x v="11"/>
  </r>
  <r>
    <s v="Night at the Museum: Battle of the Smithsonian "/>
    <n v="5.9"/>
    <x v="1"/>
    <m/>
    <x v="11"/>
  </r>
  <r>
    <s v="Night at the Museum: Battle of the Smithsonian "/>
    <n v="5.9"/>
    <x v="7"/>
    <m/>
    <x v="11"/>
  </r>
  <r>
    <s v="Night at the Museum: Battle of the Smithsonian "/>
    <n v="5.9"/>
    <x v="8"/>
    <m/>
    <x v="11"/>
  </r>
  <r>
    <s v="Night at the Museum: Battle of the Smithsonian "/>
    <n v="5.9"/>
    <x v="2"/>
    <m/>
    <x v="11"/>
  </r>
  <r>
    <s v="X-Men Origins: Wolverine "/>
    <n v="6.7"/>
    <x v="0"/>
    <m/>
    <x v="11"/>
  </r>
  <r>
    <s v="X-Men Origins: Wolverine "/>
    <n v="6.7"/>
    <x v="1"/>
    <m/>
    <x v="11"/>
  </r>
  <r>
    <s v="X-Men Origins: Wolverine "/>
    <n v="6.7"/>
    <x v="2"/>
    <m/>
    <x v="11"/>
  </r>
  <r>
    <s v="X-Men Origins: Wolverine "/>
    <n v="6.7"/>
    <x v="3"/>
    <m/>
    <x v="11"/>
  </r>
  <r>
    <s v="X-Men Origins: Wolverine "/>
    <n v="6.7"/>
    <x v="4"/>
    <m/>
    <x v="11"/>
  </r>
  <r>
    <s v="The Matrix Revolutions "/>
    <n v="6.7"/>
    <x v="0"/>
    <m/>
    <x v="11"/>
  </r>
  <r>
    <s v="The Matrix Revolutions "/>
    <n v="6.7"/>
    <x v="3"/>
    <m/>
    <x v="11"/>
  </r>
  <r>
    <s v="Frozen "/>
    <n v="7.6"/>
    <x v="1"/>
    <m/>
    <x v="11"/>
  </r>
  <r>
    <s v="Frozen "/>
    <n v="7.6"/>
    <x v="6"/>
    <m/>
    <x v="11"/>
  </r>
  <r>
    <s v="Frozen "/>
    <n v="7.6"/>
    <x v="7"/>
    <m/>
    <x v="11"/>
  </r>
  <r>
    <s v="Frozen "/>
    <n v="7.6"/>
    <x v="8"/>
    <m/>
    <x v="11"/>
  </r>
  <r>
    <s v="Frozen "/>
    <n v="7.6"/>
    <x v="2"/>
    <m/>
    <x v="11"/>
  </r>
  <r>
    <s v="Frozen "/>
    <n v="7.6"/>
    <x v="9"/>
    <m/>
    <x v="11"/>
  </r>
  <r>
    <s v="The Matrix Reloaded "/>
    <n v="7.2"/>
    <x v="0"/>
    <m/>
    <x v="11"/>
  </r>
  <r>
    <s v="The Matrix Reloaded "/>
    <n v="7.2"/>
    <x v="3"/>
    <m/>
    <x v="11"/>
  </r>
  <r>
    <s v="Thor: The Dark World "/>
    <n v="7.1"/>
    <x v="0"/>
    <m/>
    <x v="11"/>
  </r>
  <r>
    <s v="Thor: The Dark World "/>
    <n v="7.1"/>
    <x v="1"/>
    <m/>
    <x v="11"/>
  </r>
  <r>
    <s v="Thor: The Dark World "/>
    <n v="7.1"/>
    <x v="2"/>
    <m/>
    <x v="11"/>
  </r>
  <r>
    <s v="Mad Max: Fury Road "/>
    <n v="8.1"/>
    <x v="0"/>
    <m/>
    <x v="11"/>
  </r>
  <r>
    <s v="Mad Max: Fury Road "/>
    <n v="8.1"/>
    <x v="1"/>
    <m/>
    <x v="11"/>
  </r>
  <r>
    <s v="Mad Max: Fury Road "/>
    <n v="8.1"/>
    <x v="3"/>
    <m/>
    <x v="11"/>
  </r>
  <r>
    <s v="Mad Max: Fury Road "/>
    <n v="8.1"/>
    <x v="4"/>
    <m/>
    <x v="11"/>
  </r>
  <r>
    <s v="Angels &amp; Demons "/>
    <n v="6.7"/>
    <x v="10"/>
    <m/>
    <x v="11"/>
  </r>
  <r>
    <s v="Angels &amp; Demons "/>
    <n v="6.7"/>
    <x v="4"/>
    <m/>
    <x v="11"/>
  </r>
  <r>
    <s v="Thor "/>
    <n v="7"/>
    <x v="0"/>
    <m/>
    <x v="11"/>
  </r>
  <r>
    <s v="Thor "/>
    <n v="7"/>
    <x v="1"/>
    <m/>
    <x v="11"/>
  </r>
  <r>
    <s v="Thor "/>
    <n v="7"/>
    <x v="2"/>
    <m/>
    <x v="11"/>
  </r>
  <r>
    <s v="Bolt "/>
    <n v="6.9"/>
    <x v="1"/>
    <m/>
    <x v="11"/>
  </r>
  <r>
    <s v="Bolt "/>
    <n v="6.9"/>
    <x v="6"/>
    <m/>
    <x v="11"/>
  </r>
  <r>
    <s v="Bolt "/>
    <n v="6.9"/>
    <x v="7"/>
    <m/>
    <x v="11"/>
  </r>
  <r>
    <s v="Bolt "/>
    <n v="6.9"/>
    <x v="12"/>
    <m/>
    <x v="11"/>
  </r>
  <r>
    <s v="Bolt "/>
    <n v="6.9"/>
    <x v="8"/>
    <m/>
    <x v="11"/>
  </r>
  <r>
    <s v="G-Force "/>
    <n v="5.0999999999999996"/>
    <x v="0"/>
    <m/>
    <x v="11"/>
  </r>
  <r>
    <s v="G-Force "/>
    <n v="5.0999999999999996"/>
    <x v="1"/>
    <m/>
    <x v="11"/>
  </r>
  <r>
    <s v="G-Force "/>
    <n v="5.0999999999999996"/>
    <x v="6"/>
    <m/>
    <x v="11"/>
  </r>
  <r>
    <s v="G-Force "/>
    <n v="5.0999999999999996"/>
    <x v="7"/>
    <m/>
    <x v="11"/>
  </r>
  <r>
    <s v="G-Force "/>
    <n v="5.0999999999999996"/>
    <x v="8"/>
    <m/>
    <x v="11"/>
  </r>
  <r>
    <s v="G-Force "/>
    <n v="5.0999999999999996"/>
    <x v="2"/>
    <m/>
    <x v="11"/>
  </r>
  <r>
    <s v="G-Force "/>
    <n v="5.0999999999999996"/>
    <x v="3"/>
    <m/>
    <x v="11"/>
  </r>
  <r>
    <s v="Wrath of the Titans "/>
    <n v="5.8"/>
    <x v="0"/>
    <m/>
    <x v="11"/>
  </r>
  <r>
    <s v="Wrath of the Titans "/>
    <n v="5.8"/>
    <x v="1"/>
    <m/>
    <x v="11"/>
  </r>
  <r>
    <s v="Wrath of the Titans "/>
    <n v="5.8"/>
    <x v="2"/>
    <m/>
    <x v="11"/>
  </r>
  <r>
    <s v="Dark Shadows "/>
    <n v="6.2"/>
    <x v="7"/>
    <m/>
    <x v="11"/>
  </r>
  <r>
    <s v="Dark Shadows "/>
    <n v="6.2"/>
    <x v="2"/>
    <m/>
    <x v="11"/>
  </r>
  <r>
    <s v="Dark Shadows "/>
    <n v="6.2"/>
    <x v="16"/>
    <m/>
    <x v="11"/>
  </r>
  <r>
    <s v="Mission: Impossible - Rogue Nation "/>
    <n v="7.4"/>
    <x v="0"/>
    <m/>
    <x v="11"/>
  </r>
  <r>
    <s v="Mission: Impossible - Rogue Nation "/>
    <n v="7.4"/>
    <x v="1"/>
    <m/>
    <x v="11"/>
  </r>
  <r>
    <s v="Mission: Impossible - Rogue Nation "/>
    <n v="7.4"/>
    <x v="4"/>
    <m/>
    <x v="11"/>
  </r>
  <r>
    <s v="The Wolfman "/>
    <n v="5.8"/>
    <x v="12"/>
    <m/>
    <x v="11"/>
  </r>
  <r>
    <s v="The Wolfman "/>
    <n v="5.8"/>
    <x v="2"/>
    <m/>
    <x v="11"/>
  </r>
  <r>
    <s v="The Wolfman "/>
    <n v="5.8"/>
    <x v="16"/>
    <m/>
    <x v="11"/>
  </r>
  <r>
    <s v="The Wolfman "/>
    <n v="5.8"/>
    <x v="4"/>
    <m/>
    <x v="11"/>
  </r>
  <r>
    <s v="Bee Movie "/>
    <n v="6.2"/>
    <x v="1"/>
    <m/>
    <x v="11"/>
  </r>
  <r>
    <s v="Bee Movie "/>
    <n v="6.2"/>
    <x v="6"/>
    <m/>
    <x v="11"/>
  </r>
  <r>
    <s v="Bee Movie "/>
    <n v="6.2"/>
    <x v="7"/>
    <m/>
    <x v="11"/>
  </r>
  <r>
    <s v="Bee Movie "/>
    <n v="6.2"/>
    <x v="8"/>
    <m/>
    <x v="11"/>
  </r>
  <r>
    <s v="Kung Fu Panda 2 "/>
    <n v="7.3"/>
    <x v="0"/>
    <m/>
    <x v="11"/>
  </r>
  <r>
    <s v="Kung Fu Panda 2 "/>
    <n v="7.3"/>
    <x v="1"/>
    <m/>
    <x v="11"/>
  </r>
  <r>
    <s v="Kung Fu Panda 2 "/>
    <n v="7.3"/>
    <x v="6"/>
    <m/>
    <x v="11"/>
  </r>
  <r>
    <s v="Kung Fu Panda 2 "/>
    <n v="7.3"/>
    <x v="7"/>
    <m/>
    <x v="11"/>
  </r>
  <r>
    <s v="Kung Fu Panda 2 "/>
    <n v="7.3"/>
    <x v="8"/>
    <m/>
    <x v="11"/>
  </r>
  <r>
    <s v="The Last Airbender "/>
    <n v="4.2"/>
    <x v="0"/>
    <m/>
    <x v="11"/>
  </r>
  <r>
    <s v="The Last Airbender "/>
    <n v="4.2"/>
    <x v="1"/>
    <m/>
    <x v="11"/>
  </r>
  <r>
    <s v="The Last Airbender "/>
    <n v="4.2"/>
    <x v="8"/>
    <m/>
    <x v="11"/>
  </r>
  <r>
    <s v="The Last Airbender "/>
    <n v="4.2"/>
    <x v="2"/>
    <m/>
    <x v="11"/>
  </r>
  <r>
    <s v="Mission: Impossible III "/>
    <n v="6.9"/>
    <x v="0"/>
    <m/>
    <x v="11"/>
  </r>
  <r>
    <s v="Mission: Impossible III "/>
    <n v="6.9"/>
    <x v="1"/>
    <m/>
    <x v="11"/>
  </r>
  <r>
    <s v="Mission: Impossible III "/>
    <n v="6.9"/>
    <x v="4"/>
    <m/>
    <x v="11"/>
  </r>
  <r>
    <s v="White House Down "/>
    <n v="6.4"/>
    <x v="0"/>
    <m/>
    <x v="11"/>
  </r>
  <r>
    <s v="White House Down "/>
    <n v="6.4"/>
    <x v="12"/>
    <m/>
    <x v="11"/>
  </r>
  <r>
    <s v="White House Down "/>
    <n v="6.4"/>
    <x v="4"/>
    <m/>
    <x v="11"/>
  </r>
  <r>
    <s v="Mars Needs Moms "/>
    <n v="5.4"/>
    <x v="0"/>
    <m/>
    <x v="11"/>
  </r>
  <r>
    <s v="Mars Needs Moms "/>
    <n v="5.4"/>
    <x v="1"/>
    <m/>
    <x v="11"/>
  </r>
  <r>
    <s v="Mars Needs Moms "/>
    <n v="5.4"/>
    <x v="6"/>
    <m/>
    <x v="11"/>
  </r>
  <r>
    <s v="Mars Needs Moms "/>
    <n v="5.4"/>
    <x v="7"/>
    <m/>
    <x v="11"/>
  </r>
  <r>
    <s v="Mars Needs Moms "/>
    <n v="5.4"/>
    <x v="8"/>
    <m/>
    <x v="11"/>
  </r>
  <r>
    <s v="Mars Needs Moms "/>
    <n v="5.4"/>
    <x v="3"/>
    <m/>
    <x v="11"/>
  </r>
  <r>
    <s v="Flushed Away "/>
    <n v="6.7"/>
    <x v="1"/>
    <m/>
    <x v="11"/>
  </r>
  <r>
    <s v="Flushed Away "/>
    <n v="6.7"/>
    <x v="6"/>
    <m/>
    <x v="11"/>
  </r>
  <r>
    <s v="Flushed Away "/>
    <n v="6.7"/>
    <x v="7"/>
    <m/>
    <x v="11"/>
  </r>
  <r>
    <s v="Flushed Away "/>
    <n v="6.7"/>
    <x v="8"/>
    <m/>
    <x v="11"/>
  </r>
  <r>
    <s v="Pan "/>
    <n v="5.8"/>
    <x v="1"/>
    <m/>
    <x v="11"/>
  </r>
  <r>
    <s v="Pan "/>
    <n v="5.8"/>
    <x v="8"/>
    <m/>
    <x v="11"/>
  </r>
  <r>
    <s v="Pan "/>
    <n v="5.8"/>
    <x v="2"/>
    <m/>
    <x v="11"/>
  </r>
  <r>
    <s v="Mr. Peabody &amp; Sherman "/>
    <n v="6.9"/>
    <x v="1"/>
    <m/>
    <x v="11"/>
  </r>
  <r>
    <s v="Mr. Peabody &amp; Sherman "/>
    <n v="6.9"/>
    <x v="6"/>
    <m/>
    <x v="11"/>
  </r>
  <r>
    <s v="Mr. Peabody &amp; Sherman "/>
    <n v="6.9"/>
    <x v="7"/>
    <m/>
    <x v="11"/>
  </r>
  <r>
    <s v="Mr. Peabody &amp; Sherman "/>
    <n v="6.9"/>
    <x v="8"/>
    <m/>
    <x v="11"/>
  </r>
  <r>
    <s v="Mr. Peabody &amp; Sherman "/>
    <n v="6.9"/>
    <x v="3"/>
    <m/>
    <x v="11"/>
  </r>
  <r>
    <s v="Troy "/>
    <n v="7.2"/>
    <x v="1"/>
    <m/>
    <x v="11"/>
  </r>
  <r>
    <s v="Madagascar 3: Europe's Most Wanted "/>
    <n v="6.9"/>
    <x v="1"/>
    <m/>
    <x v="11"/>
  </r>
  <r>
    <s v="Madagascar 3: Europe's Most Wanted "/>
    <n v="6.9"/>
    <x v="6"/>
    <m/>
    <x v="11"/>
  </r>
  <r>
    <s v="Madagascar 3: Europe's Most Wanted "/>
    <n v="6.9"/>
    <x v="7"/>
    <m/>
    <x v="11"/>
  </r>
  <r>
    <s v="Madagascar 3: Europe's Most Wanted "/>
    <n v="6.9"/>
    <x v="8"/>
    <m/>
    <x v="11"/>
  </r>
  <r>
    <s v="Die Another Day "/>
    <n v="6.1"/>
    <x v="0"/>
    <m/>
    <x v="11"/>
  </r>
  <r>
    <s v="Die Another Day "/>
    <n v="6.1"/>
    <x v="1"/>
    <m/>
    <x v="11"/>
  </r>
  <r>
    <s v="Die Another Day "/>
    <n v="6.1"/>
    <x v="4"/>
    <m/>
    <x v="11"/>
  </r>
  <r>
    <s v="Ghostbusters "/>
    <n v="5.5"/>
    <x v="0"/>
    <m/>
    <x v="11"/>
  </r>
  <r>
    <s v="Ghostbusters "/>
    <n v="5.5"/>
    <x v="7"/>
    <m/>
    <x v="11"/>
  </r>
  <r>
    <s v="Ghostbusters "/>
    <n v="5.5"/>
    <x v="2"/>
    <m/>
    <x v="11"/>
  </r>
  <r>
    <s v="Ghostbusters "/>
    <n v="5.5"/>
    <x v="3"/>
    <m/>
    <x v="11"/>
  </r>
  <r>
    <s v="Armageddon "/>
    <n v="6.6"/>
    <x v="0"/>
    <m/>
    <x v="11"/>
  </r>
  <r>
    <s v="Armageddon "/>
    <n v="6.6"/>
    <x v="1"/>
    <m/>
    <x v="11"/>
  </r>
  <r>
    <s v="Armageddon "/>
    <n v="6.6"/>
    <x v="3"/>
    <m/>
    <x v="11"/>
  </r>
  <r>
    <s v="Armageddon "/>
    <n v="6.6"/>
    <x v="4"/>
    <m/>
    <x v="11"/>
  </r>
  <r>
    <s v="Men in Black II "/>
    <n v="6.1"/>
    <x v="0"/>
    <m/>
    <x v="11"/>
  </r>
  <r>
    <s v="Men in Black II "/>
    <n v="6.1"/>
    <x v="1"/>
    <m/>
    <x v="11"/>
  </r>
  <r>
    <s v="Men in Black II "/>
    <n v="6.1"/>
    <x v="7"/>
    <m/>
    <x v="11"/>
  </r>
  <r>
    <s v="Men in Black II "/>
    <n v="6.1"/>
    <x v="8"/>
    <m/>
    <x v="11"/>
  </r>
  <r>
    <s v="Men in Black II "/>
    <n v="6.1"/>
    <x v="2"/>
    <m/>
    <x v="11"/>
  </r>
  <r>
    <s v="Men in Black II "/>
    <n v="6.1"/>
    <x v="10"/>
    <m/>
    <x v="11"/>
  </r>
  <r>
    <s v="Men in Black II "/>
    <n v="6.1"/>
    <x v="3"/>
    <m/>
    <x v="11"/>
  </r>
  <r>
    <s v="Beowulf "/>
    <n v="6.3"/>
    <x v="0"/>
    <m/>
    <x v="11"/>
  </r>
  <r>
    <s v="Beowulf "/>
    <n v="6.3"/>
    <x v="1"/>
    <m/>
    <x v="11"/>
  </r>
  <r>
    <s v="Beowulf "/>
    <n v="6.3"/>
    <x v="6"/>
    <m/>
    <x v="11"/>
  </r>
  <r>
    <s v="Beowulf "/>
    <n v="6.3"/>
    <x v="2"/>
    <m/>
    <x v="11"/>
  </r>
  <r>
    <s v="Kung Fu Panda 3 "/>
    <n v="7.2"/>
    <x v="0"/>
    <m/>
    <x v="11"/>
  </r>
  <r>
    <s v="Kung Fu Panda 3 "/>
    <n v="7.2"/>
    <x v="1"/>
    <m/>
    <x v="11"/>
  </r>
  <r>
    <s v="Kung Fu Panda 3 "/>
    <n v="7.2"/>
    <x v="6"/>
    <m/>
    <x v="11"/>
  </r>
  <r>
    <s v="Kung Fu Panda 3 "/>
    <n v="7.2"/>
    <x v="7"/>
    <m/>
    <x v="11"/>
  </r>
  <r>
    <s v="Kung Fu Panda 3 "/>
    <n v="7.2"/>
    <x v="8"/>
    <m/>
    <x v="11"/>
  </r>
  <r>
    <s v="Mission: Impossible - Ghost Protocol "/>
    <n v="7.4"/>
    <x v="0"/>
    <m/>
    <x v="11"/>
  </r>
  <r>
    <s v="Mission: Impossible - Ghost Protocol "/>
    <n v="7.4"/>
    <x v="1"/>
    <m/>
    <x v="11"/>
  </r>
  <r>
    <s v="Mission: Impossible - Ghost Protocol "/>
    <n v="7.4"/>
    <x v="4"/>
    <m/>
    <x v="11"/>
  </r>
  <r>
    <s v="Rise of the Guardians "/>
    <n v="7.3"/>
    <x v="1"/>
    <m/>
    <x v="11"/>
  </r>
  <r>
    <s v="Rise of the Guardians "/>
    <n v="7.3"/>
    <x v="6"/>
    <m/>
    <x v="11"/>
  </r>
  <r>
    <s v="Rise of the Guardians "/>
    <n v="7.3"/>
    <x v="8"/>
    <m/>
    <x v="11"/>
  </r>
  <r>
    <s v="Rise of the Guardians "/>
    <n v="7.3"/>
    <x v="2"/>
    <m/>
    <x v="11"/>
  </r>
  <r>
    <s v="Fun with Dick and Jane "/>
    <n v="6.1"/>
    <x v="7"/>
    <m/>
    <x v="11"/>
  </r>
  <r>
    <s v="Fun with Dick and Jane "/>
    <n v="6.1"/>
    <x v="15"/>
    <m/>
    <x v="11"/>
  </r>
  <r>
    <s v="The Last Samurai "/>
    <n v="7.7"/>
    <x v="0"/>
    <m/>
    <x v="11"/>
  </r>
  <r>
    <s v="The Last Samurai "/>
    <n v="7.7"/>
    <x v="12"/>
    <m/>
    <x v="11"/>
  </r>
  <r>
    <s v="The Last Samurai "/>
    <n v="7.7"/>
    <x v="13"/>
    <m/>
    <x v="11"/>
  </r>
  <r>
    <s v="The Last Samurai "/>
    <n v="7.7"/>
    <x v="17"/>
    <m/>
    <x v="11"/>
  </r>
  <r>
    <s v="Exodus: Gods and Kings "/>
    <n v="6.1"/>
    <x v="0"/>
    <m/>
    <x v="11"/>
  </r>
  <r>
    <s v="Exodus: Gods and Kings "/>
    <n v="6.1"/>
    <x v="1"/>
    <m/>
    <x v="11"/>
  </r>
  <r>
    <s v="Exodus: Gods and Kings "/>
    <n v="6.1"/>
    <x v="12"/>
    <m/>
    <x v="11"/>
  </r>
  <r>
    <s v="Star Trek "/>
    <n v="8"/>
    <x v="0"/>
    <m/>
    <x v="11"/>
  </r>
  <r>
    <s v="Star Trek "/>
    <n v="8"/>
    <x v="1"/>
    <m/>
    <x v="11"/>
  </r>
  <r>
    <s v="Star Trek "/>
    <n v="8"/>
    <x v="3"/>
    <m/>
    <x v="11"/>
  </r>
  <r>
    <s v="Spider-Man "/>
    <n v="7.3"/>
    <x v="0"/>
    <m/>
    <x v="11"/>
  </r>
  <r>
    <s v="Spider-Man "/>
    <n v="7.3"/>
    <x v="1"/>
    <m/>
    <x v="11"/>
  </r>
  <r>
    <s v="Spider-Man "/>
    <n v="7.3"/>
    <x v="2"/>
    <m/>
    <x v="11"/>
  </r>
  <r>
    <s v="Spider-Man "/>
    <n v="7.3"/>
    <x v="5"/>
    <m/>
    <x v="11"/>
  </r>
  <r>
    <s v="How to Train Your Dragon 2 "/>
    <n v="7.9"/>
    <x v="0"/>
    <m/>
    <x v="11"/>
  </r>
  <r>
    <s v="How to Train Your Dragon 2 "/>
    <n v="7.9"/>
    <x v="1"/>
    <m/>
    <x v="11"/>
  </r>
  <r>
    <s v="How to Train Your Dragon 2 "/>
    <n v="7.9"/>
    <x v="6"/>
    <m/>
    <x v="11"/>
  </r>
  <r>
    <s v="How to Train Your Dragon 2 "/>
    <n v="7.9"/>
    <x v="7"/>
    <m/>
    <x v="11"/>
  </r>
  <r>
    <s v="How to Train Your Dragon 2 "/>
    <n v="7.9"/>
    <x v="8"/>
    <m/>
    <x v="11"/>
  </r>
  <r>
    <s v="How to Train Your Dragon 2 "/>
    <n v="7.9"/>
    <x v="2"/>
    <m/>
    <x v="11"/>
  </r>
  <r>
    <s v="Gods of Egypt "/>
    <n v="5.5"/>
    <x v="0"/>
    <m/>
    <x v="11"/>
  </r>
  <r>
    <s v="Gods of Egypt "/>
    <n v="5.5"/>
    <x v="1"/>
    <m/>
    <x v="11"/>
  </r>
  <r>
    <s v="Gods of Egypt "/>
    <n v="5.5"/>
    <x v="2"/>
    <m/>
    <x v="11"/>
  </r>
  <r>
    <s v="Stealth "/>
    <n v="5"/>
    <x v="0"/>
    <m/>
    <x v="11"/>
  </r>
  <r>
    <s v="Stealth "/>
    <n v="5"/>
    <x v="1"/>
    <m/>
    <x v="11"/>
  </r>
  <r>
    <s v="Stealth "/>
    <n v="5"/>
    <x v="3"/>
    <m/>
    <x v="11"/>
  </r>
  <r>
    <s v="Stealth "/>
    <n v="5"/>
    <x v="4"/>
    <m/>
    <x v="11"/>
  </r>
  <r>
    <s v="Watchmen "/>
    <n v="7.7"/>
    <x v="0"/>
    <m/>
    <x v="11"/>
  </r>
  <r>
    <s v="Watchmen "/>
    <n v="7.7"/>
    <x v="12"/>
    <m/>
    <x v="11"/>
  </r>
  <r>
    <s v="Watchmen "/>
    <n v="7.7"/>
    <x v="10"/>
    <m/>
    <x v="11"/>
  </r>
  <r>
    <s v="Watchmen "/>
    <n v="7.7"/>
    <x v="3"/>
    <m/>
    <x v="11"/>
  </r>
  <r>
    <s v="Lethal Weapon 4 "/>
    <n v="6.6"/>
    <x v="0"/>
    <m/>
    <x v="11"/>
  </r>
  <r>
    <s v="Lethal Weapon 4 "/>
    <n v="6.6"/>
    <x v="15"/>
    <m/>
    <x v="11"/>
  </r>
  <r>
    <s v="Lethal Weapon 4 "/>
    <n v="6.6"/>
    <x v="4"/>
    <m/>
    <x v="11"/>
  </r>
  <r>
    <s v="Hulk "/>
    <n v="5.7"/>
    <x v="0"/>
    <m/>
    <x v="11"/>
  </r>
  <r>
    <s v="Hulk "/>
    <n v="5.7"/>
    <x v="3"/>
    <m/>
    <x v="11"/>
  </r>
  <r>
    <s v="G.I. Joe: Retaliation "/>
    <n v="5.8"/>
    <x v="0"/>
    <m/>
    <x v="11"/>
  </r>
  <r>
    <s v="G.I. Joe: Retaliation "/>
    <n v="5.8"/>
    <x v="1"/>
    <m/>
    <x v="11"/>
  </r>
  <r>
    <s v="G.I. Joe: Retaliation "/>
    <n v="5.8"/>
    <x v="3"/>
    <m/>
    <x v="11"/>
  </r>
  <r>
    <s v="G.I. Joe: Retaliation "/>
    <n v="5.8"/>
    <x v="4"/>
    <m/>
    <x v="11"/>
  </r>
  <r>
    <s v="Sahara "/>
    <n v="6"/>
    <x v="0"/>
    <m/>
    <x v="11"/>
  </r>
  <r>
    <s v="Sahara "/>
    <n v="6"/>
    <x v="1"/>
    <m/>
    <x v="11"/>
  </r>
  <r>
    <s v="Sahara "/>
    <n v="6"/>
    <x v="7"/>
    <m/>
    <x v="11"/>
  </r>
  <r>
    <s v="Sahara "/>
    <n v="6"/>
    <x v="4"/>
    <m/>
    <x v="11"/>
  </r>
  <r>
    <s v="Final Fantasy: The Spirits Within "/>
    <n v="6.4"/>
    <x v="0"/>
    <m/>
    <x v="11"/>
  </r>
  <r>
    <s v="Final Fantasy: The Spirits Within "/>
    <n v="6.4"/>
    <x v="1"/>
    <m/>
    <x v="11"/>
  </r>
  <r>
    <s v="Final Fantasy: The Spirits Within "/>
    <n v="6.4"/>
    <x v="6"/>
    <m/>
    <x v="11"/>
  </r>
  <r>
    <s v="Final Fantasy: The Spirits Within "/>
    <n v="6.4"/>
    <x v="2"/>
    <m/>
    <x v="11"/>
  </r>
  <r>
    <s v="Final Fantasy: The Spirits Within "/>
    <n v="6.4"/>
    <x v="5"/>
    <m/>
    <x v="11"/>
  </r>
  <r>
    <s v="Final Fantasy: The Spirits Within "/>
    <n v="6.4"/>
    <x v="3"/>
    <m/>
    <x v="11"/>
  </r>
  <r>
    <s v="Captain America: The First Avenger "/>
    <n v="6.9"/>
    <x v="0"/>
    <m/>
    <x v="11"/>
  </r>
  <r>
    <s v="Captain America: The First Avenger "/>
    <n v="6.9"/>
    <x v="1"/>
    <m/>
    <x v="11"/>
  </r>
  <r>
    <s v="Captain America: The First Avenger "/>
    <n v="6.9"/>
    <x v="3"/>
    <m/>
    <x v="11"/>
  </r>
  <r>
    <s v="The World Is Not Enough "/>
    <n v="6.4"/>
    <x v="0"/>
    <m/>
    <x v="11"/>
  </r>
  <r>
    <s v="The World Is Not Enough "/>
    <n v="6.4"/>
    <x v="1"/>
    <m/>
    <x v="11"/>
  </r>
  <r>
    <s v="The World Is Not Enough "/>
    <n v="6.4"/>
    <x v="4"/>
    <m/>
    <x v="11"/>
  </r>
  <r>
    <s v="Master and Commander: The Far Side of the World "/>
    <n v="7.4"/>
    <x v="0"/>
    <m/>
    <x v="11"/>
  </r>
  <r>
    <s v="Master and Commander: The Far Side of the World "/>
    <n v="7.4"/>
    <x v="1"/>
    <m/>
    <x v="11"/>
  </r>
  <r>
    <s v="Master and Commander: The Far Side of the World "/>
    <n v="7.4"/>
    <x v="12"/>
    <m/>
    <x v="11"/>
  </r>
  <r>
    <s v="Master and Commander: The Far Side of the World "/>
    <n v="7.4"/>
    <x v="13"/>
    <m/>
    <x v="11"/>
  </r>
  <r>
    <s v="Master and Commander: The Far Side of the World "/>
    <n v="7.4"/>
    <x v="17"/>
    <m/>
    <x v="11"/>
  </r>
  <r>
    <s v="The Twilight Saga: Breaking Dawn - Part 2 "/>
    <n v="5.5"/>
    <x v="1"/>
    <m/>
    <x v="11"/>
  </r>
  <r>
    <s v="The Twilight Saga: Breaking Dawn - Part 2 "/>
    <n v="5.5"/>
    <x v="12"/>
    <m/>
    <x v="11"/>
  </r>
  <r>
    <s v="The Twilight Saga: Breaking Dawn - Part 2 "/>
    <n v="5.5"/>
    <x v="2"/>
    <m/>
    <x v="11"/>
  </r>
  <r>
    <s v="The Twilight Saga: Breaking Dawn - Part 2 "/>
    <n v="5.5"/>
    <x v="5"/>
    <m/>
    <x v="11"/>
  </r>
  <r>
    <s v="Happy Feet 2 "/>
    <n v="5.9"/>
    <x v="6"/>
    <m/>
    <x v="11"/>
  </r>
  <r>
    <s v="Happy Feet 2 "/>
    <n v="5.9"/>
    <x v="7"/>
    <m/>
    <x v="11"/>
  </r>
  <r>
    <s v="Happy Feet 2 "/>
    <n v="5.9"/>
    <x v="8"/>
    <m/>
    <x v="11"/>
  </r>
  <r>
    <s v="Happy Feet 2 "/>
    <n v="5.9"/>
    <x v="9"/>
    <m/>
    <x v="11"/>
  </r>
  <r>
    <s v="The Incredible Hulk "/>
    <n v="6.8"/>
    <x v="0"/>
    <m/>
    <x v="11"/>
  </r>
  <r>
    <s v="The Incredible Hulk "/>
    <n v="6.8"/>
    <x v="1"/>
    <m/>
    <x v="11"/>
  </r>
  <r>
    <s v="The Incredible Hulk "/>
    <n v="6.8"/>
    <x v="3"/>
    <m/>
    <x v="11"/>
  </r>
  <r>
    <s v="The BFG "/>
    <n v="6.8"/>
    <x v="1"/>
    <m/>
    <x v="11"/>
  </r>
  <r>
    <s v="The BFG "/>
    <n v="6.8"/>
    <x v="8"/>
    <m/>
    <x v="11"/>
  </r>
  <r>
    <s v="The BFG "/>
    <n v="6.8"/>
    <x v="2"/>
    <m/>
    <x v="11"/>
  </r>
  <r>
    <s v="The Revenant "/>
    <n v="8.1"/>
    <x v="1"/>
    <m/>
    <x v="11"/>
  </r>
  <r>
    <s v="The Revenant "/>
    <n v="8.1"/>
    <x v="12"/>
    <m/>
    <x v="11"/>
  </r>
  <r>
    <s v="The Revenant "/>
    <n v="8.1"/>
    <x v="4"/>
    <m/>
    <x v="11"/>
  </r>
  <r>
    <s v="The Revenant "/>
    <n v="8.1"/>
    <x v="11"/>
    <m/>
    <x v="11"/>
  </r>
  <r>
    <s v="Turbo "/>
    <n v="6.5"/>
    <x v="1"/>
    <m/>
    <x v="11"/>
  </r>
  <r>
    <s v="Turbo "/>
    <n v="6.5"/>
    <x v="6"/>
    <m/>
    <x v="11"/>
  </r>
  <r>
    <s v="Turbo "/>
    <n v="6.5"/>
    <x v="7"/>
    <m/>
    <x v="11"/>
  </r>
  <r>
    <s v="Turbo "/>
    <n v="6.5"/>
    <x v="8"/>
    <m/>
    <x v="11"/>
  </r>
  <r>
    <s v="Turbo "/>
    <n v="6.5"/>
    <x v="14"/>
    <m/>
    <x v="11"/>
  </r>
  <r>
    <s v="Rango "/>
    <n v="7.2"/>
    <x v="1"/>
    <m/>
    <x v="11"/>
  </r>
  <r>
    <s v="Rango "/>
    <n v="7.2"/>
    <x v="6"/>
    <m/>
    <x v="11"/>
  </r>
  <r>
    <s v="Rango "/>
    <n v="7.2"/>
    <x v="7"/>
    <m/>
    <x v="11"/>
  </r>
  <r>
    <s v="Rango "/>
    <n v="7.2"/>
    <x v="8"/>
    <m/>
    <x v="11"/>
  </r>
  <r>
    <s v="Rango "/>
    <n v="7.2"/>
    <x v="11"/>
    <m/>
    <x v="11"/>
  </r>
  <r>
    <s v="Penguins of Madagascar "/>
    <n v="6.7"/>
    <x v="1"/>
    <m/>
    <x v="11"/>
  </r>
  <r>
    <s v="Penguins of Madagascar "/>
    <n v="6.7"/>
    <x v="6"/>
    <m/>
    <x v="11"/>
  </r>
  <r>
    <s v="Penguins of Madagascar "/>
    <n v="6.7"/>
    <x v="7"/>
    <m/>
    <x v="11"/>
  </r>
  <r>
    <s v="Penguins of Madagascar "/>
    <n v="6.7"/>
    <x v="8"/>
    <m/>
    <x v="11"/>
  </r>
  <r>
    <s v="The Bourne Ultimatum "/>
    <n v="8.1"/>
    <x v="0"/>
    <m/>
    <x v="11"/>
  </r>
  <r>
    <s v="The Bourne Ultimatum "/>
    <n v="8.1"/>
    <x v="10"/>
    <m/>
    <x v="11"/>
  </r>
  <r>
    <s v="The Bourne Ultimatum "/>
    <n v="8.1"/>
    <x v="4"/>
    <m/>
    <x v="11"/>
  </r>
  <r>
    <s v="Kung Fu Panda "/>
    <n v="7.6"/>
    <x v="0"/>
    <m/>
    <x v="11"/>
  </r>
  <r>
    <s v="Kung Fu Panda "/>
    <n v="7.6"/>
    <x v="1"/>
    <m/>
    <x v="11"/>
  </r>
  <r>
    <s v="Kung Fu Panda "/>
    <n v="7.6"/>
    <x v="6"/>
    <m/>
    <x v="11"/>
  </r>
  <r>
    <s v="Kung Fu Panda "/>
    <n v="7.6"/>
    <x v="7"/>
    <m/>
    <x v="11"/>
  </r>
  <r>
    <s v="Kung Fu Panda "/>
    <n v="7.6"/>
    <x v="8"/>
    <m/>
    <x v="11"/>
  </r>
  <r>
    <s v="Ant-Man "/>
    <n v="7.4"/>
    <x v="0"/>
    <m/>
    <x v="11"/>
  </r>
  <r>
    <s v="Ant-Man "/>
    <n v="7.4"/>
    <x v="1"/>
    <m/>
    <x v="11"/>
  </r>
  <r>
    <s v="Ant-Man "/>
    <n v="7.4"/>
    <x v="7"/>
    <m/>
    <x v="11"/>
  </r>
  <r>
    <s v="Ant-Man "/>
    <n v="7.4"/>
    <x v="3"/>
    <m/>
    <x v="11"/>
  </r>
  <r>
    <s v="The Hunger Games: Catching Fire "/>
    <n v="7.6"/>
    <x v="1"/>
    <m/>
    <x v="11"/>
  </r>
  <r>
    <s v="The Hunger Games: Catching Fire "/>
    <n v="7.6"/>
    <x v="3"/>
    <m/>
    <x v="11"/>
  </r>
  <r>
    <s v="The Hunger Games: Catching Fire "/>
    <n v="7.6"/>
    <x v="4"/>
    <m/>
    <x v="11"/>
  </r>
  <r>
    <s v="Home "/>
    <n v="6.7"/>
    <x v="1"/>
    <m/>
    <x v="11"/>
  </r>
  <r>
    <s v="Home "/>
    <n v="6.7"/>
    <x v="6"/>
    <m/>
    <x v="11"/>
  </r>
  <r>
    <s v="Home "/>
    <n v="6.7"/>
    <x v="7"/>
    <m/>
    <x v="11"/>
  </r>
  <r>
    <s v="Home "/>
    <n v="6.7"/>
    <x v="8"/>
    <m/>
    <x v="11"/>
  </r>
  <r>
    <s v="Home "/>
    <n v="6.7"/>
    <x v="2"/>
    <m/>
    <x v="11"/>
  </r>
  <r>
    <s v="Home "/>
    <n v="6.7"/>
    <x v="3"/>
    <m/>
    <x v="11"/>
  </r>
  <r>
    <s v="War of the Worlds "/>
    <n v="6.5"/>
    <x v="1"/>
    <m/>
    <x v="11"/>
  </r>
  <r>
    <s v="War of the Worlds "/>
    <n v="6.5"/>
    <x v="3"/>
    <m/>
    <x v="11"/>
  </r>
  <r>
    <s v="War of the Worlds "/>
    <n v="6.5"/>
    <x v="4"/>
    <m/>
    <x v="11"/>
  </r>
  <r>
    <s v="Bad Boys II "/>
    <n v="6.6"/>
    <x v="0"/>
    <m/>
    <x v="11"/>
  </r>
  <r>
    <s v="Bad Boys II "/>
    <n v="6.6"/>
    <x v="7"/>
    <m/>
    <x v="11"/>
  </r>
  <r>
    <s v="Bad Boys II "/>
    <n v="6.6"/>
    <x v="15"/>
    <m/>
    <x v="11"/>
  </r>
  <r>
    <s v="Bad Boys II "/>
    <n v="6.6"/>
    <x v="4"/>
    <m/>
    <x v="11"/>
  </r>
  <r>
    <s v="Puss in Boots "/>
    <n v="6.7"/>
    <x v="0"/>
    <m/>
    <x v="11"/>
  </r>
  <r>
    <s v="Puss in Boots "/>
    <n v="6.7"/>
    <x v="1"/>
    <m/>
    <x v="11"/>
  </r>
  <r>
    <s v="Puss in Boots "/>
    <n v="6.7"/>
    <x v="6"/>
    <m/>
    <x v="11"/>
  </r>
  <r>
    <s v="Puss in Boots "/>
    <n v="6.7"/>
    <x v="7"/>
    <m/>
    <x v="11"/>
  </r>
  <r>
    <s v="Puss in Boots "/>
    <n v="6.7"/>
    <x v="8"/>
    <m/>
    <x v="11"/>
  </r>
  <r>
    <s v="Puss in Boots "/>
    <n v="6.7"/>
    <x v="2"/>
    <m/>
    <x v="11"/>
  </r>
  <r>
    <s v="Salt "/>
    <n v="6.4"/>
    <x v="0"/>
    <m/>
    <x v="11"/>
  </r>
  <r>
    <s v="Salt "/>
    <n v="6.4"/>
    <x v="15"/>
    <m/>
    <x v="11"/>
  </r>
  <r>
    <s v="Salt "/>
    <n v="6.4"/>
    <x v="10"/>
    <m/>
    <x v="11"/>
  </r>
  <r>
    <s v="Salt "/>
    <n v="6.4"/>
    <x v="4"/>
    <m/>
    <x v="11"/>
  </r>
  <r>
    <s v="Noah "/>
    <n v="5.8"/>
    <x v="0"/>
    <m/>
    <x v="11"/>
  </r>
  <r>
    <s v="Noah "/>
    <n v="5.8"/>
    <x v="1"/>
    <m/>
    <x v="11"/>
  </r>
  <r>
    <s v="Noah "/>
    <n v="5.8"/>
    <x v="12"/>
    <m/>
    <x v="11"/>
  </r>
  <r>
    <s v="The Adventures of Tintin "/>
    <n v="7.4"/>
    <x v="0"/>
    <m/>
    <x v="11"/>
  </r>
  <r>
    <s v="The Adventures of Tintin "/>
    <n v="7.4"/>
    <x v="1"/>
    <m/>
    <x v="11"/>
  </r>
  <r>
    <s v="The Adventures of Tintin "/>
    <n v="7.4"/>
    <x v="8"/>
    <m/>
    <x v="11"/>
  </r>
  <r>
    <s v="The Adventures of Tintin "/>
    <n v="7.4"/>
    <x v="10"/>
    <m/>
    <x v="11"/>
  </r>
  <r>
    <s v="Harry Potter and the Prisoner of Azkaban "/>
    <n v="7.8"/>
    <x v="1"/>
    <m/>
    <x v="11"/>
  </r>
  <r>
    <s v="Harry Potter and the Prisoner of Azkaban "/>
    <n v="7.8"/>
    <x v="8"/>
    <m/>
    <x v="11"/>
  </r>
  <r>
    <s v="Harry Potter and the Prisoner of Azkaban "/>
    <n v="7.8"/>
    <x v="2"/>
    <m/>
    <x v="11"/>
  </r>
  <r>
    <s v="Harry Potter and the Prisoner of Azkaban "/>
    <n v="7.8"/>
    <x v="10"/>
    <m/>
    <x v="11"/>
  </r>
  <r>
    <s v="Australia "/>
    <n v="6.6"/>
    <x v="1"/>
    <m/>
    <x v="11"/>
  </r>
  <r>
    <s v="Australia "/>
    <n v="6.6"/>
    <x v="12"/>
    <m/>
    <x v="11"/>
  </r>
  <r>
    <s v="Australia "/>
    <n v="6.6"/>
    <x v="5"/>
    <m/>
    <x v="11"/>
  </r>
  <r>
    <s v="Australia "/>
    <n v="6.6"/>
    <x v="17"/>
    <m/>
    <x v="11"/>
  </r>
  <r>
    <s v="After Earth "/>
    <n v="4.9000000000000004"/>
    <x v="0"/>
    <m/>
    <x v="11"/>
  </r>
  <r>
    <s v="After Earth "/>
    <n v="4.9000000000000004"/>
    <x v="1"/>
    <m/>
    <x v="11"/>
  </r>
  <r>
    <s v="After Earth "/>
    <n v="4.9000000000000004"/>
    <x v="3"/>
    <m/>
    <x v="11"/>
  </r>
  <r>
    <s v="Dinosaur "/>
    <n v="6.5"/>
    <x v="1"/>
    <m/>
    <x v="11"/>
  </r>
  <r>
    <s v="Dinosaur "/>
    <n v="6.5"/>
    <x v="6"/>
    <m/>
    <x v="11"/>
  </r>
  <r>
    <s v="Dinosaur "/>
    <n v="6.5"/>
    <x v="8"/>
    <m/>
    <x v="11"/>
  </r>
  <r>
    <s v="Dinosaur "/>
    <n v="6.5"/>
    <x v="4"/>
    <m/>
    <x v="11"/>
  </r>
  <r>
    <s v="Night at the Museum: Secret of the Tomb "/>
    <n v="6.2"/>
    <x v="1"/>
    <m/>
    <x v="11"/>
  </r>
  <r>
    <s v="Night at the Museum: Secret of the Tomb "/>
    <n v="6.2"/>
    <x v="7"/>
    <m/>
    <x v="11"/>
  </r>
  <r>
    <s v="Night at the Museum: Secret of the Tomb "/>
    <n v="6.2"/>
    <x v="8"/>
    <m/>
    <x v="11"/>
  </r>
  <r>
    <s v="Night at the Museum: Secret of the Tomb "/>
    <n v="6.2"/>
    <x v="2"/>
    <m/>
    <x v="11"/>
  </r>
  <r>
    <s v="Megamind "/>
    <n v="7.3"/>
    <x v="0"/>
    <m/>
    <x v="11"/>
  </r>
  <r>
    <s v="Megamind "/>
    <n v="7.3"/>
    <x v="6"/>
    <m/>
    <x v="11"/>
  </r>
  <r>
    <s v="Megamind "/>
    <n v="7.3"/>
    <x v="7"/>
    <m/>
    <x v="11"/>
  </r>
  <r>
    <s v="Megamind "/>
    <n v="7.3"/>
    <x v="8"/>
    <m/>
    <x v="11"/>
  </r>
  <r>
    <s v="Megamind "/>
    <n v="7.3"/>
    <x v="3"/>
    <m/>
    <x v="11"/>
  </r>
  <r>
    <s v="Harry Potter and the Sorcerer's Stone "/>
    <n v="7.5"/>
    <x v="1"/>
    <m/>
    <x v="11"/>
  </r>
  <r>
    <s v="Harry Potter and the Sorcerer's Stone "/>
    <n v="7.5"/>
    <x v="8"/>
    <m/>
    <x v="11"/>
  </r>
  <r>
    <s v="Harry Potter and the Sorcerer's Stone "/>
    <n v="7.5"/>
    <x v="2"/>
    <m/>
    <x v="11"/>
  </r>
  <r>
    <s v="R.I.P.D. "/>
    <n v="5.6"/>
    <x v="0"/>
    <m/>
    <x v="11"/>
  </r>
  <r>
    <s v="R.I.P.D. "/>
    <n v="5.6"/>
    <x v="7"/>
    <m/>
    <x v="11"/>
  </r>
  <r>
    <s v="R.I.P.D. "/>
    <n v="5.6"/>
    <x v="2"/>
    <m/>
    <x v="11"/>
  </r>
  <r>
    <s v="Pirates of the Caribbean: The Curse of the Black Pearl "/>
    <n v="8.1"/>
    <x v="0"/>
    <m/>
    <x v="11"/>
  </r>
  <r>
    <s v="Pirates of the Caribbean: The Curse of the Black Pearl "/>
    <n v="8.1"/>
    <x v="1"/>
    <m/>
    <x v="11"/>
  </r>
  <r>
    <s v="Pirates of the Caribbean: The Curse of the Black Pearl "/>
    <n v="8.1"/>
    <x v="2"/>
    <m/>
    <x v="11"/>
  </r>
  <r>
    <s v="The Hunger Games: Mockingjay - Part 1 "/>
    <n v="6.7"/>
    <x v="1"/>
    <m/>
    <x v="11"/>
  </r>
  <r>
    <s v="The Hunger Games: Mockingjay - Part 1 "/>
    <n v="6.7"/>
    <x v="3"/>
    <m/>
    <x v="11"/>
  </r>
  <r>
    <s v="The Hunger Games: Mockingjay - Part 1 "/>
    <n v="6.7"/>
    <x v="4"/>
    <m/>
    <x v="11"/>
  </r>
  <r>
    <s v="The Da Vinci Code "/>
    <n v="6.6"/>
    <x v="10"/>
    <m/>
    <x v="11"/>
  </r>
  <r>
    <s v="The Da Vinci Code "/>
    <n v="6.6"/>
    <x v="4"/>
    <m/>
    <x v="11"/>
  </r>
  <r>
    <s v="Rio 2 "/>
    <n v="6.4"/>
    <x v="1"/>
    <m/>
    <x v="11"/>
  </r>
  <r>
    <s v="Rio 2 "/>
    <n v="6.4"/>
    <x v="6"/>
    <m/>
    <x v="11"/>
  </r>
  <r>
    <s v="Rio 2 "/>
    <n v="6.4"/>
    <x v="7"/>
    <m/>
    <x v="11"/>
  </r>
  <r>
    <s v="Rio 2 "/>
    <n v="6.4"/>
    <x v="8"/>
    <m/>
    <x v="11"/>
  </r>
  <r>
    <s v="Rio 2 "/>
    <n v="6.4"/>
    <x v="9"/>
    <m/>
    <x v="11"/>
  </r>
  <r>
    <s v="X-Men 2 "/>
    <n v="7.5"/>
    <x v="0"/>
    <m/>
    <x v="11"/>
  </r>
  <r>
    <s v="X-Men 2 "/>
    <n v="7.5"/>
    <x v="1"/>
    <m/>
    <x v="11"/>
  </r>
  <r>
    <s v="X-Men 2 "/>
    <n v="7.5"/>
    <x v="2"/>
    <m/>
    <x v="11"/>
  </r>
  <r>
    <s v="X-Men 2 "/>
    <n v="7.5"/>
    <x v="3"/>
    <m/>
    <x v="11"/>
  </r>
  <r>
    <s v="X-Men 2 "/>
    <n v="7.5"/>
    <x v="4"/>
    <m/>
    <x v="11"/>
  </r>
  <r>
    <s v="Fast Five "/>
    <n v="7.3"/>
    <x v="0"/>
    <m/>
    <x v="11"/>
  </r>
  <r>
    <s v="Fast Five "/>
    <n v="7.3"/>
    <x v="15"/>
    <m/>
    <x v="11"/>
  </r>
  <r>
    <s v="Fast Five "/>
    <n v="7.3"/>
    <x v="4"/>
    <m/>
    <x v="11"/>
  </r>
  <r>
    <s v="Sherlock Holmes: A Game of Shadows "/>
    <n v="7.5"/>
    <x v="0"/>
    <m/>
    <x v="11"/>
  </r>
  <r>
    <s v="Sherlock Holmes: A Game of Shadows "/>
    <n v="7.5"/>
    <x v="1"/>
    <m/>
    <x v="11"/>
  </r>
  <r>
    <s v="Sherlock Holmes: A Game of Shadows "/>
    <n v="7.5"/>
    <x v="15"/>
    <m/>
    <x v="11"/>
  </r>
  <r>
    <s v="Sherlock Holmes: A Game of Shadows "/>
    <n v="7.5"/>
    <x v="10"/>
    <m/>
    <x v="11"/>
  </r>
  <r>
    <s v="Sherlock Holmes: A Game of Shadows "/>
    <n v="7.5"/>
    <x v="4"/>
    <m/>
    <x v="11"/>
  </r>
  <r>
    <s v="Clash of the Titans "/>
    <n v="5.8"/>
    <x v="0"/>
    <m/>
    <x v="11"/>
  </r>
  <r>
    <s v="Clash of the Titans "/>
    <n v="5.8"/>
    <x v="1"/>
    <m/>
    <x v="11"/>
  </r>
  <r>
    <s v="Clash of the Titans "/>
    <n v="5.8"/>
    <x v="2"/>
    <m/>
    <x v="11"/>
  </r>
  <r>
    <s v="Total Recall "/>
    <n v="7.5"/>
    <x v="0"/>
    <m/>
    <x v="11"/>
  </r>
  <r>
    <s v="Total Recall "/>
    <n v="7.5"/>
    <x v="3"/>
    <m/>
    <x v="11"/>
  </r>
  <r>
    <s v="The 13th Warrior "/>
    <n v="6.6"/>
    <x v="0"/>
    <m/>
    <x v="11"/>
  </r>
  <r>
    <s v="The 13th Warrior "/>
    <n v="6.6"/>
    <x v="1"/>
    <m/>
    <x v="11"/>
  </r>
  <r>
    <s v="The 13th Warrior "/>
    <n v="6.6"/>
    <x v="13"/>
    <m/>
    <x v="11"/>
  </r>
  <r>
    <s v="The Bourne Legacy "/>
    <n v="6.7"/>
    <x v="0"/>
    <m/>
    <x v="11"/>
  </r>
  <r>
    <s v="The Bourne Legacy "/>
    <n v="6.7"/>
    <x v="1"/>
    <m/>
    <x v="11"/>
  </r>
  <r>
    <s v="The Bourne Legacy "/>
    <n v="6.7"/>
    <x v="4"/>
    <m/>
    <x v="11"/>
  </r>
  <r>
    <s v="How the Grinch Stole Christmas "/>
    <n v="6"/>
    <x v="7"/>
    <m/>
    <x v="11"/>
  </r>
  <r>
    <s v="How the Grinch Stole Christmas "/>
    <n v="6"/>
    <x v="8"/>
    <m/>
    <x v="11"/>
  </r>
  <r>
    <s v="How the Grinch Stole Christmas "/>
    <n v="6"/>
    <x v="2"/>
    <m/>
    <x v="11"/>
  </r>
  <r>
    <s v="The Day After Tomorrow "/>
    <n v="6.4"/>
    <x v="0"/>
    <m/>
    <x v="11"/>
  </r>
  <r>
    <s v="The Day After Tomorrow "/>
    <n v="6.4"/>
    <x v="1"/>
    <m/>
    <x v="11"/>
  </r>
  <r>
    <s v="The Day After Tomorrow "/>
    <n v="6.4"/>
    <x v="3"/>
    <m/>
    <x v="11"/>
  </r>
  <r>
    <s v="The Day After Tomorrow "/>
    <n v="6.4"/>
    <x v="4"/>
    <m/>
    <x v="11"/>
  </r>
  <r>
    <s v="Mission: Impossible II "/>
    <n v="6.1"/>
    <x v="0"/>
    <m/>
    <x v="11"/>
  </r>
  <r>
    <s v="Mission: Impossible II "/>
    <n v="6.1"/>
    <x v="1"/>
    <m/>
    <x v="11"/>
  </r>
  <r>
    <s v="Mission: Impossible II "/>
    <n v="6.1"/>
    <x v="4"/>
    <m/>
    <x v="11"/>
  </r>
  <r>
    <s v="The Perfect Storm "/>
    <n v="6.4"/>
    <x v="0"/>
    <m/>
    <x v="11"/>
  </r>
  <r>
    <s v="The Perfect Storm "/>
    <n v="6.4"/>
    <x v="1"/>
    <m/>
    <x v="11"/>
  </r>
  <r>
    <s v="The Perfect Storm "/>
    <n v="6.4"/>
    <x v="12"/>
    <m/>
    <x v="11"/>
  </r>
  <r>
    <s v="The Perfect Storm "/>
    <n v="6.4"/>
    <x v="4"/>
    <m/>
    <x v="11"/>
  </r>
  <r>
    <s v="Fantastic 4: Rise of the Silver Surfer "/>
    <n v="5.6"/>
    <x v="0"/>
    <m/>
    <x v="11"/>
  </r>
  <r>
    <s v="Fantastic 4: Rise of the Silver Surfer "/>
    <n v="5.6"/>
    <x v="1"/>
    <m/>
    <x v="11"/>
  </r>
  <r>
    <s v="Fantastic 4: Rise of the Silver Surfer "/>
    <n v="5.6"/>
    <x v="3"/>
    <m/>
    <x v="11"/>
  </r>
  <r>
    <s v="Fantastic 4: Rise of the Silver Surfer "/>
    <n v="5.6"/>
    <x v="4"/>
    <m/>
    <x v="11"/>
  </r>
  <r>
    <s v="Life of Pi "/>
    <n v="8"/>
    <x v="1"/>
    <m/>
    <x v="11"/>
  </r>
  <r>
    <s v="Life of Pi "/>
    <n v="8"/>
    <x v="12"/>
    <m/>
    <x v="11"/>
  </r>
  <r>
    <s v="Life of Pi "/>
    <n v="8"/>
    <x v="2"/>
    <m/>
    <x v="11"/>
  </r>
  <r>
    <s v="Ghost Rider "/>
    <n v="5.2"/>
    <x v="0"/>
    <m/>
    <x v="11"/>
  </r>
  <r>
    <s v="Ghost Rider "/>
    <n v="5.2"/>
    <x v="2"/>
    <m/>
    <x v="11"/>
  </r>
  <r>
    <s v="Ghost Rider "/>
    <n v="5.2"/>
    <x v="4"/>
    <m/>
    <x v="11"/>
  </r>
  <r>
    <s v="Jason Bourne "/>
    <n v="7.1"/>
    <x v="0"/>
    <m/>
    <x v="11"/>
  </r>
  <r>
    <s v="Jason Bourne "/>
    <n v="7.1"/>
    <x v="4"/>
    <m/>
    <x v="11"/>
  </r>
  <r>
    <s v="Charlie's Angels: Full Throttle "/>
    <n v="4.8"/>
    <x v="0"/>
    <m/>
    <x v="11"/>
  </r>
  <r>
    <s v="Charlie's Angels: Full Throttle "/>
    <n v="4.8"/>
    <x v="1"/>
    <m/>
    <x v="11"/>
  </r>
  <r>
    <s v="Charlie's Angels: Full Throttle "/>
    <n v="4.8"/>
    <x v="7"/>
    <m/>
    <x v="11"/>
  </r>
  <r>
    <s v="Charlie's Angels: Full Throttle "/>
    <n v="4.8"/>
    <x v="15"/>
    <m/>
    <x v="11"/>
  </r>
  <r>
    <s v="Prometheus "/>
    <n v="7"/>
    <x v="1"/>
    <m/>
    <x v="11"/>
  </r>
  <r>
    <s v="Prometheus "/>
    <n v="7"/>
    <x v="10"/>
    <m/>
    <x v="11"/>
  </r>
  <r>
    <s v="Prometheus "/>
    <n v="7"/>
    <x v="3"/>
    <m/>
    <x v="11"/>
  </r>
  <r>
    <s v="Stuart Little 2 "/>
    <n v="5.4"/>
    <x v="1"/>
    <m/>
    <x v="11"/>
  </r>
  <r>
    <s v="Stuart Little 2 "/>
    <n v="5.4"/>
    <x v="6"/>
    <m/>
    <x v="11"/>
  </r>
  <r>
    <s v="Stuart Little 2 "/>
    <n v="5.4"/>
    <x v="7"/>
    <m/>
    <x v="11"/>
  </r>
  <r>
    <s v="Stuart Little 2 "/>
    <n v="5.4"/>
    <x v="8"/>
    <m/>
    <x v="11"/>
  </r>
  <r>
    <s v="Stuart Little 2 "/>
    <n v="5.4"/>
    <x v="2"/>
    <m/>
    <x v="11"/>
  </r>
  <r>
    <s v="Elysium "/>
    <n v="6.6"/>
    <x v="0"/>
    <m/>
    <x v="11"/>
  </r>
  <r>
    <s v="Elysium "/>
    <n v="6.6"/>
    <x v="12"/>
    <m/>
    <x v="11"/>
  </r>
  <r>
    <s v="Elysium "/>
    <n v="6.6"/>
    <x v="3"/>
    <m/>
    <x v="11"/>
  </r>
  <r>
    <s v="Elysium "/>
    <n v="6.6"/>
    <x v="4"/>
    <m/>
    <x v="11"/>
  </r>
  <r>
    <s v="The Chronicles of Riddick "/>
    <n v="6.7"/>
    <x v="0"/>
    <m/>
    <x v="11"/>
  </r>
  <r>
    <s v="The Chronicles of Riddick "/>
    <n v="6.7"/>
    <x v="1"/>
    <m/>
    <x v="11"/>
  </r>
  <r>
    <s v="The Chronicles of Riddick "/>
    <n v="6.7"/>
    <x v="3"/>
    <m/>
    <x v="11"/>
  </r>
  <r>
    <s v="The Chronicles of Riddick "/>
    <n v="6.7"/>
    <x v="4"/>
    <m/>
    <x v="11"/>
  </r>
  <r>
    <s v="RoboCop "/>
    <n v="6.2"/>
    <x v="0"/>
    <m/>
    <x v="11"/>
  </r>
  <r>
    <s v="RoboCop "/>
    <n v="6.2"/>
    <x v="15"/>
    <m/>
    <x v="11"/>
  </r>
  <r>
    <s v="RoboCop "/>
    <n v="6.2"/>
    <x v="3"/>
    <m/>
    <x v="11"/>
  </r>
  <r>
    <s v="RoboCop "/>
    <n v="6.2"/>
    <x v="4"/>
    <m/>
    <x v="11"/>
  </r>
  <r>
    <s v="Speed Racer "/>
    <n v="6.1"/>
    <x v="0"/>
    <m/>
    <x v="11"/>
  </r>
  <r>
    <s v="Speed Racer "/>
    <n v="6.1"/>
    <x v="8"/>
    <m/>
    <x v="11"/>
  </r>
  <r>
    <s v="Speed Racer "/>
    <n v="6.1"/>
    <x v="14"/>
    <m/>
    <x v="11"/>
  </r>
  <r>
    <s v="How Do You Know "/>
    <n v="5.3"/>
    <x v="7"/>
    <m/>
    <x v="11"/>
  </r>
  <r>
    <s v="How Do You Know "/>
    <n v="5.3"/>
    <x v="12"/>
    <m/>
    <x v="11"/>
  </r>
  <r>
    <s v="How Do You Know "/>
    <n v="5.3"/>
    <x v="5"/>
    <m/>
    <x v="11"/>
  </r>
  <r>
    <s v="Knight and Day "/>
    <n v="6.3"/>
    <x v="0"/>
    <m/>
    <x v="11"/>
  </r>
  <r>
    <s v="Knight and Day "/>
    <n v="6.3"/>
    <x v="7"/>
    <m/>
    <x v="11"/>
  </r>
  <r>
    <s v="Knight and Day "/>
    <n v="6.3"/>
    <x v="5"/>
    <m/>
    <x v="11"/>
  </r>
  <r>
    <s v="Oblivion "/>
    <n v="7"/>
    <x v="0"/>
    <m/>
    <x v="11"/>
  </r>
  <r>
    <s v="Oblivion "/>
    <n v="7"/>
    <x v="1"/>
    <m/>
    <x v="11"/>
  </r>
  <r>
    <s v="Oblivion "/>
    <n v="7"/>
    <x v="10"/>
    <m/>
    <x v="11"/>
  </r>
  <r>
    <s v="Oblivion "/>
    <n v="7"/>
    <x v="3"/>
    <m/>
    <x v="11"/>
  </r>
  <r>
    <s v="Star Wars: Episode III - Revenge of the Sith "/>
    <n v="7.6"/>
    <x v="0"/>
    <m/>
    <x v="11"/>
  </r>
  <r>
    <s v="Star Wars: Episode III - Revenge of the Sith "/>
    <n v="7.6"/>
    <x v="1"/>
    <m/>
    <x v="11"/>
  </r>
  <r>
    <s v="Star Wars: Episode III - Revenge of the Sith "/>
    <n v="7.6"/>
    <x v="2"/>
    <m/>
    <x v="11"/>
  </r>
  <r>
    <s v="Star Wars: Episode III - Revenge of the Sith "/>
    <n v="7.6"/>
    <x v="3"/>
    <m/>
    <x v="11"/>
  </r>
  <r>
    <s v="Star Wars: Episode II - Attack of the Clones "/>
    <n v="6.7"/>
    <x v="0"/>
    <m/>
    <x v="11"/>
  </r>
  <r>
    <s v="Star Wars: Episode II - Attack of the Clones "/>
    <n v="6.7"/>
    <x v="1"/>
    <m/>
    <x v="11"/>
  </r>
  <r>
    <s v="Star Wars: Episode II - Attack of the Clones "/>
    <n v="6.7"/>
    <x v="2"/>
    <m/>
    <x v="11"/>
  </r>
  <r>
    <s v="Star Wars: Episode II - Attack of the Clones "/>
    <n v="6.7"/>
    <x v="3"/>
    <m/>
    <x v="11"/>
  </r>
  <r>
    <s v="Monsters, Inc. "/>
    <n v="8.1"/>
    <x v="1"/>
    <m/>
    <x v="11"/>
  </r>
  <r>
    <s v="Monsters, Inc. "/>
    <n v="8.1"/>
    <x v="6"/>
    <m/>
    <x v="11"/>
  </r>
  <r>
    <s v="Monsters, Inc. "/>
    <n v="8.1"/>
    <x v="7"/>
    <m/>
    <x v="11"/>
  </r>
  <r>
    <s v="Monsters, Inc. "/>
    <n v="8.1"/>
    <x v="8"/>
    <m/>
    <x v="11"/>
  </r>
  <r>
    <s v="Monsters, Inc. "/>
    <n v="8.1"/>
    <x v="2"/>
    <m/>
    <x v="11"/>
  </r>
  <r>
    <s v="The Wolverine "/>
    <n v="6.7"/>
    <x v="0"/>
    <m/>
    <x v="11"/>
  </r>
  <r>
    <s v="The Wolverine "/>
    <n v="6.7"/>
    <x v="1"/>
    <m/>
    <x v="11"/>
  </r>
  <r>
    <s v="The Wolverine "/>
    <n v="6.7"/>
    <x v="3"/>
    <m/>
    <x v="11"/>
  </r>
  <r>
    <s v="The Wolverine "/>
    <n v="6.7"/>
    <x v="4"/>
    <m/>
    <x v="11"/>
  </r>
  <r>
    <s v="Star Wars: Episode I - The Phantom Menace "/>
    <n v="6.5"/>
    <x v="0"/>
    <m/>
    <x v="11"/>
  </r>
  <r>
    <s v="Star Wars: Episode I - The Phantom Menace "/>
    <n v="6.5"/>
    <x v="1"/>
    <m/>
    <x v="11"/>
  </r>
  <r>
    <s v="Star Wars: Episode I - The Phantom Menace "/>
    <n v="6.5"/>
    <x v="2"/>
    <m/>
    <x v="11"/>
  </r>
  <r>
    <s v="Star Wars: Episode I - The Phantom Menace "/>
    <n v="6.5"/>
    <x v="3"/>
    <m/>
    <x v="11"/>
  </r>
  <r>
    <s v="The Croods "/>
    <n v="7.3"/>
    <x v="1"/>
    <m/>
    <x v="11"/>
  </r>
  <r>
    <s v="The Croods "/>
    <n v="7.3"/>
    <x v="6"/>
    <m/>
    <x v="11"/>
  </r>
  <r>
    <s v="The Croods "/>
    <n v="7.3"/>
    <x v="7"/>
    <m/>
    <x v="11"/>
  </r>
  <r>
    <s v="The Croods "/>
    <n v="7.3"/>
    <x v="8"/>
    <m/>
    <x v="11"/>
  </r>
  <r>
    <s v="The Croods "/>
    <n v="7.3"/>
    <x v="2"/>
    <m/>
    <x v="11"/>
  </r>
  <r>
    <s v="Windtalkers "/>
    <n v="6"/>
    <x v="0"/>
    <m/>
    <x v="11"/>
  </r>
  <r>
    <s v="Windtalkers "/>
    <n v="6"/>
    <x v="12"/>
    <m/>
    <x v="11"/>
  </r>
  <r>
    <s v="Windtalkers "/>
    <n v="6"/>
    <x v="17"/>
    <m/>
    <x v="11"/>
  </r>
  <r>
    <s v="The Huntsman: Winter's War "/>
    <n v="6.1"/>
    <x v="0"/>
    <m/>
    <x v="11"/>
  </r>
  <r>
    <s v="The Huntsman: Winter's War "/>
    <n v="6.1"/>
    <x v="1"/>
    <m/>
    <x v="11"/>
  </r>
  <r>
    <s v="The Huntsman: Winter's War "/>
    <n v="6.1"/>
    <x v="12"/>
    <m/>
    <x v="11"/>
  </r>
  <r>
    <s v="The Huntsman: Winter's War "/>
    <n v="6.1"/>
    <x v="2"/>
    <m/>
    <x v="11"/>
  </r>
  <r>
    <s v="Teenage Mutant Ninja Turtles "/>
    <n v="5.9"/>
    <x v="0"/>
    <m/>
    <x v="11"/>
  </r>
  <r>
    <s v="Teenage Mutant Ninja Turtles "/>
    <n v="5.9"/>
    <x v="1"/>
    <m/>
    <x v="11"/>
  </r>
  <r>
    <s v="Teenage Mutant Ninja Turtles "/>
    <n v="5.9"/>
    <x v="7"/>
    <m/>
    <x v="11"/>
  </r>
  <r>
    <s v="Teenage Mutant Ninja Turtles "/>
    <n v="5.9"/>
    <x v="3"/>
    <m/>
    <x v="11"/>
  </r>
  <r>
    <s v="Gravity "/>
    <n v="7.8"/>
    <x v="1"/>
    <m/>
    <x v="11"/>
  </r>
  <r>
    <s v="Gravity "/>
    <n v="7.8"/>
    <x v="12"/>
    <m/>
    <x v="11"/>
  </r>
  <r>
    <s v="Gravity "/>
    <n v="7.8"/>
    <x v="3"/>
    <m/>
    <x v="11"/>
  </r>
  <r>
    <s v="Gravity "/>
    <n v="7.8"/>
    <x v="4"/>
    <m/>
    <x v="11"/>
  </r>
  <r>
    <s v="Dante's Peak "/>
    <n v="5.8"/>
    <x v="0"/>
    <m/>
    <x v="11"/>
  </r>
  <r>
    <s v="Dante's Peak "/>
    <n v="5.8"/>
    <x v="1"/>
    <m/>
    <x v="11"/>
  </r>
  <r>
    <s v="Dante's Peak "/>
    <n v="5.8"/>
    <x v="4"/>
    <m/>
    <x v="11"/>
  </r>
  <r>
    <s v="Teenage Mutant Ninja Turtles: Out of the Shadows "/>
    <n v="6.3"/>
    <x v="0"/>
    <m/>
    <x v="11"/>
  </r>
  <r>
    <s v="Teenage Mutant Ninja Turtles: Out of the Shadows "/>
    <n v="6.3"/>
    <x v="1"/>
    <m/>
    <x v="11"/>
  </r>
  <r>
    <s v="Teenage Mutant Ninja Turtles: Out of the Shadows "/>
    <n v="6.3"/>
    <x v="7"/>
    <m/>
    <x v="11"/>
  </r>
  <r>
    <s v="Teenage Mutant Ninja Turtles: Out of the Shadows "/>
    <n v="6.3"/>
    <x v="3"/>
    <m/>
    <x v="11"/>
  </r>
  <r>
    <s v="Fantastic Four "/>
    <n v="4.3"/>
    <x v="0"/>
    <m/>
    <x v="11"/>
  </r>
  <r>
    <s v="Fantastic Four "/>
    <n v="4.3"/>
    <x v="1"/>
    <m/>
    <x v="11"/>
  </r>
  <r>
    <s v="Fantastic Four "/>
    <n v="4.3"/>
    <x v="3"/>
    <m/>
    <x v="11"/>
  </r>
  <r>
    <s v="Night at the Museum "/>
    <n v="6.4"/>
    <x v="0"/>
    <m/>
    <x v="11"/>
  </r>
  <r>
    <s v="Night at the Museum "/>
    <n v="6.4"/>
    <x v="1"/>
    <m/>
    <x v="11"/>
  </r>
  <r>
    <s v="Night at the Museum "/>
    <n v="6.4"/>
    <x v="7"/>
    <m/>
    <x v="11"/>
  </r>
  <r>
    <s v="Night at the Museum "/>
    <n v="6.4"/>
    <x v="8"/>
    <m/>
    <x v="11"/>
  </r>
  <r>
    <s v="Night at the Museum "/>
    <n v="6.4"/>
    <x v="2"/>
    <m/>
    <x v="11"/>
  </r>
  <r>
    <s v="San Andreas "/>
    <n v="6.1"/>
    <x v="0"/>
    <m/>
    <x v="11"/>
  </r>
  <r>
    <s v="San Andreas "/>
    <n v="6.1"/>
    <x v="1"/>
    <m/>
    <x v="11"/>
  </r>
  <r>
    <s v="San Andreas "/>
    <n v="6.1"/>
    <x v="12"/>
    <m/>
    <x v="11"/>
  </r>
  <r>
    <s v="San Andreas "/>
    <n v="6.1"/>
    <x v="4"/>
    <m/>
    <x v="11"/>
  </r>
  <r>
    <s v="Tomorrow Never Dies "/>
    <n v="6.5"/>
    <x v="0"/>
    <m/>
    <x v="11"/>
  </r>
  <r>
    <s v="Tomorrow Never Dies "/>
    <n v="6.5"/>
    <x v="1"/>
    <m/>
    <x v="11"/>
  </r>
  <r>
    <s v="Tomorrow Never Dies "/>
    <n v="6.5"/>
    <x v="4"/>
    <m/>
    <x v="11"/>
  </r>
  <r>
    <s v="The Patriot "/>
    <n v="7.1"/>
    <x v="0"/>
    <m/>
    <x v="11"/>
  </r>
  <r>
    <s v="The Patriot "/>
    <n v="7.1"/>
    <x v="12"/>
    <m/>
    <x v="11"/>
  </r>
  <r>
    <s v="The Patriot "/>
    <n v="7.1"/>
    <x v="13"/>
    <m/>
    <x v="11"/>
  </r>
  <r>
    <s v="The Patriot "/>
    <n v="7.1"/>
    <x v="17"/>
    <m/>
    <x v="11"/>
  </r>
  <r>
    <s v="Ocean's Twelve "/>
    <n v="6.4"/>
    <x v="15"/>
    <m/>
    <x v="11"/>
  </r>
  <r>
    <s v="Ocean's Twelve "/>
    <n v="6.4"/>
    <x v="4"/>
    <m/>
    <x v="11"/>
  </r>
  <r>
    <s v="Mr. &amp; Mrs. Smith "/>
    <n v="6.5"/>
    <x v="0"/>
    <m/>
    <x v="11"/>
  </r>
  <r>
    <s v="Mr. &amp; Mrs. Smith "/>
    <n v="6.5"/>
    <x v="7"/>
    <m/>
    <x v="11"/>
  </r>
  <r>
    <s v="Mr. &amp; Mrs. Smith "/>
    <n v="6.5"/>
    <x v="15"/>
    <m/>
    <x v="11"/>
  </r>
  <r>
    <s v="Mr. &amp; Mrs. Smith "/>
    <n v="6.5"/>
    <x v="5"/>
    <m/>
    <x v="11"/>
  </r>
  <r>
    <s v="Mr. &amp; Mrs. Smith "/>
    <n v="6.5"/>
    <x v="4"/>
    <m/>
    <x v="11"/>
  </r>
  <r>
    <s v="Insurgent "/>
    <n v="6.3"/>
    <x v="1"/>
    <m/>
    <x v="11"/>
  </r>
  <r>
    <s v="Insurgent "/>
    <n v="6.3"/>
    <x v="3"/>
    <m/>
    <x v="11"/>
  </r>
  <r>
    <s v="Insurgent "/>
    <n v="6.3"/>
    <x v="4"/>
    <m/>
    <x v="11"/>
  </r>
  <r>
    <s v="The Aviator "/>
    <n v="7.5"/>
    <x v="18"/>
    <m/>
    <x v="11"/>
  </r>
  <r>
    <s v="The Aviator "/>
    <n v="7.5"/>
    <x v="12"/>
    <m/>
    <x v="11"/>
  </r>
  <r>
    <s v="Gulliver's Travels "/>
    <n v="4.9000000000000004"/>
    <x v="1"/>
    <m/>
    <x v="11"/>
  </r>
  <r>
    <s v="Gulliver's Travels "/>
    <n v="4.9000000000000004"/>
    <x v="7"/>
    <m/>
    <x v="11"/>
  </r>
  <r>
    <s v="Gulliver's Travels "/>
    <n v="4.9000000000000004"/>
    <x v="8"/>
    <m/>
    <x v="11"/>
  </r>
  <r>
    <s v="Gulliver's Travels "/>
    <n v="4.9000000000000004"/>
    <x v="2"/>
    <m/>
    <x v="11"/>
  </r>
  <r>
    <s v="The Green Hornet "/>
    <n v="5.8"/>
    <x v="0"/>
    <m/>
    <x v="11"/>
  </r>
  <r>
    <s v="The Green Hornet "/>
    <n v="5.8"/>
    <x v="7"/>
    <m/>
    <x v="11"/>
  </r>
  <r>
    <s v="The Green Hornet "/>
    <n v="5.8"/>
    <x v="15"/>
    <m/>
    <x v="11"/>
  </r>
  <r>
    <s v="The Green Hornet "/>
    <n v="5.8"/>
    <x v="3"/>
    <m/>
    <x v="11"/>
  </r>
  <r>
    <s v="The Green Hornet "/>
    <n v="5.8"/>
    <x v="4"/>
    <m/>
    <x v="11"/>
  </r>
  <r>
    <s v="300: Rise of an Empire "/>
    <n v="6.2"/>
    <x v="0"/>
    <m/>
    <x v="11"/>
  </r>
  <r>
    <s v="300: Rise of an Empire "/>
    <n v="6.2"/>
    <x v="12"/>
    <m/>
    <x v="11"/>
  </r>
  <r>
    <s v="300: Rise of an Empire "/>
    <n v="6.2"/>
    <x v="2"/>
    <m/>
    <x v="11"/>
  </r>
  <r>
    <s v="300: Rise of an Empire "/>
    <n v="6.2"/>
    <x v="17"/>
    <m/>
    <x v="11"/>
  </r>
  <r>
    <s v="The Smurfs "/>
    <n v="5.5"/>
    <x v="1"/>
    <m/>
    <x v="11"/>
  </r>
  <r>
    <s v="The Smurfs "/>
    <n v="5.5"/>
    <x v="6"/>
    <m/>
    <x v="11"/>
  </r>
  <r>
    <s v="The Smurfs "/>
    <n v="5.5"/>
    <x v="7"/>
    <m/>
    <x v="11"/>
  </r>
  <r>
    <s v="The Smurfs "/>
    <n v="5.5"/>
    <x v="8"/>
    <m/>
    <x v="11"/>
  </r>
  <r>
    <s v="The Smurfs "/>
    <n v="5.5"/>
    <x v="2"/>
    <m/>
    <x v="11"/>
  </r>
  <r>
    <s v="Home on the Range "/>
    <n v="5.4"/>
    <x v="6"/>
    <m/>
    <x v="11"/>
  </r>
  <r>
    <s v="Home on the Range "/>
    <n v="5.4"/>
    <x v="7"/>
    <m/>
    <x v="11"/>
  </r>
  <r>
    <s v="Home on the Range "/>
    <n v="5.4"/>
    <x v="8"/>
    <m/>
    <x v="11"/>
  </r>
  <r>
    <s v="Home on the Range "/>
    <n v="5.4"/>
    <x v="19"/>
    <m/>
    <x v="11"/>
  </r>
  <r>
    <s v="Home on the Range "/>
    <n v="5.4"/>
    <x v="11"/>
    <m/>
    <x v="11"/>
  </r>
  <r>
    <s v="Allegiant "/>
    <n v="5.8"/>
    <x v="0"/>
    <m/>
    <x v="11"/>
  </r>
  <r>
    <s v="Allegiant "/>
    <n v="5.8"/>
    <x v="1"/>
    <m/>
    <x v="11"/>
  </r>
  <r>
    <s v="Allegiant "/>
    <n v="5.8"/>
    <x v="10"/>
    <m/>
    <x v="11"/>
  </r>
  <r>
    <s v="Allegiant "/>
    <n v="5.8"/>
    <x v="3"/>
    <m/>
    <x v="11"/>
  </r>
  <r>
    <s v="Allegiant "/>
    <n v="5.8"/>
    <x v="4"/>
    <m/>
    <x v="11"/>
  </r>
  <r>
    <s v="Real Steel "/>
    <n v="7.1"/>
    <x v="0"/>
    <m/>
    <x v="11"/>
  </r>
  <r>
    <s v="Real Steel "/>
    <n v="7.1"/>
    <x v="12"/>
    <m/>
    <x v="11"/>
  </r>
  <r>
    <s v="Real Steel "/>
    <n v="7.1"/>
    <x v="3"/>
    <m/>
    <x v="11"/>
  </r>
  <r>
    <s v="Real Steel "/>
    <n v="7.1"/>
    <x v="14"/>
    <m/>
    <x v="11"/>
  </r>
  <r>
    <s v="The Smurfs 2 "/>
    <n v="5.4"/>
    <x v="1"/>
    <m/>
    <x v="11"/>
  </r>
  <r>
    <s v="The Smurfs 2 "/>
    <n v="5.4"/>
    <x v="6"/>
    <m/>
    <x v="11"/>
  </r>
  <r>
    <s v="The Smurfs 2 "/>
    <n v="5.4"/>
    <x v="7"/>
    <m/>
    <x v="11"/>
  </r>
  <r>
    <s v="The Smurfs 2 "/>
    <n v="5.4"/>
    <x v="8"/>
    <m/>
    <x v="11"/>
  </r>
  <r>
    <s v="The Smurfs 2 "/>
    <n v="5.4"/>
    <x v="2"/>
    <m/>
    <x v="11"/>
  </r>
  <r>
    <s v="Ender's Game "/>
    <n v="6.7"/>
    <x v="0"/>
    <m/>
    <x v="11"/>
  </r>
  <r>
    <s v="Ender's Game "/>
    <n v="6.7"/>
    <x v="3"/>
    <m/>
    <x v="11"/>
  </r>
  <r>
    <s v="Live Free or Die Hard "/>
    <n v="7.2"/>
    <x v="0"/>
    <m/>
    <x v="11"/>
  </r>
  <r>
    <s v="Live Free or Die Hard "/>
    <n v="7.2"/>
    <x v="1"/>
    <m/>
    <x v="11"/>
  </r>
  <r>
    <s v="Live Free or Die Hard "/>
    <n v="7.2"/>
    <x v="4"/>
    <m/>
    <x v="11"/>
  </r>
  <r>
    <s v="The Lord of the Rings: The Fellowship of the Ring "/>
    <n v="8.8000000000000007"/>
    <x v="0"/>
    <m/>
    <x v="11"/>
  </r>
  <r>
    <s v="The Lord of the Rings: The Fellowship of the Ring "/>
    <n v="8.8000000000000007"/>
    <x v="1"/>
    <m/>
    <x v="11"/>
  </r>
  <r>
    <s v="The Lord of the Rings: The Fellowship of the Ring "/>
    <n v="8.8000000000000007"/>
    <x v="12"/>
    <m/>
    <x v="11"/>
  </r>
  <r>
    <s v="The Lord of the Rings: The Fellowship of the Ring "/>
    <n v="8.8000000000000007"/>
    <x v="2"/>
    <m/>
    <x v="11"/>
  </r>
  <r>
    <s v="Around the World in 80 Days "/>
    <n v="5.8"/>
    <x v="0"/>
    <m/>
    <x v="11"/>
  </r>
  <r>
    <s v="Around the World in 80 Days "/>
    <n v="5.8"/>
    <x v="1"/>
    <m/>
    <x v="11"/>
  </r>
  <r>
    <s v="Around the World in 80 Days "/>
    <n v="5.8"/>
    <x v="7"/>
    <m/>
    <x v="11"/>
  </r>
  <r>
    <s v="Ali "/>
    <n v="6.8"/>
    <x v="18"/>
    <m/>
    <x v="11"/>
  </r>
  <r>
    <s v="Ali "/>
    <n v="6.8"/>
    <x v="12"/>
    <m/>
    <x v="11"/>
  </r>
  <r>
    <s v="Ali "/>
    <n v="6.8"/>
    <x v="14"/>
    <m/>
    <x v="11"/>
  </r>
  <r>
    <s v="I, Robot "/>
    <n v="7.1"/>
    <x v="0"/>
    <m/>
    <x v="11"/>
  </r>
  <r>
    <s v="I, Robot "/>
    <n v="7.1"/>
    <x v="10"/>
    <m/>
    <x v="11"/>
  </r>
  <r>
    <s v="I, Robot "/>
    <n v="7.1"/>
    <x v="3"/>
    <m/>
    <x v="11"/>
  </r>
  <r>
    <s v="I, Robot "/>
    <n v="7.1"/>
    <x v="4"/>
    <m/>
    <x v="11"/>
  </r>
  <r>
    <s v="Kingdom of Heaven "/>
    <n v="7.2"/>
    <x v="0"/>
    <m/>
    <x v="11"/>
  </r>
  <r>
    <s v="Kingdom of Heaven "/>
    <n v="7.2"/>
    <x v="1"/>
    <m/>
    <x v="11"/>
  </r>
  <r>
    <s v="Kingdom of Heaven "/>
    <n v="7.2"/>
    <x v="12"/>
    <m/>
    <x v="11"/>
  </r>
  <r>
    <s v="Kingdom of Heaven "/>
    <n v="7.2"/>
    <x v="13"/>
    <m/>
    <x v="11"/>
  </r>
  <r>
    <s v="Kingdom of Heaven "/>
    <n v="7.2"/>
    <x v="17"/>
    <m/>
    <x v="11"/>
  </r>
  <r>
    <s v="Stuart Little "/>
    <n v="5.9"/>
    <x v="1"/>
    <m/>
    <x v="11"/>
  </r>
  <r>
    <s v="Stuart Little "/>
    <n v="5.9"/>
    <x v="7"/>
    <m/>
    <x v="11"/>
  </r>
  <r>
    <s v="Stuart Little "/>
    <n v="5.9"/>
    <x v="8"/>
    <m/>
    <x v="11"/>
  </r>
  <r>
    <s v="Stuart Little "/>
    <n v="5.9"/>
    <x v="2"/>
    <m/>
    <x v="11"/>
  </r>
  <r>
    <s v="The Princess and the Frog "/>
    <n v="7.1"/>
    <x v="6"/>
    <m/>
    <x v="11"/>
  </r>
  <r>
    <s v="The Princess and the Frog "/>
    <n v="7.1"/>
    <x v="8"/>
    <m/>
    <x v="11"/>
  </r>
  <r>
    <s v="The Princess and the Frog "/>
    <n v="7.1"/>
    <x v="2"/>
    <m/>
    <x v="11"/>
  </r>
  <r>
    <s v="The Princess and the Frog "/>
    <n v="7.1"/>
    <x v="9"/>
    <m/>
    <x v="11"/>
  </r>
  <r>
    <s v="The Princess and the Frog "/>
    <n v="7.1"/>
    <x v="5"/>
    <m/>
    <x v="11"/>
  </r>
  <r>
    <s v="The Martian "/>
    <n v="8.1"/>
    <x v="1"/>
    <m/>
    <x v="11"/>
  </r>
  <r>
    <s v="The Martian "/>
    <n v="8.1"/>
    <x v="12"/>
    <m/>
    <x v="11"/>
  </r>
  <r>
    <s v="The Martian "/>
    <n v="8.1"/>
    <x v="3"/>
    <m/>
    <x v="11"/>
  </r>
  <r>
    <s v="The Island "/>
    <n v="6.9"/>
    <x v="0"/>
    <m/>
    <x v="11"/>
  </r>
  <r>
    <s v="The Island "/>
    <n v="6.9"/>
    <x v="1"/>
    <m/>
    <x v="11"/>
  </r>
  <r>
    <s v="The Island "/>
    <n v="6.9"/>
    <x v="5"/>
    <m/>
    <x v="11"/>
  </r>
  <r>
    <s v="The Island "/>
    <n v="6.9"/>
    <x v="3"/>
    <m/>
    <x v="11"/>
  </r>
  <r>
    <s v="The Island "/>
    <n v="6.9"/>
    <x v="4"/>
    <m/>
    <x v="11"/>
  </r>
  <r>
    <s v="Town &amp; Country "/>
    <n v="4.4000000000000004"/>
    <x v="7"/>
    <m/>
    <x v="11"/>
  </r>
  <r>
    <s v="Town &amp; Country "/>
    <n v="4.4000000000000004"/>
    <x v="5"/>
    <m/>
    <x v="11"/>
  </r>
  <r>
    <s v="Gone in Sixty Seconds "/>
    <n v="6.5"/>
    <x v="0"/>
    <m/>
    <x v="11"/>
  </r>
  <r>
    <s v="Gone in Sixty Seconds "/>
    <n v="6.5"/>
    <x v="15"/>
    <m/>
    <x v="11"/>
  </r>
  <r>
    <s v="Gone in Sixty Seconds "/>
    <n v="6.5"/>
    <x v="4"/>
    <m/>
    <x v="11"/>
  </r>
  <r>
    <s v="Gladiator "/>
    <n v="8.5"/>
    <x v="0"/>
    <m/>
    <x v="11"/>
  </r>
  <r>
    <s v="Gladiator "/>
    <n v="8.5"/>
    <x v="12"/>
    <m/>
    <x v="11"/>
  </r>
  <r>
    <s v="Gladiator "/>
    <n v="8.5"/>
    <x v="5"/>
    <m/>
    <x v="11"/>
  </r>
  <r>
    <s v="Minority Report "/>
    <n v="7.7"/>
    <x v="0"/>
    <m/>
    <x v="11"/>
  </r>
  <r>
    <s v="Minority Report "/>
    <n v="7.7"/>
    <x v="10"/>
    <m/>
    <x v="11"/>
  </r>
  <r>
    <s v="Minority Report "/>
    <n v="7.7"/>
    <x v="3"/>
    <m/>
    <x v="11"/>
  </r>
  <r>
    <s v="Minority Report "/>
    <n v="7.7"/>
    <x v="4"/>
    <m/>
    <x v="11"/>
  </r>
  <r>
    <s v="Harry Potter and the Chamber of Secrets "/>
    <n v="7.4"/>
    <x v="1"/>
    <m/>
    <x v="11"/>
  </r>
  <r>
    <s v="Harry Potter and the Chamber of Secrets "/>
    <n v="7.4"/>
    <x v="8"/>
    <m/>
    <x v="11"/>
  </r>
  <r>
    <s v="Harry Potter and the Chamber of Secrets "/>
    <n v="7.4"/>
    <x v="2"/>
    <m/>
    <x v="11"/>
  </r>
  <r>
    <s v="Harry Potter and the Chamber of Secrets "/>
    <n v="7.4"/>
    <x v="10"/>
    <m/>
    <x v="11"/>
  </r>
  <r>
    <s v="Casino Royale "/>
    <n v="8"/>
    <x v="0"/>
    <m/>
    <x v="11"/>
  </r>
  <r>
    <s v="Casino Royale "/>
    <n v="8"/>
    <x v="1"/>
    <m/>
    <x v="11"/>
  </r>
  <r>
    <s v="Casino Royale "/>
    <n v="8"/>
    <x v="4"/>
    <m/>
    <x v="11"/>
  </r>
  <r>
    <s v="Planet of the Apes "/>
    <n v="5.7"/>
    <x v="0"/>
    <m/>
    <x v="11"/>
  </r>
  <r>
    <s v="Planet of the Apes "/>
    <n v="5.7"/>
    <x v="1"/>
    <m/>
    <x v="11"/>
  </r>
  <r>
    <s v="Planet of the Apes "/>
    <n v="5.7"/>
    <x v="3"/>
    <m/>
    <x v="11"/>
  </r>
  <r>
    <s v="Planet of the Apes "/>
    <n v="5.7"/>
    <x v="4"/>
    <m/>
    <x v="11"/>
  </r>
  <r>
    <s v="Terminator 2: Judgment Day "/>
    <n v="8.5"/>
    <x v="0"/>
    <m/>
    <x v="11"/>
  </r>
  <r>
    <s v="Terminator 2: Judgment Day "/>
    <n v="8.5"/>
    <x v="3"/>
    <m/>
    <x v="11"/>
  </r>
  <r>
    <s v="Public Enemies "/>
    <n v="7"/>
    <x v="18"/>
    <m/>
    <x v="11"/>
  </r>
  <r>
    <s v="Public Enemies "/>
    <n v="7"/>
    <x v="15"/>
    <m/>
    <x v="11"/>
  </r>
  <r>
    <s v="Public Enemies "/>
    <n v="7"/>
    <x v="12"/>
    <m/>
    <x v="11"/>
  </r>
  <r>
    <s v="Public Enemies "/>
    <n v="7"/>
    <x v="13"/>
    <m/>
    <x v="11"/>
  </r>
  <r>
    <s v="Public Enemies "/>
    <n v="7"/>
    <x v="5"/>
    <m/>
    <x v="11"/>
  </r>
  <r>
    <s v="American Gangster "/>
    <n v="7.8"/>
    <x v="18"/>
    <m/>
    <x v="11"/>
  </r>
  <r>
    <s v="American Gangster "/>
    <n v="7.8"/>
    <x v="15"/>
    <m/>
    <x v="11"/>
  </r>
  <r>
    <s v="American Gangster "/>
    <n v="7.8"/>
    <x v="12"/>
    <m/>
    <x v="11"/>
  </r>
  <r>
    <s v="True Lies "/>
    <n v="7.2"/>
    <x v="0"/>
    <m/>
    <x v="11"/>
  </r>
  <r>
    <s v="True Lies "/>
    <n v="7.2"/>
    <x v="7"/>
    <m/>
    <x v="11"/>
  </r>
  <r>
    <s v="True Lies "/>
    <n v="7.2"/>
    <x v="4"/>
    <m/>
    <x v="11"/>
  </r>
  <r>
    <s v="The Taking of Pelham 1 2 3 "/>
    <n v="6.4"/>
    <x v="0"/>
    <m/>
    <x v="11"/>
  </r>
  <r>
    <s v="The Taking of Pelham 1 2 3 "/>
    <n v="6.4"/>
    <x v="15"/>
    <m/>
    <x v="11"/>
  </r>
  <r>
    <s v="The Taking of Pelham 1 2 3 "/>
    <n v="6.4"/>
    <x v="4"/>
    <m/>
    <x v="11"/>
  </r>
  <r>
    <s v="Little Fockers "/>
    <n v="5.5"/>
    <x v="7"/>
    <m/>
    <x v="11"/>
  </r>
  <r>
    <s v="Little Fockers "/>
    <n v="5.5"/>
    <x v="5"/>
    <m/>
    <x v="11"/>
  </r>
  <r>
    <s v="The Other Guys "/>
    <n v="6.7"/>
    <x v="0"/>
    <m/>
    <x v="11"/>
  </r>
  <r>
    <s v="The Other Guys "/>
    <n v="6.7"/>
    <x v="7"/>
    <m/>
    <x v="11"/>
  </r>
  <r>
    <s v="The Other Guys "/>
    <n v="6.7"/>
    <x v="15"/>
    <m/>
    <x v="11"/>
  </r>
  <r>
    <s v="Eraser "/>
    <n v="6.1"/>
    <x v="0"/>
    <m/>
    <x v="11"/>
  </r>
  <r>
    <s v="Eraser "/>
    <n v="6.1"/>
    <x v="12"/>
    <m/>
    <x v="11"/>
  </r>
  <r>
    <s v="Eraser "/>
    <n v="6.1"/>
    <x v="10"/>
    <m/>
    <x v="11"/>
  </r>
  <r>
    <s v="Eraser "/>
    <n v="6.1"/>
    <x v="4"/>
    <m/>
    <x v="11"/>
  </r>
  <r>
    <s v="Django Unchained "/>
    <n v="8.5"/>
    <x v="12"/>
    <m/>
    <x v="11"/>
  </r>
  <r>
    <s v="Django Unchained "/>
    <n v="8.5"/>
    <x v="11"/>
    <m/>
    <x v="11"/>
  </r>
  <r>
    <s v="The Hunchback of Notre Dame "/>
    <n v="6.9"/>
    <x v="6"/>
    <m/>
    <x v="11"/>
  </r>
  <r>
    <s v="The Hunchback of Notre Dame "/>
    <n v="6.9"/>
    <x v="12"/>
    <m/>
    <x v="11"/>
  </r>
  <r>
    <s v="The Hunchback of Notre Dame "/>
    <n v="6.9"/>
    <x v="8"/>
    <m/>
    <x v="11"/>
  </r>
  <r>
    <s v="The Hunchback of Notre Dame "/>
    <n v="6.9"/>
    <x v="9"/>
    <m/>
    <x v="11"/>
  </r>
  <r>
    <s v="The Hunchback of Notre Dame "/>
    <n v="6.9"/>
    <x v="5"/>
    <m/>
    <x v="11"/>
  </r>
  <r>
    <s v="The Emperor's New Groove "/>
    <n v="7.3"/>
    <x v="1"/>
    <m/>
    <x v="11"/>
  </r>
  <r>
    <s v="The Emperor's New Groove "/>
    <n v="7.3"/>
    <x v="6"/>
    <m/>
    <x v="11"/>
  </r>
  <r>
    <s v="The Emperor's New Groove "/>
    <n v="7.3"/>
    <x v="7"/>
    <m/>
    <x v="11"/>
  </r>
  <r>
    <s v="The Emperor's New Groove "/>
    <n v="7.3"/>
    <x v="8"/>
    <m/>
    <x v="11"/>
  </r>
  <r>
    <s v="The Emperor's New Groove "/>
    <n v="7.3"/>
    <x v="2"/>
    <m/>
    <x v="11"/>
  </r>
  <r>
    <s v="The Expendables 2 "/>
    <n v="6.7"/>
    <x v="0"/>
    <m/>
    <x v="11"/>
  </r>
  <r>
    <s v="The Expendables 2 "/>
    <n v="6.7"/>
    <x v="1"/>
    <m/>
    <x v="11"/>
  </r>
  <r>
    <s v="The Expendables 2 "/>
    <n v="6.7"/>
    <x v="4"/>
    <m/>
    <x v="11"/>
  </r>
  <r>
    <s v="National Treasure "/>
    <n v="6.9"/>
    <x v="0"/>
    <m/>
    <x v="11"/>
  </r>
  <r>
    <s v="National Treasure "/>
    <n v="6.9"/>
    <x v="1"/>
    <m/>
    <x v="11"/>
  </r>
  <r>
    <s v="National Treasure "/>
    <n v="6.9"/>
    <x v="7"/>
    <m/>
    <x v="11"/>
  </r>
  <r>
    <s v="National Treasure "/>
    <n v="6.9"/>
    <x v="8"/>
    <m/>
    <x v="11"/>
  </r>
  <r>
    <s v="National Treasure "/>
    <n v="6.9"/>
    <x v="10"/>
    <m/>
    <x v="11"/>
  </r>
  <r>
    <s v="Eragon "/>
    <n v="5.0999999999999996"/>
    <x v="0"/>
    <m/>
    <x v="11"/>
  </r>
  <r>
    <s v="Eragon "/>
    <n v="5.0999999999999996"/>
    <x v="1"/>
    <m/>
    <x v="11"/>
  </r>
  <r>
    <s v="Eragon "/>
    <n v="5.0999999999999996"/>
    <x v="8"/>
    <m/>
    <x v="11"/>
  </r>
  <r>
    <s v="Eragon "/>
    <n v="5.0999999999999996"/>
    <x v="2"/>
    <m/>
    <x v="11"/>
  </r>
  <r>
    <s v="Where the Wild Things Are "/>
    <n v="6.8"/>
    <x v="1"/>
    <m/>
    <x v="11"/>
  </r>
  <r>
    <s v="Where the Wild Things Are "/>
    <n v="6.8"/>
    <x v="12"/>
    <m/>
    <x v="11"/>
  </r>
  <r>
    <s v="Where the Wild Things Are "/>
    <n v="6.8"/>
    <x v="8"/>
    <m/>
    <x v="11"/>
  </r>
  <r>
    <s v="Where the Wild Things Are "/>
    <n v="6.8"/>
    <x v="2"/>
    <m/>
    <x v="11"/>
  </r>
  <r>
    <s v="Epic "/>
    <n v="6.7"/>
    <x v="1"/>
    <m/>
    <x v="11"/>
  </r>
  <r>
    <s v="Epic "/>
    <n v="6.7"/>
    <x v="6"/>
    <m/>
    <x v="11"/>
  </r>
  <r>
    <s v="Epic "/>
    <n v="6.7"/>
    <x v="8"/>
    <m/>
    <x v="11"/>
  </r>
  <r>
    <s v="Epic "/>
    <n v="6.7"/>
    <x v="2"/>
    <m/>
    <x v="11"/>
  </r>
  <r>
    <s v="The Tourist "/>
    <n v="6"/>
    <x v="0"/>
    <m/>
    <x v="11"/>
  </r>
  <r>
    <s v="The Tourist "/>
    <n v="6"/>
    <x v="5"/>
    <m/>
    <x v="11"/>
  </r>
  <r>
    <s v="The Tourist "/>
    <n v="6"/>
    <x v="4"/>
    <m/>
    <x v="11"/>
  </r>
  <r>
    <s v="End of Days "/>
    <n v="5.7"/>
    <x v="0"/>
    <m/>
    <x v="11"/>
  </r>
  <r>
    <s v="End of Days "/>
    <n v="5.7"/>
    <x v="2"/>
    <m/>
    <x v="11"/>
  </r>
  <r>
    <s v="End of Days "/>
    <n v="5.7"/>
    <x v="16"/>
    <m/>
    <x v="11"/>
  </r>
  <r>
    <s v="End of Days "/>
    <n v="5.7"/>
    <x v="10"/>
    <m/>
    <x v="11"/>
  </r>
  <r>
    <s v="Blood Diamond "/>
    <n v="8"/>
    <x v="1"/>
    <m/>
    <x v="11"/>
  </r>
  <r>
    <s v="Blood Diamond "/>
    <n v="8"/>
    <x v="12"/>
    <m/>
    <x v="11"/>
  </r>
  <r>
    <s v="Blood Diamond "/>
    <n v="8"/>
    <x v="4"/>
    <m/>
    <x v="11"/>
  </r>
  <r>
    <s v="The Wolf of Wall Street "/>
    <n v="8.1999999999999993"/>
    <x v="18"/>
    <m/>
    <x v="11"/>
  </r>
  <r>
    <s v="The Wolf of Wall Street "/>
    <n v="8.1999999999999993"/>
    <x v="7"/>
    <m/>
    <x v="11"/>
  </r>
  <r>
    <s v="The Wolf of Wall Street "/>
    <n v="8.1999999999999993"/>
    <x v="15"/>
    <m/>
    <x v="11"/>
  </r>
  <r>
    <s v="The Wolf of Wall Street "/>
    <n v="8.1999999999999993"/>
    <x v="12"/>
    <m/>
    <x v="11"/>
  </r>
  <r>
    <s v="Batman Forever "/>
    <n v="5.4"/>
    <x v="0"/>
    <m/>
    <x v="11"/>
  </r>
  <r>
    <s v="Batman Forever "/>
    <n v="5.4"/>
    <x v="1"/>
    <m/>
    <x v="11"/>
  </r>
  <r>
    <s v="Batman Forever "/>
    <n v="5.4"/>
    <x v="2"/>
    <m/>
    <x v="11"/>
  </r>
  <r>
    <s v="Starship Troopers "/>
    <n v="7.2"/>
    <x v="0"/>
    <m/>
    <x v="11"/>
  </r>
  <r>
    <s v="Starship Troopers "/>
    <n v="7.2"/>
    <x v="3"/>
    <m/>
    <x v="11"/>
  </r>
  <r>
    <s v="Starship Troopers "/>
    <n v="7.2"/>
    <x v="17"/>
    <m/>
    <x v="11"/>
  </r>
  <r>
    <s v="Cloud Atlas "/>
    <n v="7.5"/>
    <x v="12"/>
    <m/>
    <x v="11"/>
  </r>
  <r>
    <s v="Cloud Atlas "/>
    <n v="7.5"/>
    <x v="3"/>
    <m/>
    <x v="11"/>
  </r>
  <r>
    <s v="Legend of the Guardians: The Owls of Ga'Hoole "/>
    <n v="7"/>
    <x v="0"/>
    <m/>
    <x v="11"/>
  </r>
  <r>
    <s v="Legend of the Guardians: The Owls of Ga'Hoole "/>
    <n v="7"/>
    <x v="1"/>
    <m/>
    <x v="11"/>
  </r>
  <r>
    <s v="Legend of the Guardians: The Owls of Ga'Hoole "/>
    <n v="7"/>
    <x v="6"/>
    <m/>
    <x v="11"/>
  </r>
  <r>
    <s v="Legend of the Guardians: The Owls of Ga'Hoole "/>
    <n v="7"/>
    <x v="8"/>
    <m/>
    <x v="11"/>
  </r>
  <r>
    <s v="Legend of the Guardians: The Owls of Ga'Hoole "/>
    <n v="7"/>
    <x v="2"/>
    <m/>
    <x v="11"/>
  </r>
  <r>
    <s v="Hercules "/>
    <n v="6"/>
    <x v="0"/>
    <m/>
    <x v="11"/>
  </r>
  <r>
    <s v="Hercules "/>
    <n v="6"/>
    <x v="1"/>
    <m/>
    <x v="11"/>
  </r>
  <r>
    <s v="Treasure Planet "/>
    <n v="7.1"/>
    <x v="1"/>
    <m/>
    <x v="11"/>
  </r>
  <r>
    <s v="Treasure Planet "/>
    <n v="7.1"/>
    <x v="6"/>
    <m/>
    <x v="11"/>
  </r>
  <r>
    <s v="Treasure Planet "/>
    <n v="7.1"/>
    <x v="8"/>
    <m/>
    <x v="11"/>
  </r>
  <r>
    <s v="Treasure Planet "/>
    <n v="7.1"/>
    <x v="3"/>
    <m/>
    <x v="11"/>
  </r>
  <r>
    <s v="Land of the Lost "/>
    <n v="5.4"/>
    <x v="1"/>
    <m/>
    <x v="11"/>
  </r>
  <r>
    <s v="Land of the Lost "/>
    <n v="5.4"/>
    <x v="7"/>
    <m/>
    <x v="11"/>
  </r>
  <r>
    <s v="Land of the Lost "/>
    <n v="5.4"/>
    <x v="3"/>
    <m/>
    <x v="11"/>
  </r>
  <r>
    <s v="The Expendables 3 "/>
    <n v="6.1"/>
    <x v="0"/>
    <m/>
    <x v="11"/>
  </r>
  <r>
    <s v="The Expendables 3 "/>
    <n v="6.1"/>
    <x v="1"/>
    <m/>
    <x v="11"/>
  </r>
  <r>
    <s v="The Expendables 3 "/>
    <n v="6.1"/>
    <x v="4"/>
    <m/>
    <x v="11"/>
  </r>
  <r>
    <s v="Point Break "/>
    <n v="5.3"/>
    <x v="0"/>
    <m/>
    <x v="11"/>
  </r>
  <r>
    <s v="Point Break "/>
    <n v="5.3"/>
    <x v="15"/>
    <m/>
    <x v="11"/>
  </r>
  <r>
    <s v="Point Break "/>
    <n v="5.3"/>
    <x v="14"/>
    <m/>
    <x v="11"/>
  </r>
  <r>
    <s v="Point Break "/>
    <n v="5.3"/>
    <x v="4"/>
    <m/>
    <x v="11"/>
  </r>
  <r>
    <s v="In the Heart of the Sea "/>
    <n v="7"/>
    <x v="0"/>
    <m/>
    <x v="11"/>
  </r>
  <r>
    <s v="In the Heart of the Sea "/>
    <n v="7"/>
    <x v="1"/>
    <m/>
    <x v="11"/>
  </r>
  <r>
    <s v="In the Heart of the Sea "/>
    <n v="7"/>
    <x v="18"/>
    <m/>
    <x v="11"/>
  </r>
  <r>
    <s v="In the Heart of the Sea "/>
    <n v="7"/>
    <x v="12"/>
    <m/>
    <x v="11"/>
  </r>
  <r>
    <s v="In the Heart of the Sea "/>
    <n v="7"/>
    <x v="13"/>
    <m/>
    <x v="11"/>
  </r>
  <r>
    <s v="In the Heart of the Sea "/>
    <n v="7"/>
    <x v="4"/>
    <m/>
    <x v="11"/>
  </r>
  <r>
    <s v="Green Zone "/>
    <n v="6.9"/>
    <x v="0"/>
    <m/>
    <x v="11"/>
  </r>
  <r>
    <s v="Green Zone "/>
    <n v="6.9"/>
    <x v="12"/>
    <m/>
    <x v="11"/>
  </r>
  <r>
    <s v="Green Zone "/>
    <n v="6.9"/>
    <x v="4"/>
    <m/>
    <x v="11"/>
  </r>
  <r>
    <s v="Green Zone "/>
    <n v="6.9"/>
    <x v="17"/>
    <m/>
    <x v="11"/>
  </r>
  <r>
    <s v="The Peanuts Movie "/>
    <n v="7.2"/>
    <x v="1"/>
    <m/>
    <x v="11"/>
  </r>
  <r>
    <s v="The Peanuts Movie "/>
    <n v="7.2"/>
    <x v="6"/>
    <m/>
    <x v="11"/>
  </r>
  <r>
    <s v="The Peanuts Movie "/>
    <n v="7.2"/>
    <x v="7"/>
    <m/>
    <x v="11"/>
  </r>
  <r>
    <s v="The Peanuts Movie "/>
    <n v="7.2"/>
    <x v="8"/>
    <m/>
    <x v="11"/>
  </r>
  <r>
    <s v="The Spanish Prisoner "/>
    <n v="7.3"/>
    <x v="12"/>
    <m/>
    <x v="11"/>
  </r>
  <r>
    <s v="The Spanish Prisoner "/>
    <n v="7.3"/>
    <x v="10"/>
    <m/>
    <x v="11"/>
  </r>
  <r>
    <s v="The Spanish Prisoner "/>
    <n v="7.3"/>
    <x v="4"/>
    <m/>
    <x v="11"/>
  </r>
  <r>
    <s v="The Mummy Returns "/>
    <n v="6.3"/>
    <x v="0"/>
    <m/>
    <x v="11"/>
  </r>
  <r>
    <s v="The Mummy Returns "/>
    <n v="6.3"/>
    <x v="1"/>
    <m/>
    <x v="11"/>
  </r>
  <r>
    <s v="The Mummy Returns "/>
    <n v="6.3"/>
    <x v="2"/>
    <m/>
    <x v="11"/>
  </r>
  <r>
    <s v="The Mummy Returns "/>
    <n v="6.3"/>
    <x v="4"/>
    <m/>
    <x v="11"/>
  </r>
  <r>
    <s v="Gangs of New York "/>
    <n v="7.5"/>
    <x v="15"/>
    <m/>
    <x v="11"/>
  </r>
  <r>
    <s v="Gangs of New York "/>
    <n v="7.5"/>
    <x v="12"/>
    <m/>
    <x v="11"/>
  </r>
  <r>
    <s v="The Flowers of War "/>
    <n v="7.6"/>
    <x v="12"/>
    <m/>
    <x v="11"/>
  </r>
  <r>
    <s v="The Flowers of War "/>
    <n v="7.6"/>
    <x v="13"/>
    <m/>
    <x v="11"/>
  </r>
  <r>
    <s v="The Flowers of War "/>
    <n v="7.6"/>
    <x v="5"/>
    <m/>
    <x v="11"/>
  </r>
  <r>
    <s v="The Flowers of War "/>
    <n v="7.6"/>
    <x v="17"/>
    <m/>
    <x v="11"/>
  </r>
  <r>
    <s v="Surf's Up "/>
    <n v="6.8"/>
    <x v="6"/>
    <m/>
    <x v="11"/>
  </r>
  <r>
    <s v="Surf's Up "/>
    <n v="6.8"/>
    <x v="7"/>
    <m/>
    <x v="11"/>
  </r>
  <r>
    <s v="Surf's Up "/>
    <n v="6.8"/>
    <x v="8"/>
    <m/>
    <x v="11"/>
  </r>
  <r>
    <s v="Surf's Up "/>
    <n v="6.8"/>
    <x v="14"/>
    <m/>
    <x v="11"/>
  </r>
  <r>
    <s v="The Stepford Wives "/>
    <n v="5.2"/>
    <x v="7"/>
    <m/>
    <x v="11"/>
  </r>
  <r>
    <s v="The Stepford Wives "/>
    <n v="5.2"/>
    <x v="3"/>
    <m/>
    <x v="11"/>
  </r>
  <r>
    <s v="The Stepford Wives "/>
    <n v="5.2"/>
    <x v="4"/>
    <m/>
    <x v="11"/>
  </r>
  <r>
    <s v="Black Hawk Down "/>
    <n v="7.7"/>
    <x v="12"/>
    <m/>
    <x v="11"/>
  </r>
  <r>
    <s v="Black Hawk Down "/>
    <n v="7.7"/>
    <x v="13"/>
    <m/>
    <x v="11"/>
  </r>
  <r>
    <s v="Black Hawk Down "/>
    <n v="7.7"/>
    <x v="17"/>
    <m/>
    <x v="11"/>
  </r>
  <r>
    <s v="The Campaign "/>
    <n v="6.2"/>
    <x v="7"/>
    <m/>
    <x v="11"/>
  </r>
  <r>
    <s v="The Fifth Element "/>
    <n v="7.7"/>
    <x v="0"/>
    <m/>
    <x v="11"/>
  </r>
  <r>
    <s v="The Fifth Element "/>
    <n v="7.7"/>
    <x v="1"/>
    <m/>
    <x v="11"/>
  </r>
  <r>
    <s v="The Fifth Element "/>
    <n v="7.7"/>
    <x v="3"/>
    <m/>
    <x v="11"/>
  </r>
  <r>
    <s v="Sex and the City 2 "/>
    <n v="4.3"/>
    <x v="7"/>
    <m/>
    <x v="11"/>
  </r>
  <r>
    <s v="Sex and the City 2 "/>
    <n v="4.3"/>
    <x v="12"/>
    <m/>
    <x v="11"/>
  </r>
  <r>
    <s v="Sex and the City 2 "/>
    <n v="4.3"/>
    <x v="5"/>
    <m/>
    <x v="11"/>
  </r>
  <r>
    <s v="The Road to El Dorado "/>
    <n v="6.9"/>
    <x v="1"/>
    <m/>
    <x v="11"/>
  </r>
  <r>
    <s v="The Road to El Dorado "/>
    <n v="6.9"/>
    <x v="6"/>
    <m/>
    <x v="11"/>
  </r>
  <r>
    <s v="The Road to El Dorado "/>
    <n v="6.9"/>
    <x v="7"/>
    <m/>
    <x v="11"/>
  </r>
  <r>
    <s v="The Road to El Dorado "/>
    <n v="6.9"/>
    <x v="8"/>
    <m/>
    <x v="11"/>
  </r>
  <r>
    <s v="The Road to El Dorado "/>
    <n v="6.9"/>
    <x v="5"/>
    <m/>
    <x v="11"/>
  </r>
  <r>
    <s v="Ice Age: Continental Drift "/>
    <n v="6.6"/>
    <x v="1"/>
    <m/>
    <x v="11"/>
  </r>
  <r>
    <s v="Ice Age: Continental Drift "/>
    <n v="6.6"/>
    <x v="6"/>
    <m/>
    <x v="11"/>
  </r>
  <r>
    <s v="Ice Age: Continental Drift "/>
    <n v="6.6"/>
    <x v="7"/>
    <m/>
    <x v="11"/>
  </r>
  <r>
    <s v="Ice Age: Continental Drift "/>
    <n v="6.6"/>
    <x v="8"/>
    <m/>
    <x v="11"/>
  </r>
  <r>
    <s v="Cinderella "/>
    <n v="7"/>
    <x v="12"/>
    <m/>
    <x v="11"/>
  </r>
  <r>
    <s v="Cinderella "/>
    <n v="7"/>
    <x v="8"/>
    <m/>
    <x v="11"/>
  </r>
  <r>
    <s v="Cinderella "/>
    <n v="7"/>
    <x v="2"/>
    <m/>
    <x v="11"/>
  </r>
  <r>
    <s v="Cinderella "/>
    <n v="7"/>
    <x v="5"/>
    <m/>
    <x v="11"/>
  </r>
  <r>
    <s v="The Lovely Bones "/>
    <n v="6.7"/>
    <x v="12"/>
    <m/>
    <x v="11"/>
  </r>
  <r>
    <s v="The Lovely Bones "/>
    <n v="6.7"/>
    <x v="2"/>
    <m/>
    <x v="11"/>
  </r>
  <r>
    <s v="The Lovely Bones "/>
    <n v="6.7"/>
    <x v="4"/>
    <m/>
    <x v="11"/>
  </r>
  <r>
    <s v="Finding Nemo "/>
    <n v="8.1999999999999993"/>
    <x v="1"/>
    <m/>
    <x v="11"/>
  </r>
  <r>
    <s v="Finding Nemo "/>
    <n v="8.1999999999999993"/>
    <x v="6"/>
    <m/>
    <x v="11"/>
  </r>
  <r>
    <s v="Finding Nemo "/>
    <n v="8.1999999999999993"/>
    <x v="7"/>
    <m/>
    <x v="11"/>
  </r>
  <r>
    <s v="Finding Nemo "/>
    <n v="8.1999999999999993"/>
    <x v="8"/>
    <m/>
    <x v="11"/>
  </r>
  <r>
    <s v="The Lord of the Rings: The Return of the King "/>
    <n v="8.9"/>
    <x v="0"/>
    <m/>
    <x v="11"/>
  </r>
  <r>
    <s v="The Lord of the Rings: The Return of the King "/>
    <n v="8.9"/>
    <x v="1"/>
    <m/>
    <x v="11"/>
  </r>
  <r>
    <s v="The Lord of the Rings: The Return of the King "/>
    <n v="8.9"/>
    <x v="12"/>
    <m/>
    <x v="11"/>
  </r>
  <r>
    <s v="The Lord of the Rings: The Return of the King "/>
    <n v="8.9"/>
    <x v="2"/>
    <m/>
    <x v="11"/>
  </r>
  <r>
    <s v="The Lord of the Rings: The Two Towers "/>
    <n v="8.6999999999999993"/>
    <x v="0"/>
    <m/>
    <x v="11"/>
  </r>
  <r>
    <s v="The Lord of the Rings: The Two Towers "/>
    <n v="8.6999999999999993"/>
    <x v="1"/>
    <m/>
    <x v="11"/>
  </r>
  <r>
    <s v="The Lord of the Rings: The Two Towers "/>
    <n v="8.6999999999999993"/>
    <x v="12"/>
    <m/>
    <x v="11"/>
  </r>
  <r>
    <s v="The Lord of the Rings: The Two Towers "/>
    <n v="8.6999999999999993"/>
    <x v="2"/>
    <m/>
    <x v="11"/>
  </r>
  <r>
    <s v="Seventh Son "/>
    <n v="5.5"/>
    <x v="0"/>
    <m/>
    <x v="11"/>
  </r>
  <r>
    <s v="Seventh Son "/>
    <n v="5.5"/>
    <x v="1"/>
    <m/>
    <x v="11"/>
  </r>
  <r>
    <s v="Seventh Son "/>
    <n v="5.5"/>
    <x v="2"/>
    <m/>
    <x v="11"/>
  </r>
  <r>
    <s v="Lara Croft: Tomb Raider "/>
    <n v="5.7"/>
    <x v="0"/>
    <m/>
    <x v="11"/>
  </r>
  <r>
    <s v="Lara Croft: Tomb Raider "/>
    <n v="5.7"/>
    <x v="1"/>
    <m/>
    <x v="11"/>
  </r>
  <r>
    <s v="Lara Croft: Tomb Raider "/>
    <n v="5.7"/>
    <x v="2"/>
    <m/>
    <x v="11"/>
  </r>
  <r>
    <s v="Lara Croft: Tomb Raider "/>
    <n v="5.7"/>
    <x v="4"/>
    <m/>
    <x v="11"/>
  </r>
  <r>
    <s v="Transcendence "/>
    <n v="6.3"/>
    <x v="12"/>
    <m/>
    <x v="11"/>
  </r>
  <r>
    <s v="Transcendence "/>
    <n v="6.3"/>
    <x v="10"/>
    <m/>
    <x v="11"/>
  </r>
  <r>
    <s v="Transcendence "/>
    <n v="6.3"/>
    <x v="5"/>
    <m/>
    <x v="11"/>
  </r>
  <r>
    <s v="Transcendence "/>
    <n v="6.3"/>
    <x v="3"/>
    <m/>
    <x v="11"/>
  </r>
  <r>
    <s v="Transcendence "/>
    <n v="6.3"/>
    <x v="4"/>
    <m/>
    <x v="11"/>
  </r>
  <r>
    <s v="Jurassic Park III "/>
    <n v="5.9"/>
    <x v="0"/>
    <m/>
    <x v="11"/>
  </r>
  <r>
    <s v="Jurassic Park III "/>
    <n v="5.9"/>
    <x v="1"/>
    <m/>
    <x v="11"/>
  </r>
  <r>
    <s v="Jurassic Park III "/>
    <n v="5.9"/>
    <x v="3"/>
    <m/>
    <x v="11"/>
  </r>
  <r>
    <s v="Jurassic Park III "/>
    <n v="5.9"/>
    <x v="4"/>
    <m/>
    <x v="11"/>
  </r>
  <r>
    <s v="Rise of the Planet of the Apes "/>
    <n v="7.6"/>
    <x v="0"/>
    <m/>
    <x v="11"/>
  </r>
  <r>
    <s v="Rise of the Planet of the Apes "/>
    <n v="7.6"/>
    <x v="12"/>
    <m/>
    <x v="11"/>
  </r>
  <r>
    <s v="Rise of the Planet of the Apes "/>
    <n v="7.6"/>
    <x v="3"/>
    <m/>
    <x v="11"/>
  </r>
  <r>
    <s v="Rise of the Planet of the Apes "/>
    <n v="7.6"/>
    <x v="4"/>
    <m/>
    <x v="11"/>
  </r>
  <r>
    <s v="The Spiderwick Chronicles "/>
    <n v="6.6"/>
    <x v="1"/>
    <m/>
    <x v="11"/>
  </r>
  <r>
    <s v="The Spiderwick Chronicles "/>
    <n v="6.6"/>
    <x v="8"/>
    <m/>
    <x v="11"/>
  </r>
  <r>
    <s v="The Spiderwick Chronicles "/>
    <n v="6.6"/>
    <x v="2"/>
    <m/>
    <x v="11"/>
  </r>
  <r>
    <s v="A Good Day to Die Hard "/>
    <n v="5.3"/>
    <x v="0"/>
    <m/>
    <x v="11"/>
  </r>
  <r>
    <s v="A Good Day to Die Hard "/>
    <n v="5.3"/>
    <x v="4"/>
    <m/>
    <x v="11"/>
  </r>
  <r>
    <s v="The Alamo "/>
    <n v="6"/>
    <x v="12"/>
    <m/>
    <x v="11"/>
  </r>
  <r>
    <s v="The Alamo "/>
    <n v="6"/>
    <x v="13"/>
    <m/>
    <x v="11"/>
  </r>
  <r>
    <s v="The Alamo "/>
    <n v="6"/>
    <x v="17"/>
    <m/>
    <x v="11"/>
  </r>
  <r>
    <s v="The Alamo "/>
    <n v="6"/>
    <x v="11"/>
    <m/>
    <x v="11"/>
  </r>
  <r>
    <s v="The Incredibles "/>
    <n v="8"/>
    <x v="0"/>
    <m/>
    <x v="11"/>
  </r>
  <r>
    <s v="The Incredibles "/>
    <n v="8"/>
    <x v="1"/>
    <m/>
    <x v="11"/>
  </r>
  <r>
    <s v="The Incredibles "/>
    <n v="8"/>
    <x v="6"/>
    <m/>
    <x v="11"/>
  </r>
  <r>
    <s v="The Incredibles "/>
    <n v="8"/>
    <x v="8"/>
    <m/>
    <x v="11"/>
  </r>
  <r>
    <s v="Cutthroat Island "/>
    <n v="5.6"/>
    <x v="0"/>
    <m/>
    <x v="11"/>
  </r>
  <r>
    <s v="Cutthroat Island "/>
    <n v="5.6"/>
    <x v="1"/>
    <m/>
    <x v="11"/>
  </r>
  <r>
    <s v="Cutthroat Island "/>
    <n v="5.6"/>
    <x v="7"/>
    <m/>
    <x v="11"/>
  </r>
  <r>
    <s v="Percy Jackson &amp; the Olympians: The Lightning Thief "/>
    <n v="5.9"/>
    <x v="1"/>
    <m/>
    <x v="11"/>
  </r>
  <r>
    <s v="Percy Jackson &amp; the Olympians: The Lightning Thief "/>
    <n v="5.9"/>
    <x v="8"/>
    <m/>
    <x v="11"/>
  </r>
  <r>
    <s v="Percy Jackson &amp; the Olympians: The Lightning Thief "/>
    <n v="5.9"/>
    <x v="2"/>
    <m/>
    <x v="11"/>
  </r>
  <r>
    <s v="Men in Black "/>
    <n v="7.3"/>
    <x v="1"/>
    <m/>
    <x v="11"/>
  </r>
  <r>
    <s v="Men in Black "/>
    <n v="7.3"/>
    <x v="7"/>
    <m/>
    <x v="11"/>
  </r>
  <r>
    <s v="Men in Black "/>
    <n v="7.3"/>
    <x v="8"/>
    <m/>
    <x v="11"/>
  </r>
  <r>
    <s v="Men in Black "/>
    <n v="7.3"/>
    <x v="10"/>
    <m/>
    <x v="11"/>
  </r>
  <r>
    <s v="Men in Black "/>
    <n v="7.3"/>
    <x v="3"/>
    <m/>
    <x v="11"/>
  </r>
  <r>
    <s v="Toy Story 2 "/>
    <n v="7.9"/>
    <x v="1"/>
    <m/>
    <x v="11"/>
  </r>
  <r>
    <s v="Toy Story 2 "/>
    <n v="7.9"/>
    <x v="6"/>
    <m/>
    <x v="11"/>
  </r>
  <r>
    <s v="Toy Story 2 "/>
    <n v="7.9"/>
    <x v="7"/>
    <m/>
    <x v="11"/>
  </r>
  <r>
    <s v="Toy Story 2 "/>
    <n v="7.9"/>
    <x v="8"/>
    <m/>
    <x v="11"/>
  </r>
  <r>
    <s v="Toy Story 2 "/>
    <n v="7.9"/>
    <x v="2"/>
    <m/>
    <x v="11"/>
  </r>
  <r>
    <s v="Unstoppable "/>
    <n v="6.8"/>
    <x v="0"/>
    <m/>
    <x v="11"/>
  </r>
  <r>
    <s v="Unstoppable "/>
    <n v="6.8"/>
    <x v="4"/>
    <m/>
    <x v="11"/>
  </r>
  <r>
    <s v="Rush Hour 2 "/>
    <n v="6.6"/>
    <x v="0"/>
    <m/>
    <x v="11"/>
  </r>
  <r>
    <s v="Rush Hour 2 "/>
    <n v="6.6"/>
    <x v="7"/>
    <m/>
    <x v="11"/>
  </r>
  <r>
    <s v="Rush Hour 2 "/>
    <n v="6.6"/>
    <x v="15"/>
    <m/>
    <x v="11"/>
  </r>
  <r>
    <s v="Rush Hour 2 "/>
    <n v="6.6"/>
    <x v="4"/>
    <m/>
    <x v="11"/>
  </r>
  <r>
    <s v="What Lies Beneath "/>
    <n v="6.6"/>
    <x v="12"/>
    <m/>
    <x v="11"/>
  </r>
  <r>
    <s v="What Lies Beneath "/>
    <n v="6.6"/>
    <x v="2"/>
    <m/>
    <x v="11"/>
  </r>
  <r>
    <s v="What Lies Beneath "/>
    <n v="6.6"/>
    <x v="16"/>
    <m/>
    <x v="11"/>
  </r>
  <r>
    <s v="What Lies Beneath "/>
    <n v="6.6"/>
    <x v="10"/>
    <m/>
    <x v="11"/>
  </r>
  <r>
    <s v="What Lies Beneath "/>
    <n v="6.6"/>
    <x v="4"/>
    <m/>
    <x v="11"/>
  </r>
  <r>
    <s v="Cloudy with a Chance of Meatballs "/>
    <n v="7"/>
    <x v="6"/>
    <m/>
    <x v="11"/>
  </r>
  <r>
    <s v="Cloudy with a Chance of Meatballs "/>
    <n v="7"/>
    <x v="7"/>
    <m/>
    <x v="11"/>
  </r>
  <r>
    <s v="Cloudy with a Chance of Meatballs "/>
    <n v="7"/>
    <x v="8"/>
    <m/>
    <x v="11"/>
  </r>
  <r>
    <s v="Cloudy with a Chance of Meatballs "/>
    <n v="7"/>
    <x v="3"/>
    <m/>
    <x v="11"/>
  </r>
  <r>
    <s v="Ice Age: Dawn of the Dinosaurs "/>
    <n v="7"/>
    <x v="0"/>
    <m/>
    <x v="11"/>
  </r>
  <r>
    <s v="Ice Age: Dawn of the Dinosaurs "/>
    <n v="7"/>
    <x v="1"/>
    <m/>
    <x v="11"/>
  </r>
  <r>
    <s v="Ice Age: Dawn of the Dinosaurs "/>
    <n v="7"/>
    <x v="6"/>
    <m/>
    <x v="11"/>
  </r>
  <r>
    <s v="Ice Age: Dawn of the Dinosaurs "/>
    <n v="7"/>
    <x v="7"/>
    <m/>
    <x v="11"/>
  </r>
  <r>
    <s v="Ice Age: Dawn of the Dinosaurs "/>
    <n v="7"/>
    <x v="8"/>
    <m/>
    <x v="11"/>
  </r>
  <r>
    <s v="The Secret Life of Walter Mitty "/>
    <n v="7.3"/>
    <x v="1"/>
    <m/>
    <x v="11"/>
  </r>
  <r>
    <s v="The Secret Life of Walter Mitty "/>
    <n v="7.3"/>
    <x v="7"/>
    <m/>
    <x v="11"/>
  </r>
  <r>
    <s v="The Secret Life of Walter Mitty "/>
    <n v="7.3"/>
    <x v="12"/>
    <m/>
    <x v="11"/>
  </r>
  <r>
    <s v="The Secret Life of Walter Mitty "/>
    <n v="7.3"/>
    <x v="2"/>
    <m/>
    <x v="11"/>
  </r>
  <r>
    <s v="The Secret Life of Walter Mitty "/>
    <n v="7.3"/>
    <x v="5"/>
    <m/>
    <x v="11"/>
  </r>
  <r>
    <s v="Charlie's Angels "/>
    <n v="5.5"/>
    <x v="0"/>
    <m/>
    <x v="11"/>
  </r>
  <r>
    <s v="Charlie's Angels "/>
    <n v="5.5"/>
    <x v="1"/>
    <m/>
    <x v="11"/>
  </r>
  <r>
    <s v="Charlie's Angels "/>
    <n v="5.5"/>
    <x v="7"/>
    <m/>
    <x v="11"/>
  </r>
  <r>
    <s v="Charlie's Angels "/>
    <n v="5.5"/>
    <x v="15"/>
    <m/>
    <x v="11"/>
  </r>
  <r>
    <s v="Charlie's Angels "/>
    <n v="5.5"/>
    <x v="4"/>
    <m/>
    <x v="11"/>
  </r>
  <r>
    <s v="The Departed "/>
    <n v="8.5"/>
    <x v="15"/>
    <m/>
    <x v="11"/>
  </r>
  <r>
    <s v="The Departed "/>
    <n v="8.5"/>
    <x v="12"/>
    <m/>
    <x v="11"/>
  </r>
  <r>
    <s v="The Departed "/>
    <n v="8.5"/>
    <x v="4"/>
    <m/>
    <x v="11"/>
  </r>
  <r>
    <s v="Mulan "/>
    <n v="7.5"/>
    <x v="1"/>
    <m/>
    <x v="11"/>
  </r>
  <r>
    <s v="Mulan "/>
    <n v="7.5"/>
    <x v="6"/>
    <m/>
    <x v="11"/>
  </r>
  <r>
    <s v="Mulan "/>
    <n v="7.5"/>
    <x v="8"/>
    <m/>
    <x v="11"/>
  </r>
  <r>
    <s v="Mulan "/>
    <n v="7.5"/>
    <x v="2"/>
    <m/>
    <x v="11"/>
  </r>
  <r>
    <s v="Mulan "/>
    <n v="7.5"/>
    <x v="9"/>
    <m/>
    <x v="11"/>
  </r>
  <r>
    <s v="Mulan "/>
    <n v="7.5"/>
    <x v="17"/>
    <m/>
    <x v="11"/>
  </r>
  <r>
    <s v="Tropic Thunder "/>
    <n v="7"/>
    <x v="0"/>
    <m/>
    <x v="11"/>
  </r>
  <r>
    <s v="Tropic Thunder "/>
    <n v="7"/>
    <x v="7"/>
    <m/>
    <x v="11"/>
  </r>
  <r>
    <s v="The Girl with the Dragon Tattoo "/>
    <n v="7.8"/>
    <x v="15"/>
    <m/>
    <x v="11"/>
  </r>
  <r>
    <s v="The Girl with the Dragon Tattoo "/>
    <n v="7.8"/>
    <x v="12"/>
    <m/>
    <x v="11"/>
  </r>
  <r>
    <s v="The Girl with the Dragon Tattoo "/>
    <n v="7.8"/>
    <x v="10"/>
    <m/>
    <x v="11"/>
  </r>
  <r>
    <s v="The Girl with the Dragon Tattoo "/>
    <n v="7.8"/>
    <x v="4"/>
    <m/>
    <x v="11"/>
  </r>
  <r>
    <s v="Die Hard with a Vengeance "/>
    <n v="7.6"/>
    <x v="0"/>
    <m/>
    <x v="11"/>
  </r>
  <r>
    <s v="Die Hard with a Vengeance "/>
    <n v="7.6"/>
    <x v="1"/>
    <m/>
    <x v="11"/>
  </r>
  <r>
    <s v="Die Hard with a Vengeance "/>
    <n v="7.6"/>
    <x v="4"/>
    <m/>
    <x v="11"/>
  </r>
  <r>
    <s v="Sherlock Holmes "/>
    <n v="7.6"/>
    <x v="0"/>
    <m/>
    <x v="11"/>
  </r>
  <r>
    <s v="Sherlock Holmes "/>
    <n v="7.6"/>
    <x v="1"/>
    <m/>
    <x v="11"/>
  </r>
  <r>
    <s v="Sherlock Holmes "/>
    <n v="7.6"/>
    <x v="15"/>
    <m/>
    <x v="11"/>
  </r>
  <r>
    <s v="Sherlock Holmes "/>
    <n v="7.6"/>
    <x v="10"/>
    <m/>
    <x v="11"/>
  </r>
  <r>
    <s v="Sherlock Holmes "/>
    <n v="7.6"/>
    <x v="4"/>
    <m/>
    <x v="11"/>
  </r>
  <r>
    <s v="Atlantis: The Lost Empire "/>
    <n v="6.8"/>
    <x v="0"/>
    <m/>
    <x v="11"/>
  </r>
  <r>
    <s v="Atlantis: The Lost Empire "/>
    <n v="6.8"/>
    <x v="1"/>
    <m/>
    <x v="11"/>
  </r>
  <r>
    <s v="Atlantis: The Lost Empire "/>
    <n v="6.8"/>
    <x v="6"/>
    <m/>
    <x v="11"/>
  </r>
  <r>
    <s v="Atlantis: The Lost Empire "/>
    <n v="6.8"/>
    <x v="8"/>
    <m/>
    <x v="11"/>
  </r>
  <r>
    <s v="Atlantis: The Lost Empire "/>
    <n v="6.8"/>
    <x v="2"/>
    <m/>
    <x v="11"/>
  </r>
  <r>
    <s v="Atlantis: The Lost Empire "/>
    <n v="6.8"/>
    <x v="3"/>
    <m/>
    <x v="11"/>
  </r>
  <r>
    <s v="Alvin and the Chipmunks: The Road Chip "/>
    <n v="5"/>
    <x v="1"/>
    <m/>
    <x v="11"/>
  </r>
  <r>
    <s v="Alvin and the Chipmunks: The Road Chip "/>
    <n v="5"/>
    <x v="6"/>
    <m/>
    <x v="11"/>
  </r>
  <r>
    <s v="Alvin and the Chipmunks: The Road Chip "/>
    <n v="5"/>
    <x v="7"/>
    <m/>
    <x v="11"/>
  </r>
  <r>
    <s v="Alvin and the Chipmunks: The Road Chip "/>
    <n v="5"/>
    <x v="8"/>
    <m/>
    <x v="11"/>
  </r>
  <r>
    <s v="Alvin and the Chipmunks: The Road Chip "/>
    <n v="5"/>
    <x v="2"/>
    <m/>
    <x v="11"/>
  </r>
  <r>
    <s v="Alvin and the Chipmunks: The Road Chip "/>
    <n v="5"/>
    <x v="19"/>
    <m/>
    <x v="11"/>
  </r>
  <r>
    <s v="Valkyrie "/>
    <n v="7.1"/>
    <x v="12"/>
    <m/>
    <x v="11"/>
  </r>
  <r>
    <s v="Valkyrie "/>
    <n v="7.1"/>
    <x v="13"/>
    <m/>
    <x v="11"/>
  </r>
  <r>
    <s v="Valkyrie "/>
    <n v="7.1"/>
    <x v="4"/>
    <m/>
    <x v="11"/>
  </r>
  <r>
    <s v="Valkyrie "/>
    <n v="7.1"/>
    <x v="17"/>
    <m/>
    <x v="11"/>
  </r>
  <r>
    <s v="You Don't Mess with the Zohan "/>
    <n v="5.5"/>
    <x v="0"/>
    <m/>
    <x v="11"/>
  </r>
  <r>
    <s v="You Don't Mess with the Zohan "/>
    <n v="5.5"/>
    <x v="7"/>
    <m/>
    <x v="11"/>
  </r>
  <r>
    <s v="Pixels "/>
    <n v="5.6"/>
    <x v="0"/>
    <m/>
    <x v="11"/>
  </r>
  <r>
    <s v="Pixels "/>
    <n v="5.6"/>
    <x v="6"/>
    <m/>
    <x v="11"/>
  </r>
  <r>
    <s v="Pixels "/>
    <n v="5.6"/>
    <x v="7"/>
    <m/>
    <x v="11"/>
  </r>
  <r>
    <s v="Pixels "/>
    <n v="5.6"/>
    <x v="3"/>
    <m/>
    <x v="11"/>
  </r>
  <r>
    <s v="A.I. Artificial Intelligence "/>
    <n v="7.1"/>
    <x v="1"/>
    <m/>
    <x v="11"/>
  </r>
  <r>
    <s v="A.I. Artificial Intelligence "/>
    <n v="7.1"/>
    <x v="12"/>
    <m/>
    <x v="11"/>
  </r>
  <r>
    <s v="A.I. Artificial Intelligence "/>
    <n v="7.1"/>
    <x v="3"/>
    <m/>
    <x v="11"/>
  </r>
  <r>
    <s v="The Haunted Mansion "/>
    <n v="4.9000000000000004"/>
    <x v="7"/>
    <m/>
    <x v="11"/>
  </r>
  <r>
    <s v="The Haunted Mansion "/>
    <n v="4.9000000000000004"/>
    <x v="8"/>
    <m/>
    <x v="11"/>
  </r>
  <r>
    <s v="The Haunted Mansion "/>
    <n v="4.9000000000000004"/>
    <x v="2"/>
    <m/>
    <x v="11"/>
  </r>
  <r>
    <s v="The Haunted Mansion "/>
    <n v="4.9000000000000004"/>
    <x v="16"/>
    <m/>
    <x v="11"/>
  </r>
  <r>
    <s v="The Haunted Mansion "/>
    <n v="4.9000000000000004"/>
    <x v="10"/>
    <m/>
    <x v="11"/>
  </r>
  <r>
    <s v="Contact "/>
    <n v="7.4"/>
    <x v="12"/>
    <m/>
    <x v="11"/>
  </r>
  <r>
    <s v="Contact "/>
    <n v="7.4"/>
    <x v="10"/>
    <m/>
    <x v="11"/>
  </r>
  <r>
    <s v="Contact "/>
    <n v="7.4"/>
    <x v="3"/>
    <m/>
    <x v="11"/>
  </r>
  <r>
    <s v="Contact "/>
    <n v="7.4"/>
    <x v="4"/>
    <m/>
    <x v="11"/>
  </r>
  <r>
    <s v="Hollow Man "/>
    <n v="5.7"/>
    <x v="0"/>
    <m/>
    <x v="11"/>
  </r>
  <r>
    <s v="Hollow Man "/>
    <n v="5.7"/>
    <x v="16"/>
    <m/>
    <x v="11"/>
  </r>
  <r>
    <s v="Hollow Man "/>
    <n v="5.7"/>
    <x v="3"/>
    <m/>
    <x v="11"/>
  </r>
  <r>
    <s v="Hollow Man "/>
    <n v="5.7"/>
    <x v="4"/>
    <m/>
    <x v="11"/>
  </r>
  <r>
    <s v="The Interpreter "/>
    <n v="6.4"/>
    <x v="15"/>
    <m/>
    <x v="11"/>
  </r>
  <r>
    <s v="The Interpreter "/>
    <n v="6.4"/>
    <x v="10"/>
    <m/>
    <x v="11"/>
  </r>
  <r>
    <s v="The Interpreter "/>
    <n v="6.4"/>
    <x v="4"/>
    <m/>
    <x v="11"/>
  </r>
  <r>
    <s v="Percy Jackson: Sea of Monsters "/>
    <n v="5.9"/>
    <x v="1"/>
    <m/>
    <x v="11"/>
  </r>
  <r>
    <s v="Percy Jackson: Sea of Monsters "/>
    <n v="5.9"/>
    <x v="8"/>
    <m/>
    <x v="11"/>
  </r>
  <r>
    <s v="Percy Jackson: Sea of Monsters "/>
    <n v="5.9"/>
    <x v="2"/>
    <m/>
    <x v="11"/>
  </r>
  <r>
    <s v="Lara Croft Tomb Raider: The Cradle of Life "/>
    <n v="5.5"/>
    <x v="0"/>
    <m/>
    <x v="11"/>
  </r>
  <r>
    <s v="Lara Croft Tomb Raider: The Cradle of Life "/>
    <n v="5.5"/>
    <x v="1"/>
    <m/>
    <x v="11"/>
  </r>
  <r>
    <s v="Lara Croft Tomb Raider: The Cradle of Life "/>
    <n v="5.5"/>
    <x v="2"/>
    <m/>
    <x v="11"/>
  </r>
  <r>
    <s v="Now You See Me 2 "/>
    <n v="6.9"/>
    <x v="0"/>
    <m/>
    <x v="11"/>
  </r>
  <r>
    <s v="Now You See Me 2 "/>
    <n v="6.9"/>
    <x v="1"/>
    <m/>
    <x v="11"/>
  </r>
  <r>
    <s v="Now You See Me 2 "/>
    <n v="6.9"/>
    <x v="7"/>
    <m/>
    <x v="11"/>
  </r>
  <r>
    <s v="Now You See Me 2 "/>
    <n v="6.9"/>
    <x v="15"/>
    <m/>
    <x v="11"/>
  </r>
  <r>
    <s v="Now You See Me 2 "/>
    <n v="6.9"/>
    <x v="10"/>
    <m/>
    <x v="11"/>
  </r>
  <r>
    <s v="Now You See Me 2 "/>
    <n v="6.9"/>
    <x v="4"/>
    <m/>
    <x v="11"/>
  </r>
  <r>
    <s v="The Saint "/>
    <n v="6.2"/>
    <x v="0"/>
    <m/>
    <x v="11"/>
  </r>
  <r>
    <s v="The Saint "/>
    <n v="6.2"/>
    <x v="1"/>
    <m/>
    <x v="11"/>
  </r>
  <r>
    <s v="The Saint "/>
    <n v="6.2"/>
    <x v="5"/>
    <m/>
    <x v="11"/>
  </r>
  <r>
    <s v="The Saint "/>
    <n v="6.2"/>
    <x v="3"/>
    <m/>
    <x v="11"/>
  </r>
  <r>
    <s v="The Saint "/>
    <n v="6.2"/>
    <x v="4"/>
    <m/>
    <x v="11"/>
  </r>
  <r>
    <s v="Spy Game "/>
    <n v="7"/>
    <x v="0"/>
    <m/>
    <x v="11"/>
  </r>
  <r>
    <s v="Spy Game "/>
    <n v="7"/>
    <x v="15"/>
    <m/>
    <x v="11"/>
  </r>
  <r>
    <s v="Spy Game "/>
    <n v="7"/>
    <x v="4"/>
    <m/>
    <x v="11"/>
  </r>
  <r>
    <s v="Mission to Mars "/>
    <n v="5.6"/>
    <x v="1"/>
    <m/>
    <x v="11"/>
  </r>
  <r>
    <s v="Mission to Mars "/>
    <n v="5.6"/>
    <x v="3"/>
    <m/>
    <x v="11"/>
  </r>
  <r>
    <s v="Mission to Mars "/>
    <n v="5.6"/>
    <x v="4"/>
    <m/>
    <x v="11"/>
  </r>
  <r>
    <s v="Rio "/>
    <n v="7"/>
    <x v="1"/>
    <m/>
    <x v="11"/>
  </r>
  <r>
    <s v="Rio "/>
    <n v="7"/>
    <x v="6"/>
    <m/>
    <x v="11"/>
  </r>
  <r>
    <s v="Rio "/>
    <n v="7"/>
    <x v="7"/>
    <m/>
    <x v="11"/>
  </r>
  <r>
    <s v="Rio "/>
    <n v="7"/>
    <x v="8"/>
    <m/>
    <x v="11"/>
  </r>
  <r>
    <s v="Rio "/>
    <n v="7"/>
    <x v="9"/>
    <m/>
    <x v="11"/>
  </r>
  <r>
    <s v="Bicentennial Man "/>
    <n v="6.8"/>
    <x v="7"/>
    <m/>
    <x v="11"/>
  </r>
  <r>
    <s v="Bicentennial Man "/>
    <n v="6.8"/>
    <x v="12"/>
    <m/>
    <x v="11"/>
  </r>
  <r>
    <s v="Bicentennial Man "/>
    <n v="6.8"/>
    <x v="3"/>
    <m/>
    <x v="11"/>
  </r>
  <r>
    <s v="Volcano "/>
    <n v="5.4"/>
    <x v="0"/>
    <m/>
    <x v="11"/>
  </r>
  <r>
    <s v="Volcano "/>
    <n v="5.4"/>
    <x v="12"/>
    <m/>
    <x v="11"/>
  </r>
  <r>
    <s v="Volcano "/>
    <n v="5.4"/>
    <x v="3"/>
    <m/>
    <x v="11"/>
  </r>
  <r>
    <s v="Volcano "/>
    <n v="5.4"/>
    <x v="4"/>
    <m/>
    <x v="11"/>
  </r>
  <r>
    <s v="The Devil's Own "/>
    <n v="6.1"/>
    <x v="0"/>
    <m/>
    <x v="11"/>
  </r>
  <r>
    <s v="The Devil's Own "/>
    <n v="6.1"/>
    <x v="15"/>
    <m/>
    <x v="11"/>
  </r>
  <r>
    <s v="The Devil's Own "/>
    <n v="6.1"/>
    <x v="12"/>
    <m/>
    <x v="11"/>
  </r>
  <r>
    <s v="The Devil's Own "/>
    <n v="6.1"/>
    <x v="4"/>
    <m/>
    <x v="11"/>
  </r>
  <r>
    <s v="K-19: The Widowmaker "/>
    <n v="6.7"/>
    <x v="12"/>
    <m/>
    <x v="11"/>
  </r>
  <r>
    <s v="K-19: The Widowmaker "/>
    <n v="6.7"/>
    <x v="13"/>
    <m/>
    <x v="11"/>
  </r>
  <r>
    <s v="K-19: The Widowmaker "/>
    <n v="6.7"/>
    <x v="4"/>
    <m/>
    <x v="11"/>
  </r>
  <r>
    <s v="K-19: The Widowmaker "/>
    <n v="6.7"/>
    <x v="17"/>
    <m/>
    <x v="11"/>
  </r>
  <r>
    <s v="Conan the Barbarian "/>
    <n v="6.9"/>
    <x v="1"/>
    <m/>
    <x v="11"/>
  </r>
  <r>
    <s v="Conan the Barbarian "/>
    <n v="6.9"/>
    <x v="2"/>
    <m/>
    <x v="11"/>
  </r>
  <r>
    <s v="Cinderella Man "/>
    <n v="8"/>
    <x v="18"/>
    <m/>
    <x v="11"/>
  </r>
  <r>
    <s v="Cinderella Man "/>
    <n v="8"/>
    <x v="12"/>
    <m/>
    <x v="11"/>
  </r>
  <r>
    <s v="Cinderella Man "/>
    <n v="8"/>
    <x v="14"/>
    <m/>
    <x v="11"/>
  </r>
  <r>
    <s v="The Nutcracker in 3D "/>
    <n v="4.4000000000000004"/>
    <x v="0"/>
    <m/>
    <x v="11"/>
  </r>
  <r>
    <s v="The Nutcracker in 3D "/>
    <n v="4.4000000000000004"/>
    <x v="8"/>
    <m/>
    <x v="11"/>
  </r>
  <r>
    <s v="The Nutcracker in 3D "/>
    <n v="4.4000000000000004"/>
    <x v="2"/>
    <m/>
    <x v="11"/>
  </r>
  <r>
    <s v="The Nutcracker in 3D "/>
    <n v="4.4000000000000004"/>
    <x v="9"/>
    <m/>
    <x v="11"/>
  </r>
  <r>
    <s v="Seabiscuit "/>
    <n v="7.3"/>
    <x v="12"/>
    <m/>
    <x v="11"/>
  </r>
  <r>
    <s v="Seabiscuit "/>
    <n v="7.3"/>
    <x v="13"/>
    <m/>
    <x v="11"/>
  </r>
  <r>
    <s v="Seabiscuit "/>
    <n v="7.3"/>
    <x v="14"/>
    <m/>
    <x v="11"/>
  </r>
  <r>
    <s v="Twister "/>
    <n v="6.3"/>
    <x v="0"/>
    <m/>
    <x v="11"/>
  </r>
  <r>
    <s v="Twister "/>
    <n v="6.3"/>
    <x v="1"/>
    <m/>
    <x v="11"/>
  </r>
  <r>
    <s v="Twister "/>
    <n v="6.3"/>
    <x v="12"/>
    <m/>
    <x v="11"/>
  </r>
  <r>
    <s v="Twister "/>
    <n v="6.3"/>
    <x v="4"/>
    <m/>
    <x v="11"/>
  </r>
  <r>
    <s v="Cast Away "/>
    <n v="7.7"/>
    <x v="1"/>
    <m/>
    <x v="11"/>
  </r>
  <r>
    <s v="Cast Away "/>
    <n v="7.7"/>
    <x v="12"/>
    <m/>
    <x v="11"/>
  </r>
  <r>
    <s v="Cast Away "/>
    <n v="7.7"/>
    <x v="5"/>
    <m/>
    <x v="11"/>
  </r>
  <r>
    <s v="Happy Feet "/>
    <n v="6.5"/>
    <x v="6"/>
    <m/>
    <x v="11"/>
  </r>
  <r>
    <s v="Happy Feet "/>
    <n v="6.5"/>
    <x v="7"/>
    <m/>
    <x v="11"/>
  </r>
  <r>
    <s v="Happy Feet "/>
    <n v="6.5"/>
    <x v="8"/>
    <m/>
    <x v="11"/>
  </r>
  <r>
    <s v="Happy Feet "/>
    <n v="6.5"/>
    <x v="19"/>
    <m/>
    <x v="11"/>
  </r>
  <r>
    <s v="Happy Feet "/>
    <n v="6.5"/>
    <x v="5"/>
    <m/>
    <x v="11"/>
  </r>
  <r>
    <s v="The Bourne Supremacy "/>
    <n v="7.8"/>
    <x v="0"/>
    <m/>
    <x v="11"/>
  </r>
  <r>
    <s v="The Bourne Supremacy "/>
    <n v="7.8"/>
    <x v="10"/>
    <m/>
    <x v="11"/>
  </r>
  <r>
    <s v="The Bourne Supremacy "/>
    <n v="7.8"/>
    <x v="4"/>
    <m/>
    <x v="11"/>
  </r>
  <r>
    <s v="Air Force One "/>
    <n v="6.4"/>
    <x v="0"/>
    <m/>
    <x v="11"/>
  </r>
  <r>
    <s v="Air Force One "/>
    <n v="6.4"/>
    <x v="1"/>
    <m/>
    <x v="11"/>
  </r>
  <r>
    <s v="Air Force One "/>
    <n v="6.4"/>
    <x v="12"/>
    <m/>
    <x v="11"/>
  </r>
  <r>
    <s v="Air Force One "/>
    <n v="6.4"/>
    <x v="4"/>
    <m/>
    <x v="11"/>
  </r>
  <r>
    <s v="Ocean's Eleven "/>
    <n v="7.8"/>
    <x v="15"/>
    <m/>
    <x v="11"/>
  </r>
  <r>
    <s v="Ocean's Eleven "/>
    <n v="7.8"/>
    <x v="4"/>
    <m/>
    <x v="11"/>
  </r>
  <r>
    <s v="The Three Musketeers "/>
    <n v="5.8"/>
    <x v="0"/>
    <m/>
    <x v="11"/>
  </r>
  <r>
    <s v="The Three Musketeers "/>
    <n v="5.8"/>
    <x v="1"/>
    <m/>
    <x v="11"/>
  </r>
  <r>
    <s v="The Three Musketeers "/>
    <n v="5.8"/>
    <x v="5"/>
    <m/>
    <x v="11"/>
  </r>
  <r>
    <s v="Hotel Transylvania "/>
    <n v="7.1"/>
    <x v="6"/>
    <m/>
    <x v="11"/>
  </r>
  <r>
    <s v="Hotel Transylvania "/>
    <n v="7.1"/>
    <x v="7"/>
    <m/>
    <x v="11"/>
  </r>
  <r>
    <s v="Hotel Transylvania "/>
    <n v="7.1"/>
    <x v="8"/>
    <m/>
    <x v="11"/>
  </r>
  <r>
    <s v="Hotel Transylvania "/>
    <n v="7.1"/>
    <x v="2"/>
    <m/>
    <x v="11"/>
  </r>
  <r>
    <s v="Enchanted "/>
    <n v="7.1"/>
    <x v="6"/>
    <m/>
    <x v="11"/>
  </r>
  <r>
    <s v="Enchanted "/>
    <n v="7.1"/>
    <x v="7"/>
    <m/>
    <x v="11"/>
  </r>
  <r>
    <s v="Enchanted "/>
    <n v="7.1"/>
    <x v="8"/>
    <m/>
    <x v="11"/>
  </r>
  <r>
    <s v="Enchanted "/>
    <n v="7.1"/>
    <x v="2"/>
    <m/>
    <x v="11"/>
  </r>
  <r>
    <s v="Enchanted "/>
    <n v="7.1"/>
    <x v="9"/>
    <m/>
    <x v="11"/>
  </r>
  <r>
    <s v="Enchanted "/>
    <n v="7.1"/>
    <x v="5"/>
    <m/>
    <x v="11"/>
  </r>
  <r>
    <s v="Safe House "/>
    <n v="6.8"/>
    <x v="0"/>
    <m/>
    <x v="11"/>
  </r>
  <r>
    <s v="Safe House "/>
    <n v="6.8"/>
    <x v="15"/>
    <m/>
    <x v="11"/>
  </r>
  <r>
    <s v="Safe House "/>
    <n v="6.8"/>
    <x v="10"/>
    <m/>
    <x v="11"/>
  </r>
  <r>
    <s v="Safe House "/>
    <n v="6.8"/>
    <x v="4"/>
    <m/>
    <x v="11"/>
  </r>
  <r>
    <s v="102 Dalmatians "/>
    <n v="4.8"/>
    <x v="1"/>
    <m/>
    <x v="11"/>
  </r>
  <r>
    <s v="102 Dalmatians "/>
    <n v="4.8"/>
    <x v="7"/>
    <m/>
    <x v="11"/>
  </r>
  <r>
    <s v="102 Dalmatians "/>
    <n v="4.8"/>
    <x v="8"/>
    <m/>
    <x v="11"/>
  </r>
  <r>
    <s v="Tower Heist "/>
    <n v="6.2"/>
    <x v="0"/>
    <m/>
    <x v="11"/>
  </r>
  <r>
    <s v="Tower Heist "/>
    <n v="6.2"/>
    <x v="7"/>
    <m/>
    <x v="11"/>
  </r>
  <r>
    <s v="Tower Heist "/>
    <n v="6.2"/>
    <x v="15"/>
    <m/>
    <x v="11"/>
  </r>
  <r>
    <s v="The Holiday "/>
    <n v="6.9"/>
    <x v="7"/>
    <m/>
    <x v="11"/>
  </r>
  <r>
    <s v="The Holiday "/>
    <n v="6.9"/>
    <x v="5"/>
    <m/>
    <x v="11"/>
  </r>
  <r>
    <s v="Enemy of the State "/>
    <n v="7.3"/>
    <x v="0"/>
    <m/>
    <x v="11"/>
  </r>
  <r>
    <s v="Enemy of the State "/>
    <n v="7.3"/>
    <x v="15"/>
    <m/>
    <x v="11"/>
  </r>
  <r>
    <s v="Enemy of the State "/>
    <n v="7.3"/>
    <x v="12"/>
    <m/>
    <x v="11"/>
  </r>
  <r>
    <s v="Enemy of the State "/>
    <n v="7.3"/>
    <x v="10"/>
    <m/>
    <x v="11"/>
  </r>
  <r>
    <s v="Enemy of the State "/>
    <n v="7.3"/>
    <x v="4"/>
    <m/>
    <x v="11"/>
  </r>
  <r>
    <s v="It's Complicated "/>
    <n v="6.6"/>
    <x v="7"/>
    <m/>
    <x v="11"/>
  </r>
  <r>
    <s v="It's Complicated "/>
    <n v="6.6"/>
    <x v="12"/>
    <m/>
    <x v="11"/>
  </r>
  <r>
    <s v="It's Complicated "/>
    <n v="6.6"/>
    <x v="5"/>
    <m/>
    <x v="11"/>
  </r>
  <r>
    <s v="Ocean's Thirteen "/>
    <n v="6.9"/>
    <x v="15"/>
    <m/>
    <x v="11"/>
  </r>
  <r>
    <s v="Ocean's Thirteen "/>
    <n v="6.9"/>
    <x v="4"/>
    <m/>
    <x v="11"/>
  </r>
  <r>
    <s v="Open Season "/>
    <n v="6.2"/>
    <x v="1"/>
    <m/>
    <x v="11"/>
  </r>
  <r>
    <s v="Open Season "/>
    <n v="6.2"/>
    <x v="6"/>
    <m/>
    <x v="11"/>
  </r>
  <r>
    <s v="Open Season "/>
    <n v="6.2"/>
    <x v="7"/>
    <m/>
    <x v="11"/>
  </r>
  <r>
    <s v="Open Season "/>
    <n v="6.2"/>
    <x v="8"/>
    <m/>
    <x v="11"/>
  </r>
  <r>
    <s v="Divergent "/>
    <n v="6.7"/>
    <x v="1"/>
    <m/>
    <x v="11"/>
  </r>
  <r>
    <s v="Divergent "/>
    <n v="6.7"/>
    <x v="10"/>
    <m/>
    <x v="11"/>
  </r>
  <r>
    <s v="Divergent "/>
    <n v="6.7"/>
    <x v="3"/>
    <m/>
    <x v="11"/>
  </r>
  <r>
    <s v="Enemy at the Gates "/>
    <n v="7.6"/>
    <x v="12"/>
    <m/>
    <x v="11"/>
  </r>
  <r>
    <s v="Enemy at the Gates "/>
    <n v="7.6"/>
    <x v="13"/>
    <m/>
    <x v="11"/>
  </r>
  <r>
    <s v="Enemy at the Gates "/>
    <n v="7.6"/>
    <x v="17"/>
    <m/>
    <x v="11"/>
  </r>
  <r>
    <s v="The Rundown "/>
    <n v="6.7"/>
    <x v="0"/>
    <m/>
    <x v="11"/>
  </r>
  <r>
    <s v="The Rundown "/>
    <n v="6.7"/>
    <x v="1"/>
    <m/>
    <x v="11"/>
  </r>
  <r>
    <s v="The Rundown "/>
    <n v="6.7"/>
    <x v="7"/>
    <m/>
    <x v="11"/>
  </r>
  <r>
    <s v="The Rundown "/>
    <n v="6.7"/>
    <x v="4"/>
    <m/>
    <x v="11"/>
  </r>
  <r>
    <s v="Last Action Hero "/>
    <n v="6.2"/>
    <x v="0"/>
    <m/>
    <x v="11"/>
  </r>
  <r>
    <s v="Last Action Hero "/>
    <n v="6.2"/>
    <x v="1"/>
    <m/>
    <x v="11"/>
  </r>
  <r>
    <s v="Last Action Hero "/>
    <n v="6.2"/>
    <x v="7"/>
    <m/>
    <x v="11"/>
  </r>
  <r>
    <s v="Last Action Hero "/>
    <n v="6.2"/>
    <x v="2"/>
    <m/>
    <x v="11"/>
  </r>
  <r>
    <s v="Memoirs of a Geisha "/>
    <n v="7.3"/>
    <x v="12"/>
    <m/>
    <x v="11"/>
  </r>
  <r>
    <s v="Memoirs of a Geisha "/>
    <n v="7.3"/>
    <x v="5"/>
    <m/>
    <x v="11"/>
  </r>
  <r>
    <s v="The Fast and the Furious: Tokyo Drift "/>
    <n v="6"/>
    <x v="0"/>
    <m/>
    <x v="11"/>
  </r>
  <r>
    <s v="The Fast and the Furious: Tokyo Drift "/>
    <n v="6"/>
    <x v="15"/>
    <m/>
    <x v="11"/>
  </r>
  <r>
    <s v="The Fast and the Furious: Tokyo Drift "/>
    <n v="6"/>
    <x v="4"/>
    <m/>
    <x v="11"/>
  </r>
  <r>
    <s v="Arthur Christmas "/>
    <n v="7.1"/>
    <x v="1"/>
    <m/>
    <x v="11"/>
  </r>
  <r>
    <s v="Arthur Christmas "/>
    <n v="7.1"/>
    <x v="6"/>
    <m/>
    <x v="11"/>
  </r>
  <r>
    <s v="Arthur Christmas "/>
    <n v="7.1"/>
    <x v="7"/>
    <m/>
    <x v="11"/>
  </r>
  <r>
    <s v="Arthur Christmas "/>
    <n v="7.1"/>
    <x v="8"/>
    <m/>
    <x v="11"/>
  </r>
  <r>
    <s v="Arthur Christmas "/>
    <n v="7.1"/>
    <x v="2"/>
    <m/>
    <x v="11"/>
  </r>
  <r>
    <s v="Meet Joe Black "/>
    <n v="7.1"/>
    <x v="12"/>
    <m/>
    <x v="11"/>
  </r>
  <r>
    <s v="Meet Joe Black "/>
    <n v="7.1"/>
    <x v="2"/>
    <m/>
    <x v="11"/>
  </r>
  <r>
    <s v="Meet Joe Black "/>
    <n v="7.1"/>
    <x v="5"/>
    <m/>
    <x v="11"/>
  </r>
  <r>
    <s v="Collateral Damage "/>
    <n v="5.5"/>
    <x v="0"/>
    <m/>
    <x v="11"/>
  </r>
  <r>
    <s v="Collateral Damage "/>
    <n v="5.5"/>
    <x v="12"/>
    <m/>
    <x v="11"/>
  </r>
  <r>
    <s v="Collateral Damage "/>
    <n v="5.5"/>
    <x v="4"/>
    <m/>
    <x v="11"/>
  </r>
  <r>
    <s v="Mirror Mirror "/>
    <n v="5.6"/>
    <x v="1"/>
    <m/>
    <x v="11"/>
  </r>
  <r>
    <s v="Mirror Mirror "/>
    <n v="5.6"/>
    <x v="7"/>
    <m/>
    <x v="11"/>
  </r>
  <r>
    <s v="Mirror Mirror "/>
    <n v="5.6"/>
    <x v="12"/>
    <m/>
    <x v="11"/>
  </r>
  <r>
    <s v="Mirror Mirror "/>
    <n v="5.6"/>
    <x v="8"/>
    <m/>
    <x v="11"/>
  </r>
  <r>
    <s v="Mirror Mirror "/>
    <n v="5.6"/>
    <x v="2"/>
    <m/>
    <x v="11"/>
  </r>
  <r>
    <s v="Scott Pilgrim vs. the World "/>
    <n v="7.5"/>
    <x v="0"/>
    <m/>
    <x v="11"/>
  </r>
  <r>
    <s v="Scott Pilgrim vs. the World "/>
    <n v="7.5"/>
    <x v="7"/>
    <m/>
    <x v="11"/>
  </r>
  <r>
    <s v="Scott Pilgrim vs. the World "/>
    <n v="7.5"/>
    <x v="2"/>
    <m/>
    <x v="11"/>
  </r>
  <r>
    <s v="Scott Pilgrim vs. the World "/>
    <n v="7.5"/>
    <x v="5"/>
    <m/>
    <x v="11"/>
  </r>
  <r>
    <s v="The Core "/>
    <n v="5.4"/>
    <x v="0"/>
    <m/>
    <x v="11"/>
  </r>
  <r>
    <s v="The Core "/>
    <n v="5.4"/>
    <x v="1"/>
    <m/>
    <x v="11"/>
  </r>
  <r>
    <s v="The Core "/>
    <n v="5.4"/>
    <x v="3"/>
    <m/>
    <x v="11"/>
  </r>
  <r>
    <s v="The Core "/>
    <n v="5.4"/>
    <x v="4"/>
    <m/>
    <x v="11"/>
  </r>
  <r>
    <s v="Nutty Professor II: The Klumps "/>
    <n v="4.3"/>
    <x v="7"/>
    <m/>
    <x v="11"/>
  </r>
  <r>
    <s v="Nutty Professor II: The Klumps "/>
    <n v="4.3"/>
    <x v="5"/>
    <m/>
    <x v="11"/>
  </r>
  <r>
    <s v="Nutty Professor II: The Klumps "/>
    <n v="4.3"/>
    <x v="3"/>
    <m/>
    <x v="11"/>
  </r>
  <r>
    <s v="Scooby-Doo "/>
    <n v="4.9000000000000004"/>
    <x v="1"/>
    <m/>
    <x v="11"/>
  </r>
  <r>
    <s v="Scooby-Doo "/>
    <n v="4.9000000000000004"/>
    <x v="7"/>
    <m/>
    <x v="11"/>
  </r>
  <r>
    <s v="Scooby-Doo "/>
    <n v="4.9000000000000004"/>
    <x v="10"/>
    <m/>
    <x v="11"/>
  </r>
  <r>
    <s v="Dredd "/>
    <n v="7.1"/>
    <x v="0"/>
    <m/>
    <x v="11"/>
  </r>
  <r>
    <s v="Dredd "/>
    <n v="7.1"/>
    <x v="3"/>
    <m/>
    <x v="11"/>
  </r>
  <r>
    <s v="Click "/>
    <n v="6.4"/>
    <x v="7"/>
    <m/>
    <x v="11"/>
  </r>
  <r>
    <s v="Click "/>
    <n v="6.4"/>
    <x v="12"/>
    <m/>
    <x v="11"/>
  </r>
  <r>
    <s v="Click "/>
    <n v="6.4"/>
    <x v="2"/>
    <m/>
    <x v="11"/>
  </r>
  <r>
    <s v="Click "/>
    <n v="6.4"/>
    <x v="5"/>
    <m/>
    <x v="11"/>
  </r>
  <r>
    <s v="Cats &amp; Dogs: The Revenge of Kitty Galore "/>
    <n v="4.3"/>
    <x v="0"/>
    <m/>
    <x v="11"/>
  </r>
  <r>
    <s v="Cats &amp; Dogs: The Revenge of Kitty Galore "/>
    <n v="4.3"/>
    <x v="7"/>
    <m/>
    <x v="11"/>
  </r>
  <r>
    <s v="Cats &amp; Dogs: The Revenge of Kitty Galore "/>
    <n v="4.3"/>
    <x v="8"/>
    <m/>
    <x v="11"/>
  </r>
  <r>
    <s v="Cats &amp; Dogs: The Revenge of Kitty Galore "/>
    <n v="4.3"/>
    <x v="2"/>
    <m/>
    <x v="11"/>
  </r>
  <r>
    <s v="Jumper "/>
    <n v="6.1"/>
    <x v="0"/>
    <m/>
    <x v="11"/>
  </r>
  <r>
    <s v="Jumper "/>
    <n v="6.1"/>
    <x v="1"/>
    <m/>
    <x v="11"/>
  </r>
  <r>
    <s v="Jumper "/>
    <n v="6.1"/>
    <x v="3"/>
    <m/>
    <x v="11"/>
  </r>
  <r>
    <s v="Jumper "/>
    <n v="6.1"/>
    <x v="4"/>
    <m/>
    <x v="11"/>
  </r>
  <r>
    <s v="Hellboy II: The Golden Army "/>
    <n v="7"/>
    <x v="0"/>
    <m/>
    <x v="11"/>
  </r>
  <r>
    <s v="Hellboy II: The Golden Army "/>
    <n v="7"/>
    <x v="1"/>
    <m/>
    <x v="11"/>
  </r>
  <r>
    <s v="Hellboy II: The Golden Army "/>
    <n v="7"/>
    <x v="2"/>
    <m/>
    <x v="11"/>
  </r>
  <r>
    <s v="Hellboy II: The Golden Army "/>
    <n v="7"/>
    <x v="16"/>
    <m/>
    <x v="11"/>
  </r>
  <r>
    <s v="Hellboy II: The Golden Army "/>
    <n v="7"/>
    <x v="3"/>
    <m/>
    <x v="11"/>
  </r>
  <r>
    <s v="Zodiac "/>
    <n v="7.7"/>
    <x v="15"/>
    <m/>
    <x v="11"/>
  </r>
  <r>
    <s v="Zodiac "/>
    <n v="7.7"/>
    <x v="12"/>
    <m/>
    <x v="11"/>
  </r>
  <r>
    <s v="Zodiac "/>
    <n v="7.7"/>
    <x v="13"/>
    <m/>
    <x v="11"/>
  </r>
  <r>
    <s v="Zodiac "/>
    <n v="7.7"/>
    <x v="10"/>
    <m/>
    <x v="11"/>
  </r>
  <r>
    <s v="Zodiac "/>
    <n v="7.7"/>
    <x v="4"/>
    <m/>
    <x v="11"/>
  </r>
  <r>
    <s v="The 6th Day "/>
    <n v="5.9"/>
    <x v="0"/>
    <m/>
    <x v="11"/>
  </r>
  <r>
    <s v="The 6th Day "/>
    <n v="5.9"/>
    <x v="10"/>
    <m/>
    <x v="11"/>
  </r>
  <r>
    <s v="The 6th Day "/>
    <n v="5.9"/>
    <x v="3"/>
    <m/>
    <x v="11"/>
  </r>
  <r>
    <s v="The 6th Day "/>
    <n v="5.9"/>
    <x v="4"/>
    <m/>
    <x v="11"/>
  </r>
  <r>
    <s v="Bruce Almighty "/>
    <n v="6.7"/>
    <x v="7"/>
    <m/>
    <x v="11"/>
  </r>
  <r>
    <s v="Bruce Almighty "/>
    <n v="6.7"/>
    <x v="12"/>
    <m/>
    <x v="11"/>
  </r>
  <r>
    <s v="The Expendables "/>
    <n v="6.5"/>
    <x v="0"/>
    <m/>
    <x v="11"/>
  </r>
  <r>
    <s v="The Expendables "/>
    <n v="6.5"/>
    <x v="1"/>
    <m/>
    <x v="11"/>
  </r>
  <r>
    <s v="The Expendables "/>
    <n v="6.5"/>
    <x v="4"/>
    <m/>
    <x v="11"/>
  </r>
  <r>
    <s v="Mission: Impossible "/>
    <n v="7.1"/>
    <x v="0"/>
    <m/>
    <x v="11"/>
  </r>
  <r>
    <s v="Mission: Impossible "/>
    <n v="7.1"/>
    <x v="1"/>
    <m/>
    <x v="11"/>
  </r>
  <r>
    <s v="Mission: Impossible "/>
    <n v="7.1"/>
    <x v="4"/>
    <m/>
    <x v="11"/>
  </r>
  <r>
    <s v="The Hunger Games "/>
    <n v="7.3"/>
    <x v="1"/>
    <m/>
    <x v="11"/>
  </r>
  <r>
    <s v="The Hunger Games "/>
    <n v="7.3"/>
    <x v="12"/>
    <m/>
    <x v="11"/>
  </r>
  <r>
    <s v="The Hunger Games "/>
    <n v="7.3"/>
    <x v="3"/>
    <m/>
    <x v="11"/>
  </r>
  <r>
    <s v="The Hunger Games "/>
    <n v="7.3"/>
    <x v="4"/>
    <m/>
    <x v="11"/>
  </r>
  <r>
    <s v="The Hangover Part II "/>
    <n v="6.5"/>
    <x v="7"/>
    <m/>
    <x v="11"/>
  </r>
  <r>
    <s v="Batman Returns "/>
    <n v="7"/>
    <x v="0"/>
    <m/>
    <x v="11"/>
  </r>
  <r>
    <s v="Over the Hedge "/>
    <n v="6.8"/>
    <x v="1"/>
    <m/>
    <x v="11"/>
  </r>
  <r>
    <s v="Over the Hedge "/>
    <n v="6.8"/>
    <x v="6"/>
    <m/>
    <x v="11"/>
  </r>
  <r>
    <s v="Over the Hedge "/>
    <n v="6.8"/>
    <x v="7"/>
    <m/>
    <x v="11"/>
  </r>
  <r>
    <s v="Over the Hedge "/>
    <n v="6.8"/>
    <x v="8"/>
    <m/>
    <x v="11"/>
  </r>
  <r>
    <s v="Lilo &amp; Stitch "/>
    <n v="7.2"/>
    <x v="1"/>
    <m/>
    <x v="11"/>
  </r>
  <r>
    <s v="Lilo &amp; Stitch "/>
    <n v="7.2"/>
    <x v="6"/>
    <m/>
    <x v="11"/>
  </r>
  <r>
    <s v="Lilo &amp; Stitch "/>
    <n v="7.2"/>
    <x v="7"/>
    <m/>
    <x v="11"/>
  </r>
  <r>
    <s v="Lilo &amp; Stitch "/>
    <n v="7.2"/>
    <x v="12"/>
    <m/>
    <x v="11"/>
  </r>
  <r>
    <s v="Lilo &amp; Stitch "/>
    <n v="7.2"/>
    <x v="8"/>
    <m/>
    <x v="11"/>
  </r>
  <r>
    <s v="Lilo &amp; Stitch "/>
    <n v="7.2"/>
    <x v="2"/>
    <m/>
    <x v="11"/>
  </r>
  <r>
    <s v="Lilo &amp; Stitch "/>
    <n v="7.2"/>
    <x v="3"/>
    <m/>
    <x v="11"/>
  </r>
  <r>
    <s v="Deep Impact "/>
    <n v="6.1"/>
    <x v="0"/>
    <m/>
    <x v="11"/>
  </r>
  <r>
    <s v="Deep Impact "/>
    <n v="6.1"/>
    <x v="12"/>
    <m/>
    <x v="11"/>
  </r>
  <r>
    <s v="Deep Impact "/>
    <n v="6.1"/>
    <x v="5"/>
    <m/>
    <x v="11"/>
  </r>
  <r>
    <s v="Deep Impact "/>
    <n v="6.1"/>
    <x v="3"/>
    <m/>
    <x v="11"/>
  </r>
  <r>
    <s v="Deep Impact "/>
    <n v="6.1"/>
    <x v="4"/>
    <m/>
    <x v="11"/>
  </r>
  <r>
    <s v="RED 2 "/>
    <n v="6.7"/>
    <x v="0"/>
    <m/>
    <x v="11"/>
  </r>
  <r>
    <s v="RED 2 "/>
    <n v="6.7"/>
    <x v="7"/>
    <m/>
    <x v="11"/>
  </r>
  <r>
    <s v="RED 2 "/>
    <n v="6.7"/>
    <x v="15"/>
    <m/>
    <x v="11"/>
  </r>
  <r>
    <s v="RED 2 "/>
    <n v="6.7"/>
    <x v="4"/>
    <m/>
    <x v="11"/>
  </r>
  <r>
    <s v="The Longest Yard "/>
    <n v="6.4"/>
    <x v="7"/>
    <m/>
    <x v="11"/>
  </r>
  <r>
    <s v="The Longest Yard "/>
    <n v="6.4"/>
    <x v="15"/>
    <m/>
    <x v="11"/>
  </r>
  <r>
    <s v="The Longest Yard "/>
    <n v="6.4"/>
    <x v="14"/>
    <m/>
    <x v="11"/>
  </r>
  <r>
    <s v="Alvin and the Chipmunks: Chipwrecked "/>
    <n v="4.4000000000000004"/>
    <x v="1"/>
    <m/>
    <x v="11"/>
  </r>
  <r>
    <s v="Alvin and the Chipmunks: Chipwrecked "/>
    <n v="4.4000000000000004"/>
    <x v="6"/>
    <m/>
    <x v="11"/>
  </r>
  <r>
    <s v="Alvin and the Chipmunks: Chipwrecked "/>
    <n v="4.4000000000000004"/>
    <x v="7"/>
    <m/>
    <x v="11"/>
  </r>
  <r>
    <s v="Alvin and the Chipmunks: Chipwrecked "/>
    <n v="4.4000000000000004"/>
    <x v="8"/>
    <m/>
    <x v="11"/>
  </r>
  <r>
    <s v="Alvin and the Chipmunks: Chipwrecked "/>
    <n v="4.4000000000000004"/>
    <x v="2"/>
    <m/>
    <x v="11"/>
  </r>
  <r>
    <s v="Alvin and the Chipmunks: Chipwrecked "/>
    <n v="4.4000000000000004"/>
    <x v="19"/>
    <m/>
    <x v="11"/>
  </r>
  <r>
    <s v="Grown Ups 2 "/>
    <n v="5.4"/>
    <x v="7"/>
    <m/>
    <x v="11"/>
  </r>
  <r>
    <s v="Get Smart "/>
    <n v="6.5"/>
    <x v="0"/>
    <m/>
    <x v="11"/>
  </r>
  <r>
    <s v="Get Smart "/>
    <n v="6.5"/>
    <x v="1"/>
    <m/>
    <x v="11"/>
  </r>
  <r>
    <s v="Get Smart "/>
    <n v="6.5"/>
    <x v="7"/>
    <m/>
    <x v="11"/>
  </r>
  <r>
    <s v="Something's Gotta Give "/>
    <n v="6.7"/>
    <x v="7"/>
    <m/>
    <x v="11"/>
  </r>
  <r>
    <s v="Something's Gotta Give "/>
    <n v="6.7"/>
    <x v="12"/>
    <m/>
    <x v="11"/>
  </r>
  <r>
    <s v="Something's Gotta Give "/>
    <n v="6.7"/>
    <x v="5"/>
    <m/>
    <x v="11"/>
  </r>
  <r>
    <s v="Shutter Island "/>
    <n v="8.1"/>
    <x v="10"/>
    <m/>
    <x v="11"/>
  </r>
  <r>
    <s v="Shutter Island "/>
    <n v="8.1"/>
    <x v="4"/>
    <m/>
    <x v="11"/>
  </r>
  <r>
    <s v="Four Christmases "/>
    <n v="5.6"/>
    <x v="7"/>
    <m/>
    <x v="11"/>
  </r>
  <r>
    <s v="Four Christmases "/>
    <n v="5.6"/>
    <x v="12"/>
    <m/>
    <x v="11"/>
  </r>
  <r>
    <s v="Four Christmases "/>
    <n v="5.6"/>
    <x v="5"/>
    <m/>
    <x v="11"/>
  </r>
  <r>
    <s v="Robots "/>
    <n v="6.3"/>
    <x v="1"/>
    <m/>
    <x v="11"/>
  </r>
  <r>
    <s v="Robots "/>
    <n v="6.3"/>
    <x v="6"/>
    <m/>
    <x v="11"/>
  </r>
  <r>
    <s v="Robots "/>
    <n v="6.3"/>
    <x v="7"/>
    <m/>
    <x v="11"/>
  </r>
  <r>
    <s v="Robots "/>
    <n v="6.3"/>
    <x v="8"/>
    <m/>
    <x v="11"/>
  </r>
  <r>
    <s v="Robots "/>
    <n v="6.3"/>
    <x v="3"/>
    <m/>
    <x v="11"/>
  </r>
  <r>
    <s v="Face/Off "/>
    <n v="7.3"/>
    <x v="0"/>
    <m/>
    <x v="11"/>
  </r>
  <r>
    <s v="Face/Off "/>
    <n v="7.3"/>
    <x v="15"/>
    <m/>
    <x v="11"/>
  </r>
  <r>
    <s v="Face/Off "/>
    <n v="7.3"/>
    <x v="3"/>
    <m/>
    <x v="11"/>
  </r>
  <r>
    <s v="Face/Off "/>
    <n v="7.3"/>
    <x v="4"/>
    <m/>
    <x v="11"/>
  </r>
  <r>
    <s v="Bedtime Stories "/>
    <n v="6.1"/>
    <x v="7"/>
    <m/>
    <x v="11"/>
  </r>
  <r>
    <s v="Bedtime Stories "/>
    <n v="6.1"/>
    <x v="8"/>
    <m/>
    <x v="11"/>
  </r>
  <r>
    <s v="Bedtime Stories "/>
    <n v="6.1"/>
    <x v="2"/>
    <m/>
    <x v="11"/>
  </r>
  <r>
    <s v="Bedtime Stories "/>
    <n v="6.1"/>
    <x v="5"/>
    <m/>
    <x v="11"/>
  </r>
  <r>
    <s v="Road to Perdition "/>
    <n v="7.7"/>
    <x v="15"/>
    <m/>
    <x v="11"/>
  </r>
  <r>
    <s v="Road to Perdition "/>
    <n v="7.7"/>
    <x v="12"/>
    <m/>
    <x v="11"/>
  </r>
  <r>
    <s v="Road to Perdition "/>
    <n v="7.7"/>
    <x v="4"/>
    <m/>
    <x v="11"/>
  </r>
  <r>
    <s v="Just Go with It "/>
    <n v="6.4"/>
    <x v="7"/>
    <m/>
    <x v="11"/>
  </r>
  <r>
    <s v="Just Go with It "/>
    <n v="6.4"/>
    <x v="5"/>
    <m/>
    <x v="11"/>
  </r>
  <r>
    <s v="Con Air "/>
    <n v="6.8"/>
    <x v="0"/>
    <m/>
    <x v="11"/>
  </r>
  <r>
    <s v="Con Air "/>
    <n v="6.8"/>
    <x v="15"/>
    <m/>
    <x v="11"/>
  </r>
  <r>
    <s v="Con Air "/>
    <n v="6.8"/>
    <x v="4"/>
    <m/>
    <x v="11"/>
  </r>
  <r>
    <s v="Eagle Eye "/>
    <n v="6.6"/>
    <x v="0"/>
    <m/>
    <x v="11"/>
  </r>
  <r>
    <s v="Eagle Eye "/>
    <n v="6.6"/>
    <x v="10"/>
    <m/>
    <x v="11"/>
  </r>
  <r>
    <s v="Eagle Eye "/>
    <n v="6.6"/>
    <x v="4"/>
    <m/>
    <x v="11"/>
  </r>
  <r>
    <s v="Cold Mountain "/>
    <n v="7.2"/>
    <x v="1"/>
    <m/>
    <x v="11"/>
  </r>
  <r>
    <s v="Cold Mountain "/>
    <n v="7.2"/>
    <x v="12"/>
    <m/>
    <x v="11"/>
  </r>
  <r>
    <s v="Cold Mountain "/>
    <n v="7.2"/>
    <x v="13"/>
    <m/>
    <x v="11"/>
  </r>
  <r>
    <s v="Cold Mountain "/>
    <n v="7.2"/>
    <x v="5"/>
    <m/>
    <x v="11"/>
  </r>
  <r>
    <s v="Cold Mountain "/>
    <n v="7.2"/>
    <x v="17"/>
    <m/>
    <x v="11"/>
  </r>
  <r>
    <s v="The Book of Eli "/>
    <n v="6.9"/>
    <x v="0"/>
    <m/>
    <x v="11"/>
  </r>
  <r>
    <s v="The Book of Eli "/>
    <n v="6.9"/>
    <x v="1"/>
    <m/>
    <x v="11"/>
  </r>
  <r>
    <s v="The Book of Eli "/>
    <n v="6.9"/>
    <x v="12"/>
    <m/>
    <x v="11"/>
  </r>
  <r>
    <s v="The Book of Eli "/>
    <n v="6.9"/>
    <x v="4"/>
    <m/>
    <x v="11"/>
  </r>
  <r>
    <s v="Flubber "/>
    <n v="5.2"/>
    <x v="7"/>
    <m/>
    <x v="11"/>
  </r>
  <r>
    <s v="Flubber "/>
    <n v="5.2"/>
    <x v="8"/>
    <m/>
    <x v="11"/>
  </r>
  <r>
    <s v="Flubber "/>
    <n v="5.2"/>
    <x v="3"/>
    <m/>
    <x v="11"/>
  </r>
  <r>
    <s v="The Haunting "/>
    <n v="4.9000000000000004"/>
    <x v="2"/>
    <m/>
    <x v="11"/>
  </r>
  <r>
    <s v="The Haunting "/>
    <n v="4.9000000000000004"/>
    <x v="16"/>
    <m/>
    <x v="11"/>
  </r>
  <r>
    <s v="The Haunting "/>
    <n v="4.9000000000000004"/>
    <x v="10"/>
    <m/>
    <x v="11"/>
  </r>
  <r>
    <s v="The Haunting "/>
    <n v="4.9000000000000004"/>
    <x v="4"/>
    <m/>
    <x v="11"/>
  </r>
  <r>
    <s v="Space Jam "/>
    <n v="6.3"/>
    <x v="1"/>
    <m/>
    <x v="11"/>
  </r>
  <r>
    <s v="Space Jam "/>
    <n v="6.3"/>
    <x v="6"/>
    <m/>
    <x v="11"/>
  </r>
  <r>
    <s v="Space Jam "/>
    <n v="6.3"/>
    <x v="7"/>
    <m/>
    <x v="11"/>
  </r>
  <r>
    <s v="Space Jam "/>
    <n v="6.3"/>
    <x v="8"/>
    <m/>
    <x v="11"/>
  </r>
  <r>
    <s v="Space Jam "/>
    <n v="6.3"/>
    <x v="2"/>
    <m/>
    <x v="11"/>
  </r>
  <r>
    <s v="Space Jam "/>
    <n v="6.3"/>
    <x v="3"/>
    <m/>
    <x v="11"/>
  </r>
  <r>
    <s v="Space Jam "/>
    <n v="6.3"/>
    <x v="14"/>
    <m/>
    <x v="11"/>
  </r>
  <r>
    <s v="The Pink Panther "/>
    <n v="5.6"/>
    <x v="1"/>
    <m/>
    <x v="11"/>
  </r>
  <r>
    <s v="The Pink Panther "/>
    <n v="5.6"/>
    <x v="7"/>
    <m/>
    <x v="11"/>
  </r>
  <r>
    <s v="The Pink Panther "/>
    <n v="5.6"/>
    <x v="15"/>
    <m/>
    <x v="11"/>
  </r>
  <r>
    <s v="The Pink Panther "/>
    <n v="5.6"/>
    <x v="8"/>
    <m/>
    <x v="11"/>
  </r>
  <r>
    <s v="The Pink Panther "/>
    <n v="5.6"/>
    <x v="10"/>
    <m/>
    <x v="11"/>
  </r>
  <r>
    <s v="The Day the Earth Stood Still "/>
    <n v="5.5"/>
    <x v="12"/>
    <m/>
    <x v="11"/>
  </r>
  <r>
    <s v="The Day the Earth Stood Still "/>
    <n v="5.5"/>
    <x v="3"/>
    <m/>
    <x v="11"/>
  </r>
  <r>
    <s v="The Day the Earth Stood Still "/>
    <n v="5.5"/>
    <x v="4"/>
    <m/>
    <x v="11"/>
  </r>
  <r>
    <s v="Conspiracy Theory "/>
    <n v="6.7"/>
    <x v="0"/>
    <m/>
    <x v="11"/>
  </r>
  <r>
    <s v="Conspiracy Theory "/>
    <n v="6.7"/>
    <x v="15"/>
    <m/>
    <x v="11"/>
  </r>
  <r>
    <s v="Conspiracy Theory "/>
    <n v="6.7"/>
    <x v="10"/>
    <m/>
    <x v="11"/>
  </r>
  <r>
    <s v="Conspiracy Theory "/>
    <n v="6.7"/>
    <x v="5"/>
    <m/>
    <x v="11"/>
  </r>
  <r>
    <s v="Conspiracy Theory "/>
    <n v="6.7"/>
    <x v="4"/>
    <m/>
    <x v="11"/>
  </r>
  <r>
    <s v="Fury "/>
    <n v="7.6"/>
    <x v="0"/>
    <m/>
    <x v="11"/>
  </r>
  <r>
    <s v="Fury "/>
    <n v="7.6"/>
    <x v="12"/>
    <m/>
    <x v="11"/>
  </r>
  <r>
    <s v="Fury "/>
    <n v="7.6"/>
    <x v="17"/>
    <m/>
    <x v="11"/>
  </r>
  <r>
    <s v="Six Days Seven Nights "/>
    <n v="5.7"/>
    <x v="0"/>
    <m/>
    <x v="11"/>
  </r>
  <r>
    <s v="Six Days Seven Nights "/>
    <n v="5.7"/>
    <x v="1"/>
    <m/>
    <x v="11"/>
  </r>
  <r>
    <s v="Six Days Seven Nights "/>
    <n v="5.7"/>
    <x v="7"/>
    <m/>
    <x v="11"/>
  </r>
  <r>
    <s v="Six Days Seven Nights "/>
    <n v="5.7"/>
    <x v="5"/>
    <m/>
    <x v="11"/>
  </r>
  <r>
    <s v="Yogi Bear "/>
    <n v="4.5999999999999996"/>
    <x v="1"/>
    <m/>
    <x v="11"/>
  </r>
  <r>
    <s v="Yogi Bear "/>
    <n v="4.5999999999999996"/>
    <x v="6"/>
    <m/>
    <x v="11"/>
  </r>
  <r>
    <s v="Yogi Bear "/>
    <n v="4.5999999999999996"/>
    <x v="7"/>
    <m/>
    <x v="11"/>
  </r>
  <r>
    <s v="Yogi Bear "/>
    <n v="4.5999999999999996"/>
    <x v="8"/>
    <m/>
    <x v="11"/>
  </r>
  <r>
    <s v="Spirit: Stallion of the Cimarron "/>
    <n v="7"/>
    <x v="1"/>
    <m/>
    <x v="11"/>
  </r>
  <r>
    <s v="Spirit: Stallion of the Cimarron "/>
    <n v="7"/>
    <x v="6"/>
    <m/>
    <x v="11"/>
  </r>
  <r>
    <s v="Spirit: Stallion of the Cimarron "/>
    <n v="7"/>
    <x v="8"/>
    <m/>
    <x v="11"/>
  </r>
  <r>
    <s v="Spirit: Stallion of the Cimarron "/>
    <n v="7"/>
    <x v="11"/>
    <m/>
    <x v="11"/>
  </r>
  <r>
    <s v="Zookeeper "/>
    <n v="5.2"/>
    <x v="7"/>
    <m/>
    <x v="11"/>
  </r>
  <r>
    <s v="Zookeeper "/>
    <n v="5.2"/>
    <x v="8"/>
    <m/>
    <x v="11"/>
  </r>
  <r>
    <s v="Zookeeper "/>
    <n v="5.2"/>
    <x v="5"/>
    <m/>
    <x v="11"/>
  </r>
  <r>
    <s v="Lost in Space "/>
    <n v="5.0999999999999996"/>
    <x v="0"/>
    <m/>
    <x v="11"/>
  </r>
  <r>
    <s v="Lost in Space "/>
    <n v="5.0999999999999996"/>
    <x v="1"/>
    <m/>
    <x v="11"/>
  </r>
  <r>
    <s v="Lost in Space "/>
    <n v="5.0999999999999996"/>
    <x v="8"/>
    <m/>
    <x v="11"/>
  </r>
  <r>
    <s v="Lost in Space "/>
    <n v="5.0999999999999996"/>
    <x v="3"/>
    <m/>
    <x v="11"/>
  </r>
  <r>
    <s v="Lost in Space "/>
    <n v="5.0999999999999996"/>
    <x v="4"/>
    <m/>
    <x v="11"/>
  </r>
  <r>
    <s v="The Manchurian Candidate "/>
    <n v="6.6"/>
    <x v="12"/>
    <m/>
    <x v="11"/>
  </r>
  <r>
    <s v="The Manchurian Candidate "/>
    <n v="6.6"/>
    <x v="10"/>
    <m/>
    <x v="11"/>
  </r>
  <r>
    <s v="The Manchurian Candidate "/>
    <n v="6.6"/>
    <x v="3"/>
    <m/>
    <x v="11"/>
  </r>
  <r>
    <s v="The Manchurian Candidate "/>
    <n v="6.6"/>
    <x v="4"/>
    <m/>
    <x v="11"/>
  </r>
  <r>
    <s v="Hotel Transylvania 2 "/>
    <n v="6.7"/>
    <x v="6"/>
    <m/>
    <x v="11"/>
  </r>
  <r>
    <s v="Hotel Transylvania 2 "/>
    <n v="6.7"/>
    <x v="7"/>
    <m/>
    <x v="11"/>
  </r>
  <r>
    <s v="Hotel Transylvania 2 "/>
    <n v="6.7"/>
    <x v="8"/>
    <m/>
    <x v="11"/>
  </r>
  <r>
    <s v="Hotel Transylvania 2 "/>
    <n v="6.7"/>
    <x v="2"/>
    <m/>
    <x v="11"/>
  </r>
  <r>
    <s v="Fantasia 2000 "/>
    <n v="7.3"/>
    <x v="6"/>
    <m/>
    <x v="11"/>
  </r>
  <r>
    <s v="Fantasia 2000 "/>
    <n v="7.3"/>
    <x v="8"/>
    <m/>
    <x v="11"/>
  </r>
  <r>
    <s v="Fantasia 2000 "/>
    <n v="7.3"/>
    <x v="2"/>
    <m/>
    <x v="11"/>
  </r>
  <r>
    <s v="Fantasia 2000 "/>
    <n v="7.3"/>
    <x v="19"/>
    <m/>
    <x v="11"/>
  </r>
  <r>
    <s v="The Time Machine "/>
    <n v="5.9"/>
    <x v="0"/>
    <m/>
    <x v="11"/>
  </r>
  <r>
    <s v="The Time Machine "/>
    <n v="5.9"/>
    <x v="1"/>
    <m/>
    <x v="11"/>
  </r>
  <r>
    <s v="The Time Machine "/>
    <n v="5.9"/>
    <x v="3"/>
    <m/>
    <x v="11"/>
  </r>
  <r>
    <s v="Mighty Joe Young "/>
    <n v="5.6"/>
    <x v="0"/>
    <m/>
    <x v="11"/>
  </r>
  <r>
    <s v="Mighty Joe Young "/>
    <n v="5.6"/>
    <x v="1"/>
    <m/>
    <x v="11"/>
  </r>
  <r>
    <s v="Mighty Joe Young "/>
    <n v="5.6"/>
    <x v="8"/>
    <m/>
    <x v="11"/>
  </r>
  <r>
    <s v="Mighty Joe Young "/>
    <n v="5.6"/>
    <x v="2"/>
    <m/>
    <x v="11"/>
  </r>
  <r>
    <s v="Mighty Joe Young "/>
    <n v="5.6"/>
    <x v="4"/>
    <m/>
    <x v="11"/>
  </r>
  <r>
    <s v="Swordfish "/>
    <n v="6.5"/>
    <x v="0"/>
    <m/>
    <x v="11"/>
  </r>
  <r>
    <s v="Swordfish "/>
    <n v="6.5"/>
    <x v="15"/>
    <m/>
    <x v="11"/>
  </r>
  <r>
    <s v="Swordfish "/>
    <n v="6.5"/>
    <x v="4"/>
    <m/>
    <x v="11"/>
  </r>
  <r>
    <s v="The Legend of Zorro "/>
    <n v="5.9"/>
    <x v="0"/>
    <m/>
    <x v="11"/>
  </r>
  <r>
    <s v="The Legend of Zorro "/>
    <n v="5.9"/>
    <x v="1"/>
    <m/>
    <x v="11"/>
  </r>
  <r>
    <s v="The Legend of Zorro "/>
    <n v="5.9"/>
    <x v="11"/>
    <m/>
    <x v="11"/>
  </r>
  <r>
    <s v="What Dreams May Come "/>
    <n v="7"/>
    <x v="12"/>
    <m/>
    <x v="11"/>
  </r>
  <r>
    <s v="What Dreams May Come "/>
    <n v="7"/>
    <x v="2"/>
    <m/>
    <x v="11"/>
  </r>
  <r>
    <s v="What Dreams May Come "/>
    <n v="7"/>
    <x v="5"/>
    <m/>
    <x v="11"/>
  </r>
  <r>
    <s v="Little Nicky "/>
    <n v="5.3"/>
    <x v="7"/>
    <m/>
    <x v="11"/>
  </r>
  <r>
    <s v="Little Nicky "/>
    <n v="5.3"/>
    <x v="2"/>
    <m/>
    <x v="11"/>
  </r>
  <r>
    <s v="The Brothers Grimm "/>
    <n v="5.9"/>
    <x v="0"/>
    <m/>
    <x v="11"/>
  </r>
  <r>
    <s v="The Brothers Grimm "/>
    <n v="5.9"/>
    <x v="1"/>
    <m/>
    <x v="11"/>
  </r>
  <r>
    <s v="The Brothers Grimm "/>
    <n v="5.9"/>
    <x v="7"/>
    <m/>
    <x v="11"/>
  </r>
  <r>
    <s v="The Brothers Grimm "/>
    <n v="5.9"/>
    <x v="2"/>
    <m/>
    <x v="11"/>
  </r>
  <r>
    <s v="The Brothers Grimm "/>
    <n v="5.9"/>
    <x v="4"/>
    <m/>
    <x v="11"/>
  </r>
  <r>
    <s v="Mars Attacks! "/>
    <n v="6.3"/>
    <x v="0"/>
    <m/>
    <x v="11"/>
  </r>
  <r>
    <s v="Mars Attacks! "/>
    <n v="6.3"/>
    <x v="7"/>
    <m/>
    <x v="11"/>
  </r>
  <r>
    <s v="Mars Attacks! "/>
    <n v="6.3"/>
    <x v="3"/>
    <m/>
    <x v="11"/>
  </r>
  <r>
    <s v="Surrogates "/>
    <n v="6.3"/>
    <x v="0"/>
    <m/>
    <x v="11"/>
  </r>
  <r>
    <s v="Surrogates "/>
    <n v="6.3"/>
    <x v="3"/>
    <m/>
    <x v="11"/>
  </r>
  <r>
    <s v="Surrogates "/>
    <n v="6.3"/>
    <x v="4"/>
    <m/>
    <x v="11"/>
  </r>
  <r>
    <s v="Thirteen Days "/>
    <n v="7.3"/>
    <x v="12"/>
    <m/>
    <x v="11"/>
  </r>
  <r>
    <s v="Thirteen Days "/>
    <n v="7.3"/>
    <x v="13"/>
    <m/>
    <x v="11"/>
  </r>
  <r>
    <s v="Thirteen Days "/>
    <n v="7.3"/>
    <x v="4"/>
    <m/>
    <x v="11"/>
  </r>
  <r>
    <s v="Daylight "/>
    <n v="5.8"/>
    <x v="0"/>
    <m/>
    <x v="11"/>
  </r>
  <r>
    <s v="Daylight "/>
    <n v="5.8"/>
    <x v="1"/>
    <m/>
    <x v="11"/>
  </r>
  <r>
    <s v="Daylight "/>
    <n v="5.8"/>
    <x v="12"/>
    <m/>
    <x v="11"/>
  </r>
  <r>
    <s v="Daylight "/>
    <n v="5.8"/>
    <x v="4"/>
    <m/>
    <x v="11"/>
  </r>
  <r>
    <s v="Walking with Dinosaurs 3D "/>
    <n v="5.2"/>
    <x v="1"/>
    <m/>
    <x v="11"/>
  </r>
  <r>
    <s v="Walking with Dinosaurs 3D "/>
    <n v="5.2"/>
    <x v="6"/>
    <m/>
    <x v="11"/>
  </r>
  <r>
    <s v="Walking with Dinosaurs 3D "/>
    <n v="5.2"/>
    <x v="8"/>
    <m/>
    <x v="11"/>
  </r>
  <r>
    <s v="Looney Tunes: Back in Action "/>
    <n v="5.7"/>
    <x v="1"/>
    <m/>
    <x v="11"/>
  </r>
  <r>
    <s v="Looney Tunes: Back in Action "/>
    <n v="5.7"/>
    <x v="6"/>
    <m/>
    <x v="11"/>
  </r>
  <r>
    <s v="Looney Tunes: Back in Action "/>
    <n v="5.7"/>
    <x v="7"/>
    <m/>
    <x v="11"/>
  </r>
  <r>
    <s v="Looney Tunes: Back in Action "/>
    <n v="5.7"/>
    <x v="8"/>
    <m/>
    <x v="11"/>
  </r>
  <r>
    <s v="Looney Tunes: Back in Action "/>
    <n v="5.7"/>
    <x v="2"/>
    <m/>
    <x v="11"/>
  </r>
  <r>
    <s v="Looney Tunes: Back in Action "/>
    <n v="5.7"/>
    <x v="3"/>
    <m/>
    <x v="11"/>
  </r>
  <r>
    <s v="Nine "/>
    <n v="5.8"/>
    <x v="12"/>
    <m/>
    <x v="11"/>
  </r>
  <r>
    <s v="Nine "/>
    <n v="5.8"/>
    <x v="9"/>
    <m/>
    <x v="11"/>
  </r>
  <r>
    <s v="Nine "/>
    <n v="5.8"/>
    <x v="5"/>
    <m/>
    <x v="11"/>
  </r>
  <r>
    <s v="Timeline "/>
    <n v="5.6"/>
    <x v="0"/>
    <m/>
    <x v="11"/>
  </r>
  <r>
    <s v="Timeline "/>
    <n v="5.6"/>
    <x v="1"/>
    <m/>
    <x v="11"/>
  </r>
  <r>
    <s v="Timeline "/>
    <n v="5.6"/>
    <x v="3"/>
    <m/>
    <x v="11"/>
  </r>
  <r>
    <s v="The Postman "/>
    <n v="6"/>
    <x v="0"/>
    <m/>
    <x v="11"/>
  </r>
  <r>
    <s v="The Postman "/>
    <n v="6"/>
    <x v="1"/>
    <m/>
    <x v="11"/>
  </r>
  <r>
    <s v="The Postman "/>
    <n v="6"/>
    <x v="12"/>
    <m/>
    <x v="11"/>
  </r>
  <r>
    <s v="The Postman "/>
    <n v="6"/>
    <x v="3"/>
    <m/>
    <x v="11"/>
  </r>
  <r>
    <s v="Babe: Pig in the City "/>
    <n v="5.8"/>
    <x v="1"/>
    <m/>
    <x v="11"/>
  </r>
  <r>
    <s v="Babe: Pig in the City "/>
    <n v="5.8"/>
    <x v="7"/>
    <m/>
    <x v="11"/>
  </r>
  <r>
    <s v="Babe: Pig in the City "/>
    <n v="5.8"/>
    <x v="12"/>
    <m/>
    <x v="11"/>
  </r>
  <r>
    <s v="Babe: Pig in the City "/>
    <n v="5.8"/>
    <x v="8"/>
    <m/>
    <x v="11"/>
  </r>
  <r>
    <s v="Babe: Pig in the City "/>
    <n v="5.8"/>
    <x v="2"/>
    <m/>
    <x v="11"/>
  </r>
  <r>
    <s v="The Last Witch Hunter "/>
    <n v="6"/>
    <x v="0"/>
    <m/>
    <x v="11"/>
  </r>
  <r>
    <s v="The Last Witch Hunter "/>
    <n v="6"/>
    <x v="1"/>
    <m/>
    <x v="11"/>
  </r>
  <r>
    <s v="The Last Witch Hunter "/>
    <n v="6"/>
    <x v="2"/>
    <m/>
    <x v="11"/>
  </r>
  <r>
    <s v="Red Planet "/>
    <n v="5.7"/>
    <x v="0"/>
    <m/>
    <x v="11"/>
  </r>
  <r>
    <s v="Red Planet "/>
    <n v="5.7"/>
    <x v="3"/>
    <m/>
    <x v="11"/>
  </r>
  <r>
    <s v="Red Planet "/>
    <n v="5.7"/>
    <x v="4"/>
    <m/>
    <x v="11"/>
  </r>
  <r>
    <s v="Arthur and the Invisibles "/>
    <n v="6"/>
    <x v="1"/>
    <m/>
    <x v="11"/>
  </r>
  <r>
    <s v="Arthur and the Invisibles "/>
    <n v="6"/>
    <x v="6"/>
    <m/>
    <x v="11"/>
  </r>
  <r>
    <s v="Arthur and the Invisibles "/>
    <n v="6"/>
    <x v="8"/>
    <m/>
    <x v="11"/>
  </r>
  <r>
    <s v="Arthur and the Invisibles "/>
    <n v="6"/>
    <x v="2"/>
    <m/>
    <x v="11"/>
  </r>
  <r>
    <s v="Oceans "/>
    <n v="7.8"/>
    <x v="20"/>
    <m/>
    <x v="11"/>
  </r>
  <r>
    <s v="Oceans "/>
    <n v="7.8"/>
    <x v="12"/>
    <m/>
    <x v="11"/>
  </r>
  <r>
    <s v="A Sound of Thunder "/>
    <n v="4.2"/>
    <x v="0"/>
    <m/>
    <x v="11"/>
  </r>
  <r>
    <s v="A Sound of Thunder "/>
    <n v="4.2"/>
    <x v="1"/>
    <m/>
    <x v="11"/>
  </r>
  <r>
    <s v="A Sound of Thunder "/>
    <n v="4.2"/>
    <x v="16"/>
    <m/>
    <x v="11"/>
  </r>
  <r>
    <s v="A Sound of Thunder "/>
    <n v="4.2"/>
    <x v="3"/>
    <m/>
    <x v="11"/>
  </r>
  <r>
    <s v="A Sound of Thunder "/>
    <n v="4.2"/>
    <x v="4"/>
    <m/>
    <x v="11"/>
  </r>
  <r>
    <s v="Pompeii "/>
    <n v="5.6"/>
    <x v="0"/>
    <m/>
    <x v="11"/>
  </r>
  <r>
    <s v="Pompeii "/>
    <n v="5.6"/>
    <x v="1"/>
    <m/>
    <x v="11"/>
  </r>
  <r>
    <s v="Pompeii "/>
    <n v="5.6"/>
    <x v="12"/>
    <m/>
    <x v="11"/>
  </r>
  <r>
    <s v="Pompeii "/>
    <n v="5.6"/>
    <x v="13"/>
    <m/>
    <x v="11"/>
  </r>
  <r>
    <s v="Pompeii "/>
    <n v="5.6"/>
    <x v="5"/>
    <m/>
    <x v="11"/>
  </r>
  <r>
    <s v="A Beautiful Mind "/>
    <n v="8.1999999999999993"/>
    <x v="18"/>
    <m/>
    <x v="11"/>
  </r>
  <r>
    <s v="A Beautiful Mind "/>
    <n v="8.1999999999999993"/>
    <x v="12"/>
    <m/>
    <x v="11"/>
  </r>
  <r>
    <s v="The Lion King "/>
    <n v="8.5"/>
    <x v="1"/>
    <m/>
    <x v="11"/>
  </r>
  <r>
    <s v="The Lion King "/>
    <n v="8.5"/>
    <x v="6"/>
    <m/>
    <x v="11"/>
  </r>
  <r>
    <s v="The Lion King "/>
    <n v="8.5"/>
    <x v="12"/>
    <m/>
    <x v="11"/>
  </r>
  <r>
    <s v="The Lion King "/>
    <n v="8.5"/>
    <x v="8"/>
    <m/>
    <x v="11"/>
  </r>
  <r>
    <s v="The Lion King "/>
    <n v="8.5"/>
    <x v="9"/>
    <m/>
    <x v="11"/>
  </r>
  <r>
    <s v="Journey 2: The Mysterious Island "/>
    <n v="5.8"/>
    <x v="0"/>
    <m/>
    <x v="11"/>
  </r>
  <r>
    <s v="Journey 2: The Mysterious Island "/>
    <n v="5.8"/>
    <x v="1"/>
    <m/>
    <x v="11"/>
  </r>
  <r>
    <s v="Journey 2: The Mysterious Island "/>
    <n v="5.8"/>
    <x v="7"/>
    <m/>
    <x v="11"/>
  </r>
  <r>
    <s v="Journey 2: The Mysterious Island "/>
    <n v="5.8"/>
    <x v="8"/>
    <m/>
    <x v="11"/>
  </r>
  <r>
    <s v="Journey 2: The Mysterious Island "/>
    <n v="5.8"/>
    <x v="2"/>
    <m/>
    <x v="11"/>
  </r>
  <r>
    <s v="Journey 2: The Mysterious Island "/>
    <n v="5.8"/>
    <x v="3"/>
    <m/>
    <x v="11"/>
  </r>
  <r>
    <s v="Cloudy with a Chance of Meatballs 2 "/>
    <n v="6.5"/>
    <x v="6"/>
    <m/>
    <x v="11"/>
  </r>
  <r>
    <s v="Cloudy with a Chance of Meatballs 2 "/>
    <n v="6.5"/>
    <x v="7"/>
    <m/>
    <x v="11"/>
  </r>
  <r>
    <s v="Cloudy with a Chance of Meatballs 2 "/>
    <n v="6.5"/>
    <x v="8"/>
    <m/>
    <x v="11"/>
  </r>
  <r>
    <s v="Cloudy with a Chance of Meatballs 2 "/>
    <n v="6.5"/>
    <x v="2"/>
    <m/>
    <x v="11"/>
  </r>
  <r>
    <s v="Cloudy with a Chance of Meatballs 2 "/>
    <n v="6.5"/>
    <x v="3"/>
    <m/>
    <x v="11"/>
  </r>
  <r>
    <s v="Red Dragon "/>
    <n v="7.2"/>
    <x v="15"/>
    <m/>
    <x v="11"/>
  </r>
  <r>
    <s v="Red Dragon "/>
    <n v="7.2"/>
    <x v="12"/>
    <m/>
    <x v="11"/>
  </r>
  <r>
    <s v="Red Dragon "/>
    <n v="7.2"/>
    <x v="4"/>
    <m/>
    <x v="11"/>
  </r>
  <r>
    <s v="Hidalgo "/>
    <n v="6.7"/>
    <x v="0"/>
    <m/>
    <x v="11"/>
  </r>
  <r>
    <s v="Hidalgo "/>
    <n v="6.7"/>
    <x v="1"/>
    <m/>
    <x v="11"/>
  </r>
  <r>
    <s v="Hidalgo "/>
    <n v="6.7"/>
    <x v="11"/>
    <m/>
    <x v="11"/>
  </r>
  <r>
    <s v="2 Fast 2 Furious "/>
    <n v="5.9"/>
    <x v="0"/>
    <m/>
    <x v="11"/>
  </r>
  <r>
    <s v="2 Fast 2 Furious "/>
    <n v="5.9"/>
    <x v="15"/>
    <m/>
    <x v="11"/>
  </r>
  <r>
    <s v="2 Fast 2 Furious "/>
    <n v="5.9"/>
    <x v="4"/>
    <m/>
    <x v="11"/>
  </r>
  <r>
    <s v="The Little Prince "/>
    <n v="7.8"/>
    <x v="1"/>
    <m/>
    <x v="11"/>
  </r>
  <r>
    <s v="The Little Prince "/>
    <n v="7.8"/>
    <x v="6"/>
    <m/>
    <x v="11"/>
  </r>
  <r>
    <s v="The Little Prince "/>
    <n v="7.8"/>
    <x v="12"/>
    <m/>
    <x v="11"/>
  </r>
  <r>
    <s v="The Little Prince "/>
    <n v="7.8"/>
    <x v="8"/>
    <m/>
    <x v="11"/>
  </r>
  <r>
    <s v="The Little Prince "/>
    <n v="7.8"/>
    <x v="2"/>
    <m/>
    <x v="11"/>
  </r>
  <r>
    <s v="The Invasion "/>
    <n v="5.9"/>
    <x v="3"/>
    <m/>
    <x v="11"/>
  </r>
  <r>
    <s v="The Invasion "/>
    <n v="5.9"/>
    <x v="4"/>
    <m/>
    <x v="11"/>
  </r>
  <r>
    <s v="The Adventures of Rocky &amp; Bullwinkle "/>
    <n v="4.0999999999999996"/>
    <x v="1"/>
    <m/>
    <x v="11"/>
  </r>
  <r>
    <s v="The Adventures of Rocky &amp; Bullwinkle "/>
    <n v="4.0999999999999996"/>
    <x v="6"/>
    <m/>
    <x v="11"/>
  </r>
  <r>
    <s v="The Adventures of Rocky &amp; Bullwinkle "/>
    <n v="4.0999999999999996"/>
    <x v="7"/>
    <m/>
    <x v="11"/>
  </r>
  <r>
    <s v="The Adventures of Rocky &amp; Bullwinkle "/>
    <n v="4.0999999999999996"/>
    <x v="8"/>
    <m/>
    <x v="11"/>
  </r>
  <r>
    <s v="The Adventures of Rocky &amp; Bullwinkle "/>
    <n v="4.0999999999999996"/>
    <x v="2"/>
    <m/>
    <x v="11"/>
  </r>
  <r>
    <s v="The Secret Life of Pets "/>
    <n v="6.8"/>
    <x v="6"/>
    <m/>
    <x v="11"/>
  </r>
  <r>
    <s v="The Secret Life of Pets "/>
    <n v="6.8"/>
    <x v="7"/>
    <m/>
    <x v="11"/>
  </r>
  <r>
    <s v="The Secret Life of Pets "/>
    <n v="6.8"/>
    <x v="8"/>
    <m/>
    <x v="11"/>
  </r>
  <r>
    <s v="The League of Extraordinary Gentlemen "/>
    <n v="5.8"/>
    <x v="0"/>
    <m/>
    <x v="11"/>
  </r>
  <r>
    <s v="The League of Extraordinary Gentlemen "/>
    <n v="5.8"/>
    <x v="1"/>
    <m/>
    <x v="11"/>
  </r>
  <r>
    <s v="The League of Extraordinary Gentlemen "/>
    <n v="5.8"/>
    <x v="2"/>
    <m/>
    <x v="11"/>
  </r>
  <r>
    <s v="The League of Extraordinary Gentlemen "/>
    <n v="5.8"/>
    <x v="3"/>
    <m/>
    <x v="11"/>
  </r>
  <r>
    <s v="Despicable Me 2 "/>
    <n v="7.5"/>
    <x v="6"/>
    <m/>
    <x v="11"/>
  </r>
  <r>
    <s v="Despicable Me 2 "/>
    <n v="7.5"/>
    <x v="7"/>
    <m/>
    <x v="11"/>
  </r>
  <r>
    <s v="Despicable Me 2 "/>
    <n v="7.5"/>
    <x v="8"/>
    <m/>
    <x v="11"/>
  </r>
  <r>
    <s v="Despicable Me 2 "/>
    <n v="7.5"/>
    <x v="3"/>
    <m/>
    <x v="11"/>
  </r>
  <r>
    <s v="Independence Day "/>
    <n v="6.9"/>
    <x v="0"/>
    <m/>
    <x v="11"/>
  </r>
  <r>
    <s v="Independence Day "/>
    <n v="6.9"/>
    <x v="1"/>
    <m/>
    <x v="11"/>
  </r>
  <r>
    <s v="Independence Day "/>
    <n v="6.9"/>
    <x v="3"/>
    <m/>
    <x v="11"/>
  </r>
  <r>
    <s v="The Lost World: Jurassic Park "/>
    <n v="6.5"/>
    <x v="0"/>
    <m/>
    <x v="11"/>
  </r>
  <r>
    <s v="The Lost World: Jurassic Park "/>
    <n v="6.5"/>
    <x v="1"/>
    <m/>
    <x v="11"/>
  </r>
  <r>
    <s v="The Lost World: Jurassic Park "/>
    <n v="6.5"/>
    <x v="3"/>
    <m/>
    <x v="11"/>
  </r>
  <r>
    <s v="Madagascar "/>
    <n v="6.9"/>
    <x v="1"/>
    <m/>
    <x v="11"/>
  </r>
  <r>
    <s v="Madagascar "/>
    <n v="6.9"/>
    <x v="6"/>
    <m/>
    <x v="11"/>
  </r>
  <r>
    <s v="Madagascar "/>
    <n v="6.9"/>
    <x v="7"/>
    <m/>
    <x v="11"/>
  </r>
  <r>
    <s v="Madagascar "/>
    <n v="6.9"/>
    <x v="8"/>
    <m/>
    <x v="11"/>
  </r>
  <r>
    <s v="Children of Men "/>
    <n v="7.9"/>
    <x v="12"/>
    <m/>
    <x v="11"/>
  </r>
  <r>
    <s v="Children of Men "/>
    <n v="7.9"/>
    <x v="3"/>
    <m/>
    <x v="11"/>
  </r>
  <r>
    <s v="Children of Men "/>
    <n v="7.9"/>
    <x v="4"/>
    <m/>
    <x v="11"/>
  </r>
  <r>
    <s v="X-Men "/>
    <n v="7.4"/>
    <x v="0"/>
    <m/>
    <x v="11"/>
  </r>
  <r>
    <s v="X-Men "/>
    <n v="7.4"/>
    <x v="1"/>
    <m/>
    <x v="11"/>
  </r>
  <r>
    <s v="X-Men "/>
    <n v="7.4"/>
    <x v="3"/>
    <m/>
    <x v="11"/>
  </r>
  <r>
    <s v="Wanted "/>
    <n v="6.7"/>
    <x v="0"/>
    <m/>
    <x v="11"/>
  </r>
  <r>
    <s v="Wanted "/>
    <n v="6.7"/>
    <x v="15"/>
    <m/>
    <x v="11"/>
  </r>
  <r>
    <s v="Wanted "/>
    <n v="6.7"/>
    <x v="2"/>
    <m/>
    <x v="11"/>
  </r>
  <r>
    <s v="Wanted "/>
    <n v="6.7"/>
    <x v="4"/>
    <m/>
    <x v="11"/>
  </r>
  <r>
    <s v="The Rock "/>
    <n v="7.4"/>
    <x v="0"/>
    <m/>
    <x v="11"/>
  </r>
  <r>
    <s v="The Rock "/>
    <n v="7.4"/>
    <x v="1"/>
    <m/>
    <x v="11"/>
  </r>
  <r>
    <s v="The Rock "/>
    <n v="7.4"/>
    <x v="4"/>
    <m/>
    <x v="11"/>
  </r>
  <r>
    <s v="Ice Age: The Meltdown "/>
    <n v="6.9"/>
    <x v="0"/>
    <m/>
    <x v="11"/>
  </r>
  <r>
    <s v="Ice Age: The Meltdown "/>
    <n v="6.9"/>
    <x v="1"/>
    <m/>
    <x v="11"/>
  </r>
  <r>
    <s v="Ice Age: The Meltdown "/>
    <n v="6.9"/>
    <x v="6"/>
    <m/>
    <x v="11"/>
  </r>
  <r>
    <s v="Ice Age: The Meltdown "/>
    <n v="6.9"/>
    <x v="7"/>
    <m/>
    <x v="11"/>
  </r>
  <r>
    <s v="Ice Age: The Meltdown "/>
    <n v="6.9"/>
    <x v="8"/>
    <m/>
    <x v="11"/>
  </r>
  <r>
    <s v="Ice Age: The Meltdown "/>
    <n v="6.9"/>
    <x v="2"/>
    <m/>
    <x v="11"/>
  </r>
  <r>
    <s v="50 First Dates "/>
    <n v="6.8"/>
    <x v="7"/>
    <m/>
    <x v="11"/>
  </r>
  <r>
    <s v="50 First Dates "/>
    <n v="6.8"/>
    <x v="5"/>
    <m/>
    <x v="11"/>
  </r>
  <r>
    <s v="Hairspray "/>
    <n v="6.7"/>
    <x v="7"/>
    <m/>
    <x v="11"/>
  </r>
  <r>
    <s v="Hairspray "/>
    <n v="6.7"/>
    <x v="12"/>
    <m/>
    <x v="11"/>
  </r>
  <r>
    <s v="Hairspray "/>
    <n v="6.7"/>
    <x v="8"/>
    <m/>
    <x v="11"/>
  </r>
  <r>
    <s v="Hairspray "/>
    <n v="6.7"/>
    <x v="19"/>
    <m/>
    <x v="11"/>
  </r>
  <r>
    <s v="Hairspray "/>
    <n v="6.7"/>
    <x v="9"/>
    <m/>
    <x v="11"/>
  </r>
  <r>
    <s v="Hairspray "/>
    <n v="6.7"/>
    <x v="5"/>
    <m/>
    <x v="11"/>
  </r>
  <r>
    <s v="Exorcist: The Beginning "/>
    <n v="5.0999999999999996"/>
    <x v="16"/>
    <m/>
    <x v="11"/>
  </r>
  <r>
    <s v="Exorcist: The Beginning "/>
    <n v="5.0999999999999996"/>
    <x v="10"/>
    <m/>
    <x v="11"/>
  </r>
  <r>
    <s v="Exorcist: The Beginning "/>
    <n v="5.0999999999999996"/>
    <x v="4"/>
    <m/>
    <x v="11"/>
  </r>
  <r>
    <s v="Inspector Gadget "/>
    <n v="4.0999999999999996"/>
    <x v="0"/>
    <m/>
    <x v="11"/>
  </r>
  <r>
    <s v="Inspector Gadget "/>
    <n v="4.0999999999999996"/>
    <x v="1"/>
    <m/>
    <x v="11"/>
  </r>
  <r>
    <s v="Inspector Gadget "/>
    <n v="4.0999999999999996"/>
    <x v="7"/>
    <m/>
    <x v="11"/>
  </r>
  <r>
    <s v="Inspector Gadget "/>
    <n v="4.0999999999999996"/>
    <x v="8"/>
    <m/>
    <x v="11"/>
  </r>
  <r>
    <s v="Inspector Gadget "/>
    <n v="4.0999999999999996"/>
    <x v="3"/>
    <m/>
    <x v="11"/>
  </r>
  <r>
    <s v="Now You See Me "/>
    <n v="7.3"/>
    <x v="15"/>
    <m/>
    <x v="11"/>
  </r>
  <r>
    <s v="Now You See Me "/>
    <n v="7.3"/>
    <x v="10"/>
    <m/>
    <x v="11"/>
  </r>
  <r>
    <s v="Now You See Me "/>
    <n v="7.3"/>
    <x v="4"/>
    <m/>
    <x v="11"/>
  </r>
  <r>
    <s v="Grown Ups "/>
    <n v="6"/>
    <x v="7"/>
    <m/>
    <x v="11"/>
  </r>
  <r>
    <s v="The Terminal "/>
    <n v="7.3"/>
    <x v="7"/>
    <m/>
    <x v="11"/>
  </r>
  <r>
    <s v="The Terminal "/>
    <n v="7.3"/>
    <x v="12"/>
    <m/>
    <x v="11"/>
  </r>
  <r>
    <s v="Hotel for Dogs "/>
    <n v="5.4"/>
    <x v="7"/>
    <m/>
    <x v="11"/>
  </r>
  <r>
    <s v="Hotel for Dogs "/>
    <n v="5.4"/>
    <x v="8"/>
    <m/>
    <x v="11"/>
  </r>
  <r>
    <s v="Vertical Limit "/>
    <n v="5.9"/>
    <x v="0"/>
    <m/>
    <x v="11"/>
  </r>
  <r>
    <s v="Vertical Limit "/>
    <n v="5.9"/>
    <x v="1"/>
    <m/>
    <x v="11"/>
  </r>
  <r>
    <s v="Vertical Limit "/>
    <n v="5.9"/>
    <x v="12"/>
    <m/>
    <x v="11"/>
  </r>
  <r>
    <s v="Vertical Limit "/>
    <n v="5.9"/>
    <x v="4"/>
    <m/>
    <x v="11"/>
  </r>
  <r>
    <s v="Charlie Wilson's War "/>
    <n v="7.1"/>
    <x v="18"/>
    <m/>
    <x v="11"/>
  </r>
  <r>
    <s v="Charlie Wilson's War "/>
    <n v="7.1"/>
    <x v="7"/>
    <m/>
    <x v="11"/>
  </r>
  <r>
    <s v="Charlie Wilson's War "/>
    <n v="7.1"/>
    <x v="12"/>
    <m/>
    <x v="11"/>
  </r>
  <r>
    <s v="Charlie Wilson's War "/>
    <n v="7.1"/>
    <x v="13"/>
    <m/>
    <x v="11"/>
  </r>
  <r>
    <s v="Shark Tale "/>
    <n v="6"/>
    <x v="1"/>
    <m/>
    <x v="11"/>
  </r>
  <r>
    <s v="Shark Tale "/>
    <n v="6"/>
    <x v="6"/>
    <m/>
    <x v="11"/>
  </r>
  <r>
    <s v="Shark Tale "/>
    <n v="6"/>
    <x v="7"/>
    <m/>
    <x v="11"/>
  </r>
  <r>
    <s v="Shark Tale "/>
    <n v="6"/>
    <x v="8"/>
    <m/>
    <x v="11"/>
  </r>
  <r>
    <s v="Dreamgirls "/>
    <n v="6.5"/>
    <x v="12"/>
    <m/>
    <x v="11"/>
  </r>
  <r>
    <s v="Dreamgirls "/>
    <n v="6.5"/>
    <x v="19"/>
    <m/>
    <x v="11"/>
  </r>
  <r>
    <s v="Dreamgirls "/>
    <n v="6.5"/>
    <x v="9"/>
    <m/>
    <x v="11"/>
  </r>
  <r>
    <s v="Be Cool "/>
    <n v="5.7"/>
    <x v="7"/>
    <m/>
    <x v="11"/>
  </r>
  <r>
    <s v="Be Cool "/>
    <n v="5.7"/>
    <x v="15"/>
    <m/>
    <x v="11"/>
  </r>
  <r>
    <s v="Be Cool "/>
    <n v="5.7"/>
    <x v="19"/>
    <m/>
    <x v="11"/>
  </r>
  <r>
    <s v="Munich "/>
    <n v="7.6"/>
    <x v="12"/>
    <m/>
    <x v="11"/>
  </r>
  <r>
    <s v="Munich "/>
    <n v="7.6"/>
    <x v="13"/>
    <m/>
    <x v="11"/>
  </r>
  <r>
    <s v="Munich "/>
    <n v="7.6"/>
    <x v="4"/>
    <m/>
    <x v="11"/>
  </r>
  <r>
    <s v="Tears of the Sun "/>
    <n v="6.6"/>
    <x v="0"/>
    <m/>
    <x v="11"/>
  </r>
  <r>
    <s v="Tears of the Sun "/>
    <n v="6.6"/>
    <x v="12"/>
    <m/>
    <x v="11"/>
  </r>
  <r>
    <s v="Tears of the Sun "/>
    <n v="6.6"/>
    <x v="4"/>
    <m/>
    <x v="11"/>
  </r>
  <r>
    <s v="Tears of the Sun "/>
    <n v="6.6"/>
    <x v="17"/>
    <m/>
    <x v="11"/>
  </r>
  <r>
    <s v="Killers "/>
    <n v="5.4"/>
    <x v="0"/>
    <m/>
    <x v="11"/>
  </r>
  <r>
    <s v="Killers "/>
    <n v="5.4"/>
    <x v="7"/>
    <m/>
    <x v="11"/>
  </r>
  <r>
    <s v="Killers "/>
    <n v="5.4"/>
    <x v="5"/>
    <m/>
    <x v="11"/>
  </r>
  <r>
    <s v="Killers "/>
    <n v="5.4"/>
    <x v="4"/>
    <m/>
    <x v="11"/>
  </r>
  <r>
    <s v="The Man from U.N.C.L.E. "/>
    <n v="7.3"/>
    <x v="0"/>
    <m/>
    <x v="11"/>
  </r>
  <r>
    <s v="The Man from U.N.C.L.E. "/>
    <n v="7.3"/>
    <x v="1"/>
    <m/>
    <x v="11"/>
  </r>
  <r>
    <s v="The Man from U.N.C.L.E. "/>
    <n v="7.3"/>
    <x v="7"/>
    <m/>
    <x v="11"/>
  </r>
  <r>
    <s v="Spanglish "/>
    <n v="6.5"/>
    <x v="7"/>
    <m/>
    <x v="11"/>
  </r>
  <r>
    <s v="Spanglish "/>
    <n v="6.5"/>
    <x v="12"/>
    <m/>
    <x v="11"/>
  </r>
  <r>
    <s v="Spanglish "/>
    <n v="6.5"/>
    <x v="5"/>
    <m/>
    <x v="11"/>
  </r>
  <r>
    <s v="Monster House "/>
    <n v="6.6"/>
    <x v="6"/>
    <m/>
    <x v="11"/>
  </r>
  <r>
    <s v="Monster House "/>
    <n v="6.6"/>
    <x v="7"/>
    <m/>
    <x v="11"/>
  </r>
  <r>
    <s v="Monster House "/>
    <n v="6.6"/>
    <x v="8"/>
    <m/>
    <x v="11"/>
  </r>
  <r>
    <s v="Monster House "/>
    <n v="6.6"/>
    <x v="2"/>
    <m/>
    <x v="11"/>
  </r>
  <r>
    <s v="Monster House "/>
    <n v="6.6"/>
    <x v="10"/>
    <m/>
    <x v="11"/>
  </r>
  <r>
    <s v="Bandits "/>
    <n v="6.6"/>
    <x v="7"/>
    <m/>
    <x v="11"/>
  </r>
  <r>
    <s v="Bandits "/>
    <n v="6.6"/>
    <x v="15"/>
    <m/>
    <x v="11"/>
  </r>
  <r>
    <s v="Bandits "/>
    <n v="6.6"/>
    <x v="12"/>
    <m/>
    <x v="11"/>
  </r>
  <r>
    <s v="Bandits "/>
    <n v="6.6"/>
    <x v="5"/>
    <m/>
    <x v="11"/>
  </r>
  <r>
    <s v="First Knight "/>
    <n v="5.9"/>
    <x v="0"/>
    <m/>
    <x v="11"/>
  </r>
  <r>
    <s v="First Knight "/>
    <n v="5.9"/>
    <x v="1"/>
    <m/>
    <x v="11"/>
  </r>
  <r>
    <s v="First Knight "/>
    <n v="5.9"/>
    <x v="5"/>
    <m/>
    <x v="11"/>
  </r>
  <r>
    <s v="First Knight "/>
    <n v="5.9"/>
    <x v="4"/>
    <m/>
    <x v="11"/>
  </r>
  <r>
    <s v="Anna and the King "/>
    <n v="6.7"/>
    <x v="12"/>
    <m/>
    <x v="11"/>
  </r>
  <r>
    <s v="Anna and the King "/>
    <n v="6.7"/>
    <x v="13"/>
    <m/>
    <x v="11"/>
  </r>
  <r>
    <s v="Anna and the King "/>
    <n v="6.7"/>
    <x v="5"/>
    <m/>
    <x v="11"/>
  </r>
  <r>
    <s v="Immortals "/>
    <n v="6.1"/>
    <x v="0"/>
    <m/>
    <x v="11"/>
  </r>
  <r>
    <s v="Immortals "/>
    <n v="6.1"/>
    <x v="12"/>
    <m/>
    <x v="11"/>
  </r>
  <r>
    <s v="Immortals "/>
    <n v="6.1"/>
    <x v="2"/>
    <m/>
    <x v="11"/>
  </r>
  <r>
    <s v="Immortals "/>
    <n v="6.1"/>
    <x v="5"/>
    <m/>
    <x v="11"/>
  </r>
  <r>
    <s v="Hostage "/>
    <n v="6.6"/>
    <x v="0"/>
    <m/>
    <x v="11"/>
  </r>
  <r>
    <s v="Hostage "/>
    <n v="6.6"/>
    <x v="15"/>
    <m/>
    <x v="11"/>
  </r>
  <r>
    <s v="Hostage "/>
    <n v="6.6"/>
    <x v="12"/>
    <m/>
    <x v="11"/>
  </r>
  <r>
    <s v="Hostage "/>
    <n v="6.6"/>
    <x v="10"/>
    <m/>
    <x v="11"/>
  </r>
  <r>
    <s v="Hostage "/>
    <n v="6.6"/>
    <x v="4"/>
    <m/>
    <x v="11"/>
  </r>
  <r>
    <s v="Titan A.E. "/>
    <n v="6.6"/>
    <x v="0"/>
    <m/>
    <x v="11"/>
  </r>
  <r>
    <s v="Titan A.E. "/>
    <n v="6.6"/>
    <x v="1"/>
    <m/>
    <x v="11"/>
  </r>
  <r>
    <s v="Titan A.E. "/>
    <n v="6.6"/>
    <x v="6"/>
    <m/>
    <x v="11"/>
  </r>
  <r>
    <s v="Titan A.E. "/>
    <n v="6.6"/>
    <x v="8"/>
    <m/>
    <x v="11"/>
  </r>
  <r>
    <s v="Titan A.E. "/>
    <n v="6.6"/>
    <x v="3"/>
    <m/>
    <x v="11"/>
  </r>
  <r>
    <s v="Hollywood Homicide "/>
    <n v="5.3"/>
    <x v="0"/>
    <m/>
    <x v="11"/>
  </r>
  <r>
    <s v="Hollywood Homicide "/>
    <n v="5.3"/>
    <x v="7"/>
    <m/>
    <x v="11"/>
  </r>
  <r>
    <s v="Hollywood Homicide "/>
    <n v="5.3"/>
    <x v="15"/>
    <m/>
    <x v="11"/>
  </r>
  <r>
    <s v="Hollywood Homicide "/>
    <n v="5.3"/>
    <x v="4"/>
    <m/>
    <x v="11"/>
  </r>
  <r>
    <s v="Soldier "/>
    <n v="6"/>
    <x v="0"/>
    <m/>
    <x v="11"/>
  </r>
  <r>
    <s v="Soldier "/>
    <n v="6"/>
    <x v="12"/>
    <m/>
    <x v="11"/>
  </r>
  <r>
    <s v="Soldier "/>
    <n v="6"/>
    <x v="3"/>
    <m/>
    <x v="11"/>
  </r>
  <r>
    <s v="Monkeybone "/>
    <n v="4.7"/>
    <x v="6"/>
    <m/>
    <x v="11"/>
  </r>
  <r>
    <s v="Monkeybone "/>
    <n v="4.7"/>
    <x v="7"/>
    <m/>
    <x v="11"/>
  </r>
  <r>
    <s v="Monkeybone "/>
    <n v="4.7"/>
    <x v="2"/>
    <m/>
    <x v="11"/>
  </r>
  <r>
    <s v="Flight of the Phoenix "/>
    <n v="6.1"/>
    <x v="0"/>
    <m/>
    <x v="11"/>
  </r>
  <r>
    <s v="Flight of the Phoenix "/>
    <n v="6.1"/>
    <x v="1"/>
    <m/>
    <x v="11"/>
  </r>
  <r>
    <s v="Flight of the Phoenix "/>
    <n v="6.1"/>
    <x v="12"/>
    <m/>
    <x v="11"/>
  </r>
  <r>
    <s v="Flight of the Phoenix "/>
    <n v="6.1"/>
    <x v="4"/>
    <m/>
    <x v="11"/>
  </r>
  <r>
    <s v="Unbreakable "/>
    <n v="7.2"/>
    <x v="12"/>
    <m/>
    <x v="11"/>
  </r>
  <r>
    <s v="Unbreakable "/>
    <n v="7.2"/>
    <x v="10"/>
    <m/>
    <x v="11"/>
  </r>
  <r>
    <s v="Unbreakable "/>
    <n v="7.2"/>
    <x v="3"/>
    <m/>
    <x v="11"/>
  </r>
  <r>
    <s v="Unbreakable "/>
    <n v="7.2"/>
    <x v="4"/>
    <m/>
    <x v="11"/>
  </r>
  <r>
    <s v="Minions "/>
    <n v="6.4"/>
    <x v="0"/>
    <m/>
    <x v="11"/>
  </r>
  <r>
    <s v="Minions "/>
    <n v="6.4"/>
    <x v="6"/>
    <m/>
    <x v="11"/>
  </r>
  <r>
    <s v="Minions "/>
    <n v="6.4"/>
    <x v="7"/>
    <m/>
    <x v="11"/>
  </r>
  <r>
    <s v="Minions "/>
    <n v="6.4"/>
    <x v="8"/>
    <m/>
    <x v="11"/>
  </r>
  <r>
    <s v="Minions "/>
    <n v="6.4"/>
    <x v="3"/>
    <m/>
    <x v="11"/>
  </r>
  <r>
    <s v="Sucker Punch "/>
    <n v="6.1"/>
    <x v="0"/>
    <m/>
    <x v="11"/>
  </r>
  <r>
    <s v="Sucker Punch "/>
    <n v="6.1"/>
    <x v="2"/>
    <m/>
    <x v="11"/>
  </r>
  <r>
    <s v="Snake Eyes "/>
    <n v="5.9"/>
    <x v="15"/>
    <m/>
    <x v="11"/>
  </r>
  <r>
    <s v="Snake Eyes "/>
    <n v="5.9"/>
    <x v="10"/>
    <m/>
    <x v="11"/>
  </r>
  <r>
    <s v="Snake Eyes "/>
    <n v="5.9"/>
    <x v="4"/>
    <m/>
    <x v="11"/>
  </r>
  <r>
    <s v="Sphere "/>
    <n v="6"/>
    <x v="12"/>
    <m/>
    <x v="11"/>
  </r>
  <r>
    <s v="Sphere "/>
    <n v="6"/>
    <x v="10"/>
    <m/>
    <x v="11"/>
  </r>
  <r>
    <s v="Sphere "/>
    <n v="6"/>
    <x v="3"/>
    <m/>
    <x v="11"/>
  </r>
  <r>
    <s v="Sphere "/>
    <n v="6"/>
    <x v="4"/>
    <m/>
    <x v="11"/>
  </r>
  <r>
    <s v="The Angry Birds Movie "/>
    <n v="6.3"/>
    <x v="0"/>
    <m/>
    <x v="11"/>
  </r>
  <r>
    <s v="The Angry Birds Movie "/>
    <n v="6.3"/>
    <x v="6"/>
    <m/>
    <x v="11"/>
  </r>
  <r>
    <s v="The Angry Birds Movie "/>
    <n v="6.3"/>
    <x v="7"/>
    <m/>
    <x v="11"/>
  </r>
  <r>
    <s v="The Angry Birds Movie "/>
    <n v="6.3"/>
    <x v="8"/>
    <m/>
    <x v="11"/>
  </r>
  <r>
    <s v="Fool's Gold "/>
    <n v="5.6"/>
    <x v="0"/>
    <m/>
    <x v="11"/>
  </r>
  <r>
    <s v="Fool's Gold "/>
    <n v="5.6"/>
    <x v="1"/>
    <m/>
    <x v="11"/>
  </r>
  <r>
    <s v="Fool's Gold "/>
    <n v="5.6"/>
    <x v="7"/>
    <m/>
    <x v="11"/>
  </r>
  <r>
    <s v="Fool's Gold "/>
    <n v="5.6"/>
    <x v="5"/>
    <m/>
    <x v="11"/>
  </r>
  <r>
    <s v="Fool's Gold "/>
    <n v="5.6"/>
    <x v="4"/>
    <m/>
    <x v="11"/>
  </r>
  <r>
    <s v="Funny People "/>
    <n v="6.4"/>
    <x v="7"/>
    <m/>
    <x v="11"/>
  </r>
  <r>
    <s v="Funny People "/>
    <n v="6.4"/>
    <x v="12"/>
    <m/>
    <x v="11"/>
  </r>
  <r>
    <s v="The Kingdom "/>
    <n v="7.1"/>
    <x v="0"/>
    <m/>
    <x v="11"/>
  </r>
  <r>
    <s v="The Kingdom "/>
    <n v="7.1"/>
    <x v="12"/>
    <m/>
    <x v="11"/>
  </r>
  <r>
    <s v="The Kingdom "/>
    <n v="7.1"/>
    <x v="4"/>
    <m/>
    <x v="11"/>
  </r>
  <r>
    <s v="Talladega Nights: The Ballad of Ricky Bobby "/>
    <n v="6.6"/>
    <x v="0"/>
    <m/>
    <x v="11"/>
  </r>
  <r>
    <s v="Talladega Nights: The Ballad of Ricky Bobby "/>
    <n v="6.6"/>
    <x v="7"/>
    <m/>
    <x v="11"/>
  </r>
  <r>
    <s v="Talladega Nights: The Ballad of Ricky Bobby "/>
    <n v="6.6"/>
    <x v="14"/>
    <m/>
    <x v="11"/>
  </r>
  <r>
    <s v="Dr. Dolittle 2 "/>
    <n v="4.5999999999999996"/>
    <x v="7"/>
    <m/>
    <x v="11"/>
  </r>
  <r>
    <s v="Dr. Dolittle 2 "/>
    <n v="4.5999999999999996"/>
    <x v="8"/>
    <m/>
    <x v="11"/>
  </r>
  <r>
    <s v="Dr. Dolittle 2 "/>
    <n v="4.5999999999999996"/>
    <x v="2"/>
    <m/>
    <x v="11"/>
  </r>
  <r>
    <s v="Braveheart "/>
    <n v="8.4"/>
    <x v="18"/>
    <m/>
    <x v="11"/>
  </r>
  <r>
    <s v="Braveheart "/>
    <n v="8.4"/>
    <x v="12"/>
    <m/>
    <x v="11"/>
  </r>
  <r>
    <s v="Braveheart "/>
    <n v="8.4"/>
    <x v="13"/>
    <m/>
    <x v="11"/>
  </r>
  <r>
    <s v="Braveheart "/>
    <n v="8.4"/>
    <x v="17"/>
    <m/>
    <x v="11"/>
  </r>
  <r>
    <s v="Jarhead "/>
    <n v="7.1"/>
    <x v="0"/>
    <m/>
    <x v="11"/>
  </r>
  <r>
    <s v="Jarhead "/>
    <n v="7.1"/>
    <x v="12"/>
    <m/>
    <x v="11"/>
  </r>
  <r>
    <s v="Jarhead "/>
    <n v="7.1"/>
    <x v="17"/>
    <m/>
    <x v="11"/>
  </r>
  <r>
    <s v="The Simpsons Movie "/>
    <n v="7.4"/>
    <x v="1"/>
    <m/>
    <x v="11"/>
  </r>
  <r>
    <s v="The Simpsons Movie "/>
    <n v="7.4"/>
    <x v="6"/>
    <m/>
    <x v="11"/>
  </r>
  <r>
    <s v="The Simpsons Movie "/>
    <n v="7.4"/>
    <x v="7"/>
    <m/>
    <x v="11"/>
  </r>
  <r>
    <s v="The Majestic "/>
    <n v="6.9"/>
    <x v="12"/>
    <m/>
    <x v="11"/>
  </r>
  <r>
    <s v="The Majestic "/>
    <n v="6.9"/>
    <x v="5"/>
    <m/>
    <x v="11"/>
  </r>
  <r>
    <s v="Driven "/>
    <n v="4.5"/>
    <x v="0"/>
    <m/>
    <x v="11"/>
  </r>
  <r>
    <s v="Driven "/>
    <n v="4.5"/>
    <x v="12"/>
    <m/>
    <x v="11"/>
  </r>
  <r>
    <s v="Driven "/>
    <n v="4.5"/>
    <x v="14"/>
    <m/>
    <x v="11"/>
  </r>
  <r>
    <s v="Two Brothers "/>
    <n v="7.1"/>
    <x v="1"/>
    <m/>
    <x v="11"/>
  </r>
  <r>
    <s v="Two Brothers "/>
    <n v="7.1"/>
    <x v="12"/>
    <m/>
    <x v="11"/>
  </r>
  <r>
    <s v="Two Brothers "/>
    <n v="7.1"/>
    <x v="8"/>
    <m/>
    <x v="11"/>
  </r>
  <r>
    <s v="The Village "/>
    <n v="6.5"/>
    <x v="12"/>
    <m/>
    <x v="11"/>
  </r>
  <r>
    <s v="The Village "/>
    <n v="6.5"/>
    <x v="10"/>
    <m/>
    <x v="11"/>
  </r>
  <r>
    <s v="The Village "/>
    <n v="6.5"/>
    <x v="5"/>
    <m/>
    <x v="11"/>
  </r>
  <r>
    <s v="The Village "/>
    <n v="6.5"/>
    <x v="4"/>
    <m/>
    <x v="11"/>
  </r>
  <r>
    <s v="Doctor Dolittle "/>
    <n v="5.3"/>
    <x v="7"/>
    <m/>
    <x v="11"/>
  </r>
  <r>
    <s v="Doctor Dolittle "/>
    <n v="5.3"/>
    <x v="8"/>
    <m/>
    <x v="11"/>
  </r>
  <r>
    <s v="Doctor Dolittle "/>
    <n v="5.3"/>
    <x v="2"/>
    <m/>
    <x v="11"/>
  </r>
  <r>
    <s v="Signs "/>
    <n v="6.7"/>
    <x v="12"/>
    <m/>
    <x v="11"/>
  </r>
  <r>
    <s v="Signs "/>
    <n v="6.7"/>
    <x v="3"/>
    <m/>
    <x v="11"/>
  </r>
  <r>
    <s v="Signs "/>
    <n v="6.7"/>
    <x v="4"/>
    <m/>
    <x v="11"/>
  </r>
  <r>
    <s v="Shrek 2 "/>
    <n v="7.2"/>
    <x v="1"/>
    <m/>
    <x v="11"/>
  </r>
  <r>
    <s v="Shrek 2 "/>
    <n v="7.2"/>
    <x v="6"/>
    <m/>
    <x v="11"/>
  </r>
  <r>
    <s v="Shrek 2 "/>
    <n v="7.2"/>
    <x v="7"/>
    <m/>
    <x v="11"/>
  </r>
  <r>
    <s v="Shrek 2 "/>
    <n v="7.2"/>
    <x v="8"/>
    <m/>
    <x v="11"/>
  </r>
  <r>
    <s v="Shrek 2 "/>
    <n v="7.2"/>
    <x v="2"/>
    <m/>
    <x v="11"/>
  </r>
  <r>
    <s v="Shrek 2 "/>
    <n v="7.2"/>
    <x v="5"/>
    <m/>
    <x v="11"/>
  </r>
  <r>
    <s v="Cars "/>
    <n v="7.2"/>
    <x v="1"/>
    <m/>
    <x v="11"/>
  </r>
  <r>
    <s v="Cars "/>
    <n v="7.2"/>
    <x v="6"/>
    <m/>
    <x v="11"/>
  </r>
  <r>
    <s v="Cars "/>
    <n v="7.2"/>
    <x v="7"/>
    <m/>
    <x v="11"/>
  </r>
  <r>
    <s v="Cars "/>
    <n v="7.2"/>
    <x v="8"/>
    <m/>
    <x v="11"/>
  </r>
  <r>
    <s v="Cars "/>
    <n v="7.2"/>
    <x v="14"/>
    <m/>
    <x v="11"/>
  </r>
  <r>
    <s v="Runaway Bride "/>
    <n v="5.5"/>
    <x v="7"/>
    <m/>
    <x v="11"/>
  </r>
  <r>
    <s v="Runaway Bride "/>
    <n v="5.5"/>
    <x v="5"/>
    <m/>
    <x v="11"/>
  </r>
  <r>
    <s v="xXx "/>
    <n v="5.8"/>
    <x v="0"/>
    <m/>
    <x v="11"/>
  </r>
  <r>
    <s v="xXx "/>
    <n v="5.8"/>
    <x v="1"/>
    <m/>
    <x v="11"/>
  </r>
  <r>
    <s v="xXx "/>
    <n v="5.8"/>
    <x v="4"/>
    <m/>
    <x v="11"/>
  </r>
  <r>
    <s v="The SpongeBob Movie: Sponge Out of Water "/>
    <n v="6"/>
    <x v="1"/>
    <m/>
    <x v="11"/>
  </r>
  <r>
    <s v="The SpongeBob Movie: Sponge Out of Water "/>
    <n v="6"/>
    <x v="6"/>
    <m/>
    <x v="11"/>
  </r>
  <r>
    <s v="The SpongeBob Movie: Sponge Out of Water "/>
    <n v="6"/>
    <x v="7"/>
    <m/>
    <x v="11"/>
  </r>
  <r>
    <s v="The SpongeBob Movie: Sponge Out of Water "/>
    <n v="6"/>
    <x v="8"/>
    <m/>
    <x v="11"/>
  </r>
  <r>
    <s v="The SpongeBob Movie: Sponge Out of Water "/>
    <n v="6"/>
    <x v="2"/>
    <m/>
    <x v="11"/>
  </r>
  <r>
    <s v="Ransom "/>
    <n v="6.6"/>
    <x v="15"/>
    <m/>
    <x v="11"/>
  </r>
  <r>
    <s v="Ransom "/>
    <n v="6.6"/>
    <x v="4"/>
    <m/>
    <x v="11"/>
  </r>
  <r>
    <s v="Inglourious Basterds "/>
    <n v="8.3000000000000007"/>
    <x v="1"/>
    <m/>
    <x v="11"/>
  </r>
  <r>
    <s v="Inglourious Basterds "/>
    <n v="8.3000000000000007"/>
    <x v="12"/>
    <m/>
    <x v="11"/>
  </r>
  <r>
    <s v="Inglourious Basterds "/>
    <n v="8.3000000000000007"/>
    <x v="17"/>
    <m/>
    <x v="11"/>
  </r>
  <r>
    <s v="Hook "/>
    <n v="6.7"/>
    <x v="1"/>
    <m/>
    <x v="11"/>
  </r>
  <r>
    <s v="Hook "/>
    <n v="6.7"/>
    <x v="7"/>
    <m/>
    <x v="11"/>
  </r>
  <r>
    <s v="Hook "/>
    <n v="6.7"/>
    <x v="8"/>
    <m/>
    <x v="11"/>
  </r>
  <r>
    <s v="Hook "/>
    <n v="6.7"/>
    <x v="2"/>
    <m/>
    <x v="11"/>
  </r>
  <r>
    <s v="Die Hard 2 "/>
    <n v="7.1"/>
    <x v="0"/>
    <m/>
    <x v="11"/>
  </r>
  <r>
    <s v="Die Hard 2 "/>
    <n v="7.1"/>
    <x v="4"/>
    <m/>
    <x v="11"/>
  </r>
  <r>
    <s v="S.W.A.T. "/>
    <n v="6"/>
    <x v="0"/>
    <m/>
    <x v="11"/>
  </r>
  <r>
    <s v="S.W.A.T. "/>
    <n v="6"/>
    <x v="1"/>
    <m/>
    <x v="11"/>
  </r>
  <r>
    <s v="S.W.A.T. "/>
    <n v="6"/>
    <x v="15"/>
    <m/>
    <x v="11"/>
  </r>
  <r>
    <s v="S.W.A.T. "/>
    <n v="6"/>
    <x v="4"/>
    <m/>
    <x v="11"/>
  </r>
  <r>
    <s v="Vanilla Sky "/>
    <n v="6.9"/>
    <x v="2"/>
    <m/>
    <x v="11"/>
  </r>
  <r>
    <s v="Vanilla Sky "/>
    <n v="6.9"/>
    <x v="10"/>
    <m/>
    <x v="11"/>
  </r>
  <r>
    <s v="Vanilla Sky "/>
    <n v="6.9"/>
    <x v="5"/>
    <m/>
    <x v="11"/>
  </r>
  <r>
    <s v="Vanilla Sky "/>
    <n v="6.9"/>
    <x v="3"/>
    <m/>
    <x v="11"/>
  </r>
  <r>
    <s v="Vanilla Sky "/>
    <n v="6.9"/>
    <x v="4"/>
    <m/>
    <x v="11"/>
  </r>
  <r>
    <s v="Lady in the Water "/>
    <n v="5.6"/>
    <x v="12"/>
    <m/>
    <x v="11"/>
  </r>
  <r>
    <s v="Lady in the Water "/>
    <n v="5.6"/>
    <x v="2"/>
    <m/>
    <x v="11"/>
  </r>
  <r>
    <s v="Lady in the Water "/>
    <n v="5.6"/>
    <x v="10"/>
    <m/>
    <x v="11"/>
  </r>
  <r>
    <s v="Lady in the Water "/>
    <n v="5.6"/>
    <x v="4"/>
    <m/>
    <x v="11"/>
  </r>
  <r>
    <s v="AVP: Alien vs. Predator "/>
    <n v="5.6"/>
    <x v="0"/>
    <m/>
    <x v="11"/>
  </r>
  <r>
    <s v="AVP: Alien vs. Predator "/>
    <n v="5.6"/>
    <x v="16"/>
    <m/>
    <x v="11"/>
  </r>
  <r>
    <s v="AVP: Alien vs. Predator "/>
    <n v="5.6"/>
    <x v="3"/>
    <m/>
    <x v="11"/>
  </r>
  <r>
    <s v="AVP: Alien vs. Predator "/>
    <n v="5.6"/>
    <x v="4"/>
    <m/>
    <x v="11"/>
  </r>
  <r>
    <s v="Alvin and the Chipmunks: The Squeakquel "/>
    <n v="4.5"/>
    <x v="6"/>
    <m/>
    <x v="11"/>
  </r>
  <r>
    <s v="Alvin and the Chipmunks: The Squeakquel "/>
    <n v="4.5"/>
    <x v="7"/>
    <m/>
    <x v="11"/>
  </r>
  <r>
    <s v="Alvin and the Chipmunks: The Squeakquel "/>
    <n v="4.5"/>
    <x v="8"/>
    <m/>
    <x v="11"/>
  </r>
  <r>
    <s v="Alvin and the Chipmunks: The Squeakquel "/>
    <n v="4.5"/>
    <x v="2"/>
    <m/>
    <x v="11"/>
  </r>
  <r>
    <s v="Alvin and the Chipmunks: The Squeakquel "/>
    <n v="4.5"/>
    <x v="19"/>
    <m/>
    <x v="11"/>
  </r>
  <r>
    <s v="We Were Soldiers "/>
    <n v="7.1"/>
    <x v="0"/>
    <m/>
    <x v="11"/>
  </r>
  <r>
    <s v="We Were Soldiers "/>
    <n v="7.1"/>
    <x v="12"/>
    <m/>
    <x v="11"/>
  </r>
  <r>
    <s v="We Were Soldiers "/>
    <n v="7.1"/>
    <x v="13"/>
    <m/>
    <x v="11"/>
  </r>
  <r>
    <s v="We Were Soldiers "/>
    <n v="7.1"/>
    <x v="17"/>
    <m/>
    <x v="11"/>
  </r>
  <r>
    <s v="Olympus Has Fallen "/>
    <n v="6.5"/>
    <x v="0"/>
    <m/>
    <x v="11"/>
  </r>
  <r>
    <s v="Olympus Has Fallen "/>
    <n v="6.5"/>
    <x v="4"/>
    <m/>
    <x v="11"/>
  </r>
  <r>
    <s v="Star Trek: Insurrection "/>
    <n v="6.4"/>
    <x v="0"/>
    <m/>
    <x v="11"/>
  </r>
  <r>
    <s v="Star Trek: Insurrection "/>
    <n v="6.4"/>
    <x v="1"/>
    <m/>
    <x v="11"/>
  </r>
  <r>
    <s v="Star Trek: Insurrection "/>
    <n v="6.4"/>
    <x v="3"/>
    <m/>
    <x v="11"/>
  </r>
  <r>
    <s v="Star Trek: Insurrection "/>
    <n v="6.4"/>
    <x v="4"/>
    <m/>
    <x v="11"/>
  </r>
  <r>
    <s v="Battle Los Angeles "/>
    <n v="5.8"/>
    <x v="0"/>
    <m/>
    <x v="11"/>
  </r>
  <r>
    <s v="Battle Los Angeles "/>
    <n v="5.8"/>
    <x v="3"/>
    <m/>
    <x v="11"/>
  </r>
  <r>
    <s v="Big Fish "/>
    <n v="8"/>
    <x v="1"/>
    <m/>
    <x v="11"/>
  </r>
  <r>
    <s v="Big Fish "/>
    <n v="8"/>
    <x v="12"/>
    <m/>
    <x v="11"/>
  </r>
  <r>
    <s v="Big Fish "/>
    <n v="8"/>
    <x v="2"/>
    <m/>
    <x v="11"/>
  </r>
  <r>
    <s v="Wolf "/>
    <n v="6.2"/>
    <x v="12"/>
    <m/>
    <x v="11"/>
  </r>
  <r>
    <s v="Wolf "/>
    <n v="6.2"/>
    <x v="16"/>
    <m/>
    <x v="11"/>
  </r>
  <r>
    <s v="Wolf "/>
    <n v="6.2"/>
    <x v="5"/>
    <m/>
    <x v="11"/>
  </r>
  <r>
    <s v="Wolf "/>
    <n v="6.2"/>
    <x v="4"/>
    <m/>
    <x v="11"/>
  </r>
  <r>
    <s v="War Horse "/>
    <n v="7.2"/>
    <x v="12"/>
    <m/>
    <x v="11"/>
  </r>
  <r>
    <s v="War Horse "/>
    <n v="7.2"/>
    <x v="17"/>
    <m/>
    <x v="11"/>
  </r>
  <r>
    <s v="The Monuments Men "/>
    <n v="6.1"/>
    <x v="12"/>
    <m/>
    <x v="11"/>
  </r>
  <r>
    <s v="The Monuments Men "/>
    <n v="6.1"/>
    <x v="17"/>
    <m/>
    <x v="11"/>
  </r>
  <r>
    <s v="The Abyss "/>
    <n v="7.6"/>
    <x v="1"/>
    <m/>
    <x v="11"/>
  </r>
  <r>
    <s v="The Abyss "/>
    <n v="7.6"/>
    <x v="12"/>
    <m/>
    <x v="11"/>
  </r>
  <r>
    <s v="The Abyss "/>
    <n v="7.6"/>
    <x v="3"/>
    <m/>
    <x v="11"/>
  </r>
  <r>
    <s v="The Abyss "/>
    <n v="7.6"/>
    <x v="4"/>
    <m/>
    <x v="11"/>
  </r>
  <r>
    <s v="Wall Street: Money Never Sleeps "/>
    <n v="6.3"/>
    <x v="12"/>
    <m/>
    <x v="11"/>
  </r>
  <r>
    <s v="Dracula Untold "/>
    <n v="6.3"/>
    <x v="0"/>
    <m/>
    <x v="11"/>
  </r>
  <r>
    <s v="Dracula Untold "/>
    <n v="6.3"/>
    <x v="12"/>
    <m/>
    <x v="11"/>
  </r>
  <r>
    <s v="Dracula Untold "/>
    <n v="6.3"/>
    <x v="2"/>
    <m/>
    <x v="11"/>
  </r>
  <r>
    <s v="Dracula Untold "/>
    <n v="6.3"/>
    <x v="16"/>
    <m/>
    <x v="11"/>
  </r>
  <r>
    <s v="Dracula Untold "/>
    <n v="6.3"/>
    <x v="17"/>
    <m/>
    <x v="11"/>
  </r>
  <r>
    <s v="The Siege "/>
    <n v="6.3"/>
    <x v="0"/>
    <m/>
    <x v="11"/>
  </r>
  <r>
    <s v="The Siege "/>
    <n v="6.3"/>
    <x v="4"/>
    <m/>
    <x v="11"/>
  </r>
  <r>
    <s v="Stardust "/>
    <n v="7.7"/>
    <x v="1"/>
    <m/>
    <x v="11"/>
  </r>
  <r>
    <s v="Stardust "/>
    <n v="7.7"/>
    <x v="8"/>
    <m/>
    <x v="11"/>
  </r>
  <r>
    <s v="Stardust "/>
    <n v="7.7"/>
    <x v="2"/>
    <m/>
    <x v="11"/>
  </r>
  <r>
    <s v="Stardust "/>
    <n v="7.7"/>
    <x v="5"/>
    <m/>
    <x v="11"/>
  </r>
  <r>
    <s v="Seven Years in Tibet "/>
    <n v="7"/>
    <x v="1"/>
    <m/>
    <x v="11"/>
  </r>
  <r>
    <s v="Seven Years in Tibet "/>
    <n v="7"/>
    <x v="18"/>
    <m/>
    <x v="11"/>
  </r>
  <r>
    <s v="Seven Years in Tibet "/>
    <n v="7"/>
    <x v="12"/>
    <m/>
    <x v="11"/>
  </r>
  <r>
    <s v="Seven Years in Tibet "/>
    <n v="7"/>
    <x v="13"/>
    <m/>
    <x v="11"/>
  </r>
  <r>
    <s v="Seven Years in Tibet "/>
    <n v="7"/>
    <x v="17"/>
    <m/>
    <x v="11"/>
  </r>
  <r>
    <s v="The Dilemma "/>
    <n v="5.3"/>
    <x v="7"/>
    <m/>
    <x v="11"/>
  </r>
  <r>
    <s v="The Dilemma "/>
    <n v="5.3"/>
    <x v="12"/>
    <m/>
    <x v="11"/>
  </r>
  <r>
    <s v="Bad Company "/>
    <n v="5.6"/>
    <x v="0"/>
    <m/>
    <x v="11"/>
  </r>
  <r>
    <s v="Bad Company "/>
    <n v="5.6"/>
    <x v="1"/>
    <m/>
    <x v="11"/>
  </r>
  <r>
    <s v="Bad Company "/>
    <n v="5.6"/>
    <x v="7"/>
    <m/>
    <x v="11"/>
  </r>
  <r>
    <s v="Bad Company "/>
    <n v="5.6"/>
    <x v="4"/>
    <m/>
    <x v="11"/>
  </r>
  <r>
    <s v="Doom "/>
    <n v="5.2"/>
    <x v="0"/>
    <m/>
    <x v="11"/>
  </r>
  <r>
    <s v="Doom "/>
    <n v="5.2"/>
    <x v="1"/>
    <m/>
    <x v="11"/>
  </r>
  <r>
    <s v="Doom "/>
    <n v="5.2"/>
    <x v="16"/>
    <m/>
    <x v="11"/>
  </r>
  <r>
    <s v="Doom "/>
    <n v="5.2"/>
    <x v="3"/>
    <m/>
    <x v="11"/>
  </r>
  <r>
    <s v="I Spy "/>
    <n v="5.4"/>
    <x v="0"/>
    <m/>
    <x v="11"/>
  </r>
  <r>
    <s v="I Spy "/>
    <n v="5.4"/>
    <x v="1"/>
    <m/>
    <x v="11"/>
  </r>
  <r>
    <s v="I Spy "/>
    <n v="5.4"/>
    <x v="7"/>
    <m/>
    <x v="11"/>
  </r>
  <r>
    <s v="I Spy "/>
    <n v="5.4"/>
    <x v="4"/>
    <m/>
    <x v="11"/>
  </r>
  <r>
    <s v="Underworld: Awakening "/>
    <n v="6.4"/>
    <x v="0"/>
    <m/>
    <x v="11"/>
  </r>
  <r>
    <s v="Underworld: Awakening "/>
    <n v="6.4"/>
    <x v="2"/>
    <m/>
    <x v="11"/>
  </r>
  <r>
    <s v="Underworld: Awakening "/>
    <n v="6.4"/>
    <x v="16"/>
    <m/>
    <x v="11"/>
  </r>
  <r>
    <s v="Rock of Ages "/>
    <n v="5.9"/>
    <x v="7"/>
    <m/>
    <x v="11"/>
  </r>
  <r>
    <s v="Rock of Ages "/>
    <n v="5.9"/>
    <x v="12"/>
    <m/>
    <x v="11"/>
  </r>
  <r>
    <s v="Rock of Ages "/>
    <n v="5.9"/>
    <x v="9"/>
    <m/>
    <x v="11"/>
  </r>
  <r>
    <s v="Rock of Ages "/>
    <n v="5.9"/>
    <x v="5"/>
    <m/>
    <x v="11"/>
  </r>
  <r>
    <s v="Hart's War "/>
    <n v="6.3"/>
    <x v="12"/>
    <m/>
    <x v="11"/>
  </r>
  <r>
    <s v="Hart's War "/>
    <n v="6.3"/>
    <x v="17"/>
    <m/>
    <x v="11"/>
  </r>
  <r>
    <s v="Killer Elite "/>
    <n v="6.5"/>
    <x v="0"/>
    <m/>
    <x v="11"/>
  </r>
  <r>
    <s v="Killer Elite "/>
    <n v="6.5"/>
    <x v="15"/>
    <m/>
    <x v="11"/>
  </r>
  <r>
    <s v="Killer Elite "/>
    <n v="6.5"/>
    <x v="4"/>
    <m/>
    <x v="11"/>
  </r>
  <r>
    <s v="Hard Rain "/>
    <n v="5.8"/>
    <x v="0"/>
    <m/>
    <x v="11"/>
  </r>
  <r>
    <s v="Hard Rain "/>
    <n v="5.8"/>
    <x v="15"/>
    <m/>
    <x v="11"/>
  </r>
  <r>
    <s v="Hard Rain "/>
    <n v="5.8"/>
    <x v="12"/>
    <m/>
    <x v="11"/>
  </r>
  <r>
    <s v="Hard Rain "/>
    <n v="5.8"/>
    <x v="4"/>
    <m/>
    <x v="11"/>
  </r>
  <r>
    <s v="Osmosis Jones "/>
    <n v="6.2"/>
    <x v="0"/>
    <m/>
    <x v="11"/>
  </r>
  <r>
    <s v="Osmosis Jones "/>
    <n v="6.2"/>
    <x v="1"/>
    <m/>
    <x v="11"/>
  </r>
  <r>
    <s v="Osmosis Jones "/>
    <n v="6.2"/>
    <x v="6"/>
    <m/>
    <x v="11"/>
  </r>
  <r>
    <s v="Osmosis Jones "/>
    <n v="6.2"/>
    <x v="7"/>
    <m/>
    <x v="11"/>
  </r>
  <r>
    <s v="Osmosis Jones "/>
    <n v="6.2"/>
    <x v="15"/>
    <m/>
    <x v="11"/>
  </r>
  <r>
    <s v="Osmosis Jones "/>
    <n v="6.2"/>
    <x v="8"/>
    <m/>
    <x v="11"/>
  </r>
  <r>
    <s v="Osmosis Jones "/>
    <n v="6.2"/>
    <x v="2"/>
    <m/>
    <x v="11"/>
  </r>
  <r>
    <s v="Legends of Oz: Dorothy's Return "/>
    <n v="5.6"/>
    <x v="1"/>
    <m/>
    <x v="11"/>
  </r>
  <r>
    <s v="Legends of Oz: Dorothy's Return "/>
    <n v="5.6"/>
    <x v="6"/>
    <m/>
    <x v="11"/>
  </r>
  <r>
    <s v="Legends of Oz: Dorothy's Return "/>
    <n v="5.6"/>
    <x v="8"/>
    <m/>
    <x v="11"/>
  </r>
  <r>
    <s v="Legends of Oz: Dorothy's Return "/>
    <n v="5.6"/>
    <x v="2"/>
    <m/>
    <x v="11"/>
  </r>
  <r>
    <s v="Legends of Oz: Dorothy's Return "/>
    <n v="5.6"/>
    <x v="9"/>
    <m/>
    <x v="11"/>
  </r>
  <r>
    <s v="Blackhat "/>
    <n v="5.4"/>
    <x v="0"/>
    <m/>
    <x v="11"/>
  </r>
  <r>
    <s v="Blackhat "/>
    <n v="5.4"/>
    <x v="15"/>
    <m/>
    <x v="11"/>
  </r>
  <r>
    <s v="Blackhat "/>
    <n v="5.4"/>
    <x v="12"/>
    <m/>
    <x v="11"/>
  </r>
  <r>
    <s v="Blackhat "/>
    <n v="5.4"/>
    <x v="10"/>
    <m/>
    <x v="11"/>
  </r>
  <r>
    <s v="Blackhat "/>
    <n v="5.4"/>
    <x v="4"/>
    <m/>
    <x v="11"/>
  </r>
  <r>
    <s v="Sky Captain and the World of Tomorrow "/>
    <n v="6.1"/>
    <x v="0"/>
    <m/>
    <x v="11"/>
  </r>
  <r>
    <s v="Sky Captain and the World of Tomorrow "/>
    <n v="6.1"/>
    <x v="1"/>
    <m/>
    <x v="11"/>
  </r>
  <r>
    <s v="Sky Captain and the World of Tomorrow "/>
    <n v="6.1"/>
    <x v="10"/>
    <m/>
    <x v="11"/>
  </r>
  <r>
    <s v="Sky Captain and the World of Tomorrow "/>
    <n v="6.1"/>
    <x v="3"/>
    <m/>
    <x v="11"/>
  </r>
  <r>
    <s v="Sky Captain and the World of Tomorrow "/>
    <n v="6.1"/>
    <x v="4"/>
    <m/>
    <x v="11"/>
  </r>
  <r>
    <s v="Basic Instinct 2 "/>
    <n v="4.2"/>
    <x v="15"/>
    <m/>
    <x v="11"/>
  </r>
  <r>
    <s v="Basic Instinct 2 "/>
    <n v="4.2"/>
    <x v="10"/>
    <m/>
    <x v="11"/>
  </r>
  <r>
    <s v="Basic Instinct 2 "/>
    <n v="4.2"/>
    <x v="4"/>
    <m/>
    <x v="11"/>
  </r>
  <r>
    <s v="Escape Plan "/>
    <n v="6.7"/>
    <x v="0"/>
    <m/>
    <x v="11"/>
  </r>
  <r>
    <s v="Escape Plan "/>
    <n v="6.7"/>
    <x v="15"/>
    <m/>
    <x v="11"/>
  </r>
  <r>
    <s v="Escape Plan "/>
    <n v="6.7"/>
    <x v="10"/>
    <m/>
    <x v="11"/>
  </r>
  <r>
    <s v="Escape Plan "/>
    <n v="6.7"/>
    <x v="3"/>
    <m/>
    <x v="11"/>
  </r>
  <r>
    <s v="Escape Plan "/>
    <n v="6.7"/>
    <x v="4"/>
    <m/>
    <x v="11"/>
  </r>
  <r>
    <s v="The Legend of Hercules "/>
    <n v="4.2"/>
    <x v="0"/>
    <m/>
    <x v="11"/>
  </r>
  <r>
    <s v="The Legend of Hercules "/>
    <n v="4.2"/>
    <x v="1"/>
    <m/>
    <x v="11"/>
  </r>
  <r>
    <s v="The Legend of Hercules "/>
    <n v="4.2"/>
    <x v="2"/>
    <m/>
    <x v="11"/>
  </r>
  <r>
    <s v="The Sum of All Fears "/>
    <n v="6.4"/>
    <x v="0"/>
    <m/>
    <x v="11"/>
  </r>
  <r>
    <s v="The Sum of All Fears "/>
    <n v="6.4"/>
    <x v="12"/>
    <m/>
    <x v="11"/>
  </r>
  <r>
    <s v="The Sum of All Fears "/>
    <n v="6.4"/>
    <x v="4"/>
    <m/>
    <x v="11"/>
  </r>
  <r>
    <s v="The Twilight Saga: Eclipse "/>
    <n v="4.9000000000000004"/>
    <x v="1"/>
    <m/>
    <x v="11"/>
  </r>
  <r>
    <s v="The Twilight Saga: Eclipse "/>
    <n v="4.9000000000000004"/>
    <x v="12"/>
    <m/>
    <x v="11"/>
  </r>
  <r>
    <s v="The Twilight Saga: Eclipse "/>
    <n v="4.9000000000000004"/>
    <x v="2"/>
    <m/>
    <x v="11"/>
  </r>
  <r>
    <s v="The Twilight Saga: Eclipse "/>
    <n v="4.9000000000000004"/>
    <x v="5"/>
    <m/>
    <x v="11"/>
  </r>
  <r>
    <s v="The Score "/>
    <n v="6.8"/>
    <x v="15"/>
    <m/>
    <x v="11"/>
  </r>
  <r>
    <s v="The Score "/>
    <n v="6.8"/>
    <x v="12"/>
    <m/>
    <x v="11"/>
  </r>
  <r>
    <s v="The Score "/>
    <n v="6.8"/>
    <x v="4"/>
    <m/>
    <x v="11"/>
  </r>
  <r>
    <s v="Despicable Me "/>
    <n v="7.7"/>
    <x v="6"/>
    <m/>
    <x v="11"/>
  </r>
  <r>
    <s v="Despicable Me "/>
    <n v="7.7"/>
    <x v="7"/>
    <m/>
    <x v="11"/>
  </r>
  <r>
    <s v="Despicable Me "/>
    <n v="7.7"/>
    <x v="8"/>
    <m/>
    <x v="11"/>
  </r>
  <r>
    <s v="Money Train "/>
    <n v="5.6"/>
    <x v="0"/>
    <m/>
    <x v="11"/>
  </r>
  <r>
    <s v="Money Train "/>
    <n v="5.6"/>
    <x v="7"/>
    <m/>
    <x v="11"/>
  </r>
  <r>
    <s v="Money Train "/>
    <n v="5.6"/>
    <x v="15"/>
    <m/>
    <x v="11"/>
  </r>
  <r>
    <s v="Money Train "/>
    <n v="5.6"/>
    <x v="12"/>
    <m/>
    <x v="11"/>
  </r>
  <r>
    <s v="Money Train "/>
    <n v="5.6"/>
    <x v="4"/>
    <m/>
    <x v="11"/>
  </r>
  <r>
    <s v="Ted 2 "/>
    <n v="6.4"/>
    <x v="7"/>
    <m/>
    <x v="11"/>
  </r>
  <r>
    <s v="Agora "/>
    <n v="7.2"/>
    <x v="1"/>
    <m/>
    <x v="11"/>
  </r>
  <r>
    <s v="Agora "/>
    <n v="7.2"/>
    <x v="12"/>
    <m/>
    <x v="11"/>
  </r>
  <r>
    <s v="Agora "/>
    <n v="7.2"/>
    <x v="13"/>
    <m/>
    <x v="11"/>
  </r>
  <r>
    <s v="Agora "/>
    <n v="7.2"/>
    <x v="5"/>
    <m/>
    <x v="11"/>
  </r>
  <r>
    <s v="Mystery Men "/>
    <n v="6"/>
    <x v="0"/>
    <m/>
    <x v="11"/>
  </r>
  <r>
    <s v="Mystery Men "/>
    <n v="6"/>
    <x v="7"/>
    <m/>
    <x v="11"/>
  </r>
  <r>
    <s v="Mystery Men "/>
    <n v="6"/>
    <x v="2"/>
    <m/>
    <x v="11"/>
  </r>
  <r>
    <s v="Mystery Men "/>
    <n v="6"/>
    <x v="3"/>
    <m/>
    <x v="11"/>
  </r>
  <r>
    <s v="Hall Pass "/>
    <n v="5.9"/>
    <x v="7"/>
    <m/>
    <x v="11"/>
  </r>
  <r>
    <s v="Hall Pass "/>
    <n v="5.9"/>
    <x v="5"/>
    <m/>
    <x v="11"/>
  </r>
  <r>
    <s v="The Insider "/>
    <n v="7.9"/>
    <x v="18"/>
    <m/>
    <x v="11"/>
  </r>
  <r>
    <s v="The Insider "/>
    <n v="7.9"/>
    <x v="12"/>
    <m/>
    <x v="11"/>
  </r>
  <r>
    <s v="The Insider "/>
    <n v="7.9"/>
    <x v="4"/>
    <m/>
    <x v="11"/>
  </r>
  <r>
    <s v="Body of Lies "/>
    <n v="7.1"/>
    <x v="0"/>
    <m/>
    <x v="11"/>
  </r>
  <r>
    <s v="Body of Lies "/>
    <n v="7.1"/>
    <x v="12"/>
    <m/>
    <x v="11"/>
  </r>
  <r>
    <s v="Body of Lies "/>
    <n v="7.1"/>
    <x v="4"/>
    <m/>
    <x v="11"/>
  </r>
  <r>
    <s v="Abraham Lincoln: Vampire Hunter "/>
    <n v="5.9"/>
    <x v="0"/>
    <m/>
    <x v="11"/>
  </r>
  <r>
    <s v="Abraham Lincoln: Vampire Hunter "/>
    <n v="5.9"/>
    <x v="2"/>
    <m/>
    <x v="11"/>
  </r>
  <r>
    <s v="Abraham Lincoln: Vampire Hunter "/>
    <n v="5.9"/>
    <x v="16"/>
    <m/>
    <x v="11"/>
  </r>
  <r>
    <s v="Entrapment "/>
    <n v="6.2"/>
    <x v="0"/>
    <m/>
    <x v="11"/>
  </r>
  <r>
    <s v="Entrapment "/>
    <n v="6.2"/>
    <x v="15"/>
    <m/>
    <x v="11"/>
  </r>
  <r>
    <s v="Entrapment "/>
    <n v="6.2"/>
    <x v="5"/>
    <m/>
    <x v="11"/>
  </r>
  <r>
    <s v="Entrapment "/>
    <n v="6.2"/>
    <x v="4"/>
    <m/>
    <x v="11"/>
  </r>
  <r>
    <s v="The X Files "/>
    <n v="7"/>
    <x v="12"/>
    <m/>
    <x v="11"/>
  </r>
  <r>
    <s v="The X Files "/>
    <n v="7"/>
    <x v="10"/>
    <m/>
    <x v="11"/>
  </r>
  <r>
    <s v="The X Files "/>
    <n v="7"/>
    <x v="3"/>
    <m/>
    <x v="11"/>
  </r>
  <r>
    <s v="The X Files "/>
    <n v="7"/>
    <x v="4"/>
    <m/>
    <x v="11"/>
  </r>
  <r>
    <s v="The Last Legion "/>
    <n v="5.4"/>
    <x v="0"/>
    <m/>
    <x v="11"/>
  </r>
  <r>
    <s v="The Last Legion "/>
    <n v="5.4"/>
    <x v="1"/>
    <m/>
    <x v="11"/>
  </r>
  <r>
    <s v="The Last Legion "/>
    <n v="5.4"/>
    <x v="2"/>
    <m/>
    <x v="11"/>
  </r>
  <r>
    <s v="The Last Legion "/>
    <n v="5.4"/>
    <x v="17"/>
    <m/>
    <x v="11"/>
  </r>
  <r>
    <s v="Saving Private Ryan "/>
    <n v="8.6"/>
    <x v="0"/>
    <m/>
    <x v="11"/>
  </r>
  <r>
    <s v="Saving Private Ryan "/>
    <n v="8.6"/>
    <x v="12"/>
    <m/>
    <x v="11"/>
  </r>
  <r>
    <s v="Saving Private Ryan "/>
    <n v="8.6"/>
    <x v="17"/>
    <m/>
    <x v="11"/>
  </r>
  <r>
    <s v="Need for Speed "/>
    <n v="6.5"/>
    <x v="0"/>
    <m/>
    <x v="11"/>
  </r>
  <r>
    <s v="Need for Speed "/>
    <n v="6.5"/>
    <x v="15"/>
    <m/>
    <x v="11"/>
  </r>
  <r>
    <s v="Need for Speed "/>
    <n v="6.5"/>
    <x v="12"/>
    <m/>
    <x v="11"/>
  </r>
  <r>
    <s v="Need for Speed "/>
    <n v="6.5"/>
    <x v="4"/>
    <m/>
    <x v="11"/>
  </r>
  <r>
    <s v="What Women Want "/>
    <n v="6.4"/>
    <x v="7"/>
    <m/>
    <x v="11"/>
  </r>
  <r>
    <s v="What Women Want "/>
    <n v="6.4"/>
    <x v="2"/>
    <m/>
    <x v="11"/>
  </r>
  <r>
    <s v="What Women Want "/>
    <n v="6.4"/>
    <x v="5"/>
    <m/>
    <x v="11"/>
  </r>
  <r>
    <s v="Ice Age "/>
    <n v="7.6"/>
    <x v="1"/>
    <m/>
    <x v="11"/>
  </r>
  <r>
    <s v="Ice Age "/>
    <n v="7.6"/>
    <x v="6"/>
    <m/>
    <x v="11"/>
  </r>
  <r>
    <s v="Ice Age "/>
    <n v="7.6"/>
    <x v="7"/>
    <m/>
    <x v="11"/>
  </r>
  <r>
    <s v="Ice Age "/>
    <n v="7.6"/>
    <x v="8"/>
    <m/>
    <x v="11"/>
  </r>
  <r>
    <s v="Dreamcatcher "/>
    <n v="5.5"/>
    <x v="12"/>
    <m/>
    <x v="11"/>
  </r>
  <r>
    <s v="Dreamcatcher "/>
    <n v="5.5"/>
    <x v="16"/>
    <m/>
    <x v="11"/>
  </r>
  <r>
    <s v="Dreamcatcher "/>
    <n v="5.5"/>
    <x v="3"/>
    <m/>
    <x v="11"/>
  </r>
  <r>
    <s v="Dreamcatcher "/>
    <n v="5.5"/>
    <x v="4"/>
    <m/>
    <x v="11"/>
  </r>
  <r>
    <s v="Lincoln "/>
    <n v="7.4"/>
    <x v="18"/>
    <m/>
    <x v="11"/>
  </r>
  <r>
    <s v="Lincoln "/>
    <n v="7.4"/>
    <x v="12"/>
    <m/>
    <x v="11"/>
  </r>
  <r>
    <s v="Lincoln "/>
    <n v="7.4"/>
    <x v="13"/>
    <m/>
    <x v="11"/>
  </r>
  <r>
    <s v="Lincoln "/>
    <n v="7.4"/>
    <x v="17"/>
    <m/>
    <x v="11"/>
  </r>
  <r>
    <s v="The Matrix "/>
    <n v="8.6999999999999993"/>
    <x v="0"/>
    <m/>
    <x v="11"/>
  </r>
  <r>
    <s v="The Matrix "/>
    <n v="8.6999999999999993"/>
    <x v="3"/>
    <m/>
    <x v="11"/>
  </r>
  <r>
    <s v="Apollo 13 "/>
    <n v="7.6"/>
    <x v="1"/>
    <m/>
    <x v="11"/>
  </r>
  <r>
    <s v="Apollo 13 "/>
    <n v="7.6"/>
    <x v="12"/>
    <m/>
    <x v="11"/>
  </r>
  <r>
    <s v="Apollo 13 "/>
    <n v="7.6"/>
    <x v="13"/>
    <m/>
    <x v="11"/>
  </r>
  <r>
    <s v="The Santa Clause 2 "/>
    <n v="5.5"/>
    <x v="7"/>
    <m/>
    <x v="11"/>
  </r>
  <r>
    <s v="The Santa Clause 2 "/>
    <n v="5.5"/>
    <x v="8"/>
    <m/>
    <x v="11"/>
  </r>
  <r>
    <s v="The Santa Clause 2 "/>
    <n v="5.5"/>
    <x v="2"/>
    <m/>
    <x v="11"/>
  </r>
  <r>
    <s v="Les Misérables "/>
    <n v="7.6"/>
    <x v="12"/>
    <m/>
    <x v="11"/>
  </r>
  <r>
    <s v="Les Misérables "/>
    <n v="7.6"/>
    <x v="9"/>
    <m/>
    <x v="11"/>
  </r>
  <r>
    <s v="Les Misérables "/>
    <n v="7.6"/>
    <x v="5"/>
    <m/>
    <x v="11"/>
  </r>
  <r>
    <s v="You've Got Mail "/>
    <n v="6.5"/>
    <x v="7"/>
    <m/>
    <x v="11"/>
  </r>
  <r>
    <s v="You've Got Mail "/>
    <n v="6.5"/>
    <x v="12"/>
    <m/>
    <x v="11"/>
  </r>
  <r>
    <s v="You've Got Mail "/>
    <n v="6.5"/>
    <x v="5"/>
    <m/>
    <x v="11"/>
  </r>
  <r>
    <s v="Step Brothers "/>
    <n v="6.9"/>
    <x v="7"/>
    <m/>
    <x v="11"/>
  </r>
  <r>
    <s v="The Mask of Zorro "/>
    <n v="6.7"/>
    <x v="0"/>
    <m/>
    <x v="11"/>
  </r>
  <r>
    <s v="The Mask of Zorro "/>
    <n v="6.7"/>
    <x v="1"/>
    <m/>
    <x v="11"/>
  </r>
  <r>
    <s v="The Mask of Zorro "/>
    <n v="6.7"/>
    <x v="7"/>
    <m/>
    <x v="11"/>
  </r>
  <r>
    <s v="The Mask of Zorro "/>
    <n v="6.7"/>
    <x v="5"/>
    <m/>
    <x v="11"/>
  </r>
  <r>
    <s v="The Mask of Zorro "/>
    <n v="6.7"/>
    <x v="4"/>
    <m/>
    <x v="11"/>
  </r>
  <r>
    <s v="The Mask of Zorro "/>
    <n v="6.7"/>
    <x v="11"/>
    <m/>
    <x v="11"/>
  </r>
  <r>
    <s v="Due Date "/>
    <n v="6.6"/>
    <x v="7"/>
    <m/>
    <x v="11"/>
  </r>
  <r>
    <s v="Due Date "/>
    <n v="6.6"/>
    <x v="12"/>
    <m/>
    <x v="11"/>
  </r>
  <r>
    <s v="Unbroken "/>
    <n v="7.2"/>
    <x v="18"/>
    <m/>
    <x v="11"/>
  </r>
  <r>
    <s v="Unbroken "/>
    <n v="7.2"/>
    <x v="12"/>
    <m/>
    <x v="11"/>
  </r>
  <r>
    <s v="Unbroken "/>
    <n v="7.2"/>
    <x v="14"/>
    <m/>
    <x v="11"/>
  </r>
  <r>
    <s v="Unbroken "/>
    <n v="7.2"/>
    <x v="17"/>
    <m/>
    <x v="11"/>
  </r>
  <r>
    <s v="Space Cowboys "/>
    <n v="6.4"/>
    <x v="0"/>
    <m/>
    <x v="11"/>
  </r>
  <r>
    <s v="Space Cowboys "/>
    <n v="6.4"/>
    <x v="1"/>
    <m/>
    <x v="11"/>
  </r>
  <r>
    <s v="Space Cowboys "/>
    <n v="6.4"/>
    <x v="4"/>
    <m/>
    <x v="11"/>
  </r>
  <r>
    <s v="Cliffhanger "/>
    <n v="6.4"/>
    <x v="0"/>
    <m/>
    <x v="11"/>
  </r>
  <r>
    <s v="Cliffhanger "/>
    <n v="6.4"/>
    <x v="1"/>
    <m/>
    <x v="11"/>
  </r>
  <r>
    <s v="Cliffhanger "/>
    <n v="6.4"/>
    <x v="4"/>
    <m/>
    <x v="11"/>
  </r>
  <r>
    <s v="Broken Arrow "/>
    <n v="6"/>
    <x v="0"/>
    <m/>
    <x v="11"/>
  </r>
  <r>
    <s v="Broken Arrow "/>
    <n v="6"/>
    <x v="15"/>
    <m/>
    <x v="11"/>
  </r>
  <r>
    <s v="Broken Arrow "/>
    <n v="6"/>
    <x v="4"/>
    <m/>
    <x v="11"/>
  </r>
  <r>
    <s v="The Kid "/>
    <n v="6.1"/>
    <x v="7"/>
    <m/>
    <x v="11"/>
  </r>
  <r>
    <s v="The Kid "/>
    <n v="6.1"/>
    <x v="8"/>
    <m/>
    <x v="11"/>
  </r>
  <r>
    <s v="The Kid "/>
    <n v="6.1"/>
    <x v="2"/>
    <m/>
    <x v="11"/>
  </r>
  <r>
    <s v="World Trade Center "/>
    <n v="6"/>
    <x v="12"/>
    <m/>
    <x v="11"/>
  </r>
  <r>
    <s v="World Trade Center "/>
    <n v="6"/>
    <x v="13"/>
    <m/>
    <x v="11"/>
  </r>
  <r>
    <s v="World Trade Center "/>
    <n v="6"/>
    <x v="4"/>
    <m/>
    <x v="11"/>
  </r>
  <r>
    <s v="Mona Lisa Smile "/>
    <n v="6.4"/>
    <x v="12"/>
    <m/>
    <x v="11"/>
  </r>
  <r>
    <s v="The Dictator "/>
    <n v="6.4"/>
    <x v="7"/>
    <m/>
    <x v="11"/>
  </r>
  <r>
    <s v="The Dictator "/>
    <n v="6.4"/>
    <x v="5"/>
    <m/>
    <x v="11"/>
  </r>
  <r>
    <s v="Eyes Wide Shut "/>
    <n v="7.3"/>
    <x v="12"/>
    <m/>
    <x v="11"/>
  </r>
  <r>
    <s v="Eyes Wide Shut "/>
    <n v="7.3"/>
    <x v="10"/>
    <m/>
    <x v="11"/>
  </r>
  <r>
    <s v="Eyes Wide Shut "/>
    <n v="7.3"/>
    <x v="4"/>
    <m/>
    <x v="11"/>
  </r>
  <r>
    <s v="Annie "/>
    <n v="5.2"/>
    <x v="7"/>
    <m/>
    <x v="11"/>
  </r>
  <r>
    <s v="Annie "/>
    <n v="5.2"/>
    <x v="12"/>
    <m/>
    <x v="11"/>
  </r>
  <r>
    <s v="Annie "/>
    <n v="5.2"/>
    <x v="8"/>
    <m/>
    <x v="11"/>
  </r>
  <r>
    <s v="Annie "/>
    <n v="5.2"/>
    <x v="9"/>
    <m/>
    <x v="11"/>
  </r>
  <r>
    <s v="Focus "/>
    <n v="6.6"/>
    <x v="7"/>
    <m/>
    <x v="11"/>
  </r>
  <r>
    <s v="Focus "/>
    <n v="6.6"/>
    <x v="15"/>
    <m/>
    <x v="11"/>
  </r>
  <r>
    <s v="Focus "/>
    <n v="6.6"/>
    <x v="12"/>
    <m/>
    <x v="11"/>
  </r>
  <r>
    <s v="Focus "/>
    <n v="6.6"/>
    <x v="5"/>
    <m/>
    <x v="11"/>
  </r>
  <r>
    <s v="This Means War "/>
    <n v="6.3"/>
    <x v="0"/>
    <m/>
    <x v="11"/>
  </r>
  <r>
    <s v="This Means War "/>
    <n v="6.3"/>
    <x v="7"/>
    <m/>
    <x v="11"/>
  </r>
  <r>
    <s v="This Means War "/>
    <n v="6.3"/>
    <x v="5"/>
    <m/>
    <x v="11"/>
  </r>
  <r>
    <s v="Blade: Trinity "/>
    <n v="5.9"/>
    <x v="0"/>
    <m/>
    <x v="11"/>
  </r>
  <r>
    <s v="Blade: Trinity "/>
    <n v="5.9"/>
    <x v="1"/>
    <m/>
    <x v="11"/>
  </r>
  <r>
    <s v="Blade: Trinity "/>
    <n v="5.9"/>
    <x v="2"/>
    <m/>
    <x v="11"/>
  </r>
  <r>
    <s v="Blade: Trinity "/>
    <n v="5.9"/>
    <x v="16"/>
    <m/>
    <x v="11"/>
  </r>
  <r>
    <s v="Blade: Trinity "/>
    <n v="5.9"/>
    <x v="3"/>
    <m/>
    <x v="11"/>
  </r>
  <r>
    <s v="Blade: Trinity "/>
    <n v="5.9"/>
    <x v="4"/>
    <m/>
    <x v="11"/>
  </r>
  <r>
    <s v="Primary Colors "/>
    <n v="6.7"/>
    <x v="7"/>
    <m/>
    <x v="11"/>
  </r>
  <r>
    <s v="Primary Colors "/>
    <n v="6.7"/>
    <x v="12"/>
    <m/>
    <x v="11"/>
  </r>
  <r>
    <s v="Resident Evil: Retribution "/>
    <n v="5.4"/>
    <x v="0"/>
    <m/>
    <x v="11"/>
  </r>
  <r>
    <s v="Resident Evil: Retribution "/>
    <n v="5.4"/>
    <x v="16"/>
    <m/>
    <x v="11"/>
  </r>
  <r>
    <s v="Resident Evil: Retribution "/>
    <n v="5.4"/>
    <x v="3"/>
    <m/>
    <x v="11"/>
  </r>
  <r>
    <s v="Resident Evil: Retribution "/>
    <n v="5.4"/>
    <x v="4"/>
    <m/>
    <x v="11"/>
  </r>
  <r>
    <s v="Death Race "/>
    <n v="6.4"/>
    <x v="0"/>
    <m/>
    <x v="11"/>
  </r>
  <r>
    <s v="Death Race "/>
    <n v="6.4"/>
    <x v="3"/>
    <m/>
    <x v="11"/>
  </r>
  <r>
    <s v="Death Race "/>
    <n v="6.4"/>
    <x v="4"/>
    <m/>
    <x v="11"/>
  </r>
  <r>
    <s v="The Long Kiss Goodnight "/>
    <n v="6.7"/>
    <x v="0"/>
    <m/>
    <x v="11"/>
  </r>
  <r>
    <s v="The Long Kiss Goodnight "/>
    <n v="6.7"/>
    <x v="15"/>
    <m/>
    <x v="11"/>
  </r>
  <r>
    <s v="The Long Kiss Goodnight "/>
    <n v="6.7"/>
    <x v="12"/>
    <m/>
    <x v="11"/>
  </r>
  <r>
    <s v="The Long Kiss Goodnight "/>
    <n v="6.7"/>
    <x v="10"/>
    <m/>
    <x v="11"/>
  </r>
  <r>
    <s v="The Long Kiss Goodnight "/>
    <n v="6.7"/>
    <x v="4"/>
    <m/>
    <x v="11"/>
  </r>
  <r>
    <s v="Proof of Life "/>
    <n v="6.2"/>
    <x v="0"/>
    <m/>
    <x v="11"/>
  </r>
  <r>
    <s v="Proof of Life "/>
    <n v="6.2"/>
    <x v="12"/>
    <m/>
    <x v="11"/>
  </r>
  <r>
    <s v="Proof of Life "/>
    <n v="6.2"/>
    <x v="4"/>
    <m/>
    <x v="11"/>
  </r>
  <r>
    <s v="Zathura: A Space Adventure "/>
    <n v="6.1"/>
    <x v="0"/>
    <m/>
    <x v="11"/>
  </r>
  <r>
    <s v="Zathura: A Space Adventure "/>
    <n v="6.1"/>
    <x v="1"/>
    <m/>
    <x v="11"/>
  </r>
  <r>
    <s v="Zathura: A Space Adventure "/>
    <n v="6.1"/>
    <x v="7"/>
    <m/>
    <x v="11"/>
  </r>
  <r>
    <s v="Zathura: A Space Adventure "/>
    <n v="6.1"/>
    <x v="8"/>
    <m/>
    <x v="11"/>
  </r>
  <r>
    <s v="Zathura: A Space Adventure "/>
    <n v="6.1"/>
    <x v="2"/>
    <m/>
    <x v="11"/>
  </r>
  <r>
    <s v="Zathura: A Space Adventure "/>
    <n v="6.1"/>
    <x v="3"/>
    <m/>
    <x v="11"/>
  </r>
  <r>
    <s v="Fight Club "/>
    <n v="8.8000000000000007"/>
    <x v="12"/>
    <m/>
    <x v="11"/>
  </r>
  <r>
    <s v="We Are Marshall "/>
    <n v="7.1"/>
    <x v="12"/>
    <m/>
    <x v="11"/>
  </r>
  <r>
    <s v="We Are Marshall "/>
    <n v="7.1"/>
    <x v="14"/>
    <m/>
    <x v="11"/>
  </r>
  <r>
    <s v="Hudson Hawk "/>
    <n v="5.7"/>
    <x v="0"/>
    <m/>
    <x v="11"/>
  </r>
  <r>
    <s v="Hudson Hawk "/>
    <n v="5.7"/>
    <x v="1"/>
    <m/>
    <x v="11"/>
  </r>
  <r>
    <s v="Hudson Hawk "/>
    <n v="5.7"/>
    <x v="7"/>
    <m/>
    <x v="11"/>
  </r>
  <r>
    <s v="Lucky Numbers "/>
    <n v="5"/>
    <x v="7"/>
    <m/>
    <x v="11"/>
  </r>
  <r>
    <s v="Lucky Numbers "/>
    <n v="5"/>
    <x v="15"/>
    <m/>
    <x v="11"/>
  </r>
  <r>
    <s v="I, Frankenstein "/>
    <n v="5.0999999999999996"/>
    <x v="0"/>
    <m/>
    <x v="11"/>
  </r>
  <r>
    <s v="I, Frankenstein "/>
    <n v="5.0999999999999996"/>
    <x v="2"/>
    <m/>
    <x v="11"/>
  </r>
  <r>
    <s v="I, Frankenstein "/>
    <n v="5.0999999999999996"/>
    <x v="3"/>
    <m/>
    <x v="11"/>
  </r>
  <r>
    <s v="I, Frankenstein "/>
    <n v="5.0999999999999996"/>
    <x v="4"/>
    <m/>
    <x v="11"/>
  </r>
  <r>
    <s v="Oliver Twist "/>
    <n v="6.9"/>
    <x v="15"/>
    <m/>
    <x v="11"/>
  </r>
  <r>
    <s v="Oliver Twist "/>
    <n v="6.9"/>
    <x v="12"/>
    <m/>
    <x v="11"/>
  </r>
  <r>
    <s v="Elektra "/>
    <n v="4.8"/>
    <x v="0"/>
    <m/>
    <x v="11"/>
  </r>
  <r>
    <s v="Elektra "/>
    <n v="4.8"/>
    <x v="15"/>
    <m/>
    <x v="11"/>
  </r>
  <r>
    <s v="Elektra "/>
    <n v="4.8"/>
    <x v="2"/>
    <m/>
    <x v="11"/>
  </r>
  <r>
    <s v="Elektra "/>
    <n v="4.8"/>
    <x v="4"/>
    <m/>
    <x v="11"/>
  </r>
  <r>
    <s v="Sin City: A Dame to Kill For "/>
    <n v="6.5"/>
    <x v="0"/>
    <m/>
    <x v="11"/>
  </r>
  <r>
    <s v="Sin City: A Dame to Kill For "/>
    <n v="6.5"/>
    <x v="15"/>
    <m/>
    <x v="11"/>
  </r>
  <r>
    <s v="Sin City: A Dame to Kill For "/>
    <n v="6.5"/>
    <x v="4"/>
    <m/>
    <x v="11"/>
  </r>
  <r>
    <s v="Random Hearts "/>
    <n v="5.0999999999999996"/>
    <x v="12"/>
    <m/>
    <x v="11"/>
  </r>
  <r>
    <s v="Random Hearts "/>
    <n v="5.0999999999999996"/>
    <x v="10"/>
    <m/>
    <x v="11"/>
  </r>
  <r>
    <s v="Random Hearts "/>
    <n v="5.0999999999999996"/>
    <x v="5"/>
    <m/>
    <x v="11"/>
  </r>
  <r>
    <s v="Everest "/>
    <n v="7.1"/>
    <x v="1"/>
    <m/>
    <x v="11"/>
  </r>
  <r>
    <s v="Everest "/>
    <n v="7.1"/>
    <x v="18"/>
    <m/>
    <x v="11"/>
  </r>
  <r>
    <s v="Everest "/>
    <n v="7.1"/>
    <x v="12"/>
    <m/>
    <x v="11"/>
  </r>
  <r>
    <s v="Everest "/>
    <n v="7.1"/>
    <x v="13"/>
    <m/>
    <x v="11"/>
  </r>
  <r>
    <s v="Everest "/>
    <n v="7.1"/>
    <x v="14"/>
    <m/>
    <x v="11"/>
  </r>
  <r>
    <s v="Everest "/>
    <n v="7.1"/>
    <x v="4"/>
    <m/>
    <x v="11"/>
  </r>
  <r>
    <s v="Perfume: The Story of a Murderer "/>
    <n v="7.5"/>
    <x v="15"/>
    <m/>
    <x v="11"/>
  </r>
  <r>
    <s v="Perfume: The Story of a Murderer "/>
    <n v="7.5"/>
    <x v="12"/>
    <m/>
    <x v="11"/>
  </r>
  <r>
    <s v="Perfume: The Story of a Murderer "/>
    <n v="7.5"/>
    <x v="2"/>
    <m/>
    <x v="11"/>
  </r>
  <r>
    <s v="Austin Powers in Goldmember "/>
    <n v="6.2"/>
    <x v="0"/>
    <m/>
    <x v="11"/>
  </r>
  <r>
    <s v="Austin Powers in Goldmember "/>
    <n v="6.2"/>
    <x v="7"/>
    <m/>
    <x v="11"/>
  </r>
  <r>
    <s v="Austin Powers in Goldmember "/>
    <n v="6.2"/>
    <x v="15"/>
    <m/>
    <x v="11"/>
  </r>
  <r>
    <s v="Astro Boy "/>
    <n v="6.3"/>
    <x v="0"/>
    <m/>
    <x v="11"/>
  </r>
  <r>
    <s v="Astro Boy "/>
    <n v="6.3"/>
    <x v="6"/>
    <m/>
    <x v="11"/>
  </r>
  <r>
    <s v="Astro Boy "/>
    <n v="6.3"/>
    <x v="7"/>
    <m/>
    <x v="11"/>
  </r>
  <r>
    <s v="Astro Boy "/>
    <n v="6.3"/>
    <x v="8"/>
    <m/>
    <x v="11"/>
  </r>
  <r>
    <s v="Astro Boy "/>
    <n v="6.3"/>
    <x v="3"/>
    <m/>
    <x v="11"/>
  </r>
  <r>
    <s v="Jurassic Park "/>
    <n v="8.1"/>
    <x v="1"/>
    <m/>
    <x v="11"/>
  </r>
  <r>
    <s v="Jurassic Park "/>
    <n v="8.1"/>
    <x v="3"/>
    <m/>
    <x v="11"/>
  </r>
  <r>
    <s v="Jurassic Park "/>
    <n v="8.1"/>
    <x v="4"/>
    <m/>
    <x v="11"/>
  </r>
  <r>
    <s v="Wyatt Earp "/>
    <n v="6.6"/>
    <x v="1"/>
    <m/>
    <x v="11"/>
  </r>
  <r>
    <s v="Wyatt Earp "/>
    <n v="6.6"/>
    <x v="18"/>
    <m/>
    <x v="11"/>
  </r>
  <r>
    <s v="Wyatt Earp "/>
    <n v="6.6"/>
    <x v="15"/>
    <m/>
    <x v="11"/>
  </r>
  <r>
    <s v="Wyatt Earp "/>
    <n v="6.6"/>
    <x v="12"/>
    <m/>
    <x v="11"/>
  </r>
  <r>
    <s v="Wyatt Earp "/>
    <n v="6.6"/>
    <x v="11"/>
    <m/>
    <x v="11"/>
  </r>
  <r>
    <s v="Clear and Present Danger "/>
    <n v="6.9"/>
    <x v="0"/>
    <m/>
    <x v="11"/>
  </r>
  <r>
    <s v="Clear and Present Danger "/>
    <n v="6.9"/>
    <x v="15"/>
    <m/>
    <x v="11"/>
  </r>
  <r>
    <s v="Clear and Present Danger "/>
    <n v="6.9"/>
    <x v="12"/>
    <m/>
    <x v="11"/>
  </r>
  <r>
    <s v="Clear and Present Danger "/>
    <n v="6.9"/>
    <x v="4"/>
    <m/>
    <x v="11"/>
  </r>
  <r>
    <s v="Dragon Blade "/>
    <n v="6.1"/>
    <x v="0"/>
    <m/>
    <x v="11"/>
  </r>
  <r>
    <s v="Dragon Blade "/>
    <n v="6.1"/>
    <x v="1"/>
    <m/>
    <x v="11"/>
  </r>
  <r>
    <s v="Dragon Blade "/>
    <n v="6.1"/>
    <x v="12"/>
    <m/>
    <x v="11"/>
  </r>
  <r>
    <s v="Dragon Blade "/>
    <n v="6.1"/>
    <x v="13"/>
    <m/>
    <x v="11"/>
  </r>
  <r>
    <s v="Littleman "/>
    <n v="4.3"/>
    <x v="7"/>
    <m/>
    <x v="11"/>
  </r>
  <r>
    <s v="Littleman "/>
    <n v="4.3"/>
    <x v="15"/>
    <m/>
    <x v="11"/>
  </r>
  <r>
    <s v="U-571 "/>
    <n v="6.6"/>
    <x v="0"/>
    <m/>
    <x v="11"/>
  </r>
  <r>
    <s v="U-571 "/>
    <n v="6.6"/>
    <x v="17"/>
    <m/>
    <x v="11"/>
  </r>
  <r>
    <s v="The American President "/>
    <n v="6.8"/>
    <x v="7"/>
    <m/>
    <x v="11"/>
  </r>
  <r>
    <s v="The American President "/>
    <n v="6.8"/>
    <x v="12"/>
    <m/>
    <x v="11"/>
  </r>
  <r>
    <s v="The American President "/>
    <n v="6.8"/>
    <x v="5"/>
    <m/>
    <x v="11"/>
  </r>
  <r>
    <s v="3000 Miles to Graceland "/>
    <n v="5.9"/>
    <x v="0"/>
    <m/>
    <x v="11"/>
  </r>
  <r>
    <s v="3000 Miles to Graceland "/>
    <n v="5.9"/>
    <x v="7"/>
    <m/>
    <x v="11"/>
  </r>
  <r>
    <s v="3000 Miles to Graceland "/>
    <n v="5.9"/>
    <x v="15"/>
    <m/>
    <x v="11"/>
  </r>
  <r>
    <s v="3000 Miles to Graceland "/>
    <n v="5.9"/>
    <x v="4"/>
    <m/>
    <x v="11"/>
  </r>
  <r>
    <s v="The Hateful Eight "/>
    <n v="7.9"/>
    <x v="15"/>
    <m/>
    <x v="11"/>
  </r>
  <r>
    <s v="The Hateful Eight "/>
    <n v="7.9"/>
    <x v="12"/>
    <m/>
    <x v="11"/>
  </r>
  <r>
    <s v="The Hateful Eight "/>
    <n v="7.9"/>
    <x v="10"/>
    <m/>
    <x v="11"/>
  </r>
  <r>
    <s v="The Hateful Eight "/>
    <n v="7.9"/>
    <x v="4"/>
    <m/>
    <x v="11"/>
  </r>
  <r>
    <s v="The Hateful Eight "/>
    <n v="7.9"/>
    <x v="11"/>
    <m/>
    <x v="11"/>
  </r>
  <r>
    <s v="Blades of Glory "/>
    <n v="6.3"/>
    <x v="7"/>
    <m/>
    <x v="11"/>
  </r>
  <r>
    <s v="Blades of Glory "/>
    <n v="6.3"/>
    <x v="14"/>
    <m/>
    <x v="11"/>
  </r>
  <r>
    <s v="Hop "/>
    <n v="5.5"/>
    <x v="1"/>
    <m/>
    <x v="11"/>
  </r>
  <r>
    <s v="Hop "/>
    <n v="5.5"/>
    <x v="6"/>
    <m/>
    <x v="11"/>
  </r>
  <r>
    <s v="Hop "/>
    <n v="5.5"/>
    <x v="7"/>
    <m/>
    <x v="11"/>
  </r>
  <r>
    <s v="Hop "/>
    <n v="5.5"/>
    <x v="8"/>
    <m/>
    <x v="11"/>
  </r>
  <r>
    <s v="Hop "/>
    <n v="5.5"/>
    <x v="2"/>
    <m/>
    <x v="11"/>
  </r>
  <r>
    <s v="300 "/>
    <n v="7.7"/>
    <x v="0"/>
    <m/>
    <x v="11"/>
  </r>
  <r>
    <s v="300 "/>
    <n v="7.7"/>
    <x v="12"/>
    <m/>
    <x v="11"/>
  </r>
  <r>
    <s v="300 "/>
    <n v="7.7"/>
    <x v="2"/>
    <m/>
    <x v="11"/>
  </r>
  <r>
    <s v="300 "/>
    <n v="7.7"/>
    <x v="17"/>
    <m/>
    <x v="11"/>
  </r>
  <r>
    <s v="Meet the Fockers "/>
    <n v="6.3"/>
    <x v="7"/>
    <m/>
    <x v="11"/>
  </r>
  <r>
    <s v="Meet the Fockers "/>
    <n v="6.3"/>
    <x v="5"/>
    <m/>
    <x v="11"/>
  </r>
  <r>
    <s v="Marley &amp; Me "/>
    <n v="7.1"/>
    <x v="7"/>
    <m/>
    <x v="11"/>
  </r>
  <r>
    <s v="Marley &amp; Me "/>
    <n v="7.1"/>
    <x v="12"/>
    <m/>
    <x v="11"/>
  </r>
  <r>
    <s v="Marley &amp; Me "/>
    <n v="7.1"/>
    <x v="8"/>
    <m/>
    <x v="11"/>
  </r>
  <r>
    <s v="The Green Mile "/>
    <n v="8.5"/>
    <x v="15"/>
    <m/>
    <x v="11"/>
  </r>
  <r>
    <s v="The Green Mile "/>
    <n v="8.5"/>
    <x v="12"/>
    <m/>
    <x v="11"/>
  </r>
  <r>
    <s v="The Green Mile "/>
    <n v="8.5"/>
    <x v="2"/>
    <m/>
    <x v="11"/>
  </r>
  <r>
    <s v="The Green Mile "/>
    <n v="8.5"/>
    <x v="10"/>
    <m/>
    <x v="11"/>
  </r>
  <r>
    <s v="Chicken Little "/>
    <n v="5.8"/>
    <x v="1"/>
    <m/>
    <x v="11"/>
  </r>
  <r>
    <s v="Chicken Little "/>
    <n v="5.8"/>
    <x v="6"/>
    <m/>
    <x v="11"/>
  </r>
  <r>
    <s v="Chicken Little "/>
    <n v="5.8"/>
    <x v="7"/>
    <m/>
    <x v="11"/>
  </r>
  <r>
    <s v="Chicken Little "/>
    <n v="5.8"/>
    <x v="8"/>
    <m/>
    <x v="11"/>
  </r>
  <r>
    <s v="Chicken Little "/>
    <n v="5.8"/>
    <x v="3"/>
    <m/>
    <x v="11"/>
  </r>
  <r>
    <s v="Gone Girl "/>
    <n v="8.1"/>
    <x v="15"/>
    <m/>
    <x v="11"/>
  </r>
  <r>
    <s v="Gone Girl "/>
    <n v="8.1"/>
    <x v="12"/>
    <m/>
    <x v="11"/>
  </r>
  <r>
    <s v="Gone Girl "/>
    <n v="8.1"/>
    <x v="10"/>
    <m/>
    <x v="11"/>
  </r>
  <r>
    <s v="Gone Girl "/>
    <n v="8.1"/>
    <x v="4"/>
    <m/>
    <x v="11"/>
  </r>
  <r>
    <s v="The Bourne Identity "/>
    <n v="7.9"/>
    <x v="0"/>
    <m/>
    <x v="11"/>
  </r>
  <r>
    <s v="The Bourne Identity "/>
    <n v="7.9"/>
    <x v="10"/>
    <m/>
    <x v="11"/>
  </r>
  <r>
    <s v="The Bourne Identity "/>
    <n v="7.9"/>
    <x v="4"/>
    <m/>
    <x v="11"/>
  </r>
  <r>
    <s v="GoldenEye "/>
    <n v="7.2"/>
    <x v="0"/>
    <m/>
    <x v="11"/>
  </r>
  <r>
    <s v="GoldenEye "/>
    <n v="7.2"/>
    <x v="1"/>
    <m/>
    <x v="11"/>
  </r>
  <r>
    <s v="GoldenEye "/>
    <n v="7.2"/>
    <x v="4"/>
    <m/>
    <x v="11"/>
  </r>
  <r>
    <s v="The General's Daughter "/>
    <n v="6.3"/>
    <x v="12"/>
    <m/>
    <x v="11"/>
  </r>
  <r>
    <s v="The General's Daughter "/>
    <n v="6.3"/>
    <x v="10"/>
    <m/>
    <x v="11"/>
  </r>
  <r>
    <s v="The General's Daughter "/>
    <n v="6.3"/>
    <x v="4"/>
    <m/>
    <x v="11"/>
  </r>
  <r>
    <s v="The Truman Show "/>
    <n v="8.1"/>
    <x v="7"/>
    <m/>
    <x v="11"/>
  </r>
  <r>
    <s v="The Truman Show "/>
    <n v="8.1"/>
    <x v="12"/>
    <m/>
    <x v="11"/>
  </r>
  <r>
    <s v="The Truman Show "/>
    <n v="8.1"/>
    <x v="3"/>
    <m/>
    <x v="11"/>
  </r>
  <r>
    <s v="The Prince of Egypt "/>
    <n v="7"/>
    <x v="1"/>
    <m/>
    <x v="11"/>
  </r>
  <r>
    <s v="The Prince of Egypt "/>
    <n v="7"/>
    <x v="6"/>
    <m/>
    <x v="11"/>
  </r>
  <r>
    <s v="The Prince of Egypt "/>
    <n v="7"/>
    <x v="18"/>
    <m/>
    <x v="11"/>
  </r>
  <r>
    <s v="The Prince of Egypt "/>
    <n v="7"/>
    <x v="12"/>
    <m/>
    <x v="11"/>
  </r>
  <r>
    <s v="The Prince of Egypt "/>
    <n v="7"/>
    <x v="8"/>
    <m/>
    <x v="11"/>
  </r>
  <r>
    <s v="The Prince of Egypt "/>
    <n v="7"/>
    <x v="2"/>
    <m/>
    <x v="11"/>
  </r>
  <r>
    <s v="The Prince of Egypt "/>
    <n v="7"/>
    <x v="9"/>
    <m/>
    <x v="11"/>
  </r>
  <r>
    <s v="Daddy Day Care "/>
    <n v="5.5"/>
    <x v="7"/>
    <m/>
    <x v="11"/>
  </r>
  <r>
    <s v="Daddy Day Care "/>
    <n v="5.5"/>
    <x v="8"/>
    <m/>
    <x v="11"/>
  </r>
  <r>
    <s v="2 Guns "/>
    <n v="6.7"/>
    <x v="0"/>
    <m/>
    <x v="11"/>
  </r>
  <r>
    <s v="2 Guns "/>
    <n v="6.7"/>
    <x v="7"/>
    <m/>
    <x v="11"/>
  </r>
  <r>
    <s v="2 Guns "/>
    <n v="6.7"/>
    <x v="15"/>
    <m/>
    <x v="11"/>
  </r>
  <r>
    <s v="2 Guns "/>
    <n v="6.7"/>
    <x v="12"/>
    <m/>
    <x v="11"/>
  </r>
  <r>
    <s v="2 Guns "/>
    <n v="6.7"/>
    <x v="4"/>
    <m/>
    <x v="11"/>
  </r>
  <r>
    <s v="Cats &amp; Dogs "/>
    <n v="5.2"/>
    <x v="0"/>
    <m/>
    <x v="11"/>
  </r>
  <r>
    <s v="Cats &amp; Dogs "/>
    <n v="5.2"/>
    <x v="7"/>
    <m/>
    <x v="11"/>
  </r>
  <r>
    <s v="Cats &amp; Dogs "/>
    <n v="5.2"/>
    <x v="8"/>
    <m/>
    <x v="11"/>
  </r>
  <r>
    <s v="Cats &amp; Dogs "/>
    <n v="5.2"/>
    <x v="2"/>
    <m/>
    <x v="11"/>
  </r>
  <r>
    <s v="The Italian Job "/>
    <n v="7"/>
    <x v="0"/>
    <m/>
    <x v="11"/>
  </r>
  <r>
    <s v="The Italian Job "/>
    <n v="7"/>
    <x v="15"/>
    <m/>
    <x v="11"/>
  </r>
  <r>
    <s v="The Italian Job "/>
    <n v="7"/>
    <x v="4"/>
    <m/>
    <x v="11"/>
  </r>
  <r>
    <s v="Two Weeks Notice "/>
    <n v="6.1"/>
    <x v="7"/>
    <m/>
    <x v="11"/>
  </r>
  <r>
    <s v="Two Weeks Notice "/>
    <n v="6.1"/>
    <x v="5"/>
    <m/>
    <x v="11"/>
  </r>
  <r>
    <s v="Antz "/>
    <n v="6.6"/>
    <x v="1"/>
    <m/>
    <x v="11"/>
  </r>
  <r>
    <s v="Antz "/>
    <n v="6.6"/>
    <x v="6"/>
    <m/>
    <x v="11"/>
  </r>
  <r>
    <s v="Antz "/>
    <n v="6.6"/>
    <x v="7"/>
    <m/>
    <x v="11"/>
  </r>
  <r>
    <s v="Antz "/>
    <n v="6.6"/>
    <x v="8"/>
    <m/>
    <x v="11"/>
  </r>
  <r>
    <s v="Couples Retreat "/>
    <n v="5.5"/>
    <x v="7"/>
    <m/>
    <x v="11"/>
  </r>
  <r>
    <s v="Days of Thunder "/>
    <n v="5.9"/>
    <x v="0"/>
    <m/>
    <x v="11"/>
  </r>
  <r>
    <s v="Days of Thunder "/>
    <n v="5.9"/>
    <x v="12"/>
    <m/>
    <x v="11"/>
  </r>
  <r>
    <s v="Days of Thunder "/>
    <n v="5.9"/>
    <x v="14"/>
    <m/>
    <x v="11"/>
  </r>
  <r>
    <s v="Cheaper by the Dozen 2 "/>
    <n v="5.4"/>
    <x v="1"/>
    <m/>
    <x v="11"/>
  </r>
  <r>
    <s v="Cheaper by the Dozen 2 "/>
    <n v="5.4"/>
    <x v="7"/>
    <m/>
    <x v="11"/>
  </r>
  <r>
    <s v="Cheaper by the Dozen 2 "/>
    <n v="5.4"/>
    <x v="8"/>
    <m/>
    <x v="11"/>
  </r>
  <r>
    <s v="The Scorch Trials "/>
    <n v="6.4"/>
    <x v="0"/>
    <m/>
    <x v="11"/>
  </r>
  <r>
    <s v="The Scorch Trials "/>
    <n v="6.4"/>
    <x v="3"/>
    <m/>
    <x v="11"/>
  </r>
  <r>
    <s v="The Scorch Trials "/>
    <n v="6.4"/>
    <x v="4"/>
    <m/>
    <x v="11"/>
  </r>
  <r>
    <s v="Eat Pray Love "/>
    <n v="5.7"/>
    <x v="12"/>
    <m/>
    <x v="11"/>
  </r>
  <r>
    <s v="Eat Pray Love "/>
    <n v="5.7"/>
    <x v="5"/>
    <m/>
    <x v="11"/>
  </r>
  <r>
    <s v="The Family Man "/>
    <n v="6.7"/>
    <x v="7"/>
    <m/>
    <x v="11"/>
  </r>
  <r>
    <s v="The Family Man "/>
    <n v="6.7"/>
    <x v="12"/>
    <m/>
    <x v="11"/>
  </r>
  <r>
    <s v="The Family Man "/>
    <n v="6.7"/>
    <x v="2"/>
    <m/>
    <x v="11"/>
  </r>
  <r>
    <s v="The Family Man "/>
    <n v="6.7"/>
    <x v="5"/>
    <m/>
    <x v="11"/>
  </r>
  <r>
    <s v="RED "/>
    <n v="7.1"/>
    <x v="0"/>
    <m/>
    <x v="11"/>
  </r>
  <r>
    <s v="RED "/>
    <n v="7.1"/>
    <x v="7"/>
    <m/>
    <x v="11"/>
  </r>
  <r>
    <s v="RED "/>
    <n v="7.1"/>
    <x v="15"/>
    <m/>
    <x v="11"/>
  </r>
  <r>
    <s v="RED "/>
    <n v="7.1"/>
    <x v="4"/>
    <m/>
    <x v="11"/>
  </r>
  <r>
    <s v="Any Given Sunday "/>
    <n v="6.8"/>
    <x v="12"/>
    <m/>
    <x v="11"/>
  </r>
  <r>
    <s v="Any Given Sunday "/>
    <n v="6.8"/>
    <x v="14"/>
    <m/>
    <x v="11"/>
  </r>
  <r>
    <s v="The Horse Whisperer "/>
    <n v="6.5"/>
    <x v="12"/>
    <m/>
    <x v="11"/>
  </r>
  <r>
    <s v="The Horse Whisperer "/>
    <n v="6.5"/>
    <x v="5"/>
    <m/>
    <x v="11"/>
  </r>
  <r>
    <s v="The Horse Whisperer "/>
    <n v="6.5"/>
    <x v="11"/>
    <m/>
    <x v="11"/>
  </r>
  <r>
    <s v="Collateral "/>
    <n v="7.6"/>
    <x v="15"/>
    <m/>
    <x v="11"/>
  </r>
  <r>
    <s v="Collateral "/>
    <n v="7.6"/>
    <x v="12"/>
    <m/>
    <x v="11"/>
  </r>
  <r>
    <s v="Collateral "/>
    <n v="7.6"/>
    <x v="4"/>
    <m/>
    <x v="11"/>
  </r>
  <r>
    <s v="The Scorpion King "/>
    <n v="5.5"/>
    <x v="0"/>
    <m/>
    <x v="11"/>
  </r>
  <r>
    <s v="The Scorpion King "/>
    <n v="5.5"/>
    <x v="1"/>
    <m/>
    <x v="11"/>
  </r>
  <r>
    <s v="The Scorpion King "/>
    <n v="5.5"/>
    <x v="2"/>
    <m/>
    <x v="11"/>
  </r>
  <r>
    <s v="The Scorpion King "/>
    <n v="5.5"/>
    <x v="4"/>
    <m/>
    <x v="11"/>
  </r>
  <r>
    <s v="Ladder 49 "/>
    <n v="6.5"/>
    <x v="0"/>
    <m/>
    <x v="11"/>
  </r>
  <r>
    <s v="Ladder 49 "/>
    <n v="6.5"/>
    <x v="12"/>
    <m/>
    <x v="11"/>
  </r>
  <r>
    <s v="Ladder 49 "/>
    <n v="6.5"/>
    <x v="4"/>
    <m/>
    <x v="11"/>
  </r>
  <r>
    <s v="Jack Reacher "/>
    <n v="7"/>
    <x v="0"/>
    <m/>
    <x v="11"/>
  </r>
  <r>
    <s v="Jack Reacher "/>
    <n v="7"/>
    <x v="15"/>
    <m/>
    <x v="11"/>
  </r>
  <r>
    <s v="Jack Reacher "/>
    <n v="7"/>
    <x v="10"/>
    <m/>
    <x v="11"/>
  </r>
  <r>
    <s v="Jack Reacher "/>
    <n v="7"/>
    <x v="4"/>
    <m/>
    <x v="11"/>
  </r>
  <r>
    <s v="Deep Blue Sea "/>
    <n v="5.8"/>
    <x v="0"/>
    <m/>
    <x v="11"/>
  </r>
  <r>
    <s v="Deep Blue Sea "/>
    <n v="5.8"/>
    <x v="3"/>
    <m/>
    <x v="11"/>
  </r>
  <r>
    <s v="Deep Blue Sea "/>
    <n v="5.8"/>
    <x v="4"/>
    <m/>
    <x v="11"/>
  </r>
  <r>
    <s v="This Is It "/>
    <n v="7.3"/>
    <x v="20"/>
    <m/>
    <x v="11"/>
  </r>
  <r>
    <s v="This Is It "/>
    <n v="7.3"/>
    <x v="19"/>
    <m/>
    <x v="11"/>
  </r>
  <r>
    <s v="Contagion "/>
    <n v="6.6"/>
    <x v="12"/>
    <m/>
    <x v="11"/>
  </r>
  <r>
    <s v="Contagion "/>
    <n v="6.6"/>
    <x v="4"/>
    <m/>
    <x v="11"/>
  </r>
  <r>
    <s v="Kangaroo Jack "/>
    <n v="4.4000000000000004"/>
    <x v="0"/>
    <m/>
    <x v="11"/>
  </r>
  <r>
    <s v="Kangaroo Jack "/>
    <n v="4.4000000000000004"/>
    <x v="1"/>
    <m/>
    <x v="11"/>
  </r>
  <r>
    <s v="Kangaroo Jack "/>
    <n v="4.4000000000000004"/>
    <x v="7"/>
    <m/>
    <x v="11"/>
  </r>
  <r>
    <s v="Kangaroo Jack "/>
    <n v="4.4000000000000004"/>
    <x v="15"/>
    <m/>
    <x v="11"/>
  </r>
  <r>
    <s v="Coraline "/>
    <n v="7.7"/>
    <x v="6"/>
    <m/>
    <x v="11"/>
  </r>
  <r>
    <s v="Coraline "/>
    <n v="7.7"/>
    <x v="8"/>
    <m/>
    <x v="11"/>
  </r>
  <r>
    <s v="Coraline "/>
    <n v="7.7"/>
    <x v="2"/>
    <m/>
    <x v="11"/>
  </r>
  <r>
    <s v="The Happening "/>
    <n v="5"/>
    <x v="3"/>
    <m/>
    <x v="11"/>
  </r>
  <r>
    <s v="The Happening "/>
    <n v="5"/>
    <x v="4"/>
    <m/>
    <x v="11"/>
  </r>
  <r>
    <s v="Man on Fire "/>
    <n v="7.7"/>
    <x v="0"/>
    <m/>
    <x v="11"/>
  </r>
  <r>
    <s v="Man on Fire "/>
    <n v="7.7"/>
    <x v="15"/>
    <m/>
    <x v="11"/>
  </r>
  <r>
    <s v="Man on Fire "/>
    <n v="7.7"/>
    <x v="12"/>
    <m/>
    <x v="11"/>
  </r>
  <r>
    <s v="Man on Fire "/>
    <n v="7.7"/>
    <x v="4"/>
    <m/>
    <x v="11"/>
  </r>
  <r>
    <s v="The Shaggy Dog "/>
    <n v="4.4000000000000004"/>
    <x v="7"/>
    <m/>
    <x v="11"/>
  </r>
  <r>
    <s v="The Shaggy Dog "/>
    <n v="4.4000000000000004"/>
    <x v="8"/>
    <m/>
    <x v="11"/>
  </r>
  <r>
    <s v="The Shaggy Dog "/>
    <n v="4.4000000000000004"/>
    <x v="2"/>
    <m/>
    <x v="11"/>
  </r>
  <r>
    <s v="Starsky &amp; Hutch "/>
    <n v="6.1"/>
    <x v="7"/>
    <m/>
    <x v="11"/>
  </r>
  <r>
    <s v="Starsky &amp; Hutch "/>
    <n v="6.1"/>
    <x v="15"/>
    <m/>
    <x v="11"/>
  </r>
  <r>
    <s v="Jingle All the Way "/>
    <n v="5.4"/>
    <x v="7"/>
    <m/>
    <x v="11"/>
  </r>
  <r>
    <s v="Jingle All the Way "/>
    <n v="5.4"/>
    <x v="8"/>
    <m/>
    <x v="11"/>
  </r>
  <r>
    <s v="Hellboy "/>
    <n v="6.8"/>
    <x v="0"/>
    <m/>
    <x v="11"/>
  </r>
  <r>
    <s v="Hellboy "/>
    <n v="6.8"/>
    <x v="2"/>
    <m/>
    <x v="11"/>
  </r>
  <r>
    <s v="Hellboy "/>
    <n v="6.8"/>
    <x v="16"/>
    <m/>
    <x v="11"/>
  </r>
  <r>
    <s v="Hellboy "/>
    <n v="6.8"/>
    <x v="3"/>
    <m/>
    <x v="11"/>
  </r>
  <r>
    <s v="A Civil Action "/>
    <n v="6.5"/>
    <x v="12"/>
    <m/>
    <x v="11"/>
  </r>
  <r>
    <s v="ParaNorman "/>
    <n v="7"/>
    <x v="1"/>
    <m/>
    <x v="11"/>
  </r>
  <r>
    <s v="ParaNorman "/>
    <n v="7"/>
    <x v="6"/>
    <m/>
    <x v="11"/>
  </r>
  <r>
    <s v="ParaNorman "/>
    <n v="7"/>
    <x v="7"/>
    <m/>
    <x v="11"/>
  </r>
  <r>
    <s v="ParaNorman "/>
    <n v="7"/>
    <x v="8"/>
    <m/>
    <x v="11"/>
  </r>
  <r>
    <s v="ParaNorman "/>
    <n v="7"/>
    <x v="2"/>
    <m/>
    <x v="11"/>
  </r>
  <r>
    <s v="The Jackal "/>
    <n v="6.3"/>
    <x v="0"/>
    <m/>
    <x v="11"/>
  </r>
  <r>
    <s v="The Jackal "/>
    <n v="6.3"/>
    <x v="1"/>
    <m/>
    <x v="11"/>
  </r>
  <r>
    <s v="The Jackal "/>
    <n v="6.3"/>
    <x v="15"/>
    <m/>
    <x v="11"/>
  </r>
  <r>
    <s v="The Jackal "/>
    <n v="6.3"/>
    <x v="4"/>
    <m/>
    <x v="11"/>
  </r>
  <r>
    <s v="Paycheck "/>
    <n v="6.3"/>
    <x v="0"/>
    <m/>
    <x v="11"/>
  </r>
  <r>
    <s v="Paycheck "/>
    <n v="6.3"/>
    <x v="10"/>
    <m/>
    <x v="11"/>
  </r>
  <r>
    <s v="Paycheck "/>
    <n v="6.3"/>
    <x v="3"/>
    <m/>
    <x v="11"/>
  </r>
  <r>
    <s v="Paycheck "/>
    <n v="6.3"/>
    <x v="4"/>
    <m/>
    <x v="11"/>
  </r>
  <r>
    <s v="Up Close &amp; Personal "/>
    <n v="6.1"/>
    <x v="12"/>
    <m/>
    <x v="11"/>
  </r>
  <r>
    <s v="Up Close &amp; Personal "/>
    <n v="6.1"/>
    <x v="5"/>
    <m/>
    <x v="11"/>
  </r>
  <r>
    <s v="The Tale of Despereaux "/>
    <n v="6.1"/>
    <x v="1"/>
    <m/>
    <x v="11"/>
  </r>
  <r>
    <s v="The Tale of Despereaux "/>
    <n v="6.1"/>
    <x v="6"/>
    <m/>
    <x v="11"/>
  </r>
  <r>
    <s v="The Tale of Despereaux "/>
    <n v="6.1"/>
    <x v="7"/>
    <m/>
    <x v="11"/>
  </r>
  <r>
    <s v="The Tale of Despereaux "/>
    <n v="6.1"/>
    <x v="8"/>
    <m/>
    <x v="11"/>
  </r>
  <r>
    <s v="The Tale of Despereaux "/>
    <n v="6.1"/>
    <x v="2"/>
    <m/>
    <x v="11"/>
  </r>
  <r>
    <s v="The Tuxedo "/>
    <n v="5.3"/>
    <x v="0"/>
    <m/>
    <x v="11"/>
  </r>
  <r>
    <s v="The Tuxedo "/>
    <n v="5.3"/>
    <x v="7"/>
    <m/>
    <x v="11"/>
  </r>
  <r>
    <s v="The Tuxedo "/>
    <n v="5.3"/>
    <x v="3"/>
    <m/>
    <x v="11"/>
  </r>
  <r>
    <s v="Under Siege 2: Dark Territory "/>
    <n v="5.4"/>
    <x v="0"/>
    <m/>
    <x v="11"/>
  </r>
  <r>
    <s v="Under Siege 2: Dark Territory "/>
    <n v="5.4"/>
    <x v="4"/>
    <m/>
    <x v="11"/>
  </r>
  <r>
    <s v="Jack Ryan: Shadow Recruit "/>
    <n v="6.2"/>
    <x v="0"/>
    <m/>
    <x v="11"/>
  </r>
  <r>
    <s v="Jack Ryan: Shadow Recruit "/>
    <n v="6.2"/>
    <x v="12"/>
    <m/>
    <x v="11"/>
  </r>
  <r>
    <s v="Jack Ryan: Shadow Recruit "/>
    <n v="6.2"/>
    <x v="4"/>
    <m/>
    <x v="11"/>
  </r>
  <r>
    <s v="Joy "/>
    <n v="6.6"/>
    <x v="18"/>
    <m/>
    <x v="11"/>
  </r>
  <r>
    <s v="Joy "/>
    <n v="6.6"/>
    <x v="7"/>
    <m/>
    <x v="11"/>
  </r>
  <r>
    <s v="Joy "/>
    <n v="6.6"/>
    <x v="12"/>
    <m/>
    <x v="11"/>
  </r>
  <r>
    <s v="London Has Fallen "/>
    <n v="5.9"/>
    <x v="0"/>
    <m/>
    <x v="11"/>
  </r>
  <r>
    <s v="London Has Fallen "/>
    <n v="5.9"/>
    <x v="15"/>
    <m/>
    <x v="11"/>
  </r>
  <r>
    <s v="London Has Fallen "/>
    <n v="5.9"/>
    <x v="12"/>
    <m/>
    <x v="11"/>
  </r>
  <r>
    <s v="London Has Fallen "/>
    <n v="5.9"/>
    <x v="4"/>
    <m/>
    <x v="11"/>
  </r>
  <r>
    <s v="Alien: Resurrection "/>
    <n v="6.3"/>
    <x v="0"/>
    <m/>
    <x v="11"/>
  </r>
  <r>
    <s v="Alien: Resurrection "/>
    <n v="6.3"/>
    <x v="16"/>
    <m/>
    <x v="11"/>
  </r>
  <r>
    <s v="Alien: Resurrection "/>
    <n v="6.3"/>
    <x v="3"/>
    <m/>
    <x v="11"/>
  </r>
  <r>
    <s v="Shooter "/>
    <n v="7.2"/>
    <x v="0"/>
    <m/>
    <x v="11"/>
  </r>
  <r>
    <s v="Shooter "/>
    <n v="7.2"/>
    <x v="15"/>
    <m/>
    <x v="11"/>
  </r>
  <r>
    <s v="Shooter "/>
    <n v="7.2"/>
    <x v="12"/>
    <m/>
    <x v="11"/>
  </r>
  <r>
    <s v="Shooter "/>
    <n v="7.2"/>
    <x v="10"/>
    <m/>
    <x v="11"/>
  </r>
  <r>
    <s v="Shooter "/>
    <n v="7.2"/>
    <x v="4"/>
    <m/>
    <x v="11"/>
  </r>
  <r>
    <s v="The Boxtrolls "/>
    <n v="6.8"/>
    <x v="1"/>
    <m/>
    <x v="11"/>
  </r>
  <r>
    <s v="The Boxtrolls "/>
    <n v="6.8"/>
    <x v="6"/>
    <m/>
    <x v="11"/>
  </r>
  <r>
    <s v="The Boxtrolls "/>
    <n v="6.8"/>
    <x v="7"/>
    <m/>
    <x v="11"/>
  </r>
  <r>
    <s v="The Boxtrolls "/>
    <n v="6.8"/>
    <x v="8"/>
    <m/>
    <x v="11"/>
  </r>
  <r>
    <s v="The Boxtrolls "/>
    <n v="6.8"/>
    <x v="2"/>
    <m/>
    <x v="11"/>
  </r>
  <r>
    <s v="Practical Magic "/>
    <n v="6.1"/>
    <x v="7"/>
    <m/>
    <x v="11"/>
  </r>
  <r>
    <s v="Practical Magic "/>
    <n v="6.1"/>
    <x v="12"/>
    <m/>
    <x v="11"/>
  </r>
  <r>
    <s v="Practical Magic "/>
    <n v="6.1"/>
    <x v="2"/>
    <m/>
    <x v="11"/>
  </r>
  <r>
    <s v="Practical Magic "/>
    <n v="6.1"/>
    <x v="5"/>
    <m/>
    <x v="11"/>
  </r>
  <r>
    <s v="The Lego Movie "/>
    <n v="7.8"/>
    <x v="0"/>
    <m/>
    <x v="11"/>
  </r>
  <r>
    <s v="The Lego Movie "/>
    <n v="7.8"/>
    <x v="1"/>
    <m/>
    <x v="11"/>
  </r>
  <r>
    <s v="The Lego Movie "/>
    <n v="7.8"/>
    <x v="6"/>
    <m/>
    <x v="11"/>
  </r>
  <r>
    <s v="The Lego Movie "/>
    <n v="7.8"/>
    <x v="7"/>
    <m/>
    <x v="11"/>
  </r>
  <r>
    <s v="The Lego Movie "/>
    <n v="7.8"/>
    <x v="8"/>
    <m/>
    <x v="11"/>
  </r>
  <r>
    <s v="The Lego Movie "/>
    <n v="7.8"/>
    <x v="2"/>
    <m/>
    <x v="11"/>
  </r>
  <r>
    <s v="Miss Congeniality 2: Armed and Fabulous "/>
    <n v="5"/>
    <x v="0"/>
    <m/>
    <x v="11"/>
  </r>
  <r>
    <s v="Miss Congeniality 2: Armed and Fabulous "/>
    <n v="5"/>
    <x v="7"/>
    <m/>
    <x v="11"/>
  </r>
  <r>
    <s v="Miss Congeniality 2: Armed and Fabulous "/>
    <n v="5"/>
    <x v="15"/>
    <m/>
    <x v="11"/>
  </r>
  <r>
    <s v="Reign of Fire "/>
    <n v="6.2"/>
    <x v="0"/>
    <m/>
    <x v="11"/>
  </r>
  <r>
    <s v="Reign of Fire "/>
    <n v="6.2"/>
    <x v="1"/>
    <m/>
    <x v="11"/>
  </r>
  <r>
    <s v="Reign of Fire "/>
    <n v="6.2"/>
    <x v="2"/>
    <m/>
    <x v="11"/>
  </r>
  <r>
    <s v="Reign of Fire "/>
    <n v="6.2"/>
    <x v="3"/>
    <m/>
    <x v="11"/>
  </r>
  <r>
    <s v="Reign of Fire "/>
    <n v="6.2"/>
    <x v="4"/>
    <m/>
    <x v="11"/>
  </r>
  <r>
    <s v="Gangster Squad "/>
    <n v="6.7"/>
    <x v="0"/>
    <m/>
    <x v="11"/>
  </r>
  <r>
    <s v="Gangster Squad "/>
    <n v="6.7"/>
    <x v="15"/>
    <m/>
    <x v="11"/>
  </r>
  <r>
    <s v="Gangster Squad "/>
    <n v="6.7"/>
    <x v="12"/>
    <m/>
    <x v="11"/>
  </r>
  <r>
    <s v="Gangster Squad "/>
    <n v="6.7"/>
    <x v="4"/>
    <m/>
    <x v="11"/>
  </r>
  <r>
    <s v="Year One "/>
    <n v="4.9000000000000004"/>
    <x v="1"/>
    <m/>
    <x v="11"/>
  </r>
  <r>
    <s v="Year One "/>
    <n v="4.9000000000000004"/>
    <x v="7"/>
    <m/>
    <x v="11"/>
  </r>
  <r>
    <s v="Invictus "/>
    <n v="7.4"/>
    <x v="18"/>
    <m/>
    <x v="11"/>
  </r>
  <r>
    <s v="Invictus "/>
    <n v="7.4"/>
    <x v="12"/>
    <m/>
    <x v="11"/>
  </r>
  <r>
    <s v="Invictus "/>
    <n v="7.4"/>
    <x v="13"/>
    <m/>
    <x v="11"/>
  </r>
  <r>
    <s v="Invictus "/>
    <n v="7.4"/>
    <x v="14"/>
    <m/>
    <x v="11"/>
  </r>
  <r>
    <s v="Duplicity "/>
    <n v="6.2"/>
    <x v="7"/>
    <m/>
    <x v="11"/>
  </r>
  <r>
    <s v="Duplicity "/>
    <n v="6.2"/>
    <x v="15"/>
    <m/>
    <x v="11"/>
  </r>
  <r>
    <s v="Duplicity "/>
    <n v="6.2"/>
    <x v="5"/>
    <m/>
    <x v="11"/>
  </r>
  <r>
    <s v="Duplicity "/>
    <n v="6.2"/>
    <x v="4"/>
    <m/>
    <x v="11"/>
  </r>
  <r>
    <s v="My Favorite Martian "/>
    <n v="4.9000000000000004"/>
    <x v="7"/>
    <m/>
    <x v="11"/>
  </r>
  <r>
    <s v="My Favorite Martian "/>
    <n v="4.9000000000000004"/>
    <x v="8"/>
    <m/>
    <x v="11"/>
  </r>
  <r>
    <s v="My Favorite Martian "/>
    <n v="4.9000000000000004"/>
    <x v="3"/>
    <m/>
    <x v="11"/>
  </r>
  <r>
    <s v="The Sentinel "/>
    <n v="6.1"/>
    <x v="0"/>
    <m/>
    <x v="11"/>
  </r>
  <r>
    <s v="The Sentinel "/>
    <n v="6.1"/>
    <x v="15"/>
    <m/>
    <x v="11"/>
  </r>
  <r>
    <s v="The Sentinel "/>
    <n v="6.1"/>
    <x v="4"/>
    <m/>
    <x v="11"/>
  </r>
  <r>
    <s v="Planet 51 "/>
    <n v="6.1"/>
    <x v="1"/>
    <m/>
    <x v="11"/>
  </r>
  <r>
    <s v="Planet 51 "/>
    <n v="6.1"/>
    <x v="6"/>
    <m/>
    <x v="11"/>
  </r>
  <r>
    <s v="Planet 51 "/>
    <n v="6.1"/>
    <x v="7"/>
    <m/>
    <x v="11"/>
  </r>
  <r>
    <s v="Planet 51 "/>
    <n v="6.1"/>
    <x v="8"/>
    <m/>
    <x v="11"/>
  </r>
  <r>
    <s v="Planet 51 "/>
    <n v="6.1"/>
    <x v="3"/>
    <m/>
    <x v="11"/>
  </r>
  <r>
    <s v="Star Trek: Nemesis "/>
    <n v="6.4"/>
    <x v="0"/>
    <m/>
    <x v="11"/>
  </r>
  <r>
    <s v="Star Trek: Nemesis "/>
    <n v="6.4"/>
    <x v="1"/>
    <m/>
    <x v="11"/>
  </r>
  <r>
    <s v="Star Trek: Nemesis "/>
    <n v="6.4"/>
    <x v="3"/>
    <m/>
    <x v="11"/>
  </r>
  <r>
    <s v="Star Trek: Nemesis "/>
    <n v="6.4"/>
    <x v="4"/>
    <m/>
    <x v="11"/>
  </r>
  <r>
    <s v="Intolerable Cruelty "/>
    <n v="6.3"/>
    <x v="7"/>
    <m/>
    <x v="11"/>
  </r>
  <r>
    <s v="Intolerable Cruelty "/>
    <n v="6.3"/>
    <x v="15"/>
    <m/>
    <x v="11"/>
  </r>
  <r>
    <s v="Intolerable Cruelty "/>
    <n v="6.3"/>
    <x v="5"/>
    <m/>
    <x v="11"/>
  </r>
  <r>
    <s v="Edge of Darkness "/>
    <n v="6.6"/>
    <x v="15"/>
    <m/>
    <x v="11"/>
  </r>
  <r>
    <s v="Edge of Darkness "/>
    <n v="6.6"/>
    <x v="12"/>
    <m/>
    <x v="11"/>
  </r>
  <r>
    <s v="Edge of Darkness "/>
    <n v="6.6"/>
    <x v="10"/>
    <m/>
    <x v="11"/>
  </r>
  <r>
    <s v="Edge of Darkness "/>
    <n v="6.6"/>
    <x v="4"/>
    <m/>
    <x v="11"/>
  </r>
  <r>
    <s v="The Relic "/>
    <n v="5.7"/>
    <x v="16"/>
    <m/>
    <x v="11"/>
  </r>
  <r>
    <s v="The Relic "/>
    <n v="5.7"/>
    <x v="10"/>
    <m/>
    <x v="11"/>
  </r>
  <r>
    <s v="The Relic "/>
    <n v="5.7"/>
    <x v="3"/>
    <m/>
    <x v="11"/>
  </r>
  <r>
    <s v="The Relic "/>
    <n v="5.7"/>
    <x v="4"/>
    <m/>
    <x v="11"/>
  </r>
  <r>
    <s v="Analyze That "/>
    <n v="5.9"/>
    <x v="7"/>
    <m/>
    <x v="11"/>
  </r>
  <r>
    <s v="Analyze That "/>
    <n v="5.9"/>
    <x v="15"/>
    <m/>
    <x v="11"/>
  </r>
  <r>
    <s v="Righteous Kill "/>
    <n v="6"/>
    <x v="0"/>
    <m/>
    <x v="11"/>
  </r>
  <r>
    <s v="Righteous Kill "/>
    <n v="6"/>
    <x v="15"/>
    <m/>
    <x v="11"/>
  </r>
  <r>
    <s v="Righteous Kill "/>
    <n v="6"/>
    <x v="12"/>
    <m/>
    <x v="11"/>
  </r>
  <r>
    <s v="Righteous Kill "/>
    <n v="6"/>
    <x v="10"/>
    <m/>
    <x v="11"/>
  </r>
  <r>
    <s v="Righteous Kill "/>
    <n v="6"/>
    <x v="4"/>
    <m/>
    <x v="11"/>
  </r>
  <r>
    <s v="Mercury Rising "/>
    <n v="6.1"/>
    <x v="0"/>
    <m/>
    <x v="11"/>
  </r>
  <r>
    <s v="Mercury Rising "/>
    <n v="6.1"/>
    <x v="15"/>
    <m/>
    <x v="11"/>
  </r>
  <r>
    <s v="Mercury Rising "/>
    <n v="6.1"/>
    <x v="12"/>
    <m/>
    <x v="11"/>
  </r>
  <r>
    <s v="Mercury Rising "/>
    <n v="6.1"/>
    <x v="4"/>
    <m/>
    <x v="11"/>
  </r>
  <r>
    <s v="The Soloist "/>
    <n v="6.7"/>
    <x v="18"/>
    <m/>
    <x v="11"/>
  </r>
  <r>
    <s v="The Soloist "/>
    <n v="6.7"/>
    <x v="12"/>
    <m/>
    <x v="11"/>
  </r>
  <r>
    <s v="The Soloist "/>
    <n v="6.7"/>
    <x v="19"/>
    <m/>
    <x v="11"/>
  </r>
  <r>
    <s v="The Legend of Bagger Vance "/>
    <n v="6.7"/>
    <x v="12"/>
    <m/>
    <x v="11"/>
  </r>
  <r>
    <s v="The Legend of Bagger Vance "/>
    <n v="6.7"/>
    <x v="2"/>
    <m/>
    <x v="11"/>
  </r>
  <r>
    <s v="The Legend of Bagger Vance "/>
    <n v="6.7"/>
    <x v="14"/>
    <m/>
    <x v="11"/>
  </r>
  <r>
    <s v="Almost Famous "/>
    <n v="7.9"/>
    <x v="1"/>
    <m/>
    <x v="11"/>
  </r>
  <r>
    <s v="Almost Famous "/>
    <n v="7.9"/>
    <x v="7"/>
    <m/>
    <x v="11"/>
  </r>
  <r>
    <s v="Almost Famous "/>
    <n v="7.9"/>
    <x v="12"/>
    <m/>
    <x v="11"/>
  </r>
  <r>
    <s v="Almost Famous "/>
    <n v="7.9"/>
    <x v="19"/>
    <m/>
    <x v="11"/>
  </r>
  <r>
    <s v="xXx: State of the Union "/>
    <n v="4.3"/>
    <x v="0"/>
    <m/>
    <x v="11"/>
  </r>
  <r>
    <s v="xXx: State of the Union "/>
    <n v="4.3"/>
    <x v="1"/>
    <m/>
    <x v="11"/>
  </r>
  <r>
    <s v="xXx: State of the Union "/>
    <n v="4.3"/>
    <x v="15"/>
    <m/>
    <x v="11"/>
  </r>
  <r>
    <s v="xXx: State of the Union "/>
    <n v="4.3"/>
    <x v="4"/>
    <m/>
    <x v="11"/>
  </r>
  <r>
    <s v="Priest "/>
    <n v="5.7"/>
    <x v="0"/>
    <m/>
    <x v="11"/>
  </r>
  <r>
    <s v="Priest "/>
    <n v="5.7"/>
    <x v="2"/>
    <m/>
    <x v="11"/>
  </r>
  <r>
    <s v="Priest "/>
    <n v="5.7"/>
    <x v="16"/>
    <m/>
    <x v="11"/>
  </r>
  <r>
    <s v="Priest "/>
    <n v="5.7"/>
    <x v="3"/>
    <m/>
    <x v="11"/>
  </r>
  <r>
    <s v="Priest "/>
    <n v="5.7"/>
    <x v="4"/>
    <m/>
    <x v="11"/>
  </r>
  <r>
    <s v="Sinbad: Legend of the Seven Seas "/>
    <n v="6.7"/>
    <x v="1"/>
    <m/>
    <x v="11"/>
  </r>
  <r>
    <s v="Sinbad: Legend of the Seven Seas "/>
    <n v="6.7"/>
    <x v="6"/>
    <m/>
    <x v="11"/>
  </r>
  <r>
    <s v="Sinbad: Legend of the Seven Seas "/>
    <n v="6.7"/>
    <x v="7"/>
    <m/>
    <x v="11"/>
  </r>
  <r>
    <s v="Sinbad: Legend of the Seven Seas "/>
    <n v="6.7"/>
    <x v="12"/>
    <m/>
    <x v="11"/>
  </r>
  <r>
    <s v="Sinbad: Legend of the Seven Seas "/>
    <n v="6.7"/>
    <x v="8"/>
    <m/>
    <x v="11"/>
  </r>
  <r>
    <s v="Sinbad: Legend of the Seven Seas "/>
    <n v="6.7"/>
    <x v="2"/>
    <m/>
    <x v="11"/>
  </r>
  <r>
    <s v="Sinbad: Legend of the Seven Seas "/>
    <n v="6.7"/>
    <x v="5"/>
    <m/>
    <x v="11"/>
  </r>
  <r>
    <s v="Event Horizon "/>
    <n v="6.7"/>
    <x v="16"/>
    <m/>
    <x v="11"/>
  </r>
  <r>
    <s v="Event Horizon "/>
    <n v="6.7"/>
    <x v="3"/>
    <m/>
    <x v="11"/>
  </r>
  <r>
    <s v="Event Horizon "/>
    <n v="6.7"/>
    <x v="4"/>
    <m/>
    <x v="11"/>
  </r>
  <r>
    <s v="Dragonfly "/>
    <n v="6.1"/>
    <x v="12"/>
    <m/>
    <x v="11"/>
  </r>
  <r>
    <s v="Dragonfly "/>
    <n v="6.1"/>
    <x v="2"/>
    <m/>
    <x v="11"/>
  </r>
  <r>
    <s v="Dragonfly "/>
    <n v="6.1"/>
    <x v="10"/>
    <m/>
    <x v="11"/>
  </r>
  <r>
    <s v="Dragonfly "/>
    <n v="6.1"/>
    <x v="5"/>
    <m/>
    <x v="11"/>
  </r>
  <r>
    <s v="Dragonfly "/>
    <n v="6.1"/>
    <x v="4"/>
    <m/>
    <x v="11"/>
  </r>
  <r>
    <s v="The Black Dahlia "/>
    <n v="5.6"/>
    <x v="15"/>
    <m/>
    <x v="11"/>
  </r>
  <r>
    <s v="The Black Dahlia "/>
    <n v="5.6"/>
    <x v="12"/>
    <m/>
    <x v="11"/>
  </r>
  <r>
    <s v="The Black Dahlia "/>
    <n v="5.6"/>
    <x v="10"/>
    <m/>
    <x v="11"/>
  </r>
  <r>
    <s v="The Black Dahlia "/>
    <n v="5.6"/>
    <x v="4"/>
    <m/>
    <x v="11"/>
  </r>
  <r>
    <s v="Flyboys "/>
    <n v="6.6"/>
    <x v="0"/>
    <m/>
    <x v="11"/>
  </r>
  <r>
    <s v="Flyboys "/>
    <n v="6.6"/>
    <x v="1"/>
    <m/>
    <x v="11"/>
  </r>
  <r>
    <s v="Flyboys "/>
    <n v="6.6"/>
    <x v="12"/>
    <m/>
    <x v="11"/>
  </r>
  <r>
    <s v="Flyboys "/>
    <n v="6.6"/>
    <x v="13"/>
    <m/>
    <x v="11"/>
  </r>
  <r>
    <s v="Flyboys "/>
    <n v="6.6"/>
    <x v="5"/>
    <m/>
    <x v="11"/>
  </r>
  <r>
    <s v="Flyboys "/>
    <n v="6.6"/>
    <x v="17"/>
    <m/>
    <x v="11"/>
  </r>
  <r>
    <s v="The Last Castle "/>
    <n v="6.9"/>
    <x v="0"/>
    <m/>
    <x v="11"/>
  </r>
  <r>
    <s v="The Last Castle "/>
    <n v="6.9"/>
    <x v="12"/>
    <m/>
    <x v="11"/>
  </r>
  <r>
    <s v="The Last Castle "/>
    <n v="6.9"/>
    <x v="4"/>
    <m/>
    <x v="11"/>
  </r>
  <r>
    <s v="Supernova "/>
    <n v="4.8"/>
    <x v="16"/>
    <m/>
    <x v="11"/>
  </r>
  <r>
    <s v="Supernova "/>
    <n v="4.8"/>
    <x v="3"/>
    <m/>
    <x v="11"/>
  </r>
  <r>
    <s v="Supernova "/>
    <n v="4.8"/>
    <x v="4"/>
    <m/>
    <x v="11"/>
  </r>
  <r>
    <s v="Winter's Tale "/>
    <n v="6.2"/>
    <x v="12"/>
    <m/>
    <x v="11"/>
  </r>
  <r>
    <s v="Winter's Tale "/>
    <n v="6.2"/>
    <x v="2"/>
    <m/>
    <x v="11"/>
  </r>
  <r>
    <s v="Winter's Tale "/>
    <n v="6.2"/>
    <x v="10"/>
    <m/>
    <x v="11"/>
  </r>
  <r>
    <s v="Winter's Tale "/>
    <n v="6.2"/>
    <x v="5"/>
    <m/>
    <x v="11"/>
  </r>
  <r>
    <s v="The Mortal Instruments: City of Bones "/>
    <n v="6"/>
    <x v="2"/>
    <m/>
    <x v="11"/>
  </r>
  <r>
    <s v="The Mortal Instruments: City of Bones "/>
    <n v="6"/>
    <x v="16"/>
    <m/>
    <x v="11"/>
  </r>
  <r>
    <s v="The Mortal Instruments: City of Bones "/>
    <n v="6"/>
    <x v="10"/>
    <m/>
    <x v="11"/>
  </r>
  <r>
    <s v="The Mortal Instruments: City of Bones "/>
    <n v="6"/>
    <x v="5"/>
    <m/>
    <x v="11"/>
  </r>
  <r>
    <s v="Meet Dave "/>
    <n v="4.9000000000000004"/>
    <x v="1"/>
    <m/>
    <x v="11"/>
  </r>
  <r>
    <s v="Meet Dave "/>
    <n v="4.9000000000000004"/>
    <x v="7"/>
    <m/>
    <x v="11"/>
  </r>
  <r>
    <s v="Meet Dave "/>
    <n v="4.9000000000000004"/>
    <x v="8"/>
    <m/>
    <x v="11"/>
  </r>
  <r>
    <s v="Meet Dave "/>
    <n v="4.9000000000000004"/>
    <x v="5"/>
    <m/>
    <x v="11"/>
  </r>
  <r>
    <s v="Meet Dave "/>
    <n v="4.9000000000000004"/>
    <x v="3"/>
    <m/>
    <x v="11"/>
  </r>
  <r>
    <s v="Dark Water "/>
    <n v="5.6"/>
    <x v="12"/>
    <m/>
    <x v="11"/>
  </r>
  <r>
    <s v="Dark Water "/>
    <n v="5.6"/>
    <x v="16"/>
    <m/>
    <x v="11"/>
  </r>
  <r>
    <s v="Dark Water "/>
    <n v="5.6"/>
    <x v="4"/>
    <m/>
    <x v="11"/>
  </r>
  <r>
    <s v="Edtv "/>
    <n v="6.1"/>
    <x v="7"/>
    <m/>
    <x v="11"/>
  </r>
  <r>
    <s v="Edtv "/>
    <n v="6.1"/>
    <x v="12"/>
    <m/>
    <x v="11"/>
  </r>
  <r>
    <s v="Inkheart "/>
    <n v="6.1"/>
    <x v="1"/>
    <m/>
    <x v="11"/>
  </r>
  <r>
    <s v="Inkheart "/>
    <n v="6.1"/>
    <x v="8"/>
    <m/>
    <x v="11"/>
  </r>
  <r>
    <s v="Inkheart "/>
    <n v="6.1"/>
    <x v="2"/>
    <m/>
    <x v="11"/>
  </r>
  <r>
    <s v="The Spirit "/>
    <n v="4.8"/>
    <x v="0"/>
    <m/>
    <x v="11"/>
  </r>
  <r>
    <s v="The Spirit "/>
    <n v="4.8"/>
    <x v="15"/>
    <m/>
    <x v="11"/>
  </r>
  <r>
    <s v="The Spirit "/>
    <n v="4.8"/>
    <x v="2"/>
    <m/>
    <x v="11"/>
  </r>
  <r>
    <s v="The Spirit "/>
    <n v="4.8"/>
    <x v="4"/>
    <m/>
    <x v="11"/>
  </r>
  <r>
    <s v="Mortdecai "/>
    <n v="5.5"/>
    <x v="0"/>
    <m/>
    <x v="11"/>
  </r>
  <r>
    <s v="Mortdecai "/>
    <n v="5.5"/>
    <x v="7"/>
    <m/>
    <x v="11"/>
  </r>
  <r>
    <s v="Mortdecai "/>
    <n v="5.5"/>
    <x v="10"/>
    <m/>
    <x v="11"/>
  </r>
  <r>
    <s v="Mortdecai "/>
    <n v="5.5"/>
    <x v="5"/>
    <m/>
    <x v="11"/>
  </r>
  <r>
    <s v="Beyond Borders "/>
    <n v="6.5"/>
    <x v="1"/>
    <m/>
    <x v="11"/>
  </r>
  <r>
    <s v="Beyond Borders "/>
    <n v="6.5"/>
    <x v="12"/>
    <m/>
    <x v="11"/>
  </r>
  <r>
    <s v="Beyond Borders "/>
    <n v="6.5"/>
    <x v="5"/>
    <m/>
    <x v="11"/>
  </r>
  <r>
    <s v="Beyond Borders "/>
    <n v="6.5"/>
    <x v="17"/>
    <m/>
    <x v="11"/>
  </r>
  <r>
    <s v="The Great Raid "/>
    <n v="6.7"/>
    <x v="0"/>
    <m/>
    <x v="11"/>
  </r>
  <r>
    <s v="The Great Raid "/>
    <n v="6.7"/>
    <x v="12"/>
    <m/>
    <x v="11"/>
  </r>
  <r>
    <s v="The Great Raid "/>
    <n v="6.7"/>
    <x v="17"/>
    <m/>
    <x v="11"/>
  </r>
  <r>
    <s v="Deadpool "/>
    <n v="8.1"/>
    <x v="0"/>
    <m/>
    <x v="11"/>
  </r>
  <r>
    <s v="Deadpool "/>
    <n v="8.1"/>
    <x v="1"/>
    <m/>
    <x v="11"/>
  </r>
  <r>
    <s v="Deadpool "/>
    <n v="8.1"/>
    <x v="7"/>
    <m/>
    <x v="11"/>
  </r>
  <r>
    <s v="Deadpool "/>
    <n v="8.1"/>
    <x v="5"/>
    <m/>
    <x v="11"/>
  </r>
  <r>
    <s v="Deadpool "/>
    <n v="8.1"/>
    <x v="3"/>
    <m/>
    <x v="11"/>
  </r>
  <r>
    <s v="Holy Man "/>
    <n v="4.9000000000000004"/>
    <x v="7"/>
    <m/>
    <x v="11"/>
  </r>
  <r>
    <s v="Holy Man "/>
    <n v="4.9000000000000004"/>
    <x v="12"/>
    <m/>
    <x v="11"/>
  </r>
  <r>
    <s v="American Sniper "/>
    <n v="7.3"/>
    <x v="0"/>
    <m/>
    <x v="11"/>
  </r>
  <r>
    <s v="American Sniper "/>
    <n v="7.3"/>
    <x v="18"/>
    <m/>
    <x v="11"/>
  </r>
  <r>
    <s v="American Sniper "/>
    <n v="7.3"/>
    <x v="12"/>
    <m/>
    <x v="11"/>
  </r>
  <r>
    <s v="American Sniper "/>
    <n v="7.3"/>
    <x v="13"/>
    <m/>
    <x v="11"/>
  </r>
  <r>
    <s v="American Sniper "/>
    <n v="7.3"/>
    <x v="4"/>
    <m/>
    <x v="11"/>
  </r>
  <r>
    <s v="American Sniper "/>
    <n v="7.3"/>
    <x v="17"/>
    <m/>
    <x v="11"/>
  </r>
  <r>
    <s v="Goosebumps "/>
    <n v="6.4"/>
    <x v="1"/>
    <m/>
    <x v="11"/>
  </r>
  <r>
    <s v="Goosebumps "/>
    <n v="6.4"/>
    <x v="7"/>
    <m/>
    <x v="11"/>
  </r>
  <r>
    <s v="Goosebumps "/>
    <n v="6.4"/>
    <x v="8"/>
    <m/>
    <x v="11"/>
  </r>
  <r>
    <s v="Goosebumps "/>
    <n v="6.4"/>
    <x v="2"/>
    <m/>
    <x v="11"/>
  </r>
  <r>
    <s v="Goosebumps "/>
    <n v="6.4"/>
    <x v="16"/>
    <m/>
    <x v="11"/>
  </r>
  <r>
    <s v="Just Like Heaven "/>
    <n v="6.7"/>
    <x v="7"/>
    <m/>
    <x v="11"/>
  </r>
  <r>
    <s v="Just Like Heaven "/>
    <n v="6.7"/>
    <x v="2"/>
    <m/>
    <x v="11"/>
  </r>
  <r>
    <s v="Just Like Heaven "/>
    <n v="6.7"/>
    <x v="5"/>
    <m/>
    <x v="11"/>
  </r>
  <r>
    <s v="Rambo III "/>
    <n v="5.7"/>
    <x v="0"/>
    <m/>
    <x v="11"/>
  </r>
  <r>
    <s v="Rambo III "/>
    <n v="5.7"/>
    <x v="1"/>
    <m/>
    <x v="11"/>
  </r>
  <r>
    <s v="Rambo III "/>
    <n v="5.7"/>
    <x v="4"/>
    <m/>
    <x v="11"/>
  </r>
  <r>
    <s v="Rambo III "/>
    <n v="5.7"/>
    <x v="17"/>
    <m/>
    <x v="11"/>
  </r>
  <r>
    <s v="Leatherheads "/>
    <n v="6"/>
    <x v="7"/>
    <m/>
    <x v="11"/>
  </r>
  <r>
    <s v="Leatherheads "/>
    <n v="6"/>
    <x v="12"/>
    <m/>
    <x v="11"/>
  </r>
  <r>
    <s v="Leatherheads "/>
    <n v="6"/>
    <x v="5"/>
    <m/>
    <x v="11"/>
  </r>
  <r>
    <s v="Leatherheads "/>
    <n v="6"/>
    <x v="14"/>
    <m/>
    <x v="11"/>
  </r>
  <r>
    <s v="Did You Hear About the Morgans? "/>
    <n v="4.7"/>
    <x v="7"/>
    <m/>
    <x v="11"/>
  </r>
  <r>
    <s v="Did You Hear About the Morgans? "/>
    <n v="4.7"/>
    <x v="12"/>
    <m/>
    <x v="11"/>
  </r>
  <r>
    <s v="Did You Hear About the Morgans? "/>
    <n v="4.7"/>
    <x v="5"/>
    <m/>
    <x v="11"/>
  </r>
  <r>
    <s v="The Internship "/>
    <n v="6.3"/>
    <x v="7"/>
    <m/>
    <x v="11"/>
  </r>
  <r>
    <s v="Resident Evil: Afterlife "/>
    <n v="5.9"/>
    <x v="0"/>
    <m/>
    <x v="11"/>
  </r>
  <r>
    <s v="Resident Evil: Afterlife "/>
    <n v="5.9"/>
    <x v="1"/>
    <m/>
    <x v="11"/>
  </r>
  <r>
    <s v="Resident Evil: Afterlife "/>
    <n v="5.9"/>
    <x v="16"/>
    <m/>
    <x v="11"/>
  </r>
  <r>
    <s v="Resident Evil: Afterlife "/>
    <n v="5.9"/>
    <x v="3"/>
    <m/>
    <x v="11"/>
  </r>
  <r>
    <s v="Red Tails "/>
    <n v="5.9"/>
    <x v="0"/>
    <m/>
    <x v="11"/>
  </r>
  <r>
    <s v="Red Tails "/>
    <n v="5.9"/>
    <x v="1"/>
    <m/>
    <x v="11"/>
  </r>
  <r>
    <s v="Red Tails "/>
    <n v="5.9"/>
    <x v="12"/>
    <m/>
    <x v="11"/>
  </r>
  <r>
    <s v="Red Tails "/>
    <n v="5.9"/>
    <x v="13"/>
    <m/>
    <x v="11"/>
  </r>
  <r>
    <s v="Red Tails "/>
    <n v="5.9"/>
    <x v="17"/>
    <m/>
    <x v="11"/>
  </r>
  <r>
    <s v="The Devil's Advocate "/>
    <n v="7.5"/>
    <x v="12"/>
    <m/>
    <x v="11"/>
  </r>
  <r>
    <s v="The Devil's Advocate "/>
    <n v="7.5"/>
    <x v="10"/>
    <m/>
    <x v="11"/>
  </r>
  <r>
    <s v="The Devil's Advocate "/>
    <n v="7.5"/>
    <x v="4"/>
    <m/>
    <x v="11"/>
  </r>
  <r>
    <s v="That's My Boy "/>
    <n v="5.6"/>
    <x v="7"/>
    <m/>
    <x v="11"/>
  </r>
  <r>
    <s v="DragonHeart "/>
    <n v="6.4"/>
    <x v="0"/>
    <m/>
    <x v="11"/>
  </r>
  <r>
    <s v="DragonHeart "/>
    <n v="6.4"/>
    <x v="1"/>
    <m/>
    <x v="11"/>
  </r>
  <r>
    <s v="DragonHeart "/>
    <n v="6.4"/>
    <x v="2"/>
    <m/>
    <x v="11"/>
  </r>
  <r>
    <s v="After the Sunset "/>
    <n v="6.3"/>
    <x v="0"/>
    <m/>
    <x v="11"/>
  </r>
  <r>
    <s v="After the Sunset "/>
    <n v="6.3"/>
    <x v="7"/>
    <m/>
    <x v="11"/>
  </r>
  <r>
    <s v="After the Sunset "/>
    <n v="6.3"/>
    <x v="15"/>
    <m/>
    <x v="11"/>
  </r>
  <r>
    <s v="After the Sunset "/>
    <n v="6.3"/>
    <x v="12"/>
    <m/>
    <x v="11"/>
  </r>
  <r>
    <s v="Ghost Rider: Spirit of Vengeance "/>
    <n v="4.3"/>
    <x v="0"/>
    <m/>
    <x v="11"/>
  </r>
  <r>
    <s v="Ghost Rider: Spirit of Vengeance "/>
    <n v="4.3"/>
    <x v="2"/>
    <m/>
    <x v="11"/>
  </r>
  <r>
    <s v="Ghost Rider: Spirit of Vengeance "/>
    <n v="4.3"/>
    <x v="4"/>
    <m/>
    <x v="11"/>
  </r>
  <r>
    <s v="Captain Corelli's Mandolin "/>
    <n v="5.9"/>
    <x v="12"/>
    <m/>
    <x v="11"/>
  </r>
  <r>
    <s v="Captain Corelli's Mandolin "/>
    <n v="5.9"/>
    <x v="19"/>
    <m/>
    <x v="11"/>
  </r>
  <r>
    <s v="Captain Corelli's Mandolin "/>
    <n v="5.9"/>
    <x v="5"/>
    <m/>
    <x v="11"/>
  </r>
  <r>
    <s v="Captain Corelli's Mandolin "/>
    <n v="5.9"/>
    <x v="17"/>
    <m/>
    <x v="11"/>
  </r>
  <r>
    <s v="The Pacifier "/>
    <n v="5.5"/>
    <x v="0"/>
    <m/>
    <x v="11"/>
  </r>
  <r>
    <s v="The Pacifier "/>
    <n v="5.5"/>
    <x v="7"/>
    <m/>
    <x v="11"/>
  </r>
  <r>
    <s v="The Pacifier "/>
    <n v="5.5"/>
    <x v="12"/>
    <m/>
    <x v="11"/>
  </r>
  <r>
    <s v="The Pacifier "/>
    <n v="5.5"/>
    <x v="8"/>
    <m/>
    <x v="11"/>
  </r>
  <r>
    <s v="The Pacifier "/>
    <n v="5.5"/>
    <x v="4"/>
    <m/>
    <x v="11"/>
  </r>
  <r>
    <s v="Walking Tall "/>
    <n v="6.2"/>
    <x v="0"/>
    <m/>
    <x v="11"/>
  </r>
  <r>
    <s v="Walking Tall "/>
    <n v="6.2"/>
    <x v="15"/>
    <m/>
    <x v="11"/>
  </r>
  <r>
    <s v="Forrest Gump "/>
    <n v="8.8000000000000007"/>
    <x v="7"/>
    <m/>
    <x v="11"/>
  </r>
  <r>
    <s v="Forrest Gump "/>
    <n v="8.8000000000000007"/>
    <x v="12"/>
    <m/>
    <x v="11"/>
  </r>
  <r>
    <s v="Alvin and the Chipmunks "/>
    <n v="5.2"/>
    <x v="6"/>
    <m/>
    <x v="11"/>
  </r>
  <r>
    <s v="Alvin and the Chipmunks "/>
    <n v="5.2"/>
    <x v="7"/>
    <m/>
    <x v="11"/>
  </r>
  <r>
    <s v="Alvin and the Chipmunks "/>
    <n v="5.2"/>
    <x v="8"/>
    <m/>
    <x v="11"/>
  </r>
  <r>
    <s v="Alvin and the Chipmunks "/>
    <n v="5.2"/>
    <x v="2"/>
    <m/>
    <x v="11"/>
  </r>
  <r>
    <s v="Alvin and the Chipmunks "/>
    <n v="5.2"/>
    <x v="19"/>
    <m/>
    <x v="11"/>
  </r>
  <r>
    <s v="Meet the Parents "/>
    <n v="7"/>
    <x v="7"/>
    <m/>
    <x v="11"/>
  </r>
  <r>
    <s v="Pocahontas "/>
    <n v="6.6"/>
    <x v="1"/>
    <m/>
    <x v="11"/>
  </r>
  <r>
    <s v="Pocahontas "/>
    <n v="6.6"/>
    <x v="6"/>
    <m/>
    <x v="11"/>
  </r>
  <r>
    <s v="Pocahontas "/>
    <n v="6.6"/>
    <x v="12"/>
    <m/>
    <x v="11"/>
  </r>
  <r>
    <s v="Pocahontas "/>
    <n v="6.6"/>
    <x v="8"/>
    <m/>
    <x v="11"/>
  </r>
  <r>
    <s v="Pocahontas "/>
    <n v="6.6"/>
    <x v="13"/>
    <m/>
    <x v="11"/>
  </r>
  <r>
    <s v="Pocahontas "/>
    <n v="6.6"/>
    <x v="9"/>
    <m/>
    <x v="11"/>
  </r>
  <r>
    <s v="Pocahontas "/>
    <n v="6.6"/>
    <x v="5"/>
    <m/>
    <x v="11"/>
  </r>
  <r>
    <s v="Superman "/>
    <n v="7.3"/>
    <x v="0"/>
    <m/>
    <x v="11"/>
  </r>
  <r>
    <s v="Superman "/>
    <n v="7.3"/>
    <x v="1"/>
    <m/>
    <x v="11"/>
  </r>
  <r>
    <s v="Superman "/>
    <n v="7.3"/>
    <x v="12"/>
    <m/>
    <x v="11"/>
  </r>
  <r>
    <s v="Superman "/>
    <n v="7.3"/>
    <x v="5"/>
    <m/>
    <x v="11"/>
  </r>
  <r>
    <s v="Superman "/>
    <n v="7.3"/>
    <x v="3"/>
    <m/>
    <x v="11"/>
  </r>
  <r>
    <s v="The Nutty Professor "/>
    <n v="5.6"/>
    <x v="7"/>
    <m/>
    <x v="11"/>
  </r>
  <r>
    <s v="The Nutty Professor "/>
    <n v="5.6"/>
    <x v="5"/>
    <m/>
    <x v="11"/>
  </r>
  <r>
    <s v="The Nutty Professor "/>
    <n v="5.6"/>
    <x v="3"/>
    <m/>
    <x v="11"/>
  </r>
  <r>
    <s v="Hitch "/>
    <n v="6.6"/>
    <x v="7"/>
    <m/>
    <x v="11"/>
  </r>
  <r>
    <s v="Hitch "/>
    <n v="6.6"/>
    <x v="5"/>
    <m/>
    <x v="11"/>
  </r>
  <r>
    <s v="George of the Jungle "/>
    <n v="5.4"/>
    <x v="0"/>
    <m/>
    <x v="11"/>
  </r>
  <r>
    <s v="George of the Jungle "/>
    <n v="5.4"/>
    <x v="1"/>
    <m/>
    <x v="11"/>
  </r>
  <r>
    <s v="George of the Jungle "/>
    <n v="5.4"/>
    <x v="7"/>
    <m/>
    <x v="11"/>
  </r>
  <r>
    <s v="George of the Jungle "/>
    <n v="5.4"/>
    <x v="8"/>
    <m/>
    <x v="11"/>
  </r>
  <r>
    <s v="George of the Jungle "/>
    <n v="5.4"/>
    <x v="5"/>
    <m/>
    <x v="11"/>
  </r>
  <r>
    <s v="American Wedding "/>
    <n v="6.3"/>
    <x v="7"/>
    <m/>
    <x v="11"/>
  </r>
  <r>
    <s v="American Wedding "/>
    <n v="6.3"/>
    <x v="5"/>
    <m/>
    <x v="11"/>
  </r>
  <r>
    <s v="Captain Phillips "/>
    <n v="7.9"/>
    <x v="18"/>
    <m/>
    <x v="11"/>
  </r>
  <r>
    <s v="Captain Phillips "/>
    <n v="7.9"/>
    <x v="12"/>
    <m/>
    <x v="11"/>
  </r>
  <r>
    <s v="Captain Phillips "/>
    <n v="7.9"/>
    <x v="4"/>
    <m/>
    <x v="11"/>
  </r>
  <r>
    <s v="Date Night "/>
    <n v="6.3"/>
    <x v="7"/>
    <m/>
    <x v="11"/>
  </r>
  <r>
    <s v="Date Night "/>
    <n v="6.3"/>
    <x v="15"/>
    <m/>
    <x v="11"/>
  </r>
  <r>
    <s v="Date Night "/>
    <n v="6.3"/>
    <x v="5"/>
    <m/>
    <x v="11"/>
  </r>
  <r>
    <s v="Date Night "/>
    <n v="6.3"/>
    <x v="4"/>
    <m/>
    <x v="11"/>
  </r>
  <r>
    <s v="Casper "/>
    <n v="6"/>
    <x v="7"/>
    <m/>
    <x v="11"/>
  </r>
  <r>
    <s v="Casper "/>
    <n v="6"/>
    <x v="8"/>
    <m/>
    <x v="11"/>
  </r>
  <r>
    <s v="Casper "/>
    <n v="6"/>
    <x v="2"/>
    <m/>
    <x v="11"/>
  </r>
  <r>
    <s v="The Equalizer "/>
    <n v="7.2"/>
    <x v="0"/>
    <m/>
    <x v="11"/>
  </r>
  <r>
    <s v="The Equalizer "/>
    <n v="7.2"/>
    <x v="15"/>
    <m/>
    <x v="11"/>
  </r>
  <r>
    <s v="The Equalizer "/>
    <n v="7.2"/>
    <x v="4"/>
    <m/>
    <x v="11"/>
  </r>
  <r>
    <s v="Maid in Manhattan "/>
    <n v="5.0999999999999996"/>
    <x v="7"/>
    <m/>
    <x v="11"/>
  </r>
  <r>
    <s v="Maid in Manhattan "/>
    <n v="5.0999999999999996"/>
    <x v="12"/>
    <m/>
    <x v="11"/>
  </r>
  <r>
    <s v="Maid in Manhattan "/>
    <n v="5.0999999999999996"/>
    <x v="5"/>
    <m/>
    <x v="11"/>
  </r>
  <r>
    <s v="Crimson Tide "/>
    <n v="7.3"/>
    <x v="0"/>
    <m/>
    <x v="11"/>
  </r>
  <r>
    <s v="Crimson Tide "/>
    <n v="7.3"/>
    <x v="12"/>
    <m/>
    <x v="11"/>
  </r>
  <r>
    <s v="Crimson Tide "/>
    <n v="7.3"/>
    <x v="4"/>
    <m/>
    <x v="11"/>
  </r>
  <r>
    <s v="Crimson Tide "/>
    <n v="7.3"/>
    <x v="17"/>
    <m/>
    <x v="11"/>
  </r>
  <r>
    <s v="The Pursuit of Happyness "/>
    <n v="8"/>
    <x v="18"/>
    <m/>
    <x v="11"/>
  </r>
  <r>
    <s v="The Pursuit of Happyness "/>
    <n v="8"/>
    <x v="12"/>
    <m/>
    <x v="11"/>
  </r>
  <r>
    <s v="Flightplan "/>
    <n v="6.2"/>
    <x v="12"/>
    <m/>
    <x v="11"/>
  </r>
  <r>
    <s v="Flightplan "/>
    <n v="6.2"/>
    <x v="10"/>
    <m/>
    <x v="11"/>
  </r>
  <r>
    <s v="Flightplan "/>
    <n v="6.2"/>
    <x v="4"/>
    <m/>
    <x v="11"/>
  </r>
  <r>
    <s v="Disclosure "/>
    <n v="6"/>
    <x v="12"/>
    <m/>
    <x v="11"/>
  </r>
  <r>
    <s v="Disclosure "/>
    <n v="6"/>
    <x v="4"/>
    <m/>
    <x v="11"/>
  </r>
  <r>
    <s v="City of Angels "/>
    <n v="6.7"/>
    <x v="12"/>
    <m/>
    <x v="11"/>
  </r>
  <r>
    <s v="City of Angels "/>
    <n v="6.7"/>
    <x v="2"/>
    <m/>
    <x v="11"/>
  </r>
  <r>
    <s v="City of Angels "/>
    <n v="6.7"/>
    <x v="5"/>
    <m/>
    <x v="11"/>
  </r>
  <r>
    <s v="Kill Bill: Vol. 1 "/>
    <n v="8.1"/>
    <x v="0"/>
    <m/>
    <x v="11"/>
  </r>
  <r>
    <s v="Bowfinger "/>
    <n v="6.4"/>
    <x v="7"/>
    <m/>
    <x v="11"/>
  </r>
  <r>
    <s v="Kill Bill: Vol. 2 "/>
    <n v="8"/>
    <x v="0"/>
    <m/>
    <x v="11"/>
  </r>
  <r>
    <s v="Kill Bill: Vol. 2 "/>
    <n v="8"/>
    <x v="15"/>
    <m/>
    <x v="11"/>
  </r>
  <r>
    <s v="Kill Bill: Vol. 2 "/>
    <n v="8"/>
    <x v="12"/>
    <m/>
    <x v="11"/>
  </r>
  <r>
    <s v="Kill Bill: Vol. 2 "/>
    <n v="8"/>
    <x v="4"/>
    <m/>
    <x v="11"/>
  </r>
  <r>
    <s v="Tango &amp; Cash "/>
    <n v="6.3"/>
    <x v="0"/>
    <m/>
    <x v="11"/>
  </r>
  <r>
    <s v="Tango &amp; Cash "/>
    <n v="6.3"/>
    <x v="7"/>
    <m/>
    <x v="11"/>
  </r>
  <r>
    <s v="Tango &amp; Cash "/>
    <n v="6.3"/>
    <x v="15"/>
    <m/>
    <x v="11"/>
  </r>
  <r>
    <s v="Tango &amp; Cash "/>
    <n v="6.3"/>
    <x v="4"/>
    <m/>
    <x v="11"/>
  </r>
  <r>
    <s v="Death Becomes Her "/>
    <n v="6.4"/>
    <x v="7"/>
    <m/>
    <x v="11"/>
  </r>
  <r>
    <s v="Death Becomes Her "/>
    <n v="6.4"/>
    <x v="2"/>
    <m/>
    <x v="11"/>
  </r>
  <r>
    <s v="Death Becomes Her "/>
    <n v="6.4"/>
    <x v="16"/>
    <m/>
    <x v="11"/>
  </r>
  <r>
    <s v="Shanghai Noon "/>
    <n v="6.6"/>
    <x v="0"/>
    <m/>
    <x v="11"/>
  </r>
  <r>
    <s v="Shanghai Noon "/>
    <n v="6.6"/>
    <x v="1"/>
    <m/>
    <x v="11"/>
  </r>
  <r>
    <s v="Shanghai Noon "/>
    <n v="6.6"/>
    <x v="7"/>
    <m/>
    <x v="11"/>
  </r>
  <r>
    <s v="Shanghai Noon "/>
    <n v="6.6"/>
    <x v="11"/>
    <m/>
    <x v="11"/>
  </r>
  <r>
    <s v="Executive Decision "/>
    <n v="6.4"/>
    <x v="0"/>
    <m/>
    <x v="11"/>
  </r>
  <r>
    <s v="Executive Decision "/>
    <n v="6.4"/>
    <x v="1"/>
    <m/>
    <x v="11"/>
  </r>
  <r>
    <s v="Executive Decision "/>
    <n v="6.4"/>
    <x v="4"/>
    <m/>
    <x v="11"/>
  </r>
  <r>
    <s v="Mr. Popper's Penguins "/>
    <n v="6"/>
    <x v="7"/>
    <m/>
    <x v="11"/>
  </r>
  <r>
    <s v="Mr. Popper's Penguins "/>
    <n v="6"/>
    <x v="8"/>
    <m/>
    <x v="11"/>
  </r>
  <r>
    <s v="Mr. Popper's Penguins "/>
    <n v="6"/>
    <x v="2"/>
    <m/>
    <x v="11"/>
  </r>
  <r>
    <s v="The Forbidden Kingdom "/>
    <n v="6.6"/>
    <x v="0"/>
    <m/>
    <x v="11"/>
  </r>
  <r>
    <s v="The Forbidden Kingdom "/>
    <n v="6.6"/>
    <x v="1"/>
    <m/>
    <x v="11"/>
  </r>
  <r>
    <s v="The Forbidden Kingdom "/>
    <n v="6.6"/>
    <x v="2"/>
    <m/>
    <x v="11"/>
  </r>
  <r>
    <s v="Free Birds "/>
    <n v="5.9"/>
    <x v="1"/>
    <m/>
    <x v="11"/>
  </r>
  <r>
    <s v="Free Birds "/>
    <n v="5.9"/>
    <x v="6"/>
    <m/>
    <x v="11"/>
  </r>
  <r>
    <s v="Free Birds "/>
    <n v="5.9"/>
    <x v="7"/>
    <m/>
    <x v="11"/>
  </r>
  <r>
    <s v="Free Birds "/>
    <n v="5.9"/>
    <x v="8"/>
    <m/>
    <x v="11"/>
  </r>
  <r>
    <s v="Alien 3 "/>
    <n v="6.4"/>
    <x v="0"/>
    <m/>
    <x v="11"/>
  </r>
  <r>
    <s v="Alien 3 "/>
    <n v="6.4"/>
    <x v="16"/>
    <m/>
    <x v="11"/>
  </r>
  <r>
    <s v="Alien 3 "/>
    <n v="6.4"/>
    <x v="3"/>
    <m/>
    <x v="11"/>
  </r>
  <r>
    <s v="Evita "/>
    <n v="6.3"/>
    <x v="18"/>
    <m/>
    <x v="11"/>
  </r>
  <r>
    <s v="Evita "/>
    <n v="6.3"/>
    <x v="12"/>
    <m/>
    <x v="11"/>
  </r>
  <r>
    <s v="Evita "/>
    <n v="6.3"/>
    <x v="13"/>
    <m/>
    <x v="11"/>
  </r>
  <r>
    <s v="Evita "/>
    <n v="6.3"/>
    <x v="9"/>
    <m/>
    <x v="11"/>
  </r>
  <r>
    <s v="Ronin "/>
    <n v="7.3"/>
    <x v="0"/>
    <m/>
    <x v="11"/>
  </r>
  <r>
    <s v="Ronin "/>
    <n v="7.3"/>
    <x v="1"/>
    <m/>
    <x v="11"/>
  </r>
  <r>
    <s v="Ronin "/>
    <n v="7.3"/>
    <x v="15"/>
    <m/>
    <x v="11"/>
  </r>
  <r>
    <s v="Ronin "/>
    <n v="7.3"/>
    <x v="4"/>
    <m/>
    <x v="11"/>
  </r>
  <r>
    <s v="The Ghost and the Darkness "/>
    <n v="6.8"/>
    <x v="1"/>
    <m/>
    <x v="11"/>
  </r>
  <r>
    <s v="The Ghost and the Darkness "/>
    <n v="6.8"/>
    <x v="12"/>
    <m/>
    <x v="11"/>
  </r>
  <r>
    <s v="The Ghost and the Darkness "/>
    <n v="6.8"/>
    <x v="16"/>
    <m/>
    <x v="11"/>
  </r>
  <r>
    <s v="The Ghost and the Darkness "/>
    <n v="6.8"/>
    <x v="4"/>
    <m/>
    <x v="11"/>
  </r>
  <r>
    <s v="Paddington "/>
    <n v="7.2"/>
    <x v="6"/>
    <m/>
    <x v="11"/>
  </r>
  <r>
    <s v="Paddington "/>
    <n v="7.2"/>
    <x v="7"/>
    <m/>
    <x v="11"/>
  </r>
  <r>
    <s v="Paddington "/>
    <n v="7.2"/>
    <x v="8"/>
    <m/>
    <x v="11"/>
  </r>
  <r>
    <s v="Paddington "/>
    <n v="7.2"/>
    <x v="2"/>
    <m/>
    <x v="11"/>
  </r>
  <r>
    <s v="The Watch "/>
    <n v="5.7"/>
    <x v="0"/>
    <m/>
    <x v="11"/>
  </r>
  <r>
    <s v="The Watch "/>
    <n v="5.7"/>
    <x v="7"/>
    <m/>
    <x v="11"/>
  </r>
  <r>
    <s v="The Watch "/>
    <n v="5.7"/>
    <x v="3"/>
    <m/>
    <x v="11"/>
  </r>
  <r>
    <s v="The Hunted "/>
    <n v="6"/>
    <x v="0"/>
    <m/>
    <x v="11"/>
  </r>
  <r>
    <s v="The Hunted "/>
    <n v="6"/>
    <x v="15"/>
    <m/>
    <x v="11"/>
  </r>
  <r>
    <s v="The Hunted "/>
    <n v="6"/>
    <x v="12"/>
    <m/>
    <x v="11"/>
  </r>
  <r>
    <s v="The Hunted "/>
    <n v="6"/>
    <x v="4"/>
    <m/>
    <x v="11"/>
  </r>
  <r>
    <s v="Instinct "/>
    <n v="6.5"/>
    <x v="12"/>
    <m/>
    <x v="11"/>
  </r>
  <r>
    <s v="Instinct "/>
    <n v="6.5"/>
    <x v="4"/>
    <m/>
    <x v="11"/>
  </r>
  <r>
    <s v="Stuck on You "/>
    <n v="5.8"/>
    <x v="7"/>
    <m/>
    <x v="11"/>
  </r>
  <r>
    <s v="Semi-Pro "/>
    <n v="5.8"/>
    <x v="7"/>
    <m/>
    <x v="11"/>
  </r>
  <r>
    <s v="Semi-Pro "/>
    <n v="5.8"/>
    <x v="14"/>
    <m/>
    <x v="11"/>
  </r>
  <r>
    <s v="The Pirates! Band of Misfits "/>
    <n v="6.7"/>
    <x v="1"/>
    <m/>
    <x v="11"/>
  </r>
  <r>
    <s v="The Pirates! Band of Misfits "/>
    <n v="6.7"/>
    <x v="6"/>
    <m/>
    <x v="11"/>
  </r>
  <r>
    <s v="The Pirates! Band of Misfits "/>
    <n v="6.7"/>
    <x v="7"/>
    <m/>
    <x v="11"/>
  </r>
  <r>
    <s v="The Pirates! Band of Misfits "/>
    <n v="6.7"/>
    <x v="8"/>
    <m/>
    <x v="11"/>
  </r>
  <r>
    <s v="Changeling "/>
    <n v="7.8"/>
    <x v="15"/>
    <m/>
    <x v="11"/>
  </r>
  <r>
    <s v="Changeling "/>
    <n v="7.8"/>
    <x v="12"/>
    <m/>
    <x v="11"/>
  </r>
  <r>
    <s v="Changeling "/>
    <n v="7.8"/>
    <x v="10"/>
    <m/>
    <x v="11"/>
  </r>
  <r>
    <s v="Changeling "/>
    <n v="7.8"/>
    <x v="4"/>
    <m/>
    <x v="11"/>
  </r>
  <r>
    <s v="Chain Reaction "/>
    <n v="5.6"/>
    <x v="0"/>
    <m/>
    <x v="11"/>
  </r>
  <r>
    <s v="Chain Reaction "/>
    <n v="5.6"/>
    <x v="12"/>
    <m/>
    <x v="11"/>
  </r>
  <r>
    <s v="Chain Reaction "/>
    <n v="5.6"/>
    <x v="3"/>
    <m/>
    <x v="11"/>
  </r>
  <r>
    <s v="Chain Reaction "/>
    <n v="5.6"/>
    <x v="4"/>
    <m/>
    <x v="11"/>
  </r>
  <r>
    <s v="The Fan "/>
    <n v="5.8"/>
    <x v="0"/>
    <m/>
    <x v="11"/>
  </r>
  <r>
    <s v="The Fan "/>
    <n v="5.8"/>
    <x v="12"/>
    <m/>
    <x v="11"/>
  </r>
  <r>
    <s v="The Fan "/>
    <n v="5.8"/>
    <x v="14"/>
    <m/>
    <x v="11"/>
  </r>
  <r>
    <s v="The Fan "/>
    <n v="5.8"/>
    <x v="4"/>
    <m/>
    <x v="11"/>
  </r>
  <r>
    <s v="The Phantom of the Opera "/>
    <n v="7.4"/>
    <x v="12"/>
    <m/>
    <x v="11"/>
  </r>
  <r>
    <s v="The Phantom of the Opera "/>
    <n v="7.4"/>
    <x v="9"/>
    <m/>
    <x v="11"/>
  </r>
  <r>
    <s v="The Phantom of the Opera "/>
    <n v="7.4"/>
    <x v="5"/>
    <m/>
    <x v="11"/>
  </r>
  <r>
    <s v="The Phantom of the Opera "/>
    <n v="7.4"/>
    <x v="4"/>
    <m/>
    <x v="11"/>
  </r>
  <r>
    <s v="Elizabeth: The Golden Age "/>
    <n v="6.9"/>
    <x v="18"/>
    <m/>
    <x v="11"/>
  </r>
  <r>
    <s v="Elizabeth: The Golden Age "/>
    <n v="6.9"/>
    <x v="12"/>
    <m/>
    <x v="11"/>
  </r>
  <r>
    <s v="Elizabeth: The Golden Age "/>
    <n v="6.9"/>
    <x v="13"/>
    <m/>
    <x v="11"/>
  </r>
  <r>
    <s v="Elizabeth: The Golden Age "/>
    <n v="6.9"/>
    <x v="17"/>
    <m/>
    <x v="11"/>
  </r>
  <r>
    <s v="Æon Flux "/>
    <n v="5.5"/>
    <x v="0"/>
    <m/>
    <x v="11"/>
  </r>
  <r>
    <s v="Æon Flux "/>
    <n v="5.5"/>
    <x v="3"/>
    <m/>
    <x v="11"/>
  </r>
  <r>
    <s v="Gods and Generals "/>
    <n v="6.3"/>
    <x v="12"/>
    <m/>
    <x v="11"/>
  </r>
  <r>
    <s v="Gods and Generals "/>
    <n v="6.3"/>
    <x v="13"/>
    <m/>
    <x v="11"/>
  </r>
  <r>
    <s v="Gods and Generals "/>
    <n v="6.3"/>
    <x v="17"/>
    <m/>
    <x v="11"/>
  </r>
  <r>
    <s v="Turbulence "/>
    <n v="4.7"/>
    <x v="0"/>
    <m/>
    <x v="11"/>
  </r>
  <r>
    <s v="Turbulence "/>
    <n v="4.7"/>
    <x v="4"/>
    <m/>
    <x v="11"/>
  </r>
  <r>
    <s v="Imagine That "/>
    <n v="5.6"/>
    <x v="7"/>
    <m/>
    <x v="11"/>
  </r>
  <r>
    <s v="Imagine That "/>
    <n v="5.6"/>
    <x v="12"/>
    <m/>
    <x v="11"/>
  </r>
  <r>
    <s v="Imagine That "/>
    <n v="5.6"/>
    <x v="8"/>
    <m/>
    <x v="11"/>
  </r>
  <r>
    <s v="Imagine That "/>
    <n v="5.6"/>
    <x v="2"/>
    <m/>
    <x v="11"/>
  </r>
  <r>
    <s v="Muppets Most Wanted "/>
    <n v="6.4"/>
    <x v="1"/>
    <m/>
    <x v="11"/>
  </r>
  <r>
    <s v="Muppets Most Wanted "/>
    <n v="6.4"/>
    <x v="7"/>
    <m/>
    <x v="11"/>
  </r>
  <r>
    <s v="Muppets Most Wanted "/>
    <n v="6.4"/>
    <x v="15"/>
    <m/>
    <x v="11"/>
  </r>
  <r>
    <s v="Muppets Most Wanted "/>
    <n v="6.4"/>
    <x v="8"/>
    <m/>
    <x v="11"/>
  </r>
  <r>
    <s v="Muppets Most Wanted "/>
    <n v="6.4"/>
    <x v="9"/>
    <m/>
    <x v="11"/>
  </r>
  <r>
    <s v="Thunderbirds "/>
    <n v="4.2"/>
    <x v="0"/>
    <m/>
    <x v="11"/>
  </r>
  <r>
    <s v="Thunderbirds "/>
    <n v="4.2"/>
    <x v="1"/>
    <m/>
    <x v="11"/>
  </r>
  <r>
    <s v="Thunderbirds "/>
    <n v="4.2"/>
    <x v="7"/>
    <m/>
    <x v="11"/>
  </r>
  <r>
    <s v="Thunderbirds "/>
    <n v="4.2"/>
    <x v="8"/>
    <m/>
    <x v="11"/>
  </r>
  <r>
    <s v="Thunderbirds "/>
    <n v="4.2"/>
    <x v="3"/>
    <m/>
    <x v="11"/>
  </r>
  <r>
    <s v="Burlesque "/>
    <n v="6.4"/>
    <x v="12"/>
    <m/>
    <x v="11"/>
  </r>
  <r>
    <s v="Burlesque "/>
    <n v="6.4"/>
    <x v="19"/>
    <m/>
    <x v="11"/>
  </r>
  <r>
    <s v="Burlesque "/>
    <n v="6.4"/>
    <x v="9"/>
    <m/>
    <x v="11"/>
  </r>
  <r>
    <s v="Burlesque "/>
    <n v="6.4"/>
    <x v="5"/>
    <m/>
    <x v="11"/>
  </r>
  <r>
    <s v="A Very Long Engagement "/>
    <n v="7.7"/>
    <x v="12"/>
    <m/>
    <x v="11"/>
  </r>
  <r>
    <s v="A Very Long Engagement "/>
    <n v="7.7"/>
    <x v="10"/>
    <m/>
    <x v="11"/>
  </r>
  <r>
    <s v="A Very Long Engagement "/>
    <n v="7.7"/>
    <x v="5"/>
    <m/>
    <x v="11"/>
  </r>
  <r>
    <s v="A Very Long Engagement "/>
    <n v="7.7"/>
    <x v="17"/>
    <m/>
    <x v="11"/>
  </r>
  <r>
    <s v="Blade II "/>
    <n v="6.7"/>
    <x v="0"/>
    <m/>
    <x v="11"/>
  </r>
  <r>
    <s v="Blade II "/>
    <n v="6.7"/>
    <x v="16"/>
    <m/>
    <x v="11"/>
  </r>
  <r>
    <s v="Blade II "/>
    <n v="6.7"/>
    <x v="3"/>
    <m/>
    <x v="11"/>
  </r>
  <r>
    <s v="Blade II "/>
    <n v="6.7"/>
    <x v="4"/>
    <m/>
    <x v="11"/>
  </r>
  <r>
    <s v="Seven Pounds "/>
    <n v="7.7"/>
    <x v="12"/>
    <m/>
    <x v="11"/>
  </r>
  <r>
    <s v="Seven Pounds "/>
    <n v="7.7"/>
    <x v="5"/>
    <m/>
    <x v="11"/>
  </r>
  <r>
    <s v="Bullet to the Head "/>
    <n v="5.7"/>
    <x v="0"/>
    <m/>
    <x v="11"/>
  </r>
  <r>
    <s v="Bullet to the Head "/>
    <n v="5.7"/>
    <x v="4"/>
    <m/>
    <x v="11"/>
  </r>
  <r>
    <s v="The Godfather: Part III "/>
    <n v="7.6"/>
    <x v="15"/>
    <m/>
    <x v="11"/>
  </r>
  <r>
    <s v="The Godfather: Part III "/>
    <n v="7.6"/>
    <x v="12"/>
    <m/>
    <x v="11"/>
  </r>
  <r>
    <s v="Elizabethtown "/>
    <n v="6.4"/>
    <x v="7"/>
    <m/>
    <x v="11"/>
  </r>
  <r>
    <s v="Elizabethtown "/>
    <n v="6.4"/>
    <x v="12"/>
    <m/>
    <x v="11"/>
  </r>
  <r>
    <s v="Elizabethtown "/>
    <n v="6.4"/>
    <x v="5"/>
    <m/>
    <x v="11"/>
  </r>
  <r>
    <s v="You, Me and Dupree "/>
    <n v="5.6"/>
    <x v="7"/>
    <m/>
    <x v="11"/>
  </r>
  <r>
    <s v="You, Me and Dupree "/>
    <n v="5.6"/>
    <x v="5"/>
    <m/>
    <x v="11"/>
  </r>
  <r>
    <s v="Superman II "/>
    <n v="6.8"/>
    <x v="0"/>
    <m/>
    <x v="11"/>
  </r>
  <r>
    <s v="Superman II "/>
    <n v="6.8"/>
    <x v="1"/>
    <m/>
    <x v="11"/>
  </r>
  <r>
    <s v="Superman II "/>
    <n v="6.8"/>
    <x v="5"/>
    <m/>
    <x v="11"/>
  </r>
  <r>
    <s v="Superman II "/>
    <n v="6.8"/>
    <x v="3"/>
    <m/>
    <x v="11"/>
  </r>
  <r>
    <s v="All the King's Men "/>
    <n v="6.2"/>
    <x v="12"/>
    <m/>
    <x v="11"/>
  </r>
  <r>
    <s v="All the King's Men "/>
    <n v="6.2"/>
    <x v="4"/>
    <m/>
    <x v="11"/>
  </r>
  <r>
    <s v="Shaft "/>
    <n v="5.9"/>
    <x v="0"/>
    <m/>
    <x v="11"/>
  </r>
  <r>
    <s v="Shaft "/>
    <n v="5.9"/>
    <x v="15"/>
    <m/>
    <x v="11"/>
  </r>
  <r>
    <s v="Shaft "/>
    <n v="5.9"/>
    <x v="4"/>
    <m/>
    <x v="11"/>
  </r>
  <r>
    <s v="Anastasia "/>
    <n v="7.1"/>
    <x v="1"/>
    <m/>
    <x v="11"/>
  </r>
  <r>
    <s v="Anastasia "/>
    <n v="7.1"/>
    <x v="6"/>
    <m/>
    <x v="11"/>
  </r>
  <r>
    <s v="Anastasia "/>
    <n v="7.1"/>
    <x v="12"/>
    <m/>
    <x v="11"/>
  </r>
  <r>
    <s v="Anastasia "/>
    <n v="7.1"/>
    <x v="8"/>
    <m/>
    <x v="11"/>
  </r>
  <r>
    <s v="Anastasia "/>
    <n v="7.1"/>
    <x v="2"/>
    <m/>
    <x v="11"/>
  </r>
  <r>
    <s v="Anastasia "/>
    <n v="7.1"/>
    <x v="9"/>
    <m/>
    <x v="11"/>
  </r>
  <r>
    <s v="Anastasia "/>
    <n v="7.1"/>
    <x v="10"/>
    <m/>
    <x v="11"/>
  </r>
  <r>
    <s v="Anastasia "/>
    <n v="7.1"/>
    <x v="5"/>
    <m/>
    <x v="11"/>
  </r>
  <r>
    <s v="Moulin Rouge! "/>
    <n v="7.6"/>
    <x v="12"/>
    <m/>
    <x v="11"/>
  </r>
  <r>
    <s v="Moulin Rouge! "/>
    <n v="7.6"/>
    <x v="9"/>
    <m/>
    <x v="11"/>
  </r>
  <r>
    <s v="Moulin Rouge! "/>
    <n v="7.6"/>
    <x v="5"/>
    <m/>
    <x v="11"/>
  </r>
  <r>
    <s v="Domestic Disturbance "/>
    <n v="5.5"/>
    <x v="15"/>
    <m/>
    <x v="11"/>
  </r>
  <r>
    <s v="Domestic Disturbance "/>
    <n v="5.5"/>
    <x v="10"/>
    <m/>
    <x v="11"/>
  </r>
  <r>
    <s v="Domestic Disturbance "/>
    <n v="5.5"/>
    <x v="4"/>
    <m/>
    <x v="11"/>
  </r>
  <r>
    <s v="Black Mass "/>
    <n v="7"/>
    <x v="18"/>
    <m/>
    <x v="11"/>
  </r>
  <r>
    <s v="Black Mass "/>
    <n v="7"/>
    <x v="15"/>
    <m/>
    <x v="11"/>
  </r>
  <r>
    <s v="Black Mass "/>
    <n v="7"/>
    <x v="12"/>
    <m/>
    <x v="11"/>
  </r>
  <r>
    <s v="Flags of Our Fathers "/>
    <n v="7.1"/>
    <x v="12"/>
    <m/>
    <x v="11"/>
  </r>
  <r>
    <s v="Flags of Our Fathers "/>
    <n v="7.1"/>
    <x v="13"/>
    <m/>
    <x v="11"/>
  </r>
  <r>
    <s v="Flags of Our Fathers "/>
    <n v="7.1"/>
    <x v="17"/>
    <m/>
    <x v="11"/>
  </r>
  <r>
    <s v="Law Abiding Citizen "/>
    <n v="7.4"/>
    <x v="15"/>
    <m/>
    <x v="11"/>
  </r>
  <r>
    <s v="Law Abiding Citizen "/>
    <n v="7.4"/>
    <x v="12"/>
    <m/>
    <x v="11"/>
  </r>
  <r>
    <s v="Law Abiding Citizen "/>
    <n v="7.4"/>
    <x v="4"/>
    <m/>
    <x v="11"/>
  </r>
  <r>
    <s v="Grindhouse "/>
    <n v="7.6"/>
    <x v="0"/>
    <m/>
    <x v="11"/>
  </r>
  <r>
    <s v="Grindhouse "/>
    <n v="7.6"/>
    <x v="16"/>
    <m/>
    <x v="11"/>
  </r>
  <r>
    <s v="Grindhouse "/>
    <n v="7.6"/>
    <x v="4"/>
    <m/>
    <x v="11"/>
  </r>
  <r>
    <s v="Beloved "/>
    <n v="5.9"/>
    <x v="12"/>
    <m/>
    <x v="11"/>
  </r>
  <r>
    <s v="Beloved "/>
    <n v="5.9"/>
    <x v="13"/>
    <m/>
    <x v="11"/>
  </r>
  <r>
    <s v="Beloved "/>
    <n v="5.9"/>
    <x v="16"/>
    <m/>
    <x v="11"/>
  </r>
  <r>
    <s v="Lucky You "/>
    <n v="5.9"/>
    <x v="12"/>
    <m/>
    <x v="11"/>
  </r>
  <r>
    <s v="Lucky You "/>
    <n v="5.9"/>
    <x v="5"/>
    <m/>
    <x v="11"/>
  </r>
  <r>
    <s v="Lucky You "/>
    <n v="5.9"/>
    <x v="14"/>
    <m/>
    <x v="11"/>
  </r>
  <r>
    <s v="Catch Me If You Can "/>
    <n v="8"/>
    <x v="18"/>
    <m/>
    <x v="11"/>
  </r>
  <r>
    <s v="Catch Me If You Can "/>
    <n v="8"/>
    <x v="15"/>
    <m/>
    <x v="11"/>
  </r>
  <r>
    <s v="Catch Me If You Can "/>
    <n v="8"/>
    <x v="12"/>
    <m/>
    <x v="11"/>
  </r>
  <r>
    <s v="Zero Dark Thirty "/>
    <n v="7.4"/>
    <x v="12"/>
    <m/>
    <x v="11"/>
  </r>
  <r>
    <s v="Zero Dark Thirty "/>
    <n v="7.4"/>
    <x v="13"/>
    <m/>
    <x v="11"/>
  </r>
  <r>
    <s v="Zero Dark Thirty "/>
    <n v="7.4"/>
    <x v="4"/>
    <m/>
    <x v="11"/>
  </r>
  <r>
    <s v="The Break-Up "/>
    <n v="5.8"/>
    <x v="7"/>
    <m/>
    <x v="11"/>
  </r>
  <r>
    <s v="The Break-Up "/>
    <n v="5.8"/>
    <x v="12"/>
    <m/>
    <x v="11"/>
  </r>
  <r>
    <s v="The Break-Up "/>
    <n v="5.8"/>
    <x v="5"/>
    <m/>
    <x v="11"/>
  </r>
  <r>
    <s v="Mamma Mia! "/>
    <n v="6.3"/>
    <x v="7"/>
    <m/>
    <x v="11"/>
  </r>
  <r>
    <s v="Mamma Mia! "/>
    <n v="6.3"/>
    <x v="8"/>
    <m/>
    <x v="11"/>
  </r>
  <r>
    <s v="Mamma Mia! "/>
    <n v="6.3"/>
    <x v="9"/>
    <m/>
    <x v="11"/>
  </r>
  <r>
    <s v="Mamma Mia! "/>
    <n v="6.3"/>
    <x v="5"/>
    <m/>
    <x v="11"/>
  </r>
  <r>
    <s v="Valentine's Day "/>
    <n v="5.7"/>
    <x v="7"/>
    <m/>
    <x v="11"/>
  </r>
  <r>
    <s v="Valentine's Day "/>
    <n v="5.7"/>
    <x v="5"/>
    <m/>
    <x v="11"/>
  </r>
  <r>
    <s v="The Dukes of Hazzard "/>
    <n v="5.0999999999999996"/>
    <x v="0"/>
    <m/>
    <x v="11"/>
  </r>
  <r>
    <s v="The Dukes of Hazzard "/>
    <n v="5.0999999999999996"/>
    <x v="1"/>
    <m/>
    <x v="11"/>
  </r>
  <r>
    <s v="The Dukes of Hazzard "/>
    <n v="5.0999999999999996"/>
    <x v="7"/>
    <m/>
    <x v="11"/>
  </r>
  <r>
    <s v="The Thin Red Line "/>
    <n v="7.6"/>
    <x v="12"/>
    <m/>
    <x v="11"/>
  </r>
  <r>
    <s v="The Thin Red Line "/>
    <n v="7.6"/>
    <x v="17"/>
    <m/>
    <x v="11"/>
  </r>
  <r>
    <s v="The Change-Up "/>
    <n v="6.4"/>
    <x v="7"/>
    <m/>
    <x v="11"/>
  </r>
  <r>
    <s v="The Change-Up "/>
    <n v="6.4"/>
    <x v="2"/>
    <m/>
    <x v="11"/>
  </r>
  <r>
    <s v="Man on the Moon "/>
    <n v="7.4"/>
    <x v="18"/>
    <m/>
    <x v="11"/>
  </r>
  <r>
    <s v="Man on the Moon "/>
    <n v="7.4"/>
    <x v="7"/>
    <m/>
    <x v="11"/>
  </r>
  <r>
    <s v="Man on the Moon "/>
    <n v="7.4"/>
    <x v="12"/>
    <m/>
    <x v="11"/>
  </r>
  <r>
    <s v="Casino "/>
    <n v="8.1999999999999993"/>
    <x v="18"/>
    <m/>
    <x v="11"/>
  </r>
  <r>
    <s v="Casino "/>
    <n v="8.1999999999999993"/>
    <x v="15"/>
    <m/>
    <x v="11"/>
  </r>
  <r>
    <s v="Casino "/>
    <n v="8.1999999999999993"/>
    <x v="12"/>
    <m/>
    <x v="11"/>
  </r>
  <r>
    <s v="From Paris with Love "/>
    <n v="6.5"/>
    <x v="0"/>
    <m/>
    <x v="11"/>
  </r>
  <r>
    <s v="From Paris with Love "/>
    <n v="6.5"/>
    <x v="4"/>
    <m/>
    <x v="11"/>
  </r>
  <r>
    <s v="Bulletproof Monk "/>
    <n v="5.5"/>
    <x v="0"/>
    <m/>
    <x v="11"/>
  </r>
  <r>
    <s v="Bulletproof Monk "/>
    <n v="5.5"/>
    <x v="7"/>
    <m/>
    <x v="11"/>
  </r>
  <r>
    <s v="Bulletproof Monk "/>
    <n v="5.5"/>
    <x v="2"/>
    <m/>
    <x v="11"/>
  </r>
  <r>
    <s v="Me, Myself &amp; Irene "/>
    <n v="6.5"/>
    <x v="7"/>
    <m/>
    <x v="11"/>
  </r>
  <r>
    <s v="Barnyard "/>
    <n v="5.6"/>
    <x v="6"/>
    <m/>
    <x v="11"/>
  </r>
  <r>
    <s v="Barnyard "/>
    <n v="5.6"/>
    <x v="7"/>
    <m/>
    <x v="11"/>
  </r>
  <r>
    <s v="Barnyard "/>
    <n v="5.6"/>
    <x v="8"/>
    <m/>
    <x v="11"/>
  </r>
  <r>
    <s v="The Twilight Saga: New Moon "/>
    <n v="4.5999999999999996"/>
    <x v="1"/>
    <m/>
    <x v="11"/>
  </r>
  <r>
    <s v="The Twilight Saga: New Moon "/>
    <n v="4.5999999999999996"/>
    <x v="12"/>
    <m/>
    <x v="11"/>
  </r>
  <r>
    <s v="The Twilight Saga: New Moon "/>
    <n v="4.5999999999999996"/>
    <x v="2"/>
    <m/>
    <x v="11"/>
  </r>
  <r>
    <s v="The Twilight Saga: New Moon "/>
    <n v="4.5999999999999996"/>
    <x v="5"/>
    <m/>
    <x v="11"/>
  </r>
  <r>
    <s v="Shrek "/>
    <n v="7.9"/>
    <x v="1"/>
    <m/>
    <x v="11"/>
  </r>
  <r>
    <s v="Shrek "/>
    <n v="7.9"/>
    <x v="6"/>
    <m/>
    <x v="11"/>
  </r>
  <r>
    <s v="Shrek "/>
    <n v="7.9"/>
    <x v="7"/>
    <m/>
    <x v="11"/>
  </r>
  <r>
    <s v="Shrek "/>
    <n v="7.9"/>
    <x v="8"/>
    <m/>
    <x v="11"/>
  </r>
  <r>
    <s v="Shrek "/>
    <n v="7.9"/>
    <x v="2"/>
    <m/>
    <x v="11"/>
  </r>
  <r>
    <s v="The Adjustment Bureau "/>
    <n v="7.1"/>
    <x v="5"/>
    <m/>
    <x v="11"/>
  </r>
  <r>
    <s v="The Adjustment Bureau "/>
    <n v="7.1"/>
    <x v="3"/>
    <m/>
    <x v="11"/>
  </r>
  <r>
    <s v="The Adjustment Bureau "/>
    <n v="7.1"/>
    <x v="4"/>
    <m/>
    <x v="11"/>
  </r>
  <r>
    <s v="Robin Hood: Prince of Thieves "/>
    <n v="6.9"/>
    <x v="0"/>
    <m/>
    <x v="11"/>
  </r>
  <r>
    <s v="Robin Hood: Prince of Thieves "/>
    <n v="6.9"/>
    <x v="1"/>
    <m/>
    <x v="11"/>
  </r>
  <r>
    <s v="Robin Hood: Prince of Thieves "/>
    <n v="6.9"/>
    <x v="12"/>
    <m/>
    <x v="11"/>
  </r>
  <r>
    <s v="Robin Hood: Prince of Thieves "/>
    <n v="6.9"/>
    <x v="5"/>
    <m/>
    <x v="11"/>
  </r>
  <r>
    <s v="Jerry Maguire "/>
    <n v="7.3"/>
    <x v="7"/>
    <m/>
    <x v="11"/>
  </r>
  <r>
    <s v="Jerry Maguire "/>
    <n v="7.3"/>
    <x v="12"/>
    <m/>
    <x v="11"/>
  </r>
  <r>
    <s v="Jerry Maguire "/>
    <n v="7.3"/>
    <x v="5"/>
    <m/>
    <x v="11"/>
  </r>
  <r>
    <s v="Jerry Maguire "/>
    <n v="7.3"/>
    <x v="14"/>
    <m/>
    <x v="11"/>
  </r>
  <r>
    <s v="Ted "/>
    <n v="7"/>
    <x v="7"/>
    <m/>
    <x v="11"/>
  </r>
  <r>
    <s v="Ted "/>
    <n v="7"/>
    <x v="2"/>
    <m/>
    <x v="11"/>
  </r>
  <r>
    <s v="As Good as It Gets "/>
    <n v="7.7"/>
    <x v="7"/>
    <m/>
    <x v="11"/>
  </r>
  <r>
    <s v="As Good as It Gets "/>
    <n v="7.7"/>
    <x v="12"/>
    <m/>
    <x v="11"/>
  </r>
  <r>
    <s v="As Good as It Gets "/>
    <n v="7.7"/>
    <x v="5"/>
    <m/>
    <x v="11"/>
  </r>
  <r>
    <s v="Patch Adams "/>
    <n v="6.7"/>
    <x v="18"/>
    <m/>
    <x v="11"/>
  </r>
  <r>
    <s v="Patch Adams "/>
    <n v="6.7"/>
    <x v="7"/>
    <m/>
    <x v="11"/>
  </r>
  <r>
    <s v="Patch Adams "/>
    <n v="6.7"/>
    <x v="12"/>
    <m/>
    <x v="11"/>
  </r>
  <r>
    <s v="Patch Adams "/>
    <n v="6.7"/>
    <x v="5"/>
    <m/>
    <x v="11"/>
  </r>
  <r>
    <s v="Anchorman 2: The Legend Continues "/>
    <n v="6.3"/>
    <x v="7"/>
    <m/>
    <x v="11"/>
  </r>
  <r>
    <s v="Mr. Deeds "/>
    <n v="5.8"/>
    <x v="7"/>
    <m/>
    <x v="11"/>
  </r>
  <r>
    <s v="Mr. Deeds "/>
    <n v="5.8"/>
    <x v="5"/>
    <m/>
    <x v="11"/>
  </r>
  <r>
    <s v="Super 8 "/>
    <n v="7.1"/>
    <x v="10"/>
    <m/>
    <x v="11"/>
  </r>
  <r>
    <s v="Super 8 "/>
    <n v="7.1"/>
    <x v="3"/>
    <m/>
    <x v="11"/>
  </r>
  <r>
    <s v="Super 8 "/>
    <n v="7.1"/>
    <x v="4"/>
    <m/>
    <x v="11"/>
  </r>
  <r>
    <s v="Erin Brockovich "/>
    <n v="7.3"/>
    <x v="18"/>
    <m/>
    <x v="11"/>
  </r>
  <r>
    <s v="Erin Brockovich "/>
    <n v="7.3"/>
    <x v="12"/>
    <m/>
    <x v="11"/>
  </r>
  <r>
    <s v="How to Lose a Guy in 10 Days "/>
    <n v="6.4"/>
    <x v="7"/>
    <m/>
    <x v="11"/>
  </r>
  <r>
    <s v="How to Lose a Guy in 10 Days "/>
    <n v="6.4"/>
    <x v="5"/>
    <m/>
    <x v="11"/>
  </r>
  <r>
    <s v="22 Jump Street "/>
    <n v="7.1"/>
    <x v="0"/>
    <m/>
    <x v="11"/>
  </r>
  <r>
    <s v="22 Jump Street "/>
    <n v="7.1"/>
    <x v="7"/>
    <m/>
    <x v="11"/>
  </r>
  <r>
    <s v="22 Jump Street "/>
    <n v="7.1"/>
    <x v="15"/>
    <m/>
    <x v="11"/>
  </r>
  <r>
    <s v="Interview with the Vampire: The Vampire Chronicles "/>
    <n v="7.6"/>
    <x v="12"/>
    <m/>
    <x v="11"/>
  </r>
  <r>
    <s v="Interview with the Vampire: The Vampire Chronicles "/>
    <n v="7.6"/>
    <x v="2"/>
    <m/>
    <x v="11"/>
  </r>
  <r>
    <s v="Interview with the Vampire: The Vampire Chronicles "/>
    <n v="7.6"/>
    <x v="16"/>
    <m/>
    <x v="11"/>
  </r>
  <r>
    <s v="Yes Man "/>
    <n v="6.8"/>
    <x v="7"/>
    <m/>
    <x v="11"/>
  </r>
  <r>
    <s v="Yes Man "/>
    <n v="6.8"/>
    <x v="5"/>
    <m/>
    <x v="11"/>
  </r>
  <r>
    <s v="Central Intelligence "/>
    <n v="6.6"/>
    <x v="0"/>
    <m/>
    <x v="11"/>
  </r>
  <r>
    <s v="Central Intelligence "/>
    <n v="6.6"/>
    <x v="7"/>
    <m/>
    <x v="11"/>
  </r>
  <r>
    <s v="Central Intelligence "/>
    <n v="6.6"/>
    <x v="15"/>
    <m/>
    <x v="11"/>
  </r>
  <r>
    <s v="Stepmom "/>
    <n v="6.7"/>
    <x v="7"/>
    <m/>
    <x v="11"/>
  </r>
  <r>
    <s v="Stepmom "/>
    <n v="6.7"/>
    <x v="12"/>
    <m/>
    <x v="11"/>
  </r>
  <r>
    <s v="Daddy's Home "/>
    <n v="6.1"/>
    <x v="7"/>
    <m/>
    <x v="11"/>
  </r>
  <r>
    <s v="Daddy's Home "/>
    <n v="6.1"/>
    <x v="8"/>
    <m/>
    <x v="11"/>
  </r>
  <r>
    <s v="Into the Woods "/>
    <n v="6"/>
    <x v="1"/>
    <m/>
    <x v="11"/>
  </r>
  <r>
    <s v="Into the Woods "/>
    <n v="6"/>
    <x v="7"/>
    <m/>
    <x v="11"/>
  </r>
  <r>
    <s v="Into the Woods "/>
    <n v="6"/>
    <x v="12"/>
    <m/>
    <x v="11"/>
  </r>
  <r>
    <s v="Into the Woods "/>
    <n v="6"/>
    <x v="2"/>
    <m/>
    <x v="11"/>
  </r>
  <r>
    <s v="Into the Woods "/>
    <n v="6"/>
    <x v="9"/>
    <m/>
    <x v="11"/>
  </r>
  <r>
    <s v="Inside Man "/>
    <n v="7.6"/>
    <x v="15"/>
    <m/>
    <x v="11"/>
  </r>
  <r>
    <s v="Inside Man "/>
    <n v="7.6"/>
    <x v="12"/>
    <m/>
    <x v="11"/>
  </r>
  <r>
    <s v="Inside Man "/>
    <n v="7.6"/>
    <x v="10"/>
    <m/>
    <x v="11"/>
  </r>
  <r>
    <s v="Inside Man "/>
    <n v="7.6"/>
    <x v="4"/>
    <m/>
    <x v="11"/>
  </r>
  <r>
    <s v="Payback "/>
    <n v="7.1"/>
    <x v="0"/>
    <m/>
    <x v="11"/>
  </r>
  <r>
    <s v="Payback "/>
    <n v="7.1"/>
    <x v="15"/>
    <m/>
    <x v="11"/>
  </r>
  <r>
    <s v="Payback "/>
    <n v="7.1"/>
    <x v="12"/>
    <m/>
    <x v="11"/>
  </r>
  <r>
    <s v="Payback "/>
    <n v="7.1"/>
    <x v="4"/>
    <m/>
    <x v="11"/>
  </r>
  <r>
    <s v="Congo "/>
    <n v="5"/>
    <x v="0"/>
    <m/>
    <x v="11"/>
  </r>
  <r>
    <s v="Congo "/>
    <n v="5"/>
    <x v="1"/>
    <m/>
    <x v="11"/>
  </r>
  <r>
    <s v="Congo "/>
    <n v="5"/>
    <x v="10"/>
    <m/>
    <x v="11"/>
  </r>
  <r>
    <s v="Congo "/>
    <n v="5"/>
    <x v="3"/>
    <m/>
    <x v="11"/>
  </r>
  <r>
    <s v="Knowing "/>
    <n v="6.2"/>
    <x v="12"/>
    <m/>
    <x v="11"/>
  </r>
  <r>
    <s v="Knowing "/>
    <n v="6.2"/>
    <x v="10"/>
    <m/>
    <x v="11"/>
  </r>
  <r>
    <s v="Knowing "/>
    <n v="6.2"/>
    <x v="3"/>
    <m/>
    <x v="11"/>
  </r>
  <r>
    <s v="Knowing "/>
    <n v="6.2"/>
    <x v="4"/>
    <m/>
    <x v="11"/>
  </r>
  <r>
    <s v="Failure to Launch "/>
    <n v="5.6"/>
    <x v="7"/>
    <m/>
    <x v="11"/>
  </r>
  <r>
    <s v="Failure to Launch "/>
    <n v="5.6"/>
    <x v="5"/>
    <m/>
    <x v="11"/>
  </r>
  <r>
    <s v="Crazy, Stupid, Love. "/>
    <n v="7.4"/>
    <x v="7"/>
    <m/>
    <x v="11"/>
  </r>
  <r>
    <s v="Crazy, Stupid, Love. "/>
    <n v="7.4"/>
    <x v="12"/>
    <m/>
    <x v="11"/>
  </r>
  <r>
    <s v="Crazy, Stupid, Love. "/>
    <n v="7.4"/>
    <x v="5"/>
    <m/>
    <x v="11"/>
  </r>
  <r>
    <s v="Garfield "/>
    <n v="5"/>
    <x v="6"/>
    <m/>
    <x v="11"/>
  </r>
  <r>
    <s v="Garfield "/>
    <n v="5"/>
    <x v="7"/>
    <m/>
    <x v="11"/>
  </r>
  <r>
    <s v="Garfield "/>
    <n v="5"/>
    <x v="8"/>
    <m/>
    <x v="11"/>
  </r>
  <r>
    <s v="Garfield "/>
    <n v="5"/>
    <x v="2"/>
    <m/>
    <x v="11"/>
  </r>
  <r>
    <s v="Christmas with the Kranks "/>
    <n v="5.2"/>
    <x v="7"/>
    <m/>
    <x v="11"/>
  </r>
  <r>
    <s v="Christmas with the Kranks "/>
    <n v="5.2"/>
    <x v="8"/>
    <m/>
    <x v="11"/>
  </r>
  <r>
    <s v="Moneyball "/>
    <n v="7.6"/>
    <x v="18"/>
    <m/>
    <x v="11"/>
  </r>
  <r>
    <s v="Moneyball "/>
    <n v="7.6"/>
    <x v="12"/>
    <m/>
    <x v="11"/>
  </r>
  <r>
    <s v="Moneyball "/>
    <n v="7.6"/>
    <x v="14"/>
    <m/>
    <x v="11"/>
  </r>
  <r>
    <s v="Outbreak "/>
    <n v="6.6"/>
    <x v="0"/>
    <m/>
    <x v="11"/>
  </r>
  <r>
    <s v="Outbreak "/>
    <n v="6.6"/>
    <x v="12"/>
    <m/>
    <x v="11"/>
  </r>
  <r>
    <s v="Outbreak "/>
    <n v="6.6"/>
    <x v="4"/>
    <m/>
    <x v="11"/>
  </r>
  <r>
    <s v="Non-Stop "/>
    <n v="7"/>
    <x v="0"/>
    <m/>
    <x v="11"/>
  </r>
  <r>
    <s v="Non-Stop "/>
    <n v="7"/>
    <x v="10"/>
    <m/>
    <x v="11"/>
  </r>
  <r>
    <s v="Non-Stop "/>
    <n v="7"/>
    <x v="4"/>
    <m/>
    <x v="11"/>
  </r>
  <r>
    <s v="Race to Witch Mountain "/>
    <n v="5.7"/>
    <x v="0"/>
    <m/>
    <x v="11"/>
  </r>
  <r>
    <s v="Race to Witch Mountain "/>
    <n v="5.7"/>
    <x v="1"/>
    <m/>
    <x v="11"/>
  </r>
  <r>
    <s v="Race to Witch Mountain "/>
    <n v="5.7"/>
    <x v="8"/>
    <m/>
    <x v="11"/>
  </r>
  <r>
    <s v="Race to Witch Mountain "/>
    <n v="5.7"/>
    <x v="2"/>
    <m/>
    <x v="11"/>
  </r>
  <r>
    <s v="Race to Witch Mountain "/>
    <n v="5.7"/>
    <x v="3"/>
    <m/>
    <x v="11"/>
  </r>
  <r>
    <s v="Race to Witch Mountain "/>
    <n v="5.7"/>
    <x v="4"/>
    <m/>
    <x v="11"/>
  </r>
  <r>
    <s v="V for Vendetta "/>
    <n v="8.1999999999999993"/>
    <x v="0"/>
    <m/>
    <x v="11"/>
  </r>
  <r>
    <s v="V for Vendetta "/>
    <n v="8.1999999999999993"/>
    <x v="12"/>
    <m/>
    <x v="11"/>
  </r>
  <r>
    <s v="V for Vendetta "/>
    <n v="8.1999999999999993"/>
    <x v="4"/>
    <m/>
    <x v="11"/>
  </r>
  <r>
    <s v="Shanghai Knights "/>
    <n v="6.2"/>
    <x v="0"/>
    <m/>
    <x v="11"/>
  </r>
  <r>
    <s v="Shanghai Knights "/>
    <n v="6.2"/>
    <x v="1"/>
    <m/>
    <x v="11"/>
  </r>
  <r>
    <s v="Shanghai Knights "/>
    <n v="6.2"/>
    <x v="7"/>
    <m/>
    <x v="11"/>
  </r>
  <r>
    <s v="Curious George "/>
    <n v="6.6"/>
    <x v="1"/>
    <m/>
    <x v="11"/>
  </r>
  <r>
    <s v="Curious George "/>
    <n v="6.6"/>
    <x v="6"/>
    <m/>
    <x v="11"/>
  </r>
  <r>
    <s v="Curious George "/>
    <n v="6.6"/>
    <x v="7"/>
    <m/>
    <x v="11"/>
  </r>
  <r>
    <s v="Curious George "/>
    <n v="6.6"/>
    <x v="8"/>
    <m/>
    <x v="11"/>
  </r>
  <r>
    <s v="Herbie Fully Loaded "/>
    <n v="4.7"/>
    <x v="1"/>
    <m/>
    <x v="11"/>
  </r>
  <r>
    <s v="Herbie Fully Loaded "/>
    <n v="4.7"/>
    <x v="7"/>
    <m/>
    <x v="11"/>
  </r>
  <r>
    <s v="Herbie Fully Loaded "/>
    <n v="4.7"/>
    <x v="8"/>
    <m/>
    <x v="11"/>
  </r>
  <r>
    <s v="Herbie Fully Loaded "/>
    <n v="4.7"/>
    <x v="2"/>
    <m/>
    <x v="11"/>
  </r>
  <r>
    <s v="Herbie Fully Loaded "/>
    <n v="4.7"/>
    <x v="5"/>
    <m/>
    <x v="11"/>
  </r>
  <r>
    <s v="Herbie Fully Loaded "/>
    <n v="4.7"/>
    <x v="14"/>
    <m/>
    <x v="11"/>
  </r>
  <r>
    <s v="Don't Say a Word "/>
    <n v="6.3"/>
    <x v="15"/>
    <m/>
    <x v="11"/>
  </r>
  <r>
    <s v="Don't Say a Word "/>
    <n v="6.3"/>
    <x v="12"/>
    <m/>
    <x v="11"/>
  </r>
  <r>
    <s v="Don't Say a Word "/>
    <n v="6.3"/>
    <x v="10"/>
    <m/>
    <x v="11"/>
  </r>
  <r>
    <s v="Don't Say a Word "/>
    <n v="6.3"/>
    <x v="4"/>
    <m/>
    <x v="11"/>
  </r>
  <r>
    <s v="Hansel &amp; Gretel: Witch Hunters "/>
    <n v="6.1"/>
    <x v="0"/>
    <m/>
    <x v="11"/>
  </r>
  <r>
    <s v="Hansel &amp; Gretel: Witch Hunters "/>
    <n v="6.1"/>
    <x v="2"/>
    <m/>
    <x v="11"/>
  </r>
  <r>
    <s v="Hansel &amp; Gretel: Witch Hunters "/>
    <n v="6.1"/>
    <x v="16"/>
    <m/>
    <x v="11"/>
  </r>
  <r>
    <s v="Unfaithful "/>
    <n v="6.7"/>
    <x v="12"/>
    <m/>
    <x v="11"/>
  </r>
  <r>
    <s v="Unfaithful "/>
    <n v="6.7"/>
    <x v="4"/>
    <m/>
    <x v="11"/>
  </r>
  <r>
    <s v="I Am Number Four "/>
    <n v="6.1"/>
    <x v="0"/>
    <m/>
    <x v="11"/>
  </r>
  <r>
    <s v="I Am Number Four "/>
    <n v="6.1"/>
    <x v="1"/>
    <m/>
    <x v="11"/>
  </r>
  <r>
    <s v="I Am Number Four "/>
    <n v="6.1"/>
    <x v="3"/>
    <m/>
    <x v="11"/>
  </r>
  <r>
    <s v="I Am Number Four "/>
    <n v="6.1"/>
    <x v="4"/>
    <m/>
    <x v="11"/>
  </r>
  <r>
    <s v="Syriana "/>
    <n v="7"/>
    <x v="12"/>
    <m/>
    <x v="11"/>
  </r>
  <r>
    <s v="Syriana "/>
    <n v="7"/>
    <x v="4"/>
    <m/>
    <x v="11"/>
  </r>
  <r>
    <s v="13 Hours "/>
    <n v="7.4"/>
    <x v="0"/>
    <m/>
    <x v="11"/>
  </r>
  <r>
    <s v="13 Hours "/>
    <n v="7.4"/>
    <x v="12"/>
    <m/>
    <x v="11"/>
  </r>
  <r>
    <s v="13 Hours "/>
    <n v="7.4"/>
    <x v="4"/>
    <m/>
    <x v="11"/>
  </r>
  <r>
    <s v="13 Hours "/>
    <n v="7.4"/>
    <x v="17"/>
    <m/>
    <x v="11"/>
  </r>
  <r>
    <s v="The Book of Life "/>
    <n v="7.3"/>
    <x v="1"/>
    <m/>
    <x v="11"/>
  </r>
  <r>
    <s v="The Book of Life "/>
    <n v="7.3"/>
    <x v="6"/>
    <m/>
    <x v="11"/>
  </r>
  <r>
    <s v="The Book of Life "/>
    <n v="7.3"/>
    <x v="7"/>
    <m/>
    <x v="11"/>
  </r>
  <r>
    <s v="The Book of Life "/>
    <n v="7.3"/>
    <x v="8"/>
    <m/>
    <x v="11"/>
  </r>
  <r>
    <s v="The Book of Life "/>
    <n v="7.3"/>
    <x v="2"/>
    <m/>
    <x v="11"/>
  </r>
  <r>
    <s v="The Book of Life "/>
    <n v="7.3"/>
    <x v="5"/>
    <m/>
    <x v="11"/>
  </r>
  <r>
    <s v="Firewall "/>
    <n v="5.8"/>
    <x v="15"/>
    <m/>
    <x v="11"/>
  </r>
  <r>
    <s v="Firewall "/>
    <n v="5.8"/>
    <x v="4"/>
    <m/>
    <x v="11"/>
  </r>
  <r>
    <s v="Absolute Power "/>
    <n v="6.7"/>
    <x v="0"/>
    <m/>
    <x v="11"/>
  </r>
  <r>
    <s v="Absolute Power "/>
    <n v="6.7"/>
    <x v="15"/>
    <m/>
    <x v="11"/>
  </r>
  <r>
    <s v="Absolute Power "/>
    <n v="6.7"/>
    <x v="12"/>
    <m/>
    <x v="11"/>
  </r>
  <r>
    <s v="Absolute Power "/>
    <n v="6.7"/>
    <x v="4"/>
    <m/>
    <x v="11"/>
  </r>
  <r>
    <s v="G.I. Jane "/>
    <n v="5.8"/>
    <x v="0"/>
    <m/>
    <x v="11"/>
  </r>
  <r>
    <s v="G.I. Jane "/>
    <n v="5.8"/>
    <x v="12"/>
    <m/>
    <x v="11"/>
  </r>
  <r>
    <s v="G.I. Jane "/>
    <n v="5.8"/>
    <x v="17"/>
    <m/>
    <x v="11"/>
  </r>
  <r>
    <s v="The Game "/>
    <n v="7.8"/>
    <x v="12"/>
    <m/>
    <x v="11"/>
  </r>
  <r>
    <s v="The Game "/>
    <n v="7.8"/>
    <x v="10"/>
    <m/>
    <x v="11"/>
  </r>
  <r>
    <s v="The Game "/>
    <n v="7.8"/>
    <x v="4"/>
    <m/>
    <x v="11"/>
  </r>
  <r>
    <s v="Silent Hill "/>
    <n v="6.6"/>
    <x v="1"/>
    <m/>
    <x v="11"/>
  </r>
  <r>
    <s v="Silent Hill "/>
    <n v="6.6"/>
    <x v="16"/>
    <m/>
    <x v="11"/>
  </r>
  <r>
    <s v="Silent Hill "/>
    <n v="6.6"/>
    <x v="10"/>
    <m/>
    <x v="11"/>
  </r>
  <r>
    <s v="The Replacements "/>
    <n v="6.5"/>
    <x v="7"/>
    <m/>
    <x v="11"/>
  </r>
  <r>
    <s v="The Replacements "/>
    <n v="6.5"/>
    <x v="14"/>
    <m/>
    <x v="11"/>
  </r>
  <r>
    <s v="American Reunion "/>
    <n v="6.7"/>
    <x v="7"/>
    <m/>
    <x v="11"/>
  </r>
  <r>
    <s v="The Negotiator "/>
    <n v="7.3"/>
    <x v="0"/>
    <m/>
    <x v="11"/>
  </r>
  <r>
    <s v="The Negotiator "/>
    <n v="7.3"/>
    <x v="15"/>
    <m/>
    <x v="11"/>
  </r>
  <r>
    <s v="The Negotiator "/>
    <n v="7.3"/>
    <x v="12"/>
    <m/>
    <x v="11"/>
  </r>
  <r>
    <s v="The Negotiator "/>
    <n v="7.3"/>
    <x v="10"/>
    <m/>
    <x v="11"/>
  </r>
  <r>
    <s v="The Negotiator "/>
    <n v="7.3"/>
    <x v="4"/>
    <m/>
    <x v="11"/>
  </r>
  <r>
    <s v="Into the Storm "/>
    <n v="5.8"/>
    <x v="0"/>
    <m/>
    <x v="11"/>
  </r>
  <r>
    <s v="Into the Storm "/>
    <n v="5.8"/>
    <x v="4"/>
    <m/>
    <x v="11"/>
  </r>
  <r>
    <s v="Beverly Hills Cop III "/>
    <n v="5.5"/>
    <x v="0"/>
    <m/>
    <x v="11"/>
  </r>
  <r>
    <s v="Beverly Hills Cop III "/>
    <n v="5.5"/>
    <x v="7"/>
    <m/>
    <x v="11"/>
  </r>
  <r>
    <s v="Beverly Hills Cop III "/>
    <n v="5.5"/>
    <x v="15"/>
    <m/>
    <x v="11"/>
  </r>
  <r>
    <s v="Beverly Hills Cop III "/>
    <n v="5.5"/>
    <x v="4"/>
    <m/>
    <x v="11"/>
  </r>
  <r>
    <s v="Gremlins 2: The New Batch "/>
    <n v="6.3"/>
    <x v="7"/>
    <m/>
    <x v="11"/>
  </r>
  <r>
    <s v="Gremlins 2: The New Batch "/>
    <n v="6.3"/>
    <x v="2"/>
    <m/>
    <x v="11"/>
  </r>
  <r>
    <s v="Gremlins 2: The New Batch "/>
    <n v="6.3"/>
    <x v="16"/>
    <m/>
    <x v="11"/>
  </r>
  <r>
    <s v="The Judge "/>
    <n v="7.4"/>
    <x v="15"/>
    <m/>
    <x v="11"/>
  </r>
  <r>
    <s v="The Judge "/>
    <n v="7.4"/>
    <x v="12"/>
    <m/>
    <x v="11"/>
  </r>
  <r>
    <s v="The Peacemaker "/>
    <n v="5.9"/>
    <x v="0"/>
    <m/>
    <x v="11"/>
  </r>
  <r>
    <s v="The Peacemaker "/>
    <n v="5.9"/>
    <x v="4"/>
    <m/>
    <x v="11"/>
  </r>
  <r>
    <s v="Resident Evil: Apocalypse "/>
    <n v="6.2"/>
    <x v="0"/>
    <m/>
    <x v="11"/>
  </r>
  <r>
    <s v="Resident Evil: Apocalypse "/>
    <n v="6.2"/>
    <x v="16"/>
    <m/>
    <x v="11"/>
  </r>
  <r>
    <s v="Resident Evil: Apocalypse "/>
    <n v="6.2"/>
    <x v="3"/>
    <m/>
    <x v="11"/>
  </r>
  <r>
    <s v="Resident Evil: Apocalypse "/>
    <n v="6.2"/>
    <x v="4"/>
    <m/>
    <x v="11"/>
  </r>
  <r>
    <s v="Bridget Jones: The Edge of Reason "/>
    <n v="5.9"/>
    <x v="7"/>
    <m/>
    <x v="11"/>
  </r>
  <r>
    <s v="Bridget Jones: The Edge of Reason "/>
    <n v="5.9"/>
    <x v="12"/>
    <m/>
    <x v="11"/>
  </r>
  <r>
    <s v="Bridget Jones: The Edge of Reason "/>
    <n v="5.9"/>
    <x v="5"/>
    <m/>
    <x v="11"/>
  </r>
  <r>
    <s v="Out of Time "/>
    <n v="6.5"/>
    <x v="15"/>
    <m/>
    <x v="11"/>
  </r>
  <r>
    <s v="Out of Time "/>
    <n v="6.5"/>
    <x v="12"/>
    <m/>
    <x v="11"/>
  </r>
  <r>
    <s v="Out of Time "/>
    <n v="6.5"/>
    <x v="5"/>
    <m/>
    <x v="11"/>
  </r>
  <r>
    <s v="Out of Time "/>
    <n v="6.5"/>
    <x v="4"/>
    <m/>
    <x v="11"/>
  </r>
  <r>
    <s v="On Deadly Ground "/>
    <n v="4.4000000000000004"/>
    <x v="0"/>
    <m/>
    <x v="11"/>
  </r>
  <r>
    <s v="On Deadly Ground "/>
    <n v="4.4000000000000004"/>
    <x v="1"/>
    <m/>
    <x v="11"/>
  </r>
  <r>
    <s v="On Deadly Ground "/>
    <n v="4.4000000000000004"/>
    <x v="4"/>
    <m/>
    <x v="11"/>
  </r>
  <r>
    <s v="The Beach "/>
    <n v="6.6"/>
    <x v="1"/>
    <m/>
    <x v="11"/>
  </r>
  <r>
    <s v="The Beach "/>
    <n v="6.6"/>
    <x v="12"/>
    <m/>
    <x v="11"/>
  </r>
  <r>
    <s v="The Beach "/>
    <n v="6.6"/>
    <x v="4"/>
    <m/>
    <x v="11"/>
  </r>
  <r>
    <s v="Raising Helen "/>
    <n v="6"/>
    <x v="7"/>
    <m/>
    <x v="11"/>
  </r>
  <r>
    <s v="Raising Helen "/>
    <n v="6"/>
    <x v="12"/>
    <m/>
    <x v="11"/>
  </r>
  <r>
    <s v="Raising Helen "/>
    <n v="6"/>
    <x v="5"/>
    <m/>
    <x v="11"/>
  </r>
  <r>
    <s v="Ninja Assassin "/>
    <n v="6.4"/>
    <x v="0"/>
    <m/>
    <x v="11"/>
  </r>
  <r>
    <s v="Ninja Assassin "/>
    <n v="6.4"/>
    <x v="15"/>
    <m/>
    <x v="11"/>
  </r>
  <r>
    <s v="Ninja Assassin "/>
    <n v="6.4"/>
    <x v="4"/>
    <m/>
    <x v="11"/>
  </r>
  <r>
    <s v="For Love of the Game "/>
    <n v="6.5"/>
    <x v="12"/>
    <m/>
    <x v="11"/>
  </r>
  <r>
    <s v="For Love of the Game "/>
    <n v="6.5"/>
    <x v="5"/>
    <m/>
    <x v="11"/>
  </r>
  <r>
    <s v="For Love of the Game "/>
    <n v="6.5"/>
    <x v="14"/>
    <m/>
    <x v="11"/>
  </r>
  <r>
    <s v="Striptease "/>
    <n v="4.3"/>
    <x v="7"/>
    <m/>
    <x v="11"/>
  </r>
  <r>
    <s v="Striptease "/>
    <n v="4.3"/>
    <x v="15"/>
    <m/>
    <x v="11"/>
  </r>
  <r>
    <s v="Striptease "/>
    <n v="4.3"/>
    <x v="12"/>
    <m/>
    <x v="11"/>
  </r>
  <r>
    <s v="Striptease "/>
    <n v="4.3"/>
    <x v="4"/>
    <m/>
    <x v="11"/>
  </r>
  <r>
    <s v="Marmaduke "/>
    <n v="4.2"/>
    <x v="7"/>
    <m/>
    <x v="11"/>
  </r>
  <r>
    <s v="Marmaduke "/>
    <n v="4.2"/>
    <x v="8"/>
    <m/>
    <x v="11"/>
  </r>
  <r>
    <s v="Hereafter "/>
    <n v="6.5"/>
    <x v="12"/>
    <m/>
    <x v="11"/>
  </r>
  <r>
    <s v="Hereafter "/>
    <n v="6.5"/>
    <x v="2"/>
    <m/>
    <x v="11"/>
  </r>
  <r>
    <s v="Murder by Numbers "/>
    <n v="6.1"/>
    <x v="15"/>
    <m/>
    <x v="11"/>
  </r>
  <r>
    <s v="Murder by Numbers "/>
    <n v="6.1"/>
    <x v="10"/>
    <m/>
    <x v="11"/>
  </r>
  <r>
    <s v="Murder by Numbers "/>
    <n v="6.1"/>
    <x v="4"/>
    <m/>
    <x v="11"/>
  </r>
  <r>
    <s v="Assassins "/>
    <n v="6.3"/>
    <x v="0"/>
    <m/>
    <x v="11"/>
  </r>
  <r>
    <s v="Assassins "/>
    <n v="6.3"/>
    <x v="15"/>
    <m/>
    <x v="11"/>
  </r>
  <r>
    <s v="Assassins "/>
    <n v="6.3"/>
    <x v="4"/>
    <m/>
    <x v="11"/>
  </r>
  <r>
    <s v="Hannibal Rising "/>
    <n v="6.2"/>
    <x v="15"/>
    <m/>
    <x v="11"/>
  </r>
  <r>
    <s v="Hannibal Rising "/>
    <n v="6.2"/>
    <x v="12"/>
    <m/>
    <x v="11"/>
  </r>
  <r>
    <s v="Hannibal Rising "/>
    <n v="6.2"/>
    <x v="4"/>
    <m/>
    <x v="11"/>
  </r>
  <r>
    <s v="The Story of Us "/>
    <n v="5.9"/>
    <x v="7"/>
    <m/>
    <x v="11"/>
  </r>
  <r>
    <s v="The Story of Us "/>
    <n v="5.9"/>
    <x v="12"/>
    <m/>
    <x v="11"/>
  </r>
  <r>
    <s v="The Story of Us "/>
    <n v="5.9"/>
    <x v="5"/>
    <m/>
    <x v="11"/>
  </r>
  <r>
    <s v="The Host "/>
    <n v="5.9"/>
    <x v="0"/>
    <m/>
    <x v="11"/>
  </r>
  <r>
    <s v="The Host "/>
    <n v="5.9"/>
    <x v="1"/>
    <m/>
    <x v="11"/>
  </r>
  <r>
    <s v="The Host "/>
    <n v="5.9"/>
    <x v="5"/>
    <m/>
    <x v="11"/>
  </r>
  <r>
    <s v="The Host "/>
    <n v="5.9"/>
    <x v="3"/>
    <m/>
    <x v="11"/>
  </r>
  <r>
    <s v="The Host "/>
    <n v="5.9"/>
    <x v="4"/>
    <m/>
    <x v="11"/>
  </r>
  <r>
    <s v="Basic "/>
    <n v="6.5"/>
    <x v="0"/>
    <m/>
    <x v="11"/>
  </r>
  <r>
    <s v="Basic "/>
    <n v="6.5"/>
    <x v="15"/>
    <m/>
    <x v="11"/>
  </r>
  <r>
    <s v="Basic "/>
    <n v="6.5"/>
    <x v="12"/>
    <m/>
    <x v="11"/>
  </r>
  <r>
    <s v="Basic "/>
    <n v="6.5"/>
    <x v="10"/>
    <m/>
    <x v="11"/>
  </r>
  <r>
    <s v="Basic "/>
    <n v="6.5"/>
    <x v="4"/>
    <m/>
    <x v="11"/>
  </r>
  <r>
    <s v="Blood Work "/>
    <n v="6.4"/>
    <x v="0"/>
    <m/>
    <x v="11"/>
  </r>
  <r>
    <s v="Blood Work "/>
    <n v="6.4"/>
    <x v="15"/>
    <m/>
    <x v="11"/>
  </r>
  <r>
    <s v="Blood Work "/>
    <n v="6.4"/>
    <x v="12"/>
    <m/>
    <x v="11"/>
  </r>
  <r>
    <s v="Blood Work "/>
    <n v="6.4"/>
    <x v="10"/>
    <m/>
    <x v="11"/>
  </r>
  <r>
    <s v="Blood Work "/>
    <n v="6.4"/>
    <x v="4"/>
    <m/>
    <x v="11"/>
  </r>
  <r>
    <s v="The International "/>
    <n v="6.5"/>
    <x v="0"/>
    <m/>
    <x v="11"/>
  </r>
  <r>
    <s v="The International "/>
    <n v="6.5"/>
    <x v="15"/>
    <m/>
    <x v="11"/>
  </r>
  <r>
    <s v="The International "/>
    <n v="6.5"/>
    <x v="12"/>
    <m/>
    <x v="11"/>
  </r>
  <r>
    <s v="The International "/>
    <n v="6.5"/>
    <x v="10"/>
    <m/>
    <x v="11"/>
  </r>
  <r>
    <s v="The International "/>
    <n v="6.5"/>
    <x v="4"/>
    <m/>
    <x v="11"/>
  </r>
  <r>
    <s v="Escape from L.A. "/>
    <n v="5.7"/>
    <x v="0"/>
    <m/>
    <x v="11"/>
  </r>
  <r>
    <s v="Escape from L.A. "/>
    <n v="5.7"/>
    <x v="1"/>
    <m/>
    <x v="11"/>
  </r>
  <r>
    <s v="Escape from L.A. "/>
    <n v="5.7"/>
    <x v="3"/>
    <m/>
    <x v="11"/>
  </r>
  <r>
    <s v="Escape from L.A. "/>
    <n v="5.7"/>
    <x v="4"/>
    <m/>
    <x v="11"/>
  </r>
  <r>
    <s v="The Iron Giant "/>
    <n v="8"/>
    <x v="0"/>
    <m/>
    <x v="11"/>
  </r>
  <r>
    <s v="The Iron Giant "/>
    <n v="8"/>
    <x v="1"/>
    <m/>
    <x v="11"/>
  </r>
  <r>
    <s v="The Iron Giant "/>
    <n v="8"/>
    <x v="6"/>
    <m/>
    <x v="11"/>
  </r>
  <r>
    <s v="The Iron Giant "/>
    <n v="8"/>
    <x v="7"/>
    <m/>
    <x v="11"/>
  </r>
  <r>
    <s v="The Iron Giant "/>
    <n v="8"/>
    <x v="12"/>
    <m/>
    <x v="11"/>
  </r>
  <r>
    <s v="The Iron Giant "/>
    <n v="8"/>
    <x v="8"/>
    <m/>
    <x v="11"/>
  </r>
  <r>
    <s v="The Iron Giant "/>
    <n v="8"/>
    <x v="3"/>
    <m/>
    <x v="11"/>
  </r>
  <r>
    <s v="The Life Aquatic with Steve Zissou "/>
    <n v="7.3"/>
    <x v="1"/>
    <m/>
    <x v="11"/>
  </r>
  <r>
    <s v="The Life Aquatic with Steve Zissou "/>
    <n v="7.3"/>
    <x v="7"/>
    <m/>
    <x v="11"/>
  </r>
  <r>
    <s v="The Life Aquatic with Steve Zissou "/>
    <n v="7.3"/>
    <x v="12"/>
    <m/>
    <x v="11"/>
  </r>
  <r>
    <s v="Free State of Jones "/>
    <n v="6.7"/>
    <x v="0"/>
    <m/>
    <x v="11"/>
  </r>
  <r>
    <s v="Free State of Jones "/>
    <n v="6.7"/>
    <x v="18"/>
    <m/>
    <x v="11"/>
  </r>
  <r>
    <s v="Free State of Jones "/>
    <n v="6.7"/>
    <x v="12"/>
    <m/>
    <x v="11"/>
  </r>
  <r>
    <s v="Free State of Jones "/>
    <n v="6.7"/>
    <x v="13"/>
    <m/>
    <x v="11"/>
  </r>
  <r>
    <s v="Free State of Jones "/>
    <n v="6.7"/>
    <x v="17"/>
    <m/>
    <x v="11"/>
  </r>
  <r>
    <s v="The Life of David Gale "/>
    <n v="7.5"/>
    <x v="15"/>
    <m/>
    <x v="11"/>
  </r>
  <r>
    <s v="The Life of David Gale "/>
    <n v="7.5"/>
    <x v="12"/>
    <m/>
    <x v="11"/>
  </r>
  <r>
    <s v="The Life of David Gale "/>
    <n v="7.5"/>
    <x v="4"/>
    <m/>
    <x v="11"/>
  </r>
  <r>
    <s v="Man of the House "/>
    <n v="5.4"/>
    <x v="0"/>
    <m/>
    <x v="11"/>
  </r>
  <r>
    <s v="Man of the House "/>
    <n v="5.4"/>
    <x v="7"/>
    <m/>
    <x v="11"/>
  </r>
  <r>
    <s v="Run All Night "/>
    <n v="6.6"/>
    <x v="0"/>
    <m/>
    <x v="11"/>
  </r>
  <r>
    <s v="Run All Night "/>
    <n v="6.6"/>
    <x v="15"/>
    <m/>
    <x v="11"/>
  </r>
  <r>
    <s v="Run All Night "/>
    <n v="6.6"/>
    <x v="12"/>
    <m/>
    <x v="11"/>
  </r>
  <r>
    <s v="Run All Night "/>
    <n v="6.6"/>
    <x v="4"/>
    <m/>
    <x v="11"/>
  </r>
  <r>
    <s v="Eastern Promises "/>
    <n v="7.7"/>
    <x v="15"/>
    <m/>
    <x v="11"/>
  </r>
  <r>
    <s v="Eastern Promises "/>
    <n v="7.7"/>
    <x v="10"/>
    <m/>
    <x v="11"/>
  </r>
  <r>
    <s v="Eastern Promises "/>
    <n v="7.7"/>
    <x v="4"/>
    <m/>
    <x v="11"/>
  </r>
  <r>
    <s v="Into the Blue "/>
    <n v="5.8"/>
    <x v="0"/>
    <m/>
    <x v="11"/>
  </r>
  <r>
    <s v="Into the Blue "/>
    <n v="5.8"/>
    <x v="1"/>
    <m/>
    <x v="11"/>
  </r>
  <r>
    <s v="Into the Blue "/>
    <n v="5.8"/>
    <x v="15"/>
    <m/>
    <x v="11"/>
  </r>
  <r>
    <s v="Into the Blue "/>
    <n v="5.8"/>
    <x v="4"/>
    <m/>
    <x v="11"/>
  </r>
  <r>
    <s v="The Messenger: The Story of Joan of Arc "/>
    <n v="6.4"/>
    <x v="1"/>
    <m/>
    <x v="11"/>
  </r>
  <r>
    <s v="The Messenger: The Story of Joan of Arc "/>
    <n v="6.4"/>
    <x v="18"/>
    <m/>
    <x v="11"/>
  </r>
  <r>
    <s v="The Messenger: The Story of Joan of Arc "/>
    <n v="6.4"/>
    <x v="12"/>
    <m/>
    <x v="11"/>
  </r>
  <r>
    <s v="The Messenger: The Story of Joan of Arc "/>
    <n v="6.4"/>
    <x v="13"/>
    <m/>
    <x v="11"/>
  </r>
  <r>
    <s v="The Messenger: The Story of Joan of Arc "/>
    <n v="6.4"/>
    <x v="17"/>
    <m/>
    <x v="11"/>
  </r>
  <r>
    <s v="Your Highness "/>
    <n v="5.6"/>
    <x v="1"/>
    <m/>
    <x v="11"/>
  </r>
  <r>
    <s v="Your Highness "/>
    <n v="5.6"/>
    <x v="7"/>
    <m/>
    <x v="11"/>
  </r>
  <r>
    <s v="Your Highness "/>
    <n v="5.6"/>
    <x v="2"/>
    <m/>
    <x v="11"/>
  </r>
  <r>
    <s v="Dream House "/>
    <n v="6"/>
    <x v="12"/>
    <m/>
    <x v="11"/>
  </r>
  <r>
    <s v="Dream House "/>
    <n v="6"/>
    <x v="10"/>
    <m/>
    <x v="11"/>
  </r>
  <r>
    <s v="Dream House "/>
    <n v="6"/>
    <x v="4"/>
    <m/>
    <x v="11"/>
  </r>
  <r>
    <s v="Mad City "/>
    <n v="6.2"/>
    <x v="15"/>
    <m/>
    <x v="11"/>
  </r>
  <r>
    <s v="Mad City "/>
    <n v="6.2"/>
    <x v="12"/>
    <m/>
    <x v="11"/>
  </r>
  <r>
    <s v="Mad City "/>
    <n v="6.2"/>
    <x v="4"/>
    <m/>
    <x v="11"/>
  </r>
  <r>
    <s v="Baby's Day Out "/>
    <n v="5.9"/>
    <x v="1"/>
    <m/>
    <x v="11"/>
  </r>
  <r>
    <s v="Baby's Day Out "/>
    <n v="5.9"/>
    <x v="7"/>
    <m/>
    <x v="11"/>
  </r>
  <r>
    <s v="Baby's Day Out "/>
    <n v="5.9"/>
    <x v="15"/>
    <m/>
    <x v="11"/>
  </r>
  <r>
    <s v="Baby's Day Out "/>
    <n v="5.9"/>
    <x v="12"/>
    <m/>
    <x v="11"/>
  </r>
  <r>
    <s v="Baby's Day Out "/>
    <n v="5.9"/>
    <x v="8"/>
    <m/>
    <x v="11"/>
  </r>
  <r>
    <s v="The Scarlet Letter "/>
    <n v="5.0999999999999996"/>
    <x v="12"/>
    <m/>
    <x v="11"/>
  </r>
  <r>
    <s v="The Scarlet Letter "/>
    <n v="5.0999999999999996"/>
    <x v="5"/>
    <m/>
    <x v="11"/>
  </r>
  <r>
    <s v="Fair Game "/>
    <n v="6.8"/>
    <x v="18"/>
    <m/>
    <x v="11"/>
  </r>
  <r>
    <s v="Fair Game "/>
    <n v="6.8"/>
    <x v="12"/>
    <m/>
    <x v="11"/>
  </r>
  <r>
    <s v="Fair Game "/>
    <n v="6.8"/>
    <x v="4"/>
    <m/>
    <x v="11"/>
  </r>
  <r>
    <s v="Domino "/>
    <n v="6"/>
    <x v="0"/>
    <m/>
    <x v="11"/>
  </r>
  <r>
    <s v="Domino "/>
    <n v="6"/>
    <x v="18"/>
    <m/>
    <x v="11"/>
  </r>
  <r>
    <s v="Domino "/>
    <n v="6"/>
    <x v="15"/>
    <m/>
    <x v="11"/>
  </r>
  <r>
    <s v="Domino "/>
    <n v="6"/>
    <x v="12"/>
    <m/>
    <x v="11"/>
  </r>
  <r>
    <s v="Domino "/>
    <n v="6"/>
    <x v="4"/>
    <m/>
    <x v="11"/>
  </r>
  <r>
    <s v="Jade "/>
    <n v="5.0999999999999996"/>
    <x v="15"/>
    <m/>
    <x v="11"/>
  </r>
  <r>
    <s v="Jade "/>
    <n v="5.0999999999999996"/>
    <x v="12"/>
    <m/>
    <x v="11"/>
  </r>
  <r>
    <s v="Jade "/>
    <n v="5.0999999999999996"/>
    <x v="4"/>
    <m/>
    <x v="11"/>
  </r>
  <r>
    <s v="Gamer "/>
    <n v="5.8"/>
    <x v="0"/>
    <m/>
    <x v="11"/>
  </r>
  <r>
    <s v="Gamer "/>
    <n v="5.8"/>
    <x v="3"/>
    <m/>
    <x v="11"/>
  </r>
  <r>
    <s v="Gamer "/>
    <n v="5.8"/>
    <x v="4"/>
    <m/>
    <x v="11"/>
  </r>
  <r>
    <s v="Beautiful Creatures "/>
    <n v="6.2"/>
    <x v="12"/>
    <m/>
    <x v="11"/>
  </r>
  <r>
    <s v="Beautiful Creatures "/>
    <n v="6.2"/>
    <x v="2"/>
    <m/>
    <x v="11"/>
  </r>
  <r>
    <s v="Beautiful Creatures "/>
    <n v="6.2"/>
    <x v="5"/>
    <m/>
    <x v="11"/>
  </r>
  <r>
    <s v="Death to Smoochy "/>
    <n v="6.4"/>
    <x v="7"/>
    <m/>
    <x v="11"/>
  </r>
  <r>
    <s v="Death to Smoochy "/>
    <n v="6.4"/>
    <x v="15"/>
    <m/>
    <x v="11"/>
  </r>
  <r>
    <s v="Death to Smoochy "/>
    <n v="6.4"/>
    <x v="12"/>
    <m/>
    <x v="11"/>
  </r>
  <r>
    <s v="Death to Smoochy "/>
    <n v="6.4"/>
    <x v="4"/>
    <m/>
    <x v="11"/>
  </r>
  <r>
    <s v="Zoolander 2 "/>
    <n v="4.8"/>
    <x v="7"/>
    <m/>
    <x v="11"/>
  </r>
  <r>
    <s v="The Big Bounce "/>
    <n v="4.9000000000000004"/>
    <x v="7"/>
    <m/>
    <x v="11"/>
  </r>
  <r>
    <s v="The Big Bounce "/>
    <n v="4.9000000000000004"/>
    <x v="15"/>
    <m/>
    <x v="11"/>
  </r>
  <r>
    <s v="What Planet Are You From? "/>
    <n v="5.6"/>
    <x v="7"/>
    <m/>
    <x v="11"/>
  </r>
  <r>
    <s v="What Planet Are You From? "/>
    <n v="5.6"/>
    <x v="3"/>
    <m/>
    <x v="11"/>
  </r>
  <r>
    <s v="Drive Angry "/>
    <n v="5.5"/>
    <x v="0"/>
    <m/>
    <x v="11"/>
  </r>
  <r>
    <s v="Drive Angry "/>
    <n v="5.5"/>
    <x v="2"/>
    <m/>
    <x v="11"/>
  </r>
  <r>
    <s v="Drive Angry "/>
    <n v="5.5"/>
    <x v="4"/>
    <m/>
    <x v="11"/>
  </r>
  <r>
    <s v="The One "/>
    <n v="5.9"/>
    <x v="0"/>
    <m/>
    <x v="11"/>
  </r>
  <r>
    <s v="The One "/>
    <n v="5.9"/>
    <x v="3"/>
    <m/>
    <x v="11"/>
  </r>
  <r>
    <s v="The One "/>
    <n v="5.9"/>
    <x v="4"/>
    <m/>
    <x v="11"/>
  </r>
  <r>
    <s v="The Adventures of Ford Fairlane "/>
    <n v="6.3"/>
    <x v="0"/>
    <m/>
    <x v="11"/>
  </r>
  <r>
    <s v="The Adventures of Ford Fairlane "/>
    <n v="6.3"/>
    <x v="1"/>
    <m/>
    <x v="11"/>
  </r>
  <r>
    <s v="The Adventures of Ford Fairlane "/>
    <n v="6.3"/>
    <x v="7"/>
    <m/>
    <x v="11"/>
  </r>
  <r>
    <s v="The Adventures of Ford Fairlane "/>
    <n v="6.3"/>
    <x v="15"/>
    <m/>
    <x v="11"/>
  </r>
  <r>
    <s v="The Adventures of Ford Fairlane "/>
    <n v="6.3"/>
    <x v="19"/>
    <m/>
    <x v="11"/>
  </r>
  <r>
    <s v="The Adventures of Ford Fairlane "/>
    <n v="6.3"/>
    <x v="10"/>
    <m/>
    <x v="11"/>
  </r>
  <r>
    <s v="Traffic "/>
    <n v="7.6"/>
    <x v="15"/>
    <m/>
    <x v="11"/>
  </r>
  <r>
    <s v="Traffic "/>
    <n v="7.6"/>
    <x v="12"/>
    <m/>
    <x v="11"/>
  </r>
  <r>
    <s v="Traffic "/>
    <n v="7.6"/>
    <x v="4"/>
    <m/>
    <x v="11"/>
  </r>
  <r>
    <s v="Indiana Jones and the Last Crusade "/>
    <n v="8.3000000000000007"/>
    <x v="0"/>
    <m/>
    <x v="11"/>
  </r>
  <r>
    <s v="Indiana Jones and the Last Crusade "/>
    <n v="8.3000000000000007"/>
    <x v="1"/>
    <m/>
    <x v="11"/>
  </r>
  <r>
    <s v="Indiana Jones and the Last Crusade "/>
    <n v="8.3000000000000007"/>
    <x v="2"/>
    <m/>
    <x v="11"/>
  </r>
  <r>
    <s v="Chappie "/>
    <n v="6.9"/>
    <x v="0"/>
    <m/>
    <x v="11"/>
  </r>
  <r>
    <s v="Chappie "/>
    <n v="6.9"/>
    <x v="15"/>
    <m/>
    <x v="11"/>
  </r>
  <r>
    <s v="Chappie "/>
    <n v="6.9"/>
    <x v="12"/>
    <m/>
    <x v="11"/>
  </r>
  <r>
    <s v="Chappie "/>
    <n v="6.9"/>
    <x v="3"/>
    <m/>
    <x v="11"/>
  </r>
  <r>
    <s v="Chappie "/>
    <n v="6.9"/>
    <x v="4"/>
    <m/>
    <x v="11"/>
  </r>
  <r>
    <s v="The Bone Collector "/>
    <n v="6.7"/>
    <x v="15"/>
    <m/>
    <x v="11"/>
  </r>
  <r>
    <s v="The Bone Collector "/>
    <n v="6.7"/>
    <x v="12"/>
    <m/>
    <x v="11"/>
  </r>
  <r>
    <s v="The Bone Collector "/>
    <n v="6.7"/>
    <x v="10"/>
    <m/>
    <x v="11"/>
  </r>
  <r>
    <s v="The Bone Collector "/>
    <n v="6.7"/>
    <x v="4"/>
    <m/>
    <x v="11"/>
  </r>
  <r>
    <s v="Panic Room "/>
    <n v="6.8"/>
    <x v="15"/>
    <m/>
    <x v="11"/>
  </r>
  <r>
    <s v="Panic Room "/>
    <n v="6.8"/>
    <x v="12"/>
    <m/>
    <x v="11"/>
  </r>
  <r>
    <s v="Panic Room "/>
    <n v="6.8"/>
    <x v="4"/>
    <m/>
    <x v="11"/>
  </r>
  <r>
    <s v="Three Kings "/>
    <n v="7.1"/>
    <x v="0"/>
    <m/>
    <x v="11"/>
  </r>
  <r>
    <s v="Three Kings "/>
    <n v="7.1"/>
    <x v="1"/>
    <m/>
    <x v="11"/>
  </r>
  <r>
    <s v="Three Kings "/>
    <n v="7.1"/>
    <x v="7"/>
    <m/>
    <x v="11"/>
  </r>
  <r>
    <s v="Three Kings "/>
    <n v="7.1"/>
    <x v="12"/>
    <m/>
    <x v="11"/>
  </r>
  <r>
    <s v="Three Kings "/>
    <n v="7.1"/>
    <x v="17"/>
    <m/>
    <x v="11"/>
  </r>
  <r>
    <s v="Child 44 "/>
    <n v="6.4"/>
    <x v="15"/>
    <m/>
    <x v="11"/>
  </r>
  <r>
    <s v="Child 44 "/>
    <n v="6.4"/>
    <x v="12"/>
    <m/>
    <x v="11"/>
  </r>
  <r>
    <s v="Child 44 "/>
    <n v="6.4"/>
    <x v="4"/>
    <m/>
    <x v="11"/>
  </r>
  <r>
    <s v="Rat Race "/>
    <n v="6.4"/>
    <x v="1"/>
    <m/>
    <x v="11"/>
  </r>
  <r>
    <s v="Rat Race "/>
    <n v="6.4"/>
    <x v="7"/>
    <m/>
    <x v="11"/>
  </r>
  <r>
    <s v="K-PAX "/>
    <n v="7.4"/>
    <x v="12"/>
    <m/>
    <x v="11"/>
  </r>
  <r>
    <s v="K-PAX "/>
    <n v="7.4"/>
    <x v="10"/>
    <m/>
    <x v="11"/>
  </r>
  <r>
    <s v="K-PAX "/>
    <n v="7.4"/>
    <x v="3"/>
    <m/>
    <x v="11"/>
  </r>
  <r>
    <s v="Kate &amp; Leopold "/>
    <n v="6.4"/>
    <x v="7"/>
    <m/>
    <x v="11"/>
  </r>
  <r>
    <s v="Kate &amp; Leopold "/>
    <n v="6.4"/>
    <x v="2"/>
    <m/>
    <x v="11"/>
  </r>
  <r>
    <s v="Kate &amp; Leopold "/>
    <n v="6.4"/>
    <x v="5"/>
    <m/>
    <x v="11"/>
  </r>
  <r>
    <s v="Bedazzled "/>
    <n v="6"/>
    <x v="7"/>
    <m/>
    <x v="11"/>
  </r>
  <r>
    <s v="Bedazzled "/>
    <n v="6"/>
    <x v="2"/>
    <m/>
    <x v="11"/>
  </r>
  <r>
    <s v="Bedazzled "/>
    <n v="6"/>
    <x v="5"/>
    <m/>
    <x v="11"/>
  </r>
  <r>
    <s v="The Cotton Club "/>
    <n v="6.5"/>
    <x v="15"/>
    <m/>
    <x v="11"/>
  </r>
  <r>
    <s v="The Cotton Club "/>
    <n v="6.5"/>
    <x v="12"/>
    <m/>
    <x v="11"/>
  </r>
  <r>
    <s v="The Cotton Club "/>
    <n v="6.5"/>
    <x v="19"/>
    <m/>
    <x v="11"/>
  </r>
  <r>
    <s v="3:10 to Yuma "/>
    <n v="7.8"/>
    <x v="1"/>
    <m/>
    <x v="11"/>
  </r>
  <r>
    <s v="3:10 to Yuma "/>
    <n v="7.8"/>
    <x v="15"/>
    <m/>
    <x v="11"/>
  </r>
  <r>
    <s v="3:10 to Yuma "/>
    <n v="7.8"/>
    <x v="12"/>
    <m/>
    <x v="11"/>
  </r>
  <r>
    <s v="3:10 to Yuma "/>
    <n v="7.8"/>
    <x v="11"/>
    <m/>
    <x v="11"/>
  </r>
  <r>
    <s v="Taken 3 "/>
    <n v="6"/>
    <x v="0"/>
    <m/>
    <x v="11"/>
  </r>
  <r>
    <s v="Taken 3 "/>
    <n v="6"/>
    <x v="4"/>
    <m/>
    <x v="11"/>
  </r>
  <r>
    <s v="Out of Sight "/>
    <n v="7"/>
    <x v="15"/>
    <m/>
    <x v="11"/>
  </r>
  <r>
    <s v="Out of Sight "/>
    <n v="7"/>
    <x v="12"/>
    <m/>
    <x v="11"/>
  </r>
  <r>
    <s v="Out of Sight "/>
    <n v="7"/>
    <x v="5"/>
    <m/>
    <x v="11"/>
  </r>
  <r>
    <s v="Out of Sight "/>
    <n v="7"/>
    <x v="4"/>
    <m/>
    <x v="11"/>
  </r>
  <r>
    <s v="The Cable Guy "/>
    <n v="6"/>
    <x v="7"/>
    <m/>
    <x v="11"/>
  </r>
  <r>
    <s v="The Cable Guy "/>
    <n v="6"/>
    <x v="12"/>
    <m/>
    <x v="11"/>
  </r>
  <r>
    <s v="The Cable Guy "/>
    <n v="6"/>
    <x v="4"/>
    <m/>
    <x v="11"/>
  </r>
  <r>
    <s v="Dick Tracy "/>
    <n v="6.1"/>
    <x v="0"/>
    <m/>
    <x v="11"/>
  </r>
  <r>
    <s v="Dick Tracy "/>
    <n v="6.1"/>
    <x v="7"/>
    <m/>
    <x v="11"/>
  </r>
  <r>
    <s v="Dick Tracy "/>
    <n v="6.1"/>
    <x v="15"/>
    <m/>
    <x v="11"/>
  </r>
  <r>
    <s v="Dick Tracy "/>
    <n v="6.1"/>
    <x v="19"/>
    <m/>
    <x v="11"/>
  </r>
  <r>
    <s v="Dick Tracy "/>
    <n v="6.1"/>
    <x v="5"/>
    <m/>
    <x v="11"/>
  </r>
  <r>
    <s v="Dick Tracy "/>
    <n v="6.1"/>
    <x v="4"/>
    <m/>
    <x v="11"/>
  </r>
  <r>
    <s v="The Thomas Crown Affair "/>
    <n v="6.8"/>
    <x v="15"/>
    <m/>
    <x v="11"/>
  </r>
  <r>
    <s v="The Thomas Crown Affair "/>
    <n v="6.8"/>
    <x v="5"/>
    <m/>
    <x v="11"/>
  </r>
  <r>
    <s v="The Thomas Crown Affair "/>
    <n v="6.8"/>
    <x v="4"/>
    <m/>
    <x v="11"/>
  </r>
  <r>
    <s v="Riding in Cars with Boys "/>
    <n v="6.4"/>
    <x v="18"/>
    <m/>
    <x v="11"/>
  </r>
  <r>
    <s v="Riding in Cars with Boys "/>
    <n v="6.4"/>
    <x v="7"/>
    <m/>
    <x v="11"/>
  </r>
  <r>
    <s v="Riding in Cars with Boys "/>
    <n v="6.4"/>
    <x v="12"/>
    <m/>
    <x v="11"/>
  </r>
  <r>
    <s v="Happily N'Ever After "/>
    <n v="4.5"/>
    <x v="1"/>
    <m/>
    <x v="11"/>
  </r>
  <r>
    <s v="Happily N'Ever After "/>
    <n v="4.5"/>
    <x v="6"/>
    <m/>
    <x v="11"/>
  </r>
  <r>
    <s v="Happily N'Ever After "/>
    <n v="4.5"/>
    <x v="7"/>
    <m/>
    <x v="11"/>
  </r>
  <r>
    <s v="Happily N'Ever After "/>
    <n v="4.5"/>
    <x v="8"/>
    <m/>
    <x v="11"/>
  </r>
  <r>
    <s v="Happily N'Ever After "/>
    <n v="4.5"/>
    <x v="2"/>
    <m/>
    <x v="11"/>
  </r>
  <r>
    <s v="Mary Reilly "/>
    <n v="5.8"/>
    <x v="12"/>
    <m/>
    <x v="11"/>
  </r>
  <r>
    <s v="Mary Reilly "/>
    <n v="5.8"/>
    <x v="16"/>
    <m/>
    <x v="11"/>
  </r>
  <r>
    <s v="Mary Reilly "/>
    <n v="5.8"/>
    <x v="5"/>
    <m/>
    <x v="11"/>
  </r>
  <r>
    <s v="Mary Reilly "/>
    <n v="5.8"/>
    <x v="4"/>
    <m/>
    <x v="11"/>
  </r>
  <r>
    <s v="My Best Friend's Wedding "/>
    <n v="6.3"/>
    <x v="7"/>
    <m/>
    <x v="11"/>
  </r>
  <r>
    <s v="My Best Friend's Wedding "/>
    <n v="6.3"/>
    <x v="5"/>
    <m/>
    <x v="11"/>
  </r>
  <r>
    <s v="America's Sweethearts "/>
    <n v="5.7"/>
    <x v="7"/>
    <m/>
    <x v="11"/>
  </r>
  <r>
    <s v="America's Sweethearts "/>
    <n v="5.7"/>
    <x v="5"/>
    <m/>
    <x v="11"/>
  </r>
  <r>
    <s v="Insomnia "/>
    <n v="7.2"/>
    <x v="12"/>
    <m/>
    <x v="11"/>
  </r>
  <r>
    <s v="Insomnia "/>
    <n v="7.2"/>
    <x v="10"/>
    <m/>
    <x v="11"/>
  </r>
  <r>
    <s v="Insomnia "/>
    <n v="7.2"/>
    <x v="4"/>
    <m/>
    <x v="11"/>
  </r>
  <r>
    <s v="Star Trek: First Contact "/>
    <n v="7.6"/>
    <x v="0"/>
    <m/>
    <x v="11"/>
  </r>
  <r>
    <s v="Star Trek: First Contact "/>
    <n v="7.6"/>
    <x v="1"/>
    <m/>
    <x v="11"/>
  </r>
  <r>
    <s v="Star Trek: First Contact "/>
    <n v="7.6"/>
    <x v="12"/>
    <m/>
    <x v="11"/>
  </r>
  <r>
    <s v="Star Trek: First Contact "/>
    <n v="7.6"/>
    <x v="3"/>
    <m/>
    <x v="11"/>
  </r>
  <r>
    <s v="Star Trek: First Contact "/>
    <n v="7.6"/>
    <x v="4"/>
    <m/>
    <x v="11"/>
  </r>
  <r>
    <s v="Jonah Hex "/>
    <n v="4.7"/>
    <x v="0"/>
    <m/>
    <x v="11"/>
  </r>
  <r>
    <s v="Jonah Hex "/>
    <n v="4.7"/>
    <x v="12"/>
    <m/>
    <x v="11"/>
  </r>
  <r>
    <s v="Jonah Hex "/>
    <n v="4.7"/>
    <x v="2"/>
    <m/>
    <x v="11"/>
  </r>
  <r>
    <s v="Jonah Hex "/>
    <n v="4.7"/>
    <x v="4"/>
    <m/>
    <x v="11"/>
  </r>
  <r>
    <s v="Jonah Hex "/>
    <n v="4.7"/>
    <x v="11"/>
    <m/>
    <x v="11"/>
  </r>
  <r>
    <s v="Courage Under Fire "/>
    <n v="6.6"/>
    <x v="0"/>
    <m/>
    <x v="11"/>
  </r>
  <r>
    <s v="Courage Under Fire "/>
    <n v="6.6"/>
    <x v="12"/>
    <m/>
    <x v="11"/>
  </r>
  <r>
    <s v="Courage Under Fire "/>
    <n v="6.6"/>
    <x v="10"/>
    <m/>
    <x v="11"/>
  </r>
  <r>
    <s v="Courage Under Fire "/>
    <n v="6.6"/>
    <x v="4"/>
    <m/>
    <x v="11"/>
  </r>
  <r>
    <s v="Courage Under Fire "/>
    <n v="6.6"/>
    <x v="17"/>
    <m/>
    <x v="11"/>
  </r>
  <r>
    <s v="Liar Liar "/>
    <n v="6.8"/>
    <x v="7"/>
    <m/>
    <x v="11"/>
  </r>
  <r>
    <s v="Liar Liar "/>
    <n v="6.8"/>
    <x v="2"/>
    <m/>
    <x v="11"/>
  </r>
  <r>
    <s v="Liar Liar "/>
    <n v="6.8"/>
    <x v="5"/>
    <m/>
    <x v="11"/>
  </r>
  <r>
    <s v="The Infiltrator "/>
    <n v="7.3"/>
    <x v="18"/>
    <m/>
    <x v="11"/>
  </r>
  <r>
    <s v="The Infiltrator "/>
    <n v="7.3"/>
    <x v="15"/>
    <m/>
    <x v="11"/>
  </r>
  <r>
    <s v="The Infiltrator "/>
    <n v="7.3"/>
    <x v="12"/>
    <m/>
    <x v="11"/>
  </r>
  <r>
    <s v="The Infiltrator "/>
    <n v="7.3"/>
    <x v="4"/>
    <m/>
    <x v="11"/>
  </r>
  <r>
    <s v="The Flintstones "/>
    <n v="4.8"/>
    <x v="7"/>
    <m/>
    <x v="11"/>
  </r>
  <r>
    <s v="The Flintstones "/>
    <n v="4.8"/>
    <x v="8"/>
    <m/>
    <x v="11"/>
  </r>
  <r>
    <s v="The Flintstones "/>
    <n v="4.8"/>
    <x v="2"/>
    <m/>
    <x v="11"/>
  </r>
  <r>
    <s v="Taken 2 "/>
    <n v="6.3"/>
    <x v="0"/>
    <m/>
    <x v="11"/>
  </r>
  <r>
    <s v="Taken 2 "/>
    <n v="6.3"/>
    <x v="15"/>
    <m/>
    <x v="11"/>
  </r>
  <r>
    <s v="Taken 2 "/>
    <n v="6.3"/>
    <x v="4"/>
    <m/>
    <x v="11"/>
  </r>
  <r>
    <s v="Scary Movie 3 "/>
    <n v="5.5"/>
    <x v="7"/>
    <m/>
    <x v="11"/>
  </r>
  <r>
    <s v="Miss Congeniality "/>
    <n v="6.2"/>
    <x v="0"/>
    <m/>
    <x v="11"/>
  </r>
  <r>
    <s v="Miss Congeniality "/>
    <n v="6.2"/>
    <x v="7"/>
    <m/>
    <x v="11"/>
  </r>
  <r>
    <s v="Miss Congeniality "/>
    <n v="6.2"/>
    <x v="15"/>
    <m/>
    <x v="11"/>
  </r>
  <r>
    <s v="Miss Congeniality "/>
    <n v="6.2"/>
    <x v="5"/>
    <m/>
    <x v="11"/>
  </r>
  <r>
    <s v="Journey to the Center of the Earth "/>
    <n v="5.8"/>
    <x v="0"/>
    <m/>
    <x v="11"/>
  </r>
  <r>
    <s v="Journey to the Center of the Earth "/>
    <n v="5.8"/>
    <x v="1"/>
    <m/>
    <x v="11"/>
  </r>
  <r>
    <s v="Journey to the Center of the Earth "/>
    <n v="5.8"/>
    <x v="8"/>
    <m/>
    <x v="11"/>
  </r>
  <r>
    <s v="Journey to the Center of the Earth "/>
    <n v="5.8"/>
    <x v="2"/>
    <m/>
    <x v="11"/>
  </r>
  <r>
    <s v="Journey to the Center of the Earth "/>
    <n v="5.8"/>
    <x v="3"/>
    <m/>
    <x v="11"/>
  </r>
  <r>
    <s v="The Princess Diaries 2: Royal Engagement "/>
    <n v="5.7"/>
    <x v="7"/>
    <m/>
    <x v="11"/>
  </r>
  <r>
    <s v="The Princess Diaries 2: Royal Engagement "/>
    <n v="5.7"/>
    <x v="8"/>
    <m/>
    <x v="11"/>
  </r>
  <r>
    <s v="The Princess Diaries 2: Royal Engagement "/>
    <n v="5.7"/>
    <x v="5"/>
    <m/>
    <x v="11"/>
  </r>
  <r>
    <s v="The Pelican Brief "/>
    <n v="6.5"/>
    <x v="15"/>
    <m/>
    <x v="11"/>
  </r>
  <r>
    <s v="The Pelican Brief "/>
    <n v="6.5"/>
    <x v="12"/>
    <m/>
    <x v="11"/>
  </r>
  <r>
    <s v="The Pelican Brief "/>
    <n v="6.5"/>
    <x v="10"/>
    <m/>
    <x v="11"/>
  </r>
  <r>
    <s v="The Pelican Brief "/>
    <n v="6.5"/>
    <x v="4"/>
    <m/>
    <x v="11"/>
  </r>
  <r>
    <s v="The Client "/>
    <n v="6.7"/>
    <x v="15"/>
    <m/>
    <x v="11"/>
  </r>
  <r>
    <s v="The Client "/>
    <n v="6.7"/>
    <x v="12"/>
    <m/>
    <x v="11"/>
  </r>
  <r>
    <s v="The Client "/>
    <n v="6.7"/>
    <x v="10"/>
    <m/>
    <x v="11"/>
  </r>
  <r>
    <s v="The Client "/>
    <n v="6.7"/>
    <x v="4"/>
    <m/>
    <x v="11"/>
  </r>
  <r>
    <s v="The Bucket List "/>
    <n v="7.4"/>
    <x v="1"/>
    <m/>
    <x v="11"/>
  </r>
  <r>
    <s v="The Bucket List "/>
    <n v="7.4"/>
    <x v="7"/>
    <m/>
    <x v="11"/>
  </r>
  <r>
    <s v="The Bucket List "/>
    <n v="7.4"/>
    <x v="12"/>
    <m/>
    <x v="11"/>
  </r>
  <r>
    <s v="Patriot Games "/>
    <n v="6.9"/>
    <x v="0"/>
    <m/>
    <x v="11"/>
  </r>
  <r>
    <s v="Patriot Games "/>
    <n v="6.9"/>
    <x v="4"/>
    <m/>
    <x v="11"/>
  </r>
  <r>
    <s v="Monster-in-Law "/>
    <n v="5.5"/>
    <x v="7"/>
    <m/>
    <x v="11"/>
  </r>
  <r>
    <s v="Monster-in-Law "/>
    <n v="5.5"/>
    <x v="5"/>
    <m/>
    <x v="11"/>
  </r>
  <r>
    <s v="Prisoners "/>
    <n v="8.1"/>
    <x v="15"/>
    <m/>
    <x v="11"/>
  </r>
  <r>
    <s v="Prisoners "/>
    <n v="8.1"/>
    <x v="12"/>
    <m/>
    <x v="11"/>
  </r>
  <r>
    <s v="Prisoners "/>
    <n v="8.1"/>
    <x v="10"/>
    <m/>
    <x v="11"/>
  </r>
  <r>
    <s v="Prisoners "/>
    <n v="8.1"/>
    <x v="4"/>
    <m/>
    <x v="11"/>
  </r>
  <r>
    <s v="Training Day "/>
    <n v="7.7"/>
    <x v="15"/>
    <m/>
    <x v="11"/>
  </r>
  <r>
    <s v="Training Day "/>
    <n v="7.7"/>
    <x v="12"/>
    <m/>
    <x v="11"/>
  </r>
  <r>
    <s v="Training Day "/>
    <n v="7.7"/>
    <x v="4"/>
    <m/>
    <x v="11"/>
  </r>
  <r>
    <s v="Galaxy Quest "/>
    <n v="7.3"/>
    <x v="1"/>
    <m/>
    <x v="11"/>
  </r>
  <r>
    <s v="Galaxy Quest "/>
    <n v="7.3"/>
    <x v="7"/>
    <m/>
    <x v="11"/>
  </r>
  <r>
    <s v="Galaxy Quest "/>
    <n v="7.3"/>
    <x v="3"/>
    <m/>
    <x v="11"/>
  </r>
  <r>
    <s v="Scary Movie 2 "/>
    <n v="5.2"/>
    <x v="7"/>
    <m/>
    <x v="11"/>
  </r>
  <r>
    <s v="The Muppets "/>
    <n v="7.1"/>
    <x v="1"/>
    <m/>
    <x v="11"/>
  </r>
  <r>
    <s v="The Muppets "/>
    <n v="7.1"/>
    <x v="7"/>
    <m/>
    <x v="11"/>
  </r>
  <r>
    <s v="The Muppets "/>
    <n v="7.1"/>
    <x v="8"/>
    <m/>
    <x v="11"/>
  </r>
  <r>
    <s v="The Muppets "/>
    <n v="7.1"/>
    <x v="9"/>
    <m/>
    <x v="11"/>
  </r>
  <r>
    <s v="Blade "/>
    <n v="7.1"/>
    <x v="0"/>
    <m/>
    <x v="11"/>
  </r>
  <r>
    <s v="Blade "/>
    <n v="7.1"/>
    <x v="16"/>
    <m/>
    <x v="11"/>
  </r>
  <r>
    <s v="Coach Carter "/>
    <n v="7.2"/>
    <x v="12"/>
    <m/>
    <x v="11"/>
  </r>
  <r>
    <s v="Coach Carter "/>
    <n v="7.2"/>
    <x v="14"/>
    <m/>
    <x v="11"/>
  </r>
  <r>
    <s v="Changing Lanes "/>
    <n v="6.5"/>
    <x v="12"/>
    <m/>
    <x v="11"/>
  </r>
  <r>
    <s v="Changing Lanes "/>
    <n v="6.5"/>
    <x v="4"/>
    <m/>
    <x v="11"/>
  </r>
  <r>
    <s v="Anaconda "/>
    <n v="4.5999999999999996"/>
    <x v="0"/>
    <m/>
    <x v="11"/>
  </r>
  <r>
    <s v="Anaconda "/>
    <n v="4.5999999999999996"/>
    <x v="1"/>
    <m/>
    <x v="11"/>
  </r>
  <r>
    <s v="Anaconda "/>
    <n v="4.5999999999999996"/>
    <x v="16"/>
    <m/>
    <x v="11"/>
  </r>
  <r>
    <s v="Anaconda "/>
    <n v="4.5999999999999996"/>
    <x v="4"/>
    <m/>
    <x v="11"/>
  </r>
  <r>
    <s v="Coyote Ugly "/>
    <n v="5.6"/>
    <x v="7"/>
    <m/>
    <x v="11"/>
  </r>
  <r>
    <s v="Coyote Ugly "/>
    <n v="5.6"/>
    <x v="12"/>
    <m/>
    <x v="11"/>
  </r>
  <r>
    <s v="Coyote Ugly "/>
    <n v="5.6"/>
    <x v="19"/>
    <m/>
    <x v="11"/>
  </r>
  <r>
    <s v="Coyote Ugly "/>
    <n v="5.6"/>
    <x v="5"/>
    <m/>
    <x v="11"/>
  </r>
  <r>
    <s v="Love Actually "/>
    <n v="7.7"/>
    <x v="7"/>
    <m/>
    <x v="11"/>
  </r>
  <r>
    <s v="Love Actually "/>
    <n v="7.7"/>
    <x v="12"/>
    <m/>
    <x v="11"/>
  </r>
  <r>
    <s v="Love Actually "/>
    <n v="7.7"/>
    <x v="5"/>
    <m/>
    <x v="11"/>
  </r>
  <r>
    <s v="A Bug's Life "/>
    <n v="7.2"/>
    <x v="1"/>
    <m/>
    <x v="11"/>
  </r>
  <r>
    <s v="A Bug's Life "/>
    <n v="7.2"/>
    <x v="6"/>
    <m/>
    <x v="11"/>
  </r>
  <r>
    <s v="A Bug's Life "/>
    <n v="7.2"/>
    <x v="7"/>
    <m/>
    <x v="11"/>
  </r>
  <r>
    <s v="A Bug's Life "/>
    <n v="7.2"/>
    <x v="8"/>
    <m/>
    <x v="11"/>
  </r>
  <r>
    <s v="A Bug's Life "/>
    <n v="7.2"/>
    <x v="2"/>
    <m/>
    <x v="11"/>
  </r>
  <r>
    <s v="From Hell "/>
    <n v="6.8"/>
    <x v="16"/>
    <m/>
    <x v="11"/>
  </r>
  <r>
    <s v="From Hell "/>
    <n v="6.8"/>
    <x v="10"/>
    <m/>
    <x v="11"/>
  </r>
  <r>
    <s v="From Hell "/>
    <n v="6.8"/>
    <x v="4"/>
    <m/>
    <x v="11"/>
  </r>
  <r>
    <s v="The Specialist "/>
    <n v="5.4"/>
    <x v="0"/>
    <m/>
    <x v="11"/>
  </r>
  <r>
    <s v="The Specialist "/>
    <n v="5.4"/>
    <x v="15"/>
    <m/>
    <x v="11"/>
  </r>
  <r>
    <s v="The Specialist "/>
    <n v="5.4"/>
    <x v="12"/>
    <m/>
    <x v="11"/>
  </r>
  <r>
    <s v="The Specialist "/>
    <n v="5.4"/>
    <x v="5"/>
    <m/>
    <x v="11"/>
  </r>
  <r>
    <s v="The Specialist "/>
    <n v="5.4"/>
    <x v="4"/>
    <m/>
    <x v="11"/>
  </r>
  <r>
    <s v="Tin Cup "/>
    <n v="6.3"/>
    <x v="7"/>
    <m/>
    <x v="11"/>
  </r>
  <r>
    <s v="Tin Cup "/>
    <n v="6.3"/>
    <x v="12"/>
    <m/>
    <x v="11"/>
  </r>
  <r>
    <s v="Tin Cup "/>
    <n v="6.3"/>
    <x v="5"/>
    <m/>
    <x v="11"/>
  </r>
  <r>
    <s v="Tin Cup "/>
    <n v="6.3"/>
    <x v="14"/>
    <m/>
    <x v="11"/>
  </r>
  <r>
    <s v="Kicking &amp; Screaming "/>
    <n v="5.6"/>
    <x v="7"/>
    <m/>
    <x v="11"/>
  </r>
  <r>
    <s v="Kicking &amp; Screaming "/>
    <n v="5.6"/>
    <x v="8"/>
    <m/>
    <x v="11"/>
  </r>
  <r>
    <s v="Kicking &amp; Screaming "/>
    <n v="5.6"/>
    <x v="5"/>
    <m/>
    <x v="11"/>
  </r>
  <r>
    <s v="Kicking &amp; Screaming "/>
    <n v="5.6"/>
    <x v="14"/>
    <m/>
    <x v="11"/>
  </r>
  <r>
    <s v="The Hitchhiker's Guide to the Galaxy "/>
    <n v="6.8"/>
    <x v="1"/>
    <m/>
    <x v="11"/>
  </r>
  <r>
    <s v="The Hitchhiker's Guide to the Galaxy "/>
    <n v="6.8"/>
    <x v="7"/>
    <m/>
    <x v="11"/>
  </r>
  <r>
    <s v="The Hitchhiker's Guide to the Galaxy "/>
    <n v="6.8"/>
    <x v="3"/>
    <m/>
    <x v="11"/>
  </r>
  <r>
    <s v="Fat Albert "/>
    <n v="4.3"/>
    <x v="7"/>
    <m/>
    <x v="11"/>
  </r>
  <r>
    <s v="Fat Albert "/>
    <n v="4.3"/>
    <x v="8"/>
    <m/>
    <x v="11"/>
  </r>
  <r>
    <s v="Fat Albert "/>
    <n v="4.3"/>
    <x v="2"/>
    <m/>
    <x v="11"/>
  </r>
  <r>
    <s v="Fat Albert "/>
    <n v="4.3"/>
    <x v="5"/>
    <m/>
    <x v="11"/>
  </r>
  <r>
    <s v="Resident Evil: Extinction "/>
    <n v="6.3"/>
    <x v="0"/>
    <m/>
    <x v="11"/>
  </r>
  <r>
    <s v="Resident Evil: Extinction "/>
    <n v="6.3"/>
    <x v="16"/>
    <m/>
    <x v="11"/>
  </r>
  <r>
    <s v="Resident Evil: Extinction "/>
    <n v="6.3"/>
    <x v="3"/>
    <m/>
    <x v="11"/>
  </r>
  <r>
    <s v="Resident Evil: Extinction "/>
    <n v="6.3"/>
    <x v="4"/>
    <m/>
    <x v="11"/>
  </r>
  <r>
    <s v="Blended "/>
    <n v="6.5"/>
    <x v="7"/>
    <m/>
    <x v="11"/>
  </r>
  <r>
    <s v="Blended "/>
    <n v="6.5"/>
    <x v="5"/>
    <m/>
    <x v="11"/>
  </r>
  <r>
    <s v="Last Holiday "/>
    <n v="6.4"/>
    <x v="1"/>
    <m/>
    <x v="11"/>
  </r>
  <r>
    <s v="Last Holiday "/>
    <n v="6.4"/>
    <x v="7"/>
    <m/>
    <x v="11"/>
  </r>
  <r>
    <s v="Last Holiday "/>
    <n v="6.4"/>
    <x v="12"/>
    <m/>
    <x v="11"/>
  </r>
  <r>
    <s v="The River Wild "/>
    <n v="6.3"/>
    <x v="0"/>
    <m/>
    <x v="11"/>
  </r>
  <r>
    <s v="The River Wild "/>
    <n v="6.3"/>
    <x v="1"/>
    <m/>
    <x v="11"/>
  </r>
  <r>
    <s v="The River Wild "/>
    <n v="6.3"/>
    <x v="15"/>
    <m/>
    <x v="11"/>
  </r>
  <r>
    <s v="The River Wild "/>
    <n v="6.3"/>
    <x v="4"/>
    <m/>
    <x v="11"/>
  </r>
  <r>
    <s v="The Indian in the Cupboard "/>
    <n v="5.9"/>
    <x v="12"/>
    <m/>
    <x v="11"/>
  </r>
  <r>
    <s v="The Indian in the Cupboard "/>
    <n v="5.9"/>
    <x v="8"/>
    <m/>
    <x v="11"/>
  </r>
  <r>
    <s v="The Indian in the Cupboard "/>
    <n v="5.9"/>
    <x v="2"/>
    <m/>
    <x v="11"/>
  </r>
  <r>
    <s v="Savages "/>
    <n v="6.5"/>
    <x v="15"/>
    <m/>
    <x v="11"/>
  </r>
  <r>
    <s v="Savages "/>
    <n v="6.5"/>
    <x v="12"/>
    <m/>
    <x v="11"/>
  </r>
  <r>
    <s v="Savages "/>
    <n v="6.5"/>
    <x v="4"/>
    <m/>
    <x v="11"/>
  </r>
  <r>
    <s v="Cellular "/>
    <n v="6.5"/>
    <x v="0"/>
    <m/>
    <x v="11"/>
  </r>
  <r>
    <s v="Cellular "/>
    <n v="6.5"/>
    <x v="15"/>
    <m/>
    <x v="11"/>
  </r>
  <r>
    <s v="Cellular "/>
    <n v="6.5"/>
    <x v="4"/>
    <m/>
    <x v="11"/>
  </r>
  <r>
    <s v="Johnny English "/>
    <n v="6.1"/>
    <x v="0"/>
    <m/>
    <x v="11"/>
  </r>
  <r>
    <s v="Johnny English "/>
    <n v="6.1"/>
    <x v="1"/>
    <m/>
    <x v="11"/>
  </r>
  <r>
    <s v="Johnny English "/>
    <n v="6.1"/>
    <x v="7"/>
    <m/>
    <x v="11"/>
  </r>
  <r>
    <s v="The Ant Bully "/>
    <n v="5.9"/>
    <x v="1"/>
    <m/>
    <x v="11"/>
  </r>
  <r>
    <s v="The Ant Bully "/>
    <n v="5.9"/>
    <x v="6"/>
    <m/>
    <x v="11"/>
  </r>
  <r>
    <s v="The Ant Bully "/>
    <n v="5.9"/>
    <x v="7"/>
    <m/>
    <x v="11"/>
  </r>
  <r>
    <s v="The Ant Bully "/>
    <n v="5.9"/>
    <x v="8"/>
    <m/>
    <x v="11"/>
  </r>
  <r>
    <s v="The Ant Bully "/>
    <n v="5.9"/>
    <x v="2"/>
    <m/>
    <x v="11"/>
  </r>
  <r>
    <s v="Dune "/>
    <n v="6.6"/>
    <x v="0"/>
    <m/>
    <x v="11"/>
  </r>
  <r>
    <s v="Dune "/>
    <n v="6.6"/>
    <x v="1"/>
    <m/>
    <x v="11"/>
  </r>
  <r>
    <s v="Dune "/>
    <n v="6.6"/>
    <x v="3"/>
    <m/>
    <x v="11"/>
  </r>
  <r>
    <s v="Across the Universe "/>
    <n v="7.4"/>
    <x v="12"/>
    <m/>
    <x v="11"/>
  </r>
  <r>
    <s v="Across the Universe "/>
    <n v="7.4"/>
    <x v="2"/>
    <m/>
    <x v="11"/>
  </r>
  <r>
    <s v="Across the Universe "/>
    <n v="7.4"/>
    <x v="9"/>
    <m/>
    <x v="11"/>
  </r>
  <r>
    <s v="Across the Universe "/>
    <n v="7.4"/>
    <x v="5"/>
    <m/>
    <x v="11"/>
  </r>
  <r>
    <s v="Revolutionary Road "/>
    <n v="7.3"/>
    <x v="12"/>
    <m/>
    <x v="11"/>
  </r>
  <r>
    <s v="Revolutionary Road "/>
    <n v="7.3"/>
    <x v="5"/>
    <m/>
    <x v="11"/>
  </r>
  <r>
    <s v="16 Blocks "/>
    <n v="6.6"/>
    <x v="0"/>
    <m/>
    <x v="11"/>
  </r>
  <r>
    <s v="16 Blocks "/>
    <n v="6.6"/>
    <x v="15"/>
    <m/>
    <x v="11"/>
  </r>
  <r>
    <s v="16 Blocks "/>
    <n v="6.6"/>
    <x v="12"/>
    <m/>
    <x v="11"/>
  </r>
  <r>
    <s v="16 Blocks "/>
    <n v="6.6"/>
    <x v="4"/>
    <m/>
    <x v="11"/>
  </r>
  <r>
    <s v="Babylon A.D. "/>
    <n v="5.6"/>
    <x v="0"/>
    <m/>
    <x v="11"/>
  </r>
  <r>
    <s v="Babylon A.D. "/>
    <n v="5.6"/>
    <x v="1"/>
    <m/>
    <x v="11"/>
  </r>
  <r>
    <s v="Babylon A.D. "/>
    <n v="5.6"/>
    <x v="3"/>
    <m/>
    <x v="11"/>
  </r>
  <r>
    <s v="Babylon A.D. "/>
    <n v="5.6"/>
    <x v="4"/>
    <m/>
    <x v="11"/>
  </r>
  <r>
    <s v="The Glimmer Man "/>
    <n v="5.3"/>
    <x v="0"/>
    <m/>
    <x v="11"/>
  </r>
  <r>
    <s v="The Glimmer Man "/>
    <n v="5.3"/>
    <x v="7"/>
    <m/>
    <x v="11"/>
  </r>
  <r>
    <s v="The Glimmer Man "/>
    <n v="5.3"/>
    <x v="15"/>
    <m/>
    <x v="11"/>
  </r>
  <r>
    <s v="The Glimmer Man "/>
    <n v="5.3"/>
    <x v="12"/>
    <m/>
    <x v="11"/>
  </r>
  <r>
    <s v="The Glimmer Man "/>
    <n v="5.3"/>
    <x v="4"/>
    <m/>
    <x v="11"/>
  </r>
  <r>
    <s v="Multiplicity "/>
    <n v="6"/>
    <x v="7"/>
    <m/>
    <x v="11"/>
  </r>
  <r>
    <s v="Multiplicity "/>
    <n v="6"/>
    <x v="5"/>
    <m/>
    <x v="11"/>
  </r>
  <r>
    <s v="Multiplicity "/>
    <n v="6"/>
    <x v="3"/>
    <m/>
    <x v="11"/>
  </r>
  <r>
    <s v="Aliens in the Attic "/>
    <n v="5.4"/>
    <x v="1"/>
    <m/>
    <x v="11"/>
  </r>
  <r>
    <s v="Aliens in the Attic "/>
    <n v="5.4"/>
    <x v="7"/>
    <m/>
    <x v="11"/>
  </r>
  <r>
    <s v="Aliens in the Attic "/>
    <n v="5.4"/>
    <x v="8"/>
    <m/>
    <x v="11"/>
  </r>
  <r>
    <s v="Aliens in the Attic "/>
    <n v="5.4"/>
    <x v="2"/>
    <m/>
    <x v="11"/>
  </r>
  <r>
    <s v="Aliens in the Attic "/>
    <n v="5.4"/>
    <x v="3"/>
    <m/>
    <x v="11"/>
  </r>
  <r>
    <s v="The Pledge "/>
    <n v="6.8"/>
    <x v="15"/>
    <m/>
    <x v="11"/>
  </r>
  <r>
    <s v="The Pledge "/>
    <n v="6.8"/>
    <x v="12"/>
    <m/>
    <x v="11"/>
  </r>
  <r>
    <s v="The Pledge "/>
    <n v="6.8"/>
    <x v="10"/>
    <m/>
    <x v="11"/>
  </r>
  <r>
    <s v="The Pledge "/>
    <n v="6.8"/>
    <x v="4"/>
    <m/>
    <x v="11"/>
  </r>
  <r>
    <s v="The Producers "/>
    <n v="6.4"/>
    <x v="7"/>
    <m/>
    <x v="11"/>
  </r>
  <r>
    <s v="The Producers "/>
    <n v="6.4"/>
    <x v="9"/>
    <m/>
    <x v="11"/>
  </r>
  <r>
    <s v="The Phantom "/>
    <n v="4.9000000000000004"/>
    <x v="0"/>
    <m/>
    <x v="11"/>
  </r>
  <r>
    <s v="The Phantom "/>
    <n v="4.9000000000000004"/>
    <x v="1"/>
    <m/>
    <x v="11"/>
  </r>
  <r>
    <s v="The Phantom "/>
    <n v="4.9000000000000004"/>
    <x v="7"/>
    <m/>
    <x v="11"/>
  </r>
  <r>
    <s v="The Phantom "/>
    <n v="4.9000000000000004"/>
    <x v="2"/>
    <m/>
    <x v="11"/>
  </r>
  <r>
    <s v="All the Pretty Horses "/>
    <n v="5.8"/>
    <x v="12"/>
    <m/>
    <x v="11"/>
  </r>
  <r>
    <s v="All the Pretty Horses "/>
    <n v="5.8"/>
    <x v="5"/>
    <m/>
    <x v="11"/>
  </r>
  <r>
    <s v="All the Pretty Horses "/>
    <n v="5.8"/>
    <x v="11"/>
    <m/>
    <x v="11"/>
  </r>
  <r>
    <s v="Nixon "/>
    <n v="7.1"/>
    <x v="18"/>
    <m/>
    <x v="11"/>
  </r>
  <r>
    <s v="Nixon "/>
    <n v="7.1"/>
    <x v="12"/>
    <m/>
    <x v="11"/>
  </r>
  <r>
    <s v="Nixon "/>
    <n v="7.1"/>
    <x v="13"/>
    <m/>
    <x v="11"/>
  </r>
  <r>
    <s v="The Ghost Writer "/>
    <n v="7.2"/>
    <x v="10"/>
    <m/>
    <x v="11"/>
  </r>
  <r>
    <s v="The Ghost Writer "/>
    <n v="7.2"/>
    <x v="4"/>
    <m/>
    <x v="11"/>
  </r>
  <r>
    <s v="Deep Rising "/>
    <n v="6"/>
    <x v="0"/>
    <m/>
    <x v="11"/>
  </r>
  <r>
    <s v="Deep Rising "/>
    <n v="6"/>
    <x v="1"/>
    <m/>
    <x v="11"/>
  </r>
  <r>
    <s v="Deep Rising "/>
    <n v="6"/>
    <x v="16"/>
    <m/>
    <x v="11"/>
  </r>
  <r>
    <s v="Deep Rising "/>
    <n v="6"/>
    <x v="3"/>
    <m/>
    <x v="11"/>
  </r>
  <r>
    <s v="Miracle at St. Anna "/>
    <n v="6"/>
    <x v="0"/>
    <m/>
    <x v="11"/>
  </r>
  <r>
    <s v="Miracle at St. Anna "/>
    <n v="6"/>
    <x v="15"/>
    <m/>
    <x v="11"/>
  </r>
  <r>
    <s v="Miracle at St. Anna "/>
    <n v="6"/>
    <x v="12"/>
    <m/>
    <x v="11"/>
  </r>
  <r>
    <s v="Miracle at St. Anna "/>
    <n v="6"/>
    <x v="4"/>
    <m/>
    <x v="11"/>
  </r>
  <r>
    <s v="Miracle at St. Anna "/>
    <n v="6"/>
    <x v="17"/>
    <m/>
    <x v="11"/>
  </r>
  <r>
    <s v="Curse of the Golden Flower "/>
    <n v="7"/>
    <x v="12"/>
    <m/>
    <x v="11"/>
  </r>
  <r>
    <s v="Curse of the Golden Flower "/>
    <n v="7"/>
    <x v="5"/>
    <m/>
    <x v="11"/>
  </r>
  <r>
    <s v="Bangkok Dangerous "/>
    <n v="5.4"/>
    <x v="0"/>
    <m/>
    <x v="11"/>
  </r>
  <r>
    <s v="Bangkok Dangerous "/>
    <n v="5.4"/>
    <x v="15"/>
    <m/>
    <x v="11"/>
  </r>
  <r>
    <s v="Bangkok Dangerous "/>
    <n v="5.4"/>
    <x v="4"/>
    <m/>
    <x v="11"/>
  </r>
  <r>
    <s v="Big Trouble "/>
    <n v="6.5"/>
    <x v="7"/>
    <m/>
    <x v="11"/>
  </r>
  <r>
    <s v="Big Trouble "/>
    <n v="6.5"/>
    <x v="15"/>
    <m/>
    <x v="11"/>
  </r>
  <r>
    <s v="Big Trouble "/>
    <n v="6.5"/>
    <x v="4"/>
    <m/>
    <x v="11"/>
  </r>
  <r>
    <s v="Love in the Time of Cholera "/>
    <n v="6.4"/>
    <x v="12"/>
    <m/>
    <x v="11"/>
  </r>
  <r>
    <s v="Love in the Time of Cholera "/>
    <n v="6.4"/>
    <x v="5"/>
    <m/>
    <x v="11"/>
  </r>
  <r>
    <s v="Shadow Conspiracy "/>
    <n v="4.9000000000000004"/>
    <x v="0"/>
    <m/>
    <x v="11"/>
  </r>
  <r>
    <s v="Shadow Conspiracy "/>
    <n v="4.9000000000000004"/>
    <x v="4"/>
    <m/>
    <x v="11"/>
  </r>
  <r>
    <s v="Johnny English Reborn "/>
    <n v="6.3"/>
    <x v="0"/>
    <m/>
    <x v="11"/>
  </r>
  <r>
    <s v="Johnny English Reborn "/>
    <n v="6.3"/>
    <x v="1"/>
    <m/>
    <x v="11"/>
  </r>
  <r>
    <s v="Johnny English Reborn "/>
    <n v="6.3"/>
    <x v="7"/>
    <m/>
    <x v="11"/>
  </r>
  <r>
    <s v="Johnny English Reborn "/>
    <n v="6.3"/>
    <x v="15"/>
    <m/>
    <x v="11"/>
  </r>
  <r>
    <s v="Argo "/>
    <n v="7.7"/>
    <x v="18"/>
    <m/>
    <x v="11"/>
  </r>
  <r>
    <s v="Argo "/>
    <n v="7.7"/>
    <x v="12"/>
    <m/>
    <x v="11"/>
  </r>
  <r>
    <s v="Argo "/>
    <n v="7.7"/>
    <x v="13"/>
    <m/>
    <x v="11"/>
  </r>
  <r>
    <s v="Argo "/>
    <n v="7.7"/>
    <x v="4"/>
    <m/>
    <x v="11"/>
  </r>
  <r>
    <s v="The Fugitive "/>
    <n v="7.8"/>
    <x v="0"/>
    <m/>
    <x v="11"/>
  </r>
  <r>
    <s v="The Fugitive "/>
    <n v="7.8"/>
    <x v="1"/>
    <m/>
    <x v="11"/>
  </r>
  <r>
    <s v="The Fugitive "/>
    <n v="7.8"/>
    <x v="15"/>
    <m/>
    <x v="11"/>
  </r>
  <r>
    <s v="The Fugitive "/>
    <n v="7.8"/>
    <x v="12"/>
    <m/>
    <x v="11"/>
  </r>
  <r>
    <s v="The Fugitive "/>
    <n v="7.8"/>
    <x v="10"/>
    <m/>
    <x v="11"/>
  </r>
  <r>
    <s v="The Fugitive "/>
    <n v="7.8"/>
    <x v="4"/>
    <m/>
    <x v="11"/>
  </r>
  <r>
    <s v="The Bounty Hunter "/>
    <n v="5.5"/>
    <x v="0"/>
    <m/>
    <x v="11"/>
  </r>
  <r>
    <s v="The Bounty Hunter "/>
    <n v="5.5"/>
    <x v="7"/>
    <m/>
    <x v="11"/>
  </r>
  <r>
    <s v="The Bounty Hunter "/>
    <n v="5.5"/>
    <x v="5"/>
    <m/>
    <x v="11"/>
  </r>
  <r>
    <s v="Sleepers "/>
    <n v="7.5"/>
    <x v="15"/>
    <m/>
    <x v="11"/>
  </r>
  <r>
    <s v="Sleepers "/>
    <n v="7.5"/>
    <x v="12"/>
    <m/>
    <x v="11"/>
  </r>
  <r>
    <s v="Sleepers "/>
    <n v="7.5"/>
    <x v="4"/>
    <m/>
    <x v="11"/>
  </r>
  <r>
    <s v="Rambo: First Blood Part II "/>
    <n v="6.4"/>
    <x v="0"/>
    <m/>
    <x v="11"/>
  </r>
  <r>
    <s v="Rambo: First Blood Part II "/>
    <n v="6.4"/>
    <x v="1"/>
    <m/>
    <x v="11"/>
  </r>
  <r>
    <s v="Rambo: First Blood Part II "/>
    <n v="6.4"/>
    <x v="4"/>
    <m/>
    <x v="11"/>
  </r>
  <r>
    <s v="Rambo: First Blood Part II "/>
    <n v="6.4"/>
    <x v="17"/>
    <m/>
    <x v="11"/>
  </r>
  <r>
    <s v="The Juror "/>
    <n v="5.6"/>
    <x v="12"/>
    <m/>
    <x v="11"/>
  </r>
  <r>
    <s v="The Juror "/>
    <n v="5.6"/>
    <x v="4"/>
    <m/>
    <x v="11"/>
  </r>
  <r>
    <s v="Pinocchio "/>
    <n v="7.5"/>
    <x v="6"/>
    <m/>
    <x v="11"/>
  </r>
  <r>
    <s v="Pinocchio "/>
    <n v="7.5"/>
    <x v="8"/>
    <m/>
    <x v="11"/>
  </r>
  <r>
    <s v="Pinocchio "/>
    <n v="7.5"/>
    <x v="2"/>
    <m/>
    <x v="11"/>
  </r>
  <r>
    <s v="Pinocchio "/>
    <n v="7.5"/>
    <x v="9"/>
    <m/>
    <x v="11"/>
  </r>
  <r>
    <s v="Heaven's Gate "/>
    <n v="6.8"/>
    <x v="1"/>
    <m/>
    <x v="11"/>
  </r>
  <r>
    <s v="Heaven's Gate "/>
    <n v="6.8"/>
    <x v="12"/>
    <m/>
    <x v="11"/>
  </r>
  <r>
    <s v="Heaven's Gate "/>
    <n v="6.8"/>
    <x v="11"/>
    <m/>
    <x v="11"/>
  </r>
  <r>
    <s v="Underworld: Evolution "/>
    <n v="6.8"/>
    <x v="0"/>
    <m/>
    <x v="11"/>
  </r>
  <r>
    <s v="Underworld: Evolution "/>
    <n v="6.8"/>
    <x v="1"/>
    <m/>
    <x v="11"/>
  </r>
  <r>
    <s v="Underworld: Evolution "/>
    <n v="6.8"/>
    <x v="2"/>
    <m/>
    <x v="11"/>
  </r>
  <r>
    <s v="Underworld: Evolution "/>
    <n v="6.8"/>
    <x v="3"/>
    <m/>
    <x v="11"/>
  </r>
  <r>
    <s v="Underworld: Evolution "/>
    <n v="6.8"/>
    <x v="4"/>
    <m/>
    <x v="11"/>
  </r>
  <r>
    <s v="Victor Frankenstein "/>
    <n v="6"/>
    <x v="12"/>
    <m/>
    <x v="11"/>
  </r>
  <r>
    <s v="Victor Frankenstein "/>
    <n v="6"/>
    <x v="16"/>
    <m/>
    <x v="11"/>
  </r>
  <r>
    <s v="Victor Frankenstein "/>
    <n v="6"/>
    <x v="3"/>
    <m/>
    <x v="11"/>
  </r>
  <r>
    <s v="Victor Frankenstein "/>
    <n v="6"/>
    <x v="4"/>
    <m/>
    <x v="11"/>
  </r>
  <r>
    <s v="Finding Forrester "/>
    <n v="7.3"/>
    <x v="12"/>
    <m/>
    <x v="11"/>
  </r>
  <r>
    <s v="28 Days "/>
    <n v="6"/>
    <x v="7"/>
    <m/>
    <x v="11"/>
  </r>
  <r>
    <s v="28 Days "/>
    <n v="6"/>
    <x v="12"/>
    <m/>
    <x v="11"/>
  </r>
  <r>
    <s v="Unleashed "/>
    <n v="7"/>
    <x v="0"/>
    <m/>
    <x v="11"/>
  </r>
  <r>
    <s v="Unleashed "/>
    <n v="7"/>
    <x v="15"/>
    <m/>
    <x v="11"/>
  </r>
  <r>
    <s v="Unleashed "/>
    <n v="7"/>
    <x v="12"/>
    <m/>
    <x v="11"/>
  </r>
  <r>
    <s v="Unleashed "/>
    <n v="7"/>
    <x v="4"/>
    <m/>
    <x v="11"/>
  </r>
  <r>
    <s v="The Sweetest Thing "/>
    <n v="5.0999999999999996"/>
    <x v="7"/>
    <m/>
    <x v="11"/>
  </r>
  <r>
    <s v="The Sweetest Thing "/>
    <n v="5.0999999999999996"/>
    <x v="5"/>
    <m/>
    <x v="11"/>
  </r>
  <r>
    <s v="The Firm "/>
    <n v="6.8"/>
    <x v="12"/>
    <m/>
    <x v="11"/>
  </r>
  <r>
    <s v="The Firm "/>
    <n v="6.8"/>
    <x v="10"/>
    <m/>
    <x v="11"/>
  </r>
  <r>
    <s v="The Firm "/>
    <n v="6.8"/>
    <x v="4"/>
    <m/>
    <x v="11"/>
  </r>
  <r>
    <s v="Charlie St. Cloud "/>
    <n v="6.5"/>
    <x v="12"/>
    <m/>
    <x v="11"/>
  </r>
  <r>
    <s v="Charlie St. Cloud "/>
    <n v="6.5"/>
    <x v="2"/>
    <m/>
    <x v="11"/>
  </r>
  <r>
    <s v="Charlie St. Cloud "/>
    <n v="6.5"/>
    <x v="5"/>
    <m/>
    <x v="11"/>
  </r>
  <r>
    <s v="The Mechanic "/>
    <n v="6.6"/>
    <x v="0"/>
    <m/>
    <x v="11"/>
  </r>
  <r>
    <s v="The Mechanic "/>
    <n v="6.6"/>
    <x v="15"/>
    <m/>
    <x v="11"/>
  </r>
  <r>
    <s v="The Mechanic "/>
    <n v="6.6"/>
    <x v="4"/>
    <m/>
    <x v="11"/>
  </r>
  <r>
    <s v="21 Jump Street "/>
    <n v="7.2"/>
    <x v="0"/>
    <m/>
    <x v="11"/>
  </r>
  <r>
    <s v="21 Jump Street "/>
    <n v="7.2"/>
    <x v="7"/>
    <m/>
    <x v="11"/>
  </r>
  <r>
    <s v="21 Jump Street "/>
    <n v="7.2"/>
    <x v="15"/>
    <m/>
    <x v="11"/>
  </r>
  <r>
    <s v="Notting Hill "/>
    <n v="7"/>
    <x v="7"/>
    <m/>
    <x v="11"/>
  </r>
  <r>
    <s v="Notting Hill "/>
    <n v="7"/>
    <x v="12"/>
    <m/>
    <x v="11"/>
  </r>
  <r>
    <s v="Notting Hill "/>
    <n v="7"/>
    <x v="5"/>
    <m/>
    <x v="11"/>
  </r>
  <r>
    <s v="Chicken Run "/>
    <n v="7"/>
    <x v="1"/>
    <m/>
    <x v="11"/>
  </r>
  <r>
    <s v="Chicken Run "/>
    <n v="7"/>
    <x v="6"/>
    <m/>
    <x v="11"/>
  </r>
  <r>
    <s v="Chicken Run "/>
    <n v="7"/>
    <x v="7"/>
    <m/>
    <x v="11"/>
  </r>
  <r>
    <s v="Chicken Run "/>
    <n v="7"/>
    <x v="12"/>
    <m/>
    <x v="11"/>
  </r>
  <r>
    <s v="Chicken Run "/>
    <n v="7"/>
    <x v="8"/>
    <m/>
    <x v="11"/>
  </r>
  <r>
    <s v="Along Came Polly "/>
    <n v="5.9"/>
    <x v="7"/>
    <m/>
    <x v="11"/>
  </r>
  <r>
    <s v="Along Came Polly "/>
    <n v="5.9"/>
    <x v="5"/>
    <m/>
    <x v="11"/>
  </r>
  <r>
    <s v="Boomerang "/>
    <n v="5.4"/>
    <x v="7"/>
    <m/>
    <x v="11"/>
  </r>
  <r>
    <s v="Boomerang "/>
    <n v="5.4"/>
    <x v="12"/>
    <m/>
    <x v="11"/>
  </r>
  <r>
    <s v="Boomerang "/>
    <n v="5.4"/>
    <x v="5"/>
    <m/>
    <x v="11"/>
  </r>
  <r>
    <s v="The Heat "/>
    <n v="6.6"/>
    <x v="0"/>
    <m/>
    <x v="11"/>
  </r>
  <r>
    <s v="The Heat "/>
    <n v="6.6"/>
    <x v="7"/>
    <m/>
    <x v="11"/>
  </r>
  <r>
    <s v="The Heat "/>
    <n v="6.6"/>
    <x v="15"/>
    <m/>
    <x v="11"/>
  </r>
  <r>
    <s v="Cleopatra "/>
    <n v="7"/>
    <x v="18"/>
    <m/>
    <x v="11"/>
  </r>
  <r>
    <s v="Cleopatra "/>
    <n v="7"/>
    <x v="12"/>
    <m/>
    <x v="11"/>
  </r>
  <r>
    <s v="Cleopatra "/>
    <n v="7"/>
    <x v="13"/>
    <m/>
    <x v="11"/>
  </r>
  <r>
    <s v="Cleopatra "/>
    <n v="7"/>
    <x v="5"/>
    <m/>
    <x v="11"/>
  </r>
  <r>
    <s v="Here Comes the Boom "/>
    <n v="6.5"/>
    <x v="0"/>
    <m/>
    <x v="11"/>
  </r>
  <r>
    <s v="Here Comes the Boom "/>
    <n v="6.5"/>
    <x v="7"/>
    <m/>
    <x v="11"/>
  </r>
  <r>
    <s v="Here Comes the Boom "/>
    <n v="6.5"/>
    <x v="14"/>
    <m/>
    <x v="11"/>
  </r>
  <r>
    <s v="High Crimes "/>
    <n v="6.3"/>
    <x v="15"/>
    <m/>
    <x v="11"/>
  </r>
  <r>
    <s v="High Crimes "/>
    <n v="6.3"/>
    <x v="12"/>
    <m/>
    <x v="11"/>
  </r>
  <r>
    <s v="High Crimes "/>
    <n v="6.3"/>
    <x v="10"/>
    <m/>
    <x v="11"/>
  </r>
  <r>
    <s v="High Crimes "/>
    <n v="6.3"/>
    <x v="4"/>
    <m/>
    <x v="11"/>
  </r>
  <r>
    <s v="The Mirror Has Two Faces "/>
    <n v="6.5"/>
    <x v="7"/>
    <m/>
    <x v="11"/>
  </r>
  <r>
    <s v="The Mirror Has Two Faces "/>
    <n v="6.5"/>
    <x v="12"/>
    <m/>
    <x v="11"/>
  </r>
  <r>
    <s v="The Mirror Has Two Faces "/>
    <n v="6.5"/>
    <x v="5"/>
    <m/>
    <x v="11"/>
  </r>
  <r>
    <s v="The Mothman Prophecies "/>
    <n v="6.5"/>
    <x v="12"/>
    <m/>
    <x v="11"/>
  </r>
  <r>
    <s v="The Mothman Prophecies "/>
    <n v="6.5"/>
    <x v="16"/>
    <m/>
    <x v="11"/>
  </r>
  <r>
    <s v="The Mothman Prophecies "/>
    <n v="6.5"/>
    <x v="10"/>
    <m/>
    <x v="11"/>
  </r>
  <r>
    <s v="The Mothman Prophecies "/>
    <n v="6.5"/>
    <x v="4"/>
    <m/>
    <x v="11"/>
  </r>
  <r>
    <s v="Brüno "/>
    <n v="5.8"/>
    <x v="7"/>
    <m/>
    <x v="11"/>
  </r>
  <r>
    <s v="Licence to Kill "/>
    <n v="6.6"/>
    <x v="0"/>
    <m/>
    <x v="11"/>
  </r>
  <r>
    <s v="Licence to Kill "/>
    <n v="6.6"/>
    <x v="1"/>
    <m/>
    <x v="11"/>
  </r>
  <r>
    <s v="Licence to Kill "/>
    <n v="6.6"/>
    <x v="4"/>
    <m/>
    <x v="11"/>
  </r>
  <r>
    <s v="Red Riding Hood "/>
    <n v="5.4"/>
    <x v="2"/>
    <m/>
    <x v="11"/>
  </r>
  <r>
    <s v="Red Riding Hood "/>
    <n v="5.4"/>
    <x v="16"/>
    <m/>
    <x v="11"/>
  </r>
  <r>
    <s v="Red Riding Hood "/>
    <n v="5.4"/>
    <x v="10"/>
    <m/>
    <x v="11"/>
  </r>
  <r>
    <s v="Red Riding Hood "/>
    <n v="5.4"/>
    <x v="4"/>
    <m/>
    <x v="11"/>
  </r>
  <r>
    <s v="15 Minutes "/>
    <n v="6.1"/>
    <x v="0"/>
    <m/>
    <x v="11"/>
  </r>
  <r>
    <s v="15 Minutes "/>
    <n v="6.1"/>
    <x v="15"/>
    <m/>
    <x v="11"/>
  </r>
  <r>
    <s v="15 Minutes "/>
    <n v="6.1"/>
    <x v="12"/>
    <m/>
    <x v="11"/>
  </r>
  <r>
    <s v="15 Minutes "/>
    <n v="6.1"/>
    <x v="4"/>
    <m/>
    <x v="11"/>
  </r>
  <r>
    <s v="Super Mario Bros. "/>
    <n v="4"/>
    <x v="1"/>
    <m/>
    <x v="11"/>
  </r>
  <r>
    <s v="Super Mario Bros. "/>
    <n v="4"/>
    <x v="7"/>
    <m/>
    <x v="11"/>
  </r>
  <r>
    <s v="Super Mario Bros. "/>
    <n v="4"/>
    <x v="8"/>
    <m/>
    <x v="11"/>
  </r>
  <r>
    <s v="Super Mario Bros. "/>
    <n v="4"/>
    <x v="2"/>
    <m/>
    <x v="11"/>
  </r>
  <r>
    <s v="Super Mario Bros. "/>
    <n v="4"/>
    <x v="3"/>
    <m/>
    <x v="11"/>
  </r>
  <r>
    <s v="Lord of War "/>
    <n v="7.6"/>
    <x v="15"/>
    <m/>
    <x v="11"/>
  </r>
  <r>
    <s v="Lord of War "/>
    <n v="7.6"/>
    <x v="12"/>
    <m/>
    <x v="11"/>
  </r>
  <r>
    <s v="Lord of War "/>
    <n v="7.6"/>
    <x v="4"/>
    <m/>
    <x v="11"/>
  </r>
  <r>
    <s v="Hero "/>
    <n v="7.9"/>
    <x v="0"/>
    <m/>
    <x v="11"/>
  </r>
  <r>
    <s v="Hero "/>
    <n v="7.9"/>
    <x v="1"/>
    <m/>
    <x v="11"/>
  </r>
  <r>
    <s v="Hero "/>
    <n v="7.9"/>
    <x v="13"/>
    <m/>
    <x v="11"/>
  </r>
  <r>
    <s v="One for the Money "/>
    <n v="5.3"/>
    <x v="0"/>
    <m/>
    <x v="11"/>
  </r>
  <r>
    <s v="One for the Money "/>
    <n v="5.3"/>
    <x v="7"/>
    <m/>
    <x v="11"/>
  </r>
  <r>
    <s v="One for the Money "/>
    <n v="5.3"/>
    <x v="15"/>
    <m/>
    <x v="11"/>
  </r>
  <r>
    <s v="One for the Money "/>
    <n v="5.3"/>
    <x v="5"/>
    <m/>
    <x v="11"/>
  </r>
  <r>
    <s v="One for the Money "/>
    <n v="5.3"/>
    <x v="4"/>
    <m/>
    <x v="11"/>
  </r>
  <r>
    <s v="The Interview "/>
    <n v="6.6"/>
    <x v="7"/>
    <m/>
    <x v="11"/>
  </r>
  <r>
    <s v="The Warrior's Way "/>
    <n v="6.3"/>
    <x v="0"/>
    <m/>
    <x v="11"/>
  </r>
  <r>
    <s v="The Warrior's Way "/>
    <n v="6.3"/>
    <x v="2"/>
    <m/>
    <x v="11"/>
  </r>
  <r>
    <s v="The Warrior's Way "/>
    <n v="6.3"/>
    <x v="11"/>
    <m/>
    <x v="11"/>
  </r>
  <r>
    <s v="Micmacs "/>
    <n v="7.2"/>
    <x v="0"/>
    <m/>
    <x v="11"/>
  </r>
  <r>
    <s v="Micmacs "/>
    <n v="7.2"/>
    <x v="7"/>
    <m/>
    <x v="11"/>
  </r>
  <r>
    <s v="Micmacs "/>
    <n v="7.2"/>
    <x v="15"/>
    <m/>
    <x v="11"/>
  </r>
  <r>
    <s v="8 Mile "/>
    <n v="7"/>
    <x v="12"/>
    <m/>
    <x v="11"/>
  </r>
  <r>
    <s v="8 Mile "/>
    <n v="7"/>
    <x v="19"/>
    <m/>
    <x v="11"/>
  </r>
  <r>
    <s v="A Knight's Tale "/>
    <n v="6.9"/>
    <x v="0"/>
    <m/>
    <x v="11"/>
  </r>
  <r>
    <s v="A Knight's Tale "/>
    <n v="6.9"/>
    <x v="1"/>
    <m/>
    <x v="11"/>
  </r>
  <r>
    <s v="A Knight's Tale "/>
    <n v="6.9"/>
    <x v="5"/>
    <m/>
    <x v="11"/>
  </r>
  <r>
    <s v="The Medallion "/>
    <n v="5.2"/>
    <x v="0"/>
    <m/>
    <x v="11"/>
  </r>
  <r>
    <s v="The Medallion "/>
    <n v="5.2"/>
    <x v="7"/>
    <m/>
    <x v="11"/>
  </r>
  <r>
    <s v="The Medallion "/>
    <n v="5.2"/>
    <x v="2"/>
    <m/>
    <x v="11"/>
  </r>
  <r>
    <s v="The Sixth Sense "/>
    <n v="8.1"/>
    <x v="12"/>
    <m/>
    <x v="11"/>
  </r>
  <r>
    <s v="The Sixth Sense "/>
    <n v="8.1"/>
    <x v="10"/>
    <m/>
    <x v="11"/>
  </r>
  <r>
    <s v="The Sixth Sense "/>
    <n v="8.1"/>
    <x v="4"/>
    <m/>
    <x v="11"/>
  </r>
  <r>
    <s v="Man on a Ledge "/>
    <n v="6.6"/>
    <x v="0"/>
    <m/>
    <x v="11"/>
  </r>
  <r>
    <s v="Man on a Ledge "/>
    <n v="6.6"/>
    <x v="15"/>
    <m/>
    <x v="11"/>
  </r>
  <r>
    <s v="Man on a Ledge "/>
    <n v="6.6"/>
    <x v="4"/>
    <m/>
    <x v="11"/>
  </r>
  <r>
    <s v="The Big Year "/>
    <n v="6.2"/>
    <x v="7"/>
    <m/>
    <x v="11"/>
  </r>
  <r>
    <s v="The Karate Kid "/>
    <n v="7.2"/>
    <x v="0"/>
    <m/>
    <x v="11"/>
  </r>
  <r>
    <s v="The Karate Kid "/>
    <n v="7.2"/>
    <x v="12"/>
    <m/>
    <x v="11"/>
  </r>
  <r>
    <s v="The Karate Kid "/>
    <n v="7.2"/>
    <x v="8"/>
    <m/>
    <x v="11"/>
  </r>
  <r>
    <s v="The Karate Kid "/>
    <n v="7.2"/>
    <x v="14"/>
    <m/>
    <x v="11"/>
  </r>
  <r>
    <s v="American Hustle "/>
    <n v="7.3"/>
    <x v="15"/>
    <m/>
    <x v="11"/>
  </r>
  <r>
    <s v="American Hustle "/>
    <n v="7.3"/>
    <x v="12"/>
    <m/>
    <x v="11"/>
  </r>
  <r>
    <s v="The Proposal "/>
    <n v="6.7"/>
    <x v="7"/>
    <m/>
    <x v="11"/>
  </r>
  <r>
    <s v="The Proposal "/>
    <n v="6.7"/>
    <x v="12"/>
    <m/>
    <x v="11"/>
  </r>
  <r>
    <s v="The Proposal "/>
    <n v="6.7"/>
    <x v="5"/>
    <m/>
    <x v="11"/>
  </r>
  <r>
    <s v="Double Jeopardy "/>
    <n v="6.4"/>
    <x v="15"/>
    <m/>
    <x v="11"/>
  </r>
  <r>
    <s v="Double Jeopardy "/>
    <n v="6.4"/>
    <x v="10"/>
    <m/>
    <x v="11"/>
  </r>
  <r>
    <s v="Double Jeopardy "/>
    <n v="6.4"/>
    <x v="4"/>
    <m/>
    <x v="11"/>
  </r>
  <r>
    <s v="Back to the Future Part II "/>
    <n v="7.8"/>
    <x v="1"/>
    <m/>
    <x v="11"/>
  </r>
  <r>
    <s v="Back to the Future Part II "/>
    <n v="7.8"/>
    <x v="7"/>
    <m/>
    <x v="11"/>
  </r>
  <r>
    <s v="Back to the Future Part II "/>
    <n v="7.8"/>
    <x v="3"/>
    <m/>
    <x v="11"/>
  </r>
  <r>
    <s v="Lucy "/>
    <n v="6.4"/>
    <x v="0"/>
    <m/>
    <x v="11"/>
  </r>
  <r>
    <s v="Lucy "/>
    <n v="6.4"/>
    <x v="3"/>
    <m/>
    <x v="11"/>
  </r>
  <r>
    <s v="Lucy "/>
    <n v="6.4"/>
    <x v="4"/>
    <m/>
    <x v="11"/>
  </r>
  <r>
    <s v="Fifty Shades of Grey "/>
    <n v="4.0999999999999996"/>
    <x v="12"/>
    <m/>
    <x v="11"/>
  </r>
  <r>
    <s v="Fifty Shades of Grey "/>
    <n v="4.0999999999999996"/>
    <x v="5"/>
    <m/>
    <x v="11"/>
  </r>
  <r>
    <s v="Spy Kids 3-D: Game Over "/>
    <n v="4.0999999999999996"/>
    <x v="0"/>
    <m/>
    <x v="11"/>
  </r>
  <r>
    <s v="Spy Kids 3-D: Game Over "/>
    <n v="4.0999999999999996"/>
    <x v="1"/>
    <m/>
    <x v="11"/>
  </r>
  <r>
    <s v="Spy Kids 3-D: Game Over "/>
    <n v="4.0999999999999996"/>
    <x v="7"/>
    <m/>
    <x v="11"/>
  </r>
  <r>
    <s v="Spy Kids 3-D: Game Over "/>
    <n v="4.0999999999999996"/>
    <x v="8"/>
    <m/>
    <x v="11"/>
  </r>
  <r>
    <s v="Spy Kids 3-D: Game Over "/>
    <n v="4.0999999999999996"/>
    <x v="3"/>
    <m/>
    <x v="11"/>
  </r>
  <r>
    <s v="A Time to Kill "/>
    <n v="7.4"/>
    <x v="15"/>
    <m/>
    <x v="11"/>
  </r>
  <r>
    <s v="A Time to Kill "/>
    <n v="7.4"/>
    <x v="12"/>
    <m/>
    <x v="11"/>
  </r>
  <r>
    <s v="A Time to Kill "/>
    <n v="7.4"/>
    <x v="4"/>
    <m/>
    <x v="11"/>
  </r>
  <r>
    <s v="Cheaper by the Dozen "/>
    <n v="5.8"/>
    <x v="7"/>
    <m/>
    <x v="11"/>
  </r>
  <r>
    <s v="Cheaper by the Dozen "/>
    <n v="5.8"/>
    <x v="8"/>
    <m/>
    <x v="11"/>
  </r>
  <r>
    <s v="Lone Survivor "/>
    <n v="7.6"/>
    <x v="0"/>
    <m/>
    <x v="11"/>
  </r>
  <r>
    <s v="Lone Survivor "/>
    <n v="7.6"/>
    <x v="18"/>
    <m/>
    <x v="11"/>
  </r>
  <r>
    <s v="Lone Survivor "/>
    <n v="7.6"/>
    <x v="12"/>
    <m/>
    <x v="11"/>
  </r>
  <r>
    <s v="Lone Survivor "/>
    <n v="7.6"/>
    <x v="4"/>
    <m/>
    <x v="11"/>
  </r>
  <r>
    <s v="Lone Survivor "/>
    <n v="7.6"/>
    <x v="17"/>
    <m/>
    <x v="11"/>
  </r>
  <r>
    <s v="A League of Their Own "/>
    <n v="7.2"/>
    <x v="7"/>
    <m/>
    <x v="11"/>
  </r>
  <r>
    <s v="A League of Their Own "/>
    <n v="7.2"/>
    <x v="12"/>
    <m/>
    <x v="11"/>
  </r>
  <r>
    <s v="A League of Their Own "/>
    <n v="7.2"/>
    <x v="14"/>
    <m/>
    <x v="11"/>
  </r>
  <r>
    <s v="The Conjuring 2 "/>
    <n v="7.8"/>
    <x v="16"/>
    <m/>
    <x v="11"/>
  </r>
  <r>
    <s v="The Conjuring 2 "/>
    <n v="7.8"/>
    <x v="10"/>
    <m/>
    <x v="11"/>
  </r>
  <r>
    <s v="The Conjuring 2 "/>
    <n v="7.8"/>
    <x v="4"/>
    <m/>
    <x v="11"/>
  </r>
  <r>
    <s v="The Social Network "/>
    <n v="7.7"/>
    <x v="18"/>
    <m/>
    <x v="11"/>
  </r>
  <r>
    <s v="The Social Network "/>
    <n v="7.7"/>
    <x v="12"/>
    <m/>
    <x v="11"/>
  </r>
  <r>
    <s v="He's Just Not That Into You "/>
    <n v="6.4"/>
    <x v="7"/>
    <m/>
    <x v="11"/>
  </r>
  <r>
    <s v="He's Just Not That Into You "/>
    <n v="6.4"/>
    <x v="12"/>
    <m/>
    <x v="11"/>
  </r>
  <r>
    <s v="He's Just Not That Into You "/>
    <n v="6.4"/>
    <x v="5"/>
    <m/>
    <x v="11"/>
  </r>
  <r>
    <s v="Scary Movie 4 "/>
    <n v="5.0999999999999996"/>
    <x v="7"/>
    <m/>
    <x v="11"/>
  </r>
  <r>
    <s v="Scream 3 "/>
    <n v="5.5"/>
    <x v="16"/>
    <m/>
    <x v="11"/>
  </r>
  <r>
    <s v="Scream 3 "/>
    <n v="5.5"/>
    <x v="10"/>
    <m/>
    <x v="11"/>
  </r>
  <r>
    <s v="Back to the Future Part III "/>
    <n v="7.4"/>
    <x v="1"/>
    <m/>
    <x v="11"/>
  </r>
  <r>
    <s v="Back to the Future Part III "/>
    <n v="7.4"/>
    <x v="7"/>
    <m/>
    <x v="11"/>
  </r>
  <r>
    <s v="Back to the Future Part III "/>
    <n v="7.4"/>
    <x v="3"/>
    <m/>
    <x v="11"/>
  </r>
  <r>
    <s v="Back to the Future Part III "/>
    <n v="7.4"/>
    <x v="11"/>
    <m/>
    <x v="11"/>
  </r>
  <r>
    <s v="Get Hard "/>
    <n v="6"/>
    <x v="7"/>
    <m/>
    <x v="11"/>
  </r>
  <r>
    <s v="Get Hard "/>
    <n v="6"/>
    <x v="15"/>
    <m/>
    <x v="11"/>
  </r>
  <r>
    <s v="Bram Stoker's Dracula "/>
    <n v="7.5"/>
    <x v="2"/>
    <m/>
    <x v="11"/>
  </r>
  <r>
    <s v="Bram Stoker's Dracula "/>
    <n v="7.5"/>
    <x v="16"/>
    <m/>
    <x v="11"/>
  </r>
  <r>
    <s v="Bram Stoker's Dracula "/>
    <n v="7.5"/>
    <x v="5"/>
    <m/>
    <x v="11"/>
  </r>
  <r>
    <s v="Julie &amp; Julia "/>
    <n v="7"/>
    <x v="18"/>
    <m/>
    <x v="11"/>
  </r>
  <r>
    <s v="Julie &amp; Julia "/>
    <n v="7"/>
    <x v="12"/>
    <m/>
    <x v="11"/>
  </r>
  <r>
    <s v="Julie &amp; Julia "/>
    <n v="7"/>
    <x v="5"/>
    <m/>
    <x v="11"/>
  </r>
  <r>
    <s v="42 "/>
    <n v="7.5"/>
    <x v="18"/>
    <m/>
    <x v="11"/>
  </r>
  <r>
    <s v="42 "/>
    <n v="7.5"/>
    <x v="12"/>
    <m/>
    <x v="11"/>
  </r>
  <r>
    <s v="42 "/>
    <n v="7.5"/>
    <x v="14"/>
    <m/>
    <x v="11"/>
  </r>
  <r>
    <s v="The Talented Mr. Ripley "/>
    <n v="7.3"/>
    <x v="15"/>
    <m/>
    <x v="11"/>
  </r>
  <r>
    <s v="The Talented Mr. Ripley "/>
    <n v="7.3"/>
    <x v="12"/>
    <m/>
    <x v="11"/>
  </r>
  <r>
    <s v="The Talented Mr. Ripley "/>
    <n v="7.3"/>
    <x v="4"/>
    <m/>
    <x v="11"/>
  </r>
  <r>
    <s v="Dumb and Dumber To "/>
    <n v="5.7"/>
    <x v="7"/>
    <m/>
    <x v="11"/>
  </r>
  <r>
    <s v="Eight Below "/>
    <n v="7.3"/>
    <x v="1"/>
    <m/>
    <x v="11"/>
  </r>
  <r>
    <s v="Eight Below "/>
    <n v="7.3"/>
    <x v="12"/>
    <m/>
    <x v="11"/>
  </r>
  <r>
    <s v="Eight Below "/>
    <n v="7.3"/>
    <x v="8"/>
    <m/>
    <x v="11"/>
  </r>
  <r>
    <s v="The Intern "/>
    <n v="7.2"/>
    <x v="7"/>
    <m/>
    <x v="11"/>
  </r>
  <r>
    <s v="The Intern "/>
    <n v="7.2"/>
    <x v="12"/>
    <m/>
    <x v="11"/>
  </r>
  <r>
    <s v="Ride Along 2 "/>
    <n v="5.9"/>
    <x v="0"/>
    <m/>
    <x v="11"/>
  </r>
  <r>
    <s v="Ride Along 2 "/>
    <n v="5.9"/>
    <x v="7"/>
    <m/>
    <x v="11"/>
  </r>
  <r>
    <s v="The Last of the Mohicans "/>
    <n v="7.8"/>
    <x v="0"/>
    <m/>
    <x v="11"/>
  </r>
  <r>
    <s v="The Last of the Mohicans "/>
    <n v="7.8"/>
    <x v="1"/>
    <m/>
    <x v="11"/>
  </r>
  <r>
    <s v="The Last of the Mohicans "/>
    <n v="7.8"/>
    <x v="12"/>
    <m/>
    <x v="11"/>
  </r>
  <r>
    <s v="The Last of the Mohicans "/>
    <n v="7.8"/>
    <x v="5"/>
    <m/>
    <x v="11"/>
  </r>
  <r>
    <s v="The Last of the Mohicans "/>
    <n v="7.8"/>
    <x v="17"/>
    <m/>
    <x v="11"/>
  </r>
  <r>
    <s v="Ray "/>
    <n v="7.7"/>
    <x v="18"/>
    <m/>
    <x v="11"/>
  </r>
  <r>
    <s v="Ray "/>
    <n v="7.7"/>
    <x v="12"/>
    <m/>
    <x v="11"/>
  </r>
  <r>
    <s v="Ray "/>
    <n v="7.7"/>
    <x v="19"/>
    <m/>
    <x v="11"/>
  </r>
  <r>
    <s v="Sin City "/>
    <n v="8.1"/>
    <x v="15"/>
    <m/>
    <x v="11"/>
  </r>
  <r>
    <s v="Sin City "/>
    <n v="8.1"/>
    <x v="4"/>
    <m/>
    <x v="11"/>
  </r>
  <r>
    <s v="Vantage Point "/>
    <n v="6.6"/>
    <x v="15"/>
    <m/>
    <x v="11"/>
  </r>
  <r>
    <s v="Vantage Point "/>
    <n v="6.6"/>
    <x v="12"/>
    <m/>
    <x v="11"/>
  </r>
  <r>
    <s v="Vantage Point "/>
    <n v="6.6"/>
    <x v="10"/>
    <m/>
    <x v="11"/>
  </r>
  <r>
    <s v="Vantage Point "/>
    <n v="6.6"/>
    <x v="4"/>
    <m/>
    <x v="11"/>
  </r>
  <r>
    <s v="I Love You, Man "/>
    <n v="7.1"/>
    <x v="7"/>
    <m/>
    <x v="11"/>
  </r>
  <r>
    <s v="I Love You, Man "/>
    <n v="7.1"/>
    <x v="5"/>
    <m/>
    <x v="11"/>
  </r>
  <r>
    <s v="Shallow Hal "/>
    <n v="5.9"/>
    <x v="7"/>
    <m/>
    <x v="11"/>
  </r>
  <r>
    <s v="Shallow Hal "/>
    <n v="5.9"/>
    <x v="12"/>
    <m/>
    <x v="11"/>
  </r>
  <r>
    <s v="Shallow Hal "/>
    <n v="5.9"/>
    <x v="2"/>
    <m/>
    <x v="11"/>
  </r>
  <r>
    <s v="Shallow Hal "/>
    <n v="5.9"/>
    <x v="5"/>
    <m/>
    <x v="11"/>
  </r>
  <r>
    <s v="JFK "/>
    <n v="8"/>
    <x v="12"/>
    <m/>
    <x v="11"/>
  </r>
  <r>
    <s v="JFK "/>
    <n v="8"/>
    <x v="13"/>
    <m/>
    <x v="11"/>
  </r>
  <r>
    <s v="JFK "/>
    <n v="8"/>
    <x v="4"/>
    <m/>
    <x v="11"/>
  </r>
  <r>
    <s v="Big Momma's House 2 "/>
    <n v="4.5999999999999996"/>
    <x v="7"/>
    <m/>
    <x v="11"/>
  </r>
  <r>
    <s v="Big Momma's House 2 "/>
    <n v="4.5999999999999996"/>
    <x v="15"/>
    <m/>
    <x v="11"/>
  </r>
  <r>
    <s v="The Mexican "/>
    <n v="6.1"/>
    <x v="1"/>
    <m/>
    <x v="11"/>
  </r>
  <r>
    <s v="The Mexican "/>
    <n v="6.1"/>
    <x v="7"/>
    <m/>
    <x v="11"/>
  </r>
  <r>
    <s v="The Mexican "/>
    <n v="6.1"/>
    <x v="15"/>
    <m/>
    <x v="11"/>
  </r>
  <r>
    <s v="The Mexican "/>
    <n v="6.1"/>
    <x v="5"/>
    <m/>
    <x v="11"/>
  </r>
  <r>
    <s v="17 Again "/>
    <n v="6.4"/>
    <x v="7"/>
    <m/>
    <x v="11"/>
  </r>
  <r>
    <s v="17 Again "/>
    <n v="6.4"/>
    <x v="12"/>
    <m/>
    <x v="11"/>
  </r>
  <r>
    <s v="17 Again "/>
    <n v="6.4"/>
    <x v="8"/>
    <m/>
    <x v="11"/>
  </r>
  <r>
    <s v="17 Again "/>
    <n v="6.4"/>
    <x v="2"/>
    <m/>
    <x v="11"/>
  </r>
  <r>
    <s v="17 Again "/>
    <n v="6.4"/>
    <x v="5"/>
    <m/>
    <x v="11"/>
  </r>
  <r>
    <s v="The Other Woman "/>
    <n v="6"/>
    <x v="7"/>
    <m/>
    <x v="11"/>
  </r>
  <r>
    <s v="The Other Woman "/>
    <n v="6"/>
    <x v="5"/>
    <m/>
    <x v="11"/>
  </r>
  <r>
    <s v="The Final Destination "/>
    <n v="5.2"/>
    <x v="16"/>
    <m/>
    <x v="11"/>
  </r>
  <r>
    <s v="Bridge of Spies "/>
    <n v="7.6"/>
    <x v="12"/>
    <m/>
    <x v="11"/>
  </r>
  <r>
    <s v="Bridge of Spies "/>
    <n v="7.6"/>
    <x v="13"/>
    <m/>
    <x v="11"/>
  </r>
  <r>
    <s v="Bridge of Spies "/>
    <n v="7.6"/>
    <x v="4"/>
    <m/>
    <x v="11"/>
  </r>
  <r>
    <s v="Behind Enemy Lines "/>
    <n v="6.4"/>
    <x v="0"/>
    <m/>
    <x v="11"/>
  </r>
  <r>
    <s v="Behind Enemy Lines "/>
    <n v="6.4"/>
    <x v="12"/>
    <m/>
    <x v="11"/>
  </r>
  <r>
    <s v="Behind Enemy Lines "/>
    <n v="6.4"/>
    <x v="4"/>
    <m/>
    <x v="11"/>
  </r>
  <r>
    <s v="Behind Enemy Lines "/>
    <n v="6.4"/>
    <x v="17"/>
    <m/>
    <x v="11"/>
  </r>
  <r>
    <s v="Shall We Dance "/>
    <n v="6.1"/>
    <x v="7"/>
    <m/>
    <x v="11"/>
  </r>
  <r>
    <s v="Shall We Dance "/>
    <n v="6.1"/>
    <x v="12"/>
    <m/>
    <x v="11"/>
  </r>
  <r>
    <s v="Shall We Dance "/>
    <n v="6.1"/>
    <x v="5"/>
    <m/>
    <x v="11"/>
  </r>
  <r>
    <s v="Small Soldiers "/>
    <n v="6.1"/>
    <x v="0"/>
    <m/>
    <x v="11"/>
  </r>
  <r>
    <s v="Small Soldiers "/>
    <n v="6.1"/>
    <x v="1"/>
    <m/>
    <x v="11"/>
  </r>
  <r>
    <s v="Small Soldiers "/>
    <n v="6.1"/>
    <x v="7"/>
    <m/>
    <x v="11"/>
  </r>
  <r>
    <s v="Small Soldiers "/>
    <n v="6.1"/>
    <x v="8"/>
    <m/>
    <x v="11"/>
  </r>
  <r>
    <s v="Small Soldiers "/>
    <n v="6.1"/>
    <x v="3"/>
    <m/>
    <x v="11"/>
  </r>
  <r>
    <s v="Spawn "/>
    <n v="5.2"/>
    <x v="0"/>
    <m/>
    <x v="11"/>
  </r>
  <r>
    <s v="Spawn "/>
    <n v="5.2"/>
    <x v="16"/>
    <m/>
    <x v="11"/>
  </r>
  <r>
    <s v="The Count of Monte Cristo "/>
    <n v="7.7"/>
    <x v="0"/>
    <m/>
    <x v="11"/>
  </r>
  <r>
    <s v="The Count of Monte Cristo "/>
    <n v="7.7"/>
    <x v="1"/>
    <m/>
    <x v="11"/>
  </r>
  <r>
    <s v="The Count of Monte Cristo "/>
    <n v="7.7"/>
    <x v="12"/>
    <m/>
    <x v="11"/>
  </r>
  <r>
    <s v="The Count of Monte Cristo "/>
    <n v="7.7"/>
    <x v="5"/>
    <m/>
    <x v="11"/>
  </r>
  <r>
    <s v="The Count of Monte Cristo "/>
    <n v="7.7"/>
    <x v="4"/>
    <m/>
    <x v="11"/>
  </r>
  <r>
    <s v="The Lincoln Lawyer "/>
    <n v="7.3"/>
    <x v="15"/>
    <m/>
    <x v="11"/>
  </r>
  <r>
    <s v="The Lincoln Lawyer "/>
    <n v="7.3"/>
    <x v="12"/>
    <m/>
    <x v="11"/>
  </r>
  <r>
    <s v="The Lincoln Lawyer "/>
    <n v="7.3"/>
    <x v="4"/>
    <m/>
    <x v="11"/>
  </r>
  <r>
    <s v="Unknown "/>
    <n v="6.9"/>
    <x v="0"/>
    <m/>
    <x v="11"/>
  </r>
  <r>
    <s v="Unknown "/>
    <n v="6.9"/>
    <x v="10"/>
    <m/>
    <x v="11"/>
  </r>
  <r>
    <s v="Unknown "/>
    <n v="6.9"/>
    <x v="4"/>
    <m/>
    <x v="11"/>
  </r>
  <r>
    <s v="The Prestige "/>
    <n v="8.5"/>
    <x v="12"/>
    <m/>
    <x v="11"/>
  </r>
  <r>
    <s v="The Prestige "/>
    <n v="8.5"/>
    <x v="10"/>
    <m/>
    <x v="11"/>
  </r>
  <r>
    <s v="The Prestige "/>
    <n v="8.5"/>
    <x v="3"/>
    <m/>
    <x v="11"/>
  </r>
  <r>
    <s v="The Prestige "/>
    <n v="8.5"/>
    <x v="4"/>
    <m/>
    <x v="11"/>
  </r>
  <r>
    <s v="Horrible Bosses 2 "/>
    <n v="6.3"/>
    <x v="7"/>
    <m/>
    <x v="11"/>
  </r>
  <r>
    <s v="Horrible Bosses 2 "/>
    <n v="6.3"/>
    <x v="15"/>
    <m/>
    <x v="11"/>
  </r>
  <r>
    <s v="Escape from Planet Earth "/>
    <n v="5.9"/>
    <x v="1"/>
    <m/>
    <x v="11"/>
  </r>
  <r>
    <s v="Escape from Planet Earth "/>
    <n v="5.9"/>
    <x v="6"/>
    <m/>
    <x v="11"/>
  </r>
  <r>
    <s v="Escape from Planet Earth "/>
    <n v="5.9"/>
    <x v="7"/>
    <m/>
    <x v="11"/>
  </r>
  <r>
    <s v="Escape from Planet Earth "/>
    <n v="5.9"/>
    <x v="8"/>
    <m/>
    <x v="11"/>
  </r>
  <r>
    <s v="Escape from Planet Earth "/>
    <n v="5.9"/>
    <x v="3"/>
    <m/>
    <x v="11"/>
  </r>
  <r>
    <s v="Apocalypto "/>
    <n v="7.8"/>
    <x v="0"/>
    <m/>
    <x v="11"/>
  </r>
  <r>
    <s v="Apocalypto "/>
    <n v="7.8"/>
    <x v="1"/>
    <m/>
    <x v="11"/>
  </r>
  <r>
    <s v="Apocalypto "/>
    <n v="7.8"/>
    <x v="12"/>
    <m/>
    <x v="11"/>
  </r>
  <r>
    <s v="Apocalypto "/>
    <n v="7.8"/>
    <x v="4"/>
    <m/>
    <x v="11"/>
  </r>
  <r>
    <s v="The Living Daylights "/>
    <n v="6.7"/>
    <x v="0"/>
    <m/>
    <x v="11"/>
  </r>
  <r>
    <s v="The Living Daylights "/>
    <n v="6.7"/>
    <x v="1"/>
    <m/>
    <x v="11"/>
  </r>
  <r>
    <s v="The Living Daylights "/>
    <n v="6.7"/>
    <x v="4"/>
    <m/>
    <x v="11"/>
  </r>
  <r>
    <s v="Predators "/>
    <n v="6.4"/>
    <x v="0"/>
    <m/>
    <x v="11"/>
  </r>
  <r>
    <s v="Predators "/>
    <n v="6.4"/>
    <x v="1"/>
    <m/>
    <x v="11"/>
  </r>
  <r>
    <s v="Predators "/>
    <n v="6.4"/>
    <x v="3"/>
    <m/>
    <x v="11"/>
  </r>
  <r>
    <s v="Predators "/>
    <n v="6.4"/>
    <x v="4"/>
    <m/>
    <x v="11"/>
  </r>
  <r>
    <s v="Legal Eagles "/>
    <n v="5.9"/>
    <x v="7"/>
    <m/>
    <x v="11"/>
  </r>
  <r>
    <s v="Legal Eagles "/>
    <n v="5.9"/>
    <x v="15"/>
    <m/>
    <x v="11"/>
  </r>
  <r>
    <s v="Legal Eagles "/>
    <n v="5.9"/>
    <x v="5"/>
    <m/>
    <x v="11"/>
  </r>
  <r>
    <s v="Secret Window "/>
    <n v="6.6"/>
    <x v="10"/>
    <m/>
    <x v="11"/>
  </r>
  <r>
    <s v="Secret Window "/>
    <n v="6.6"/>
    <x v="4"/>
    <m/>
    <x v="11"/>
  </r>
  <r>
    <s v="The Lake House "/>
    <n v="6.8"/>
    <x v="12"/>
    <m/>
    <x v="11"/>
  </r>
  <r>
    <s v="The Lake House "/>
    <n v="6.8"/>
    <x v="2"/>
    <m/>
    <x v="11"/>
  </r>
  <r>
    <s v="The Lake House "/>
    <n v="6.8"/>
    <x v="5"/>
    <m/>
    <x v="11"/>
  </r>
  <r>
    <s v="The Skeleton Key "/>
    <n v="6.5"/>
    <x v="16"/>
    <m/>
    <x v="11"/>
  </r>
  <r>
    <s v="The Skeleton Key "/>
    <n v="6.5"/>
    <x v="10"/>
    <m/>
    <x v="11"/>
  </r>
  <r>
    <s v="The Skeleton Key "/>
    <n v="6.5"/>
    <x v="4"/>
    <m/>
    <x v="11"/>
  </r>
  <r>
    <s v="The Odd Life of Timothy Green "/>
    <n v="6.6"/>
    <x v="7"/>
    <m/>
    <x v="11"/>
  </r>
  <r>
    <s v="The Odd Life of Timothy Green "/>
    <n v="6.6"/>
    <x v="12"/>
    <m/>
    <x v="11"/>
  </r>
  <r>
    <s v="The Odd Life of Timothy Green "/>
    <n v="6.6"/>
    <x v="8"/>
    <m/>
    <x v="11"/>
  </r>
  <r>
    <s v="The Odd Life of Timothy Green "/>
    <n v="6.6"/>
    <x v="2"/>
    <m/>
    <x v="11"/>
  </r>
  <r>
    <s v="Made of Honor "/>
    <n v="5.8"/>
    <x v="7"/>
    <m/>
    <x v="11"/>
  </r>
  <r>
    <s v="Made of Honor "/>
    <n v="5.8"/>
    <x v="5"/>
    <m/>
    <x v="11"/>
  </r>
  <r>
    <s v="Jersey Boys "/>
    <n v="6.9"/>
    <x v="18"/>
    <m/>
    <x v="11"/>
  </r>
  <r>
    <s v="Jersey Boys "/>
    <n v="6.9"/>
    <x v="12"/>
    <m/>
    <x v="11"/>
  </r>
  <r>
    <s v="Jersey Boys "/>
    <n v="6.9"/>
    <x v="19"/>
    <m/>
    <x v="11"/>
  </r>
  <r>
    <s v="Jersey Boys "/>
    <n v="6.9"/>
    <x v="9"/>
    <m/>
    <x v="11"/>
  </r>
  <r>
    <s v="The Rainmaker "/>
    <n v="7.1"/>
    <x v="15"/>
    <m/>
    <x v="11"/>
  </r>
  <r>
    <s v="The Rainmaker "/>
    <n v="7.1"/>
    <x v="12"/>
    <m/>
    <x v="11"/>
  </r>
  <r>
    <s v="The Rainmaker "/>
    <n v="7.1"/>
    <x v="4"/>
    <m/>
    <x v="11"/>
  </r>
  <r>
    <s v="Gothika "/>
    <n v="5.8"/>
    <x v="16"/>
    <m/>
    <x v="11"/>
  </r>
  <r>
    <s v="Gothika "/>
    <n v="5.8"/>
    <x v="10"/>
    <m/>
    <x v="11"/>
  </r>
  <r>
    <s v="Gothika "/>
    <n v="5.8"/>
    <x v="4"/>
    <m/>
    <x v="11"/>
  </r>
  <r>
    <s v="Amistad "/>
    <n v="7.2"/>
    <x v="12"/>
    <m/>
    <x v="11"/>
  </r>
  <r>
    <s v="Amistad "/>
    <n v="7.2"/>
    <x v="13"/>
    <m/>
    <x v="11"/>
  </r>
  <r>
    <s v="Medicine Man "/>
    <n v="6"/>
    <x v="1"/>
    <m/>
    <x v="11"/>
  </r>
  <r>
    <s v="Medicine Man "/>
    <n v="6"/>
    <x v="12"/>
    <m/>
    <x v="11"/>
  </r>
  <r>
    <s v="Medicine Man "/>
    <n v="6"/>
    <x v="5"/>
    <m/>
    <x v="11"/>
  </r>
  <r>
    <s v="Aliens vs. Predator: Requiem "/>
    <n v="4.7"/>
    <x v="0"/>
    <m/>
    <x v="11"/>
  </r>
  <r>
    <s v="Aliens vs. Predator: Requiem "/>
    <n v="4.7"/>
    <x v="16"/>
    <m/>
    <x v="11"/>
  </r>
  <r>
    <s v="Aliens vs. Predator: Requiem "/>
    <n v="4.7"/>
    <x v="3"/>
    <m/>
    <x v="11"/>
  </r>
  <r>
    <s v="Aliens vs. Predator: Requiem "/>
    <n v="4.7"/>
    <x v="4"/>
    <m/>
    <x v="11"/>
  </r>
  <r>
    <s v="Ri¢hie Ri¢h "/>
    <n v="5.2"/>
    <x v="7"/>
    <m/>
    <x v="11"/>
  </r>
  <r>
    <s v="Ri¢hie Ri¢h "/>
    <n v="5.2"/>
    <x v="8"/>
    <m/>
    <x v="11"/>
  </r>
  <r>
    <s v="Autumn in New York "/>
    <n v="5.5"/>
    <x v="12"/>
    <m/>
    <x v="11"/>
  </r>
  <r>
    <s v="Autumn in New York "/>
    <n v="5.5"/>
    <x v="5"/>
    <m/>
    <x v="11"/>
  </r>
  <r>
    <s v="Paul "/>
    <n v="7"/>
    <x v="1"/>
    <m/>
    <x v="11"/>
  </r>
  <r>
    <s v="Paul "/>
    <n v="7"/>
    <x v="7"/>
    <m/>
    <x v="11"/>
  </r>
  <r>
    <s v="Paul "/>
    <n v="7"/>
    <x v="3"/>
    <m/>
    <x v="11"/>
  </r>
  <r>
    <s v="The Guilt Trip "/>
    <n v="5.8"/>
    <x v="7"/>
    <m/>
    <x v="11"/>
  </r>
  <r>
    <s v="The Guilt Trip "/>
    <n v="5.8"/>
    <x v="12"/>
    <m/>
    <x v="11"/>
  </r>
  <r>
    <s v="Scream 4 "/>
    <n v="6.2"/>
    <x v="16"/>
    <m/>
    <x v="11"/>
  </r>
  <r>
    <s v="Scream 4 "/>
    <n v="6.2"/>
    <x v="10"/>
    <m/>
    <x v="11"/>
  </r>
  <r>
    <s v="8MM "/>
    <n v="6.5"/>
    <x v="10"/>
    <m/>
    <x v="11"/>
  </r>
  <r>
    <s v="8MM "/>
    <n v="6.5"/>
    <x v="4"/>
    <m/>
    <x v="11"/>
  </r>
  <r>
    <s v="The Doors "/>
    <n v="7.2"/>
    <x v="18"/>
    <m/>
    <x v="11"/>
  </r>
  <r>
    <s v="The Doors "/>
    <n v="7.2"/>
    <x v="12"/>
    <m/>
    <x v="11"/>
  </r>
  <r>
    <s v="The Doors "/>
    <n v="7.2"/>
    <x v="19"/>
    <m/>
    <x v="11"/>
  </r>
  <r>
    <s v="The Doors "/>
    <n v="7.2"/>
    <x v="9"/>
    <m/>
    <x v="11"/>
  </r>
  <r>
    <s v="Sex Tape "/>
    <n v="5.0999999999999996"/>
    <x v="7"/>
    <m/>
    <x v="11"/>
  </r>
  <r>
    <s v="Hanging Up "/>
    <n v="4.7"/>
    <x v="7"/>
    <m/>
    <x v="11"/>
  </r>
  <r>
    <s v="Hanging Up "/>
    <n v="4.7"/>
    <x v="12"/>
    <m/>
    <x v="11"/>
  </r>
  <r>
    <s v="Final Destination 5 "/>
    <n v="5.9"/>
    <x v="16"/>
    <m/>
    <x v="11"/>
  </r>
  <r>
    <s v="Mickey Blue Eyes "/>
    <n v="5.8"/>
    <x v="7"/>
    <m/>
    <x v="11"/>
  </r>
  <r>
    <s v="Mickey Blue Eyes "/>
    <n v="5.8"/>
    <x v="15"/>
    <m/>
    <x v="11"/>
  </r>
  <r>
    <s v="Mickey Blue Eyes "/>
    <n v="5.8"/>
    <x v="5"/>
    <m/>
    <x v="11"/>
  </r>
  <r>
    <s v="Pay It Forward "/>
    <n v="7.2"/>
    <x v="12"/>
    <m/>
    <x v="11"/>
  </r>
  <r>
    <s v="Fever Pitch "/>
    <n v="6.2"/>
    <x v="7"/>
    <m/>
    <x v="11"/>
  </r>
  <r>
    <s v="Fever Pitch "/>
    <n v="6.2"/>
    <x v="12"/>
    <m/>
    <x v="11"/>
  </r>
  <r>
    <s v="Fever Pitch "/>
    <n v="6.2"/>
    <x v="5"/>
    <m/>
    <x v="11"/>
  </r>
  <r>
    <s v="Fever Pitch "/>
    <n v="6.2"/>
    <x v="14"/>
    <m/>
    <x v="11"/>
  </r>
  <r>
    <s v="Drillbit Taylor "/>
    <n v="5.7"/>
    <x v="7"/>
    <m/>
    <x v="11"/>
  </r>
  <r>
    <s v="Drillbit Taylor "/>
    <n v="5.7"/>
    <x v="12"/>
    <m/>
    <x v="11"/>
  </r>
  <r>
    <s v="A Million Ways to Die in the West "/>
    <n v="6.1"/>
    <x v="7"/>
    <m/>
    <x v="11"/>
  </r>
  <r>
    <s v="A Million Ways to Die in the West "/>
    <n v="6.1"/>
    <x v="11"/>
    <m/>
    <x v="11"/>
  </r>
  <r>
    <s v="The Shadow "/>
    <n v="6"/>
    <x v="0"/>
    <m/>
    <x v="11"/>
  </r>
  <r>
    <s v="The Shadow "/>
    <n v="6"/>
    <x v="1"/>
    <m/>
    <x v="11"/>
  </r>
  <r>
    <s v="The Shadow "/>
    <n v="6"/>
    <x v="15"/>
    <m/>
    <x v="11"/>
  </r>
  <r>
    <s v="The Shadow "/>
    <n v="6"/>
    <x v="2"/>
    <m/>
    <x v="11"/>
  </r>
  <r>
    <s v="The Shadow "/>
    <n v="6"/>
    <x v="10"/>
    <m/>
    <x v="11"/>
  </r>
  <r>
    <s v="The Shadow "/>
    <n v="6"/>
    <x v="4"/>
    <m/>
    <x v="11"/>
  </r>
  <r>
    <s v="Extremely Loud &amp; Incredibly Close "/>
    <n v="6.9"/>
    <x v="1"/>
    <m/>
    <x v="11"/>
  </r>
  <r>
    <s v="Extremely Loud &amp; Incredibly Close "/>
    <n v="6.9"/>
    <x v="12"/>
    <m/>
    <x v="11"/>
  </r>
  <r>
    <s v="Extremely Loud &amp; Incredibly Close "/>
    <n v="6.9"/>
    <x v="10"/>
    <m/>
    <x v="11"/>
  </r>
  <r>
    <s v="Morning Glory "/>
    <n v="6.5"/>
    <x v="7"/>
    <m/>
    <x v="11"/>
  </r>
  <r>
    <s v="Morning Glory "/>
    <n v="6.5"/>
    <x v="12"/>
    <m/>
    <x v="11"/>
  </r>
  <r>
    <s v="Morning Glory "/>
    <n v="6.5"/>
    <x v="5"/>
    <m/>
    <x v="11"/>
  </r>
  <r>
    <s v="Get Rich or Die Tryin' "/>
    <n v="5"/>
    <x v="18"/>
    <m/>
    <x v="11"/>
  </r>
  <r>
    <s v="Get Rich or Die Tryin' "/>
    <n v="5"/>
    <x v="15"/>
    <m/>
    <x v="11"/>
  </r>
  <r>
    <s v="Get Rich or Die Tryin' "/>
    <n v="5"/>
    <x v="12"/>
    <m/>
    <x v="11"/>
  </r>
  <r>
    <s v="Get Rich or Die Tryin' "/>
    <n v="5"/>
    <x v="19"/>
    <m/>
    <x v="11"/>
  </r>
  <r>
    <s v="The Art of War "/>
    <n v="5.7"/>
    <x v="0"/>
    <m/>
    <x v="11"/>
  </r>
  <r>
    <s v="The Art of War "/>
    <n v="5.7"/>
    <x v="1"/>
    <m/>
    <x v="11"/>
  </r>
  <r>
    <s v="The Art of War "/>
    <n v="5.7"/>
    <x v="15"/>
    <m/>
    <x v="11"/>
  </r>
  <r>
    <s v="The Art of War "/>
    <n v="5.7"/>
    <x v="4"/>
    <m/>
    <x v="11"/>
  </r>
  <r>
    <s v="Rent "/>
    <n v="7"/>
    <x v="12"/>
    <m/>
    <x v="11"/>
  </r>
  <r>
    <s v="Rent "/>
    <n v="7"/>
    <x v="9"/>
    <m/>
    <x v="11"/>
  </r>
  <r>
    <s v="Rent "/>
    <n v="7"/>
    <x v="5"/>
    <m/>
    <x v="11"/>
  </r>
  <r>
    <s v="Bless the Child "/>
    <n v="5.0999999999999996"/>
    <x v="15"/>
    <m/>
    <x v="11"/>
  </r>
  <r>
    <s v="Bless the Child "/>
    <n v="5.0999999999999996"/>
    <x v="12"/>
    <m/>
    <x v="11"/>
  </r>
  <r>
    <s v="Bless the Child "/>
    <n v="5.0999999999999996"/>
    <x v="16"/>
    <m/>
    <x v="11"/>
  </r>
  <r>
    <s v="Bless the Child "/>
    <n v="5.0999999999999996"/>
    <x v="4"/>
    <m/>
    <x v="11"/>
  </r>
  <r>
    <s v="The Out-of-Towners "/>
    <n v="5.3"/>
    <x v="7"/>
    <m/>
    <x v="11"/>
  </r>
  <r>
    <s v="The Island of Dr. Moreau "/>
    <n v="4.4000000000000004"/>
    <x v="16"/>
    <m/>
    <x v="11"/>
  </r>
  <r>
    <s v="The Island of Dr. Moreau "/>
    <n v="4.4000000000000004"/>
    <x v="3"/>
    <m/>
    <x v="11"/>
  </r>
  <r>
    <s v="The Island of Dr. Moreau "/>
    <n v="4.4000000000000004"/>
    <x v="4"/>
    <m/>
    <x v="11"/>
  </r>
  <r>
    <s v="The Musketeer "/>
    <n v="4.7"/>
    <x v="0"/>
    <m/>
    <x v="11"/>
  </r>
  <r>
    <s v="The Musketeer "/>
    <n v="4.7"/>
    <x v="1"/>
    <m/>
    <x v="11"/>
  </r>
  <r>
    <s v="The Musketeer "/>
    <n v="4.7"/>
    <x v="5"/>
    <m/>
    <x v="11"/>
  </r>
  <r>
    <s v="The Other Boleyn Girl "/>
    <n v="6.7"/>
    <x v="18"/>
    <m/>
    <x v="11"/>
  </r>
  <r>
    <s v="The Other Boleyn Girl "/>
    <n v="6.7"/>
    <x v="12"/>
    <m/>
    <x v="11"/>
  </r>
  <r>
    <s v="The Other Boleyn Girl "/>
    <n v="6.7"/>
    <x v="13"/>
    <m/>
    <x v="11"/>
  </r>
  <r>
    <s v="The Other Boleyn Girl "/>
    <n v="6.7"/>
    <x v="5"/>
    <m/>
    <x v="11"/>
  </r>
  <r>
    <s v="Sweet November "/>
    <n v="6.7"/>
    <x v="12"/>
    <m/>
    <x v="11"/>
  </r>
  <r>
    <s v="Sweet November "/>
    <n v="6.7"/>
    <x v="5"/>
    <m/>
    <x v="11"/>
  </r>
  <r>
    <s v="The Reaping "/>
    <n v="5.7"/>
    <x v="16"/>
    <m/>
    <x v="11"/>
  </r>
  <r>
    <s v="The Reaping "/>
    <n v="5.7"/>
    <x v="4"/>
    <m/>
    <x v="11"/>
  </r>
  <r>
    <s v="Mean Streets "/>
    <n v="7.4"/>
    <x v="15"/>
    <m/>
    <x v="11"/>
  </r>
  <r>
    <s v="Mean Streets "/>
    <n v="7.4"/>
    <x v="12"/>
    <m/>
    <x v="11"/>
  </r>
  <r>
    <s v="Mean Streets "/>
    <n v="7.4"/>
    <x v="5"/>
    <m/>
    <x v="11"/>
  </r>
  <r>
    <s v="Mean Streets "/>
    <n v="7.4"/>
    <x v="4"/>
    <m/>
    <x v="11"/>
  </r>
  <r>
    <s v="Renaissance Man "/>
    <n v="6.1"/>
    <x v="7"/>
    <m/>
    <x v="11"/>
  </r>
  <r>
    <s v="Renaissance Man "/>
    <n v="6.1"/>
    <x v="12"/>
    <m/>
    <x v="11"/>
  </r>
  <r>
    <s v="Colombiana "/>
    <n v="6.4"/>
    <x v="0"/>
    <m/>
    <x v="11"/>
  </r>
  <r>
    <s v="Colombiana "/>
    <n v="6.4"/>
    <x v="15"/>
    <m/>
    <x v="11"/>
  </r>
  <r>
    <s v="Colombiana "/>
    <n v="6.4"/>
    <x v="12"/>
    <m/>
    <x v="11"/>
  </r>
  <r>
    <s v="Colombiana "/>
    <n v="6.4"/>
    <x v="4"/>
    <m/>
    <x v="11"/>
  </r>
  <r>
    <s v="The Magic Sword: Quest for Camelot "/>
    <n v="6.2"/>
    <x v="1"/>
    <m/>
    <x v="11"/>
  </r>
  <r>
    <s v="The Magic Sword: Quest for Camelot "/>
    <n v="6.2"/>
    <x v="6"/>
    <m/>
    <x v="11"/>
  </r>
  <r>
    <s v="The Magic Sword: Quest for Camelot "/>
    <n v="6.2"/>
    <x v="7"/>
    <m/>
    <x v="11"/>
  </r>
  <r>
    <s v="The Magic Sword: Quest for Camelot "/>
    <n v="6.2"/>
    <x v="12"/>
    <m/>
    <x v="11"/>
  </r>
  <r>
    <s v="The Magic Sword: Quest for Camelot "/>
    <n v="6.2"/>
    <x v="8"/>
    <m/>
    <x v="11"/>
  </r>
  <r>
    <s v="The Magic Sword: Quest for Camelot "/>
    <n v="6.2"/>
    <x v="2"/>
    <m/>
    <x v="11"/>
  </r>
  <r>
    <s v="The Magic Sword: Quest for Camelot "/>
    <n v="6.2"/>
    <x v="9"/>
    <m/>
    <x v="11"/>
  </r>
  <r>
    <s v="City by the Sea "/>
    <n v="6.2"/>
    <x v="15"/>
    <m/>
    <x v="11"/>
  </r>
  <r>
    <s v="City by the Sea "/>
    <n v="6.2"/>
    <x v="12"/>
    <m/>
    <x v="11"/>
  </r>
  <r>
    <s v="City by the Sea "/>
    <n v="6.2"/>
    <x v="10"/>
    <m/>
    <x v="11"/>
  </r>
  <r>
    <s v="City by the Sea "/>
    <n v="6.2"/>
    <x v="4"/>
    <m/>
    <x v="11"/>
  </r>
  <r>
    <s v="At First Sight "/>
    <n v="5.9"/>
    <x v="12"/>
    <m/>
    <x v="11"/>
  </r>
  <r>
    <s v="At First Sight "/>
    <n v="5.9"/>
    <x v="5"/>
    <m/>
    <x v="11"/>
  </r>
  <r>
    <s v="Torque "/>
    <n v="4"/>
    <x v="0"/>
    <m/>
    <x v="11"/>
  </r>
  <r>
    <s v="Torque "/>
    <n v="4"/>
    <x v="7"/>
    <m/>
    <x v="11"/>
  </r>
  <r>
    <s v="Torque "/>
    <n v="4"/>
    <x v="15"/>
    <m/>
    <x v="11"/>
  </r>
  <r>
    <s v="City Hall "/>
    <n v="6.2"/>
    <x v="12"/>
    <m/>
    <x v="11"/>
  </r>
  <r>
    <s v="City Hall "/>
    <n v="6.2"/>
    <x v="4"/>
    <m/>
    <x v="11"/>
  </r>
  <r>
    <s v="Showgirls "/>
    <n v="4.5999999999999996"/>
    <x v="12"/>
    <m/>
    <x v="11"/>
  </r>
  <r>
    <s v="Marie Antoinette "/>
    <n v="6.4"/>
    <x v="18"/>
    <m/>
    <x v="11"/>
  </r>
  <r>
    <s v="Marie Antoinette "/>
    <n v="6.4"/>
    <x v="12"/>
    <m/>
    <x v="11"/>
  </r>
  <r>
    <s v="Marie Antoinette "/>
    <n v="6.4"/>
    <x v="13"/>
    <m/>
    <x v="11"/>
  </r>
  <r>
    <s v="Marie Antoinette "/>
    <n v="6.4"/>
    <x v="5"/>
    <m/>
    <x v="11"/>
  </r>
  <r>
    <s v="Kiss of Death "/>
    <n v="5.9"/>
    <x v="0"/>
    <m/>
    <x v="11"/>
  </r>
  <r>
    <s v="Kiss of Death "/>
    <n v="5.9"/>
    <x v="15"/>
    <m/>
    <x v="11"/>
  </r>
  <r>
    <s v="Kiss of Death "/>
    <n v="5.9"/>
    <x v="4"/>
    <m/>
    <x v="11"/>
  </r>
  <r>
    <s v="Get Carter "/>
    <n v="5.0999999999999996"/>
    <x v="0"/>
    <m/>
    <x v="11"/>
  </r>
  <r>
    <s v="Get Carter "/>
    <n v="5.0999999999999996"/>
    <x v="15"/>
    <m/>
    <x v="11"/>
  </r>
  <r>
    <s v="Get Carter "/>
    <n v="5.0999999999999996"/>
    <x v="12"/>
    <m/>
    <x v="11"/>
  </r>
  <r>
    <s v="Get Carter "/>
    <n v="5.0999999999999996"/>
    <x v="4"/>
    <m/>
    <x v="11"/>
  </r>
  <r>
    <s v="The Impossible "/>
    <n v="7.6"/>
    <x v="12"/>
    <m/>
    <x v="11"/>
  </r>
  <r>
    <s v="The Impossible "/>
    <n v="7.6"/>
    <x v="4"/>
    <m/>
    <x v="11"/>
  </r>
  <r>
    <s v="Ishtar "/>
    <n v="4.2"/>
    <x v="0"/>
    <m/>
    <x v="11"/>
  </r>
  <r>
    <s v="Ishtar "/>
    <n v="4.2"/>
    <x v="1"/>
    <m/>
    <x v="11"/>
  </r>
  <r>
    <s v="Ishtar "/>
    <n v="4.2"/>
    <x v="7"/>
    <m/>
    <x v="11"/>
  </r>
  <r>
    <s v="Ishtar "/>
    <n v="4.2"/>
    <x v="19"/>
    <m/>
    <x v="11"/>
  </r>
  <r>
    <s v="Ishtar "/>
    <n v="4.2"/>
    <x v="4"/>
    <m/>
    <x v="11"/>
  </r>
  <r>
    <s v="Fantastic Mr. Fox "/>
    <n v="7.8"/>
    <x v="1"/>
    <m/>
    <x v="11"/>
  </r>
  <r>
    <s v="Fantastic Mr. Fox "/>
    <n v="7.8"/>
    <x v="6"/>
    <m/>
    <x v="11"/>
  </r>
  <r>
    <s v="Fantastic Mr. Fox "/>
    <n v="7.8"/>
    <x v="7"/>
    <m/>
    <x v="11"/>
  </r>
  <r>
    <s v="Fantastic Mr. Fox "/>
    <n v="7.8"/>
    <x v="15"/>
    <m/>
    <x v="11"/>
  </r>
  <r>
    <s v="Fantastic Mr. Fox "/>
    <n v="7.8"/>
    <x v="8"/>
    <m/>
    <x v="11"/>
  </r>
  <r>
    <s v="Life or Something Like It "/>
    <n v="5.8"/>
    <x v="7"/>
    <m/>
    <x v="11"/>
  </r>
  <r>
    <s v="Life or Something Like It "/>
    <n v="5.8"/>
    <x v="5"/>
    <m/>
    <x v="11"/>
  </r>
  <r>
    <s v="Memoirs of an Invisible Man "/>
    <n v="5.9"/>
    <x v="7"/>
    <m/>
    <x v="11"/>
  </r>
  <r>
    <s v="Memoirs of an Invisible Man "/>
    <n v="5.9"/>
    <x v="5"/>
    <m/>
    <x v="11"/>
  </r>
  <r>
    <s v="Memoirs of an Invisible Man "/>
    <n v="5.9"/>
    <x v="3"/>
    <m/>
    <x v="11"/>
  </r>
  <r>
    <s v="Memoirs of an Invisible Man "/>
    <n v="5.9"/>
    <x v="4"/>
    <m/>
    <x v="11"/>
  </r>
  <r>
    <s v="Amélie "/>
    <n v="8.4"/>
    <x v="7"/>
    <m/>
    <x v="11"/>
  </r>
  <r>
    <s v="Amélie "/>
    <n v="8.4"/>
    <x v="5"/>
    <m/>
    <x v="11"/>
  </r>
  <r>
    <s v="New York Minute "/>
    <n v="4.8"/>
    <x v="7"/>
    <m/>
    <x v="11"/>
  </r>
  <r>
    <s v="New York Minute "/>
    <n v="4.8"/>
    <x v="15"/>
    <m/>
    <x v="11"/>
  </r>
  <r>
    <s v="New York Minute "/>
    <n v="4.8"/>
    <x v="8"/>
    <m/>
    <x v="11"/>
  </r>
  <r>
    <s v="New York Minute "/>
    <n v="4.8"/>
    <x v="5"/>
    <m/>
    <x v="11"/>
  </r>
  <r>
    <s v="Alfie "/>
    <n v="6.2"/>
    <x v="7"/>
    <m/>
    <x v="11"/>
  </r>
  <r>
    <s v="Alfie "/>
    <n v="6.2"/>
    <x v="12"/>
    <m/>
    <x v="11"/>
  </r>
  <r>
    <s v="Alfie "/>
    <n v="6.2"/>
    <x v="5"/>
    <m/>
    <x v="11"/>
  </r>
  <r>
    <s v="Big Miracle "/>
    <n v="6.5"/>
    <x v="18"/>
    <m/>
    <x v="11"/>
  </r>
  <r>
    <s v="Big Miracle "/>
    <n v="6.5"/>
    <x v="12"/>
    <m/>
    <x v="11"/>
  </r>
  <r>
    <s v="Big Miracle "/>
    <n v="6.5"/>
    <x v="5"/>
    <m/>
    <x v="11"/>
  </r>
  <r>
    <s v="The Deep End of the Ocean "/>
    <n v="6.3"/>
    <x v="12"/>
    <m/>
    <x v="11"/>
  </r>
  <r>
    <s v="Cirque du Freak: The Vampire's Assistant "/>
    <n v="5.9"/>
    <x v="0"/>
    <m/>
    <x v="11"/>
  </r>
  <r>
    <s v="Cirque du Freak: The Vampire's Assistant "/>
    <n v="5.9"/>
    <x v="1"/>
    <m/>
    <x v="11"/>
  </r>
  <r>
    <s v="Cirque du Freak: The Vampire's Assistant "/>
    <n v="5.9"/>
    <x v="2"/>
    <m/>
    <x v="11"/>
  </r>
  <r>
    <s v="Cirque du Freak: The Vampire's Assistant "/>
    <n v="5.9"/>
    <x v="4"/>
    <m/>
    <x v="11"/>
  </r>
  <r>
    <s v="Duplex "/>
    <n v="5.8"/>
    <x v="7"/>
    <m/>
    <x v="11"/>
  </r>
  <r>
    <s v="Raise the Titanic "/>
    <n v="4.7"/>
    <x v="0"/>
    <m/>
    <x v="11"/>
  </r>
  <r>
    <s v="Raise the Titanic "/>
    <n v="4.7"/>
    <x v="1"/>
    <m/>
    <x v="11"/>
  </r>
  <r>
    <s v="Raise the Titanic "/>
    <n v="4.7"/>
    <x v="12"/>
    <m/>
    <x v="11"/>
  </r>
  <r>
    <s v="Raise the Titanic "/>
    <n v="4.7"/>
    <x v="4"/>
    <m/>
    <x v="11"/>
  </r>
  <r>
    <s v="Universal Soldier: The Return "/>
    <n v="4.0999999999999996"/>
    <x v="0"/>
    <m/>
    <x v="11"/>
  </r>
  <r>
    <s v="Universal Soldier: The Return "/>
    <n v="4.0999999999999996"/>
    <x v="3"/>
    <m/>
    <x v="11"/>
  </r>
  <r>
    <s v="Pandorum "/>
    <n v="6.8"/>
    <x v="0"/>
    <m/>
    <x v="11"/>
  </r>
  <r>
    <s v="Pandorum "/>
    <n v="6.8"/>
    <x v="16"/>
    <m/>
    <x v="11"/>
  </r>
  <r>
    <s v="Pandorum "/>
    <n v="6.8"/>
    <x v="10"/>
    <m/>
    <x v="11"/>
  </r>
  <r>
    <s v="Pandorum "/>
    <n v="6.8"/>
    <x v="3"/>
    <m/>
    <x v="11"/>
  </r>
  <r>
    <s v="Pandorum "/>
    <n v="6.8"/>
    <x v="4"/>
    <m/>
    <x v="11"/>
  </r>
  <r>
    <s v="Impostor "/>
    <n v="6.2"/>
    <x v="12"/>
    <m/>
    <x v="11"/>
  </r>
  <r>
    <s v="Impostor "/>
    <n v="6.2"/>
    <x v="10"/>
    <m/>
    <x v="11"/>
  </r>
  <r>
    <s v="Impostor "/>
    <n v="6.2"/>
    <x v="3"/>
    <m/>
    <x v="11"/>
  </r>
  <r>
    <s v="Impostor "/>
    <n v="6.2"/>
    <x v="4"/>
    <m/>
    <x v="11"/>
  </r>
  <r>
    <s v="Extreme Ops "/>
    <n v="4.5"/>
    <x v="0"/>
    <m/>
    <x v="11"/>
  </r>
  <r>
    <s v="Extreme Ops "/>
    <n v="4.5"/>
    <x v="1"/>
    <m/>
    <x v="11"/>
  </r>
  <r>
    <s v="Extreme Ops "/>
    <n v="4.5"/>
    <x v="4"/>
    <m/>
    <x v="11"/>
  </r>
  <r>
    <s v="Just Visiting "/>
    <n v="5.8"/>
    <x v="7"/>
    <m/>
    <x v="11"/>
  </r>
  <r>
    <s v="Just Visiting "/>
    <n v="5.8"/>
    <x v="2"/>
    <m/>
    <x v="11"/>
  </r>
  <r>
    <s v="Just Visiting "/>
    <n v="5.8"/>
    <x v="3"/>
    <m/>
    <x v="11"/>
  </r>
  <r>
    <s v="Sunshine "/>
    <n v="7.3"/>
    <x v="1"/>
    <m/>
    <x v="11"/>
  </r>
  <r>
    <s v="Sunshine "/>
    <n v="7.3"/>
    <x v="3"/>
    <m/>
    <x v="11"/>
  </r>
  <r>
    <s v="Sunshine "/>
    <n v="7.3"/>
    <x v="4"/>
    <m/>
    <x v="11"/>
  </r>
  <r>
    <s v="A Thousand Words "/>
    <n v="5.9"/>
    <x v="7"/>
    <m/>
    <x v="11"/>
  </r>
  <r>
    <s v="A Thousand Words "/>
    <n v="5.9"/>
    <x v="12"/>
    <m/>
    <x v="11"/>
  </r>
  <r>
    <s v="Delgo "/>
    <n v="4.4000000000000004"/>
    <x v="1"/>
    <m/>
    <x v="11"/>
  </r>
  <r>
    <s v="Delgo "/>
    <n v="4.4000000000000004"/>
    <x v="6"/>
    <m/>
    <x v="11"/>
  </r>
  <r>
    <s v="Delgo "/>
    <n v="4.4000000000000004"/>
    <x v="7"/>
    <m/>
    <x v="11"/>
  </r>
  <r>
    <s v="Delgo "/>
    <n v="4.4000000000000004"/>
    <x v="2"/>
    <m/>
    <x v="11"/>
  </r>
  <r>
    <s v="Delgo "/>
    <n v="4.4000000000000004"/>
    <x v="5"/>
    <m/>
    <x v="11"/>
  </r>
  <r>
    <s v="The Gunman "/>
    <n v="5.8"/>
    <x v="0"/>
    <m/>
    <x v="11"/>
  </r>
  <r>
    <s v="The Gunman "/>
    <n v="5.8"/>
    <x v="15"/>
    <m/>
    <x v="11"/>
  </r>
  <r>
    <s v="The Gunman "/>
    <n v="5.8"/>
    <x v="12"/>
    <m/>
    <x v="11"/>
  </r>
  <r>
    <s v="The Gunman "/>
    <n v="5.8"/>
    <x v="10"/>
    <m/>
    <x v="11"/>
  </r>
  <r>
    <s v="The Gunman "/>
    <n v="5.8"/>
    <x v="4"/>
    <m/>
    <x v="11"/>
  </r>
  <r>
    <s v="Alex Rider: Operation Stormbreaker "/>
    <n v="5.0999999999999996"/>
    <x v="0"/>
    <m/>
    <x v="11"/>
  </r>
  <r>
    <s v="Alex Rider: Operation Stormbreaker "/>
    <n v="5.0999999999999996"/>
    <x v="1"/>
    <m/>
    <x v="11"/>
  </r>
  <r>
    <s v="Alex Rider: Operation Stormbreaker "/>
    <n v="5.0999999999999996"/>
    <x v="8"/>
    <m/>
    <x v="11"/>
  </r>
  <r>
    <s v="Alex Rider: Operation Stormbreaker "/>
    <n v="5.0999999999999996"/>
    <x v="4"/>
    <m/>
    <x v="11"/>
  </r>
  <r>
    <s v="Disturbia "/>
    <n v="6.9"/>
    <x v="12"/>
    <m/>
    <x v="11"/>
  </r>
  <r>
    <s v="Disturbia "/>
    <n v="6.9"/>
    <x v="10"/>
    <m/>
    <x v="11"/>
  </r>
  <r>
    <s v="Disturbia "/>
    <n v="6.9"/>
    <x v="4"/>
    <m/>
    <x v="11"/>
  </r>
  <r>
    <s v="Hackers "/>
    <n v="6.2"/>
    <x v="7"/>
    <m/>
    <x v="11"/>
  </r>
  <r>
    <s v="Hackers "/>
    <n v="6.2"/>
    <x v="15"/>
    <m/>
    <x v="11"/>
  </r>
  <r>
    <s v="Hackers "/>
    <n v="6.2"/>
    <x v="12"/>
    <m/>
    <x v="11"/>
  </r>
  <r>
    <s v="Hackers "/>
    <n v="6.2"/>
    <x v="4"/>
    <m/>
    <x v="11"/>
  </r>
  <r>
    <s v="The Hunting Party "/>
    <n v="6.9"/>
    <x v="1"/>
    <m/>
    <x v="11"/>
  </r>
  <r>
    <s v="The Hunting Party "/>
    <n v="6.9"/>
    <x v="7"/>
    <m/>
    <x v="11"/>
  </r>
  <r>
    <s v="The Hunting Party "/>
    <n v="6.9"/>
    <x v="12"/>
    <m/>
    <x v="11"/>
  </r>
  <r>
    <s v="The Hunting Party "/>
    <n v="6.9"/>
    <x v="5"/>
    <m/>
    <x v="11"/>
  </r>
  <r>
    <s v="The Hunting Party "/>
    <n v="6.9"/>
    <x v="4"/>
    <m/>
    <x v="11"/>
  </r>
  <r>
    <s v="The Hunting Party "/>
    <n v="6.9"/>
    <x v="17"/>
    <m/>
    <x v="11"/>
  </r>
  <r>
    <s v="The Hudsucker Proxy "/>
    <n v="7.3"/>
    <x v="7"/>
    <m/>
    <x v="11"/>
  </r>
  <r>
    <s v="The Hudsucker Proxy "/>
    <n v="7.3"/>
    <x v="2"/>
    <m/>
    <x v="11"/>
  </r>
  <r>
    <s v="The Warlords "/>
    <n v="7.1"/>
    <x v="0"/>
    <m/>
    <x v="11"/>
  </r>
  <r>
    <s v="The Warlords "/>
    <n v="7.1"/>
    <x v="12"/>
    <m/>
    <x v="11"/>
  </r>
  <r>
    <s v="The Warlords "/>
    <n v="7.1"/>
    <x v="13"/>
    <m/>
    <x v="11"/>
  </r>
  <r>
    <s v="The Warlords "/>
    <n v="7.1"/>
    <x v="5"/>
    <m/>
    <x v="11"/>
  </r>
  <r>
    <s v="The Warlords "/>
    <n v="7.1"/>
    <x v="17"/>
    <m/>
    <x v="11"/>
  </r>
  <r>
    <s v="Nomad: The Warrior "/>
    <n v="6"/>
    <x v="12"/>
    <m/>
    <x v="11"/>
  </r>
  <r>
    <s v="Nomad: The Warrior "/>
    <n v="6"/>
    <x v="13"/>
    <m/>
    <x v="11"/>
  </r>
  <r>
    <s v="Nomad: The Warrior "/>
    <n v="6"/>
    <x v="17"/>
    <m/>
    <x v="11"/>
  </r>
  <r>
    <s v="Snowpiercer "/>
    <n v="7"/>
    <x v="0"/>
    <m/>
    <x v="11"/>
  </r>
  <r>
    <s v="Snowpiercer "/>
    <n v="7"/>
    <x v="12"/>
    <m/>
    <x v="11"/>
  </r>
  <r>
    <s v="Snowpiercer "/>
    <n v="7"/>
    <x v="3"/>
    <m/>
    <x v="11"/>
  </r>
  <r>
    <s v="Snowpiercer "/>
    <n v="7"/>
    <x v="4"/>
    <m/>
    <x v="11"/>
  </r>
  <r>
    <s v="The Crow "/>
    <n v="7.6"/>
    <x v="0"/>
    <m/>
    <x v="11"/>
  </r>
  <r>
    <s v="The Crow "/>
    <n v="7.6"/>
    <x v="12"/>
    <m/>
    <x v="11"/>
  </r>
  <r>
    <s v="The Crow "/>
    <n v="7.6"/>
    <x v="2"/>
    <m/>
    <x v="11"/>
  </r>
  <r>
    <s v="Baahubali: The Beginning "/>
    <n v="8.4"/>
    <x v="0"/>
    <m/>
    <x v="11"/>
  </r>
  <r>
    <s v="Baahubali: The Beginning "/>
    <n v="8.4"/>
    <x v="1"/>
    <m/>
    <x v="11"/>
  </r>
  <r>
    <s v="Baahubali: The Beginning "/>
    <n v="8.4"/>
    <x v="12"/>
    <m/>
    <x v="11"/>
  </r>
  <r>
    <s v="Baahubali: The Beginning "/>
    <n v="8.4"/>
    <x v="2"/>
    <m/>
    <x v="11"/>
  </r>
  <r>
    <s v="Baahubali: The Beginning "/>
    <n v="8.4"/>
    <x v="17"/>
    <m/>
    <x v="11"/>
  </r>
  <r>
    <s v="The Time Traveler's Wife "/>
    <n v="7.1"/>
    <x v="12"/>
    <m/>
    <x v="11"/>
  </r>
  <r>
    <s v="The Time Traveler's Wife "/>
    <n v="7.1"/>
    <x v="2"/>
    <m/>
    <x v="11"/>
  </r>
  <r>
    <s v="The Time Traveler's Wife "/>
    <n v="7.1"/>
    <x v="5"/>
    <m/>
    <x v="11"/>
  </r>
  <r>
    <s v="The Time Traveler's Wife "/>
    <n v="7.1"/>
    <x v="3"/>
    <m/>
    <x v="11"/>
  </r>
  <r>
    <s v="Frankenweenie "/>
    <n v="7"/>
    <x v="6"/>
    <m/>
    <x v="11"/>
  </r>
  <r>
    <s v="Frankenweenie "/>
    <n v="7"/>
    <x v="7"/>
    <m/>
    <x v="11"/>
  </r>
  <r>
    <s v="Frankenweenie "/>
    <n v="7"/>
    <x v="8"/>
    <m/>
    <x v="11"/>
  </r>
  <r>
    <s v="Frankenweenie "/>
    <n v="7"/>
    <x v="16"/>
    <m/>
    <x v="11"/>
  </r>
  <r>
    <s v="Frankenweenie "/>
    <n v="7"/>
    <x v="3"/>
    <m/>
    <x v="11"/>
  </r>
  <r>
    <s v="Serenity "/>
    <n v="8"/>
    <x v="0"/>
    <m/>
    <x v="11"/>
  </r>
  <r>
    <s v="Serenity "/>
    <n v="8"/>
    <x v="1"/>
    <m/>
    <x v="11"/>
  </r>
  <r>
    <s v="Serenity "/>
    <n v="8"/>
    <x v="3"/>
    <m/>
    <x v="11"/>
  </r>
  <r>
    <s v="Serenity "/>
    <n v="8"/>
    <x v="4"/>
    <m/>
    <x v="11"/>
  </r>
  <r>
    <s v="Against the Ropes "/>
    <n v="5.3"/>
    <x v="18"/>
    <m/>
    <x v="11"/>
  </r>
  <r>
    <s v="Against the Ropes "/>
    <n v="5.3"/>
    <x v="12"/>
    <m/>
    <x v="11"/>
  </r>
  <r>
    <s v="Against the Ropes "/>
    <n v="5.3"/>
    <x v="5"/>
    <m/>
    <x v="11"/>
  </r>
  <r>
    <s v="Against the Ropes "/>
    <n v="5.3"/>
    <x v="14"/>
    <m/>
    <x v="11"/>
  </r>
  <r>
    <s v="Superman III "/>
    <n v="4.9000000000000004"/>
    <x v="0"/>
    <m/>
    <x v="11"/>
  </r>
  <r>
    <s v="Superman III "/>
    <n v="4.9000000000000004"/>
    <x v="7"/>
    <m/>
    <x v="11"/>
  </r>
  <r>
    <s v="Superman III "/>
    <n v="4.9000000000000004"/>
    <x v="3"/>
    <m/>
    <x v="11"/>
  </r>
  <r>
    <s v="Grudge Match "/>
    <n v="6.4"/>
    <x v="7"/>
    <m/>
    <x v="11"/>
  </r>
  <r>
    <s v="Grudge Match "/>
    <n v="6.4"/>
    <x v="14"/>
    <m/>
    <x v="11"/>
  </r>
  <r>
    <s v="Red Cliff "/>
    <n v="7.4"/>
    <x v="0"/>
    <m/>
    <x v="11"/>
  </r>
  <r>
    <s v="Red Cliff "/>
    <n v="7.4"/>
    <x v="1"/>
    <m/>
    <x v="11"/>
  </r>
  <r>
    <s v="Red Cliff "/>
    <n v="7.4"/>
    <x v="12"/>
    <m/>
    <x v="11"/>
  </r>
  <r>
    <s v="Red Cliff "/>
    <n v="7.4"/>
    <x v="13"/>
    <m/>
    <x v="11"/>
  </r>
  <r>
    <s v="Red Cliff "/>
    <n v="7.4"/>
    <x v="17"/>
    <m/>
    <x v="11"/>
  </r>
  <r>
    <s v="Sweet Home Alabama "/>
    <n v="6.1"/>
    <x v="7"/>
    <m/>
    <x v="11"/>
  </r>
  <r>
    <s v="Sweet Home Alabama "/>
    <n v="6.1"/>
    <x v="5"/>
    <m/>
    <x v="11"/>
  </r>
  <r>
    <s v="The Ugly Truth "/>
    <n v="6.5"/>
    <x v="7"/>
    <m/>
    <x v="11"/>
  </r>
  <r>
    <s v="The Ugly Truth "/>
    <n v="6.5"/>
    <x v="5"/>
    <m/>
    <x v="11"/>
  </r>
  <r>
    <s v="Sgt. Bilko "/>
    <n v="5.7"/>
    <x v="7"/>
    <m/>
    <x v="11"/>
  </r>
  <r>
    <s v="Spy Kids 2: Island of Lost Dreams "/>
    <n v="5.0999999999999996"/>
    <x v="0"/>
    <m/>
    <x v="11"/>
  </r>
  <r>
    <s v="Spy Kids 2: Island of Lost Dreams "/>
    <n v="5.0999999999999996"/>
    <x v="1"/>
    <m/>
    <x v="11"/>
  </r>
  <r>
    <s v="Spy Kids 2: Island of Lost Dreams "/>
    <n v="5.0999999999999996"/>
    <x v="7"/>
    <m/>
    <x v="11"/>
  </r>
  <r>
    <s v="Spy Kids 2: Island of Lost Dreams "/>
    <n v="5.0999999999999996"/>
    <x v="8"/>
    <m/>
    <x v="11"/>
  </r>
  <r>
    <s v="Spy Kids 2: Island of Lost Dreams "/>
    <n v="5.0999999999999996"/>
    <x v="3"/>
    <m/>
    <x v="11"/>
  </r>
  <r>
    <s v="Star Trek: Generations "/>
    <n v="6.6"/>
    <x v="0"/>
    <m/>
    <x v="11"/>
  </r>
  <r>
    <s v="Star Trek: Generations "/>
    <n v="6.6"/>
    <x v="1"/>
    <m/>
    <x v="11"/>
  </r>
  <r>
    <s v="Star Trek: Generations "/>
    <n v="6.6"/>
    <x v="10"/>
    <m/>
    <x v="11"/>
  </r>
  <r>
    <s v="Star Trek: Generations "/>
    <n v="6.6"/>
    <x v="3"/>
    <m/>
    <x v="11"/>
  </r>
  <r>
    <s v="Star Trek: Generations "/>
    <n v="6.6"/>
    <x v="4"/>
    <m/>
    <x v="11"/>
  </r>
  <r>
    <s v="The Grandmaster "/>
    <n v="6.5"/>
    <x v="0"/>
    <m/>
    <x v="11"/>
  </r>
  <r>
    <s v="The Grandmaster "/>
    <n v="6.5"/>
    <x v="18"/>
    <m/>
    <x v="11"/>
  </r>
  <r>
    <s v="The Grandmaster "/>
    <n v="6.5"/>
    <x v="12"/>
    <m/>
    <x v="11"/>
  </r>
  <r>
    <s v="Water for Elephants "/>
    <n v="6.9"/>
    <x v="12"/>
    <m/>
    <x v="11"/>
  </r>
  <r>
    <s v="Water for Elephants "/>
    <n v="6.9"/>
    <x v="5"/>
    <m/>
    <x v="11"/>
  </r>
  <r>
    <s v="The Hurricane "/>
    <n v="7.6"/>
    <x v="18"/>
    <m/>
    <x v="11"/>
  </r>
  <r>
    <s v="The Hurricane "/>
    <n v="7.6"/>
    <x v="12"/>
    <m/>
    <x v="11"/>
  </r>
  <r>
    <s v="The Hurricane "/>
    <n v="7.6"/>
    <x v="14"/>
    <m/>
    <x v="11"/>
  </r>
  <r>
    <s v="Enough "/>
    <n v="5.6"/>
    <x v="15"/>
    <m/>
    <x v="11"/>
  </r>
  <r>
    <s v="Enough "/>
    <n v="5.6"/>
    <x v="12"/>
    <m/>
    <x v="11"/>
  </r>
  <r>
    <s v="Enough "/>
    <n v="5.6"/>
    <x v="4"/>
    <m/>
    <x v="11"/>
  </r>
  <r>
    <s v="Heartbreakers "/>
    <n v="6.2"/>
    <x v="7"/>
    <m/>
    <x v="11"/>
  </r>
  <r>
    <s v="Heartbreakers "/>
    <n v="6.2"/>
    <x v="15"/>
    <m/>
    <x v="11"/>
  </r>
  <r>
    <s v="Heartbreakers "/>
    <n v="6.2"/>
    <x v="5"/>
    <m/>
    <x v="11"/>
  </r>
  <r>
    <s v="Paul Blart: Mall Cop 2 "/>
    <n v="4.4000000000000004"/>
    <x v="0"/>
    <m/>
    <x v="11"/>
  </r>
  <r>
    <s v="Paul Blart: Mall Cop 2 "/>
    <n v="4.4000000000000004"/>
    <x v="7"/>
    <m/>
    <x v="11"/>
  </r>
  <r>
    <s v="Paul Blart: Mall Cop 2 "/>
    <n v="4.4000000000000004"/>
    <x v="15"/>
    <m/>
    <x v="11"/>
  </r>
  <r>
    <s v="Angel Eyes "/>
    <n v="5.6"/>
    <x v="12"/>
    <m/>
    <x v="11"/>
  </r>
  <r>
    <s v="Angel Eyes "/>
    <n v="5.6"/>
    <x v="5"/>
    <m/>
    <x v="11"/>
  </r>
  <r>
    <s v="Joe Somebody "/>
    <n v="5.5"/>
    <x v="7"/>
    <m/>
    <x v="11"/>
  </r>
  <r>
    <s v="Joe Somebody "/>
    <n v="5.5"/>
    <x v="12"/>
    <m/>
    <x v="11"/>
  </r>
  <r>
    <s v="The Ninth Gate "/>
    <n v="6.7"/>
    <x v="10"/>
    <m/>
    <x v="11"/>
  </r>
  <r>
    <s v="The Ninth Gate "/>
    <n v="6.7"/>
    <x v="4"/>
    <m/>
    <x v="11"/>
  </r>
  <r>
    <s v="Extreme Measures "/>
    <n v="6.1"/>
    <x v="15"/>
    <m/>
    <x v="11"/>
  </r>
  <r>
    <s v="Extreme Measures "/>
    <n v="6.1"/>
    <x v="12"/>
    <m/>
    <x v="11"/>
  </r>
  <r>
    <s v="Extreme Measures "/>
    <n v="6.1"/>
    <x v="10"/>
    <m/>
    <x v="11"/>
  </r>
  <r>
    <s v="Extreme Measures "/>
    <n v="6.1"/>
    <x v="4"/>
    <m/>
    <x v="11"/>
  </r>
  <r>
    <s v="Rock Star "/>
    <n v="6.2"/>
    <x v="12"/>
    <m/>
    <x v="11"/>
  </r>
  <r>
    <s v="Rock Star "/>
    <n v="6.2"/>
    <x v="19"/>
    <m/>
    <x v="11"/>
  </r>
  <r>
    <s v="Precious "/>
    <n v="7.3"/>
    <x v="12"/>
    <m/>
    <x v="11"/>
  </r>
  <r>
    <s v="White Squall "/>
    <n v="6.6"/>
    <x v="1"/>
    <m/>
    <x v="11"/>
  </r>
  <r>
    <s v="White Squall "/>
    <n v="6.6"/>
    <x v="12"/>
    <m/>
    <x v="11"/>
  </r>
  <r>
    <s v="The Thing "/>
    <n v="8.1999999999999993"/>
    <x v="16"/>
    <m/>
    <x v="11"/>
  </r>
  <r>
    <s v="The Thing "/>
    <n v="8.1999999999999993"/>
    <x v="10"/>
    <m/>
    <x v="11"/>
  </r>
  <r>
    <s v="The Thing "/>
    <n v="8.1999999999999993"/>
    <x v="3"/>
    <m/>
    <x v="11"/>
  </r>
  <r>
    <s v="Riddick "/>
    <n v="6.4"/>
    <x v="0"/>
    <m/>
    <x v="11"/>
  </r>
  <r>
    <s v="Riddick "/>
    <n v="6.4"/>
    <x v="3"/>
    <m/>
    <x v="11"/>
  </r>
  <r>
    <s v="Riddick "/>
    <n v="6.4"/>
    <x v="4"/>
    <m/>
    <x v="11"/>
  </r>
  <r>
    <s v="Switchback "/>
    <n v="6.4"/>
    <x v="15"/>
    <m/>
    <x v="11"/>
  </r>
  <r>
    <s v="Switchback "/>
    <n v="6.4"/>
    <x v="10"/>
    <m/>
    <x v="11"/>
  </r>
  <r>
    <s v="Switchback "/>
    <n v="6.4"/>
    <x v="4"/>
    <m/>
    <x v="11"/>
  </r>
  <r>
    <s v="Texas Rangers "/>
    <n v="5.2"/>
    <x v="0"/>
    <m/>
    <x v="11"/>
  </r>
  <r>
    <s v="Texas Rangers "/>
    <n v="5.2"/>
    <x v="1"/>
    <m/>
    <x v="11"/>
  </r>
  <r>
    <s v="Texas Rangers "/>
    <n v="5.2"/>
    <x v="12"/>
    <m/>
    <x v="11"/>
  </r>
  <r>
    <s v="Texas Rangers "/>
    <n v="5.2"/>
    <x v="4"/>
    <m/>
    <x v="11"/>
  </r>
  <r>
    <s v="Texas Rangers "/>
    <n v="5.2"/>
    <x v="11"/>
    <m/>
    <x v="11"/>
  </r>
  <r>
    <s v="City of Ember "/>
    <n v="6.5"/>
    <x v="1"/>
    <m/>
    <x v="11"/>
  </r>
  <r>
    <s v="City of Ember "/>
    <n v="6.5"/>
    <x v="8"/>
    <m/>
    <x v="11"/>
  </r>
  <r>
    <s v="City of Ember "/>
    <n v="6.5"/>
    <x v="2"/>
    <m/>
    <x v="11"/>
  </r>
  <r>
    <s v="City of Ember "/>
    <n v="6.5"/>
    <x v="3"/>
    <m/>
    <x v="11"/>
  </r>
  <r>
    <s v="The Master "/>
    <n v="7.1"/>
    <x v="12"/>
    <m/>
    <x v="11"/>
  </r>
  <r>
    <s v="The Express "/>
    <n v="7.3"/>
    <x v="18"/>
    <m/>
    <x v="11"/>
  </r>
  <r>
    <s v="The Express "/>
    <n v="7.3"/>
    <x v="12"/>
    <m/>
    <x v="11"/>
  </r>
  <r>
    <s v="The Express "/>
    <n v="7.3"/>
    <x v="14"/>
    <m/>
    <x v="11"/>
  </r>
  <r>
    <s v="The 5th Wave "/>
    <n v="5.2"/>
    <x v="0"/>
    <m/>
    <x v="11"/>
  </r>
  <r>
    <s v="The 5th Wave "/>
    <n v="5.2"/>
    <x v="1"/>
    <m/>
    <x v="11"/>
  </r>
  <r>
    <s v="The 5th Wave "/>
    <n v="5.2"/>
    <x v="3"/>
    <m/>
    <x v="11"/>
  </r>
  <r>
    <s v="The 5th Wave "/>
    <n v="5.2"/>
    <x v="4"/>
    <m/>
    <x v="11"/>
  </r>
  <r>
    <s v="Creed "/>
    <n v="7.7"/>
    <x v="12"/>
    <m/>
    <x v="11"/>
  </r>
  <r>
    <s v="Creed "/>
    <n v="7.7"/>
    <x v="14"/>
    <m/>
    <x v="11"/>
  </r>
  <r>
    <s v="The Town "/>
    <n v="7.6"/>
    <x v="15"/>
    <m/>
    <x v="11"/>
  </r>
  <r>
    <s v="The Town "/>
    <n v="7.6"/>
    <x v="12"/>
    <m/>
    <x v="11"/>
  </r>
  <r>
    <s v="The Town "/>
    <n v="7.6"/>
    <x v="4"/>
    <m/>
    <x v="11"/>
  </r>
  <r>
    <s v="What to Expect When You're Expecting "/>
    <n v="5.7"/>
    <x v="7"/>
    <m/>
    <x v="11"/>
  </r>
  <r>
    <s v="What to Expect When You're Expecting "/>
    <n v="5.7"/>
    <x v="12"/>
    <m/>
    <x v="11"/>
  </r>
  <r>
    <s v="What to Expect When You're Expecting "/>
    <n v="5.7"/>
    <x v="5"/>
    <m/>
    <x v="11"/>
  </r>
  <r>
    <s v="Burn After Reading "/>
    <n v="7"/>
    <x v="7"/>
    <m/>
    <x v="11"/>
  </r>
  <r>
    <s v="Burn After Reading "/>
    <n v="7"/>
    <x v="12"/>
    <m/>
    <x v="11"/>
  </r>
  <r>
    <s v="Nim's Island "/>
    <n v="6"/>
    <x v="1"/>
    <m/>
    <x v="11"/>
  </r>
  <r>
    <s v="Nim's Island "/>
    <n v="6"/>
    <x v="7"/>
    <m/>
    <x v="11"/>
  </r>
  <r>
    <s v="Nim's Island "/>
    <n v="6"/>
    <x v="8"/>
    <m/>
    <x v="11"/>
  </r>
  <r>
    <s v="Nim's Island "/>
    <n v="6"/>
    <x v="2"/>
    <m/>
    <x v="11"/>
  </r>
  <r>
    <s v="Rush "/>
    <n v="8.1"/>
    <x v="0"/>
    <m/>
    <x v="11"/>
  </r>
  <r>
    <s v="Rush "/>
    <n v="8.1"/>
    <x v="18"/>
    <m/>
    <x v="11"/>
  </r>
  <r>
    <s v="Rush "/>
    <n v="8.1"/>
    <x v="12"/>
    <m/>
    <x v="11"/>
  </r>
  <r>
    <s v="Rush "/>
    <n v="8.1"/>
    <x v="14"/>
    <m/>
    <x v="11"/>
  </r>
  <r>
    <s v="Magnolia "/>
    <n v="8"/>
    <x v="12"/>
    <m/>
    <x v="11"/>
  </r>
  <r>
    <s v="Cop Out "/>
    <n v="5.6"/>
    <x v="0"/>
    <m/>
    <x v="11"/>
  </r>
  <r>
    <s v="Cop Out "/>
    <n v="5.6"/>
    <x v="7"/>
    <m/>
    <x v="11"/>
  </r>
  <r>
    <s v="Cop Out "/>
    <n v="5.6"/>
    <x v="15"/>
    <m/>
    <x v="11"/>
  </r>
  <r>
    <s v="How to Be Single "/>
    <n v="6.1"/>
    <x v="7"/>
    <m/>
    <x v="11"/>
  </r>
  <r>
    <s v="How to Be Single "/>
    <n v="6.1"/>
    <x v="5"/>
    <m/>
    <x v="11"/>
  </r>
  <r>
    <s v="Dolphin Tale "/>
    <n v="6.9"/>
    <x v="12"/>
    <m/>
    <x v="11"/>
  </r>
  <r>
    <s v="Dolphin Tale "/>
    <n v="6.9"/>
    <x v="8"/>
    <m/>
    <x v="11"/>
  </r>
  <r>
    <s v="Twilight "/>
    <n v="5.2"/>
    <x v="12"/>
    <m/>
    <x v="11"/>
  </r>
  <r>
    <s v="Twilight "/>
    <n v="5.2"/>
    <x v="2"/>
    <m/>
    <x v="11"/>
  </r>
  <r>
    <s v="Twilight "/>
    <n v="5.2"/>
    <x v="5"/>
    <m/>
    <x v="11"/>
  </r>
  <r>
    <s v="John Q "/>
    <n v="7"/>
    <x v="15"/>
    <m/>
    <x v="11"/>
  </r>
  <r>
    <s v="John Q "/>
    <n v="7"/>
    <x v="12"/>
    <m/>
    <x v="11"/>
  </r>
  <r>
    <s v="John Q "/>
    <n v="7"/>
    <x v="4"/>
    <m/>
    <x v="11"/>
  </r>
  <r>
    <s v="Blue Streak "/>
    <n v="6.3"/>
    <x v="0"/>
    <m/>
    <x v="11"/>
  </r>
  <r>
    <s v="Blue Streak "/>
    <n v="6.3"/>
    <x v="7"/>
    <m/>
    <x v="11"/>
  </r>
  <r>
    <s v="Blue Streak "/>
    <n v="6.3"/>
    <x v="15"/>
    <m/>
    <x v="11"/>
  </r>
  <r>
    <s v="Blue Streak "/>
    <n v="6.3"/>
    <x v="4"/>
    <m/>
    <x v="11"/>
  </r>
  <r>
    <s v="We're the Millers "/>
    <n v="7"/>
    <x v="7"/>
    <m/>
    <x v="11"/>
  </r>
  <r>
    <s v="We're the Millers "/>
    <n v="7"/>
    <x v="15"/>
    <m/>
    <x v="11"/>
  </r>
  <r>
    <s v="Breakdown "/>
    <n v="6.9"/>
    <x v="0"/>
    <m/>
    <x v="11"/>
  </r>
  <r>
    <s v="Breakdown "/>
    <n v="6.9"/>
    <x v="15"/>
    <m/>
    <x v="11"/>
  </r>
  <r>
    <s v="Breakdown "/>
    <n v="6.9"/>
    <x v="12"/>
    <m/>
    <x v="11"/>
  </r>
  <r>
    <s v="Breakdown "/>
    <n v="6.9"/>
    <x v="10"/>
    <m/>
    <x v="11"/>
  </r>
  <r>
    <s v="Breakdown "/>
    <n v="6.9"/>
    <x v="4"/>
    <m/>
    <x v="11"/>
  </r>
  <r>
    <s v="Never Say Never Again "/>
    <n v="6.2"/>
    <x v="0"/>
    <m/>
    <x v="11"/>
  </r>
  <r>
    <s v="Never Say Never Again "/>
    <n v="6.2"/>
    <x v="1"/>
    <m/>
    <x v="11"/>
  </r>
  <r>
    <s v="Never Say Never Again "/>
    <n v="6.2"/>
    <x v="4"/>
    <m/>
    <x v="11"/>
  </r>
  <r>
    <s v="Hot Tub Time Machine "/>
    <n v="6.4"/>
    <x v="7"/>
    <m/>
    <x v="11"/>
  </r>
  <r>
    <s v="Hot Tub Time Machine "/>
    <n v="6.4"/>
    <x v="3"/>
    <m/>
    <x v="11"/>
  </r>
  <r>
    <s v="Dolphin Tale 2 "/>
    <n v="6.4"/>
    <x v="12"/>
    <m/>
    <x v="11"/>
  </r>
  <r>
    <s v="Dolphin Tale 2 "/>
    <n v="6.4"/>
    <x v="8"/>
    <m/>
    <x v="11"/>
  </r>
  <r>
    <s v="Reindeer Games "/>
    <n v="5.7"/>
    <x v="0"/>
    <m/>
    <x v="11"/>
  </r>
  <r>
    <s v="Reindeer Games "/>
    <n v="5.7"/>
    <x v="1"/>
    <m/>
    <x v="11"/>
  </r>
  <r>
    <s v="Reindeer Games "/>
    <n v="5.7"/>
    <x v="15"/>
    <m/>
    <x v="11"/>
  </r>
  <r>
    <s v="Reindeer Games "/>
    <n v="5.7"/>
    <x v="12"/>
    <m/>
    <x v="11"/>
  </r>
  <r>
    <s v="Reindeer Games "/>
    <n v="5.7"/>
    <x v="8"/>
    <m/>
    <x v="11"/>
  </r>
  <r>
    <s v="Reindeer Games "/>
    <n v="5.7"/>
    <x v="2"/>
    <m/>
    <x v="11"/>
  </r>
  <r>
    <s v="Reindeer Games "/>
    <n v="5.7"/>
    <x v="5"/>
    <m/>
    <x v="11"/>
  </r>
  <r>
    <s v="Reindeer Games "/>
    <n v="5.7"/>
    <x v="4"/>
    <m/>
    <x v="11"/>
  </r>
  <r>
    <s v="A Man Apart "/>
    <n v="6.1"/>
    <x v="0"/>
    <m/>
    <x v="11"/>
  </r>
  <r>
    <s v="A Man Apart "/>
    <n v="6.1"/>
    <x v="15"/>
    <m/>
    <x v="11"/>
  </r>
  <r>
    <s v="A Man Apart "/>
    <n v="6.1"/>
    <x v="12"/>
    <m/>
    <x v="11"/>
  </r>
  <r>
    <s v="A Man Apart "/>
    <n v="6.1"/>
    <x v="4"/>
    <m/>
    <x v="11"/>
  </r>
  <r>
    <s v="Aloha "/>
    <n v="5.4"/>
    <x v="7"/>
    <m/>
    <x v="11"/>
  </r>
  <r>
    <s v="Aloha "/>
    <n v="5.4"/>
    <x v="12"/>
    <m/>
    <x v="11"/>
  </r>
  <r>
    <s v="Aloha "/>
    <n v="5.4"/>
    <x v="5"/>
    <m/>
    <x v="11"/>
  </r>
  <r>
    <s v="Ghosts of Mississippi "/>
    <n v="6.7"/>
    <x v="12"/>
    <m/>
    <x v="11"/>
  </r>
  <r>
    <s v="Ghosts of Mississippi "/>
    <n v="6.7"/>
    <x v="13"/>
    <m/>
    <x v="11"/>
  </r>
  <r>
    <s v="Snow Falling on Cedars "/>
    <n v="6.8"/>
    <x v="12"/>
    <m/>
    <x v="11"/>
  </r>
  <r>
    <s v="Snow Falling on Cedars "/>
    <n v="6.8"/>
    <x v="10"/>
    <m/>
    <x v="11"/>
  </r>
  <r>
    <s v="Snow Falling on Cedars "/>
    <n v="6.8"/>
    <x v="5"/>
    <m/>
    <x v="11"/>
  </r>
  <r>
    <s v="Snow Falling on Cedars "/>
    <n v="6.8"/>
    <x v="4"/>
    <m/>
    <x v="11"/>
  </r>
  <r>
    <s v="The Rite "/>
    <n v="6"/>
    <x v="12"/>
    <m/>
    <x v="11"/>
  </r>
  <r>
    <s v="The Rite "/>
    <n v="6"/>
    <x v="16"/>
    <m/>
    <x v="11"/>
  </r>
  <r>
    <s v="The Rite "/>
    <n v="6"/>
    <x v="10"/>
    <m/>
    <x v="11"/>
  </r>
  <r>
    <s v="The Rite "/>
    <n v="6"/>
    <x v="4"/>
    <m/>
    <x v="11"/>
  </r>
  <r>
    <s v="Gattaca "/>
    <n v="7.8"/>
    <x v="12"/>
    <m/>
    <x v="11"/>
  </r>
  <r>
    <s v="Gattaca "/>
    <n v="7.8"/>
    <x v="3"/>
    <m/>
    <x v="11"/>
  </r>
  <r>
    <s v="Gattaca "/>
    <n v="7.8"/>
    <x v="4"/>
    <m/>
    <x v="11"/>
  </r>
  <r>
    <s v="Isn't She Great "/>
    <n v="5.3"/>
    <x v="18"/>
    <m/>
    <x v="11"/>
  </r>
  <r>
    <s v="Isn't She Great "/>
    <n v="5.3"/>
    <x v="7"/>
    <m/>
    <x v="11"/>
  </r>
  <r>
    <s v="Isn't She Great "/>
    <n v="5.3"/>
    <x v="5"/>
    <m/>
    <x v="11"/>
  </r>
  <r>
    <s v="Space Chimps "/>
    <n v="4.5"/>
    <x v="1"/>
    <m/>
    <x v="11"/>
  </r>
  <r>
    <s v="Space Chimps "/>
    <n v="4.5"/>
    <x v="6"/>
    <m/>
    <x v="11"/>
  </r>
  <r>
    <s v="Space Chimps "/>
    <n v="4.5"/>
    <x v="7"/>
    <m/>
    <x v="11"/>
  </r>
  <r>
    <s v="Space Chimps "/>
    <n v="4.5"/>
    <x v="8"/>
    <m/>
    <x v="11"/>
  </r>
  <r>
    <s v="Space Chimps "/>
    <n v="4.5"/>
    <x v="3"/>
    <m/>
    <x v="11"/>
  </r>
  <r>
    <s v="Head of State "/>
    <n v="5.4"/>
    <x v="7"/>
    <m/>
    <x v="11"/>
  </r>
  <r>
    <s v="The Hangover "/>
    <n v="7.8"/>
    <x v="7"/>
    <m/>
    <x v="11"/>
  </r>
  <r>
    <s v="Ip Man 3 "/>
    <n v="7.2"/>
    <x v="0"/>
    <m/>
    <x v="11"/>
  </r>
  <r>
    <s v="Ip Man 3 "/>
    <n v="7.2"/>
    <x v="18"/>
    <m/>
    <x v="11"/>
  </r>
  <r>
    <s v="Ip Man 3 "/>
    <n v="7.2"/>
    <x v="12"/>
    <m/>
    <x v="11"/>
  </r>
  <r>
    <s v="Ip Man 3 "/>
    <n v="7.2"/>
    <x v="13"/>
    <m/>
    <x v="11"/>
  </r>
  <r>
    <s v="Austin Powers: The Spy Who Shagged Me "/>
    <n v="6.6"/>
    <x v="0"/>
    <m/>
    <x v="11"/>
  </r>
  <r>
    <s v="Austin Powers: The Spy Who Shagged Me "/>
    <n v="6.6"/>
    <x v="1"/>
    <m/>
    <x v="11"/>
  </r>
  <r>
    <s v="Austin Powers: The Spy Who Shagged Me "/>
    <n v="6.6"/>
    <x v="7"/>
    <m/>
    <x v="11"/>
  </r>
  <r>
    <s v="Austin Powers: The Spy Who Shagged Me "/>
    <n v="6.6"/>
    <x v="15"/>
    <m/>
    <x v="11"/>
  </r>
  <r>
    <s v="Batman "/>
    <n v="7.6"/>
    <x v="0"/>
    <m/>
    <x v="11"/>
  </r>
  <r>
    <s v="Batman "/>
    <n v="7.6"/>
    <x v="1"/>
    <m/>
    <x v="11"/>
  </r>
  <r>
    <s v="There Be Dragons "/>
    <n v="5.9"/>
    <x v="18"/>
    <m/>
    <x v="11"/>
  </r>
  <r>
    <s v="There Be Dragons "/>
    <n v="5.9"/>
    <x v="12"/>
    <m/>
    <x v="11"/>
  </r>
  <r>
    <s v="There Be Dragons "/>
    <n v="5.9"/>
    <x v="17"/>
    <m/>
    <x v="11"/>
  </r>
  <r>
    <s v="Lethal Weapon 3 "/>
    <n v="6.7"/>
    <x v="0"/>
    <m/>
    <x v="11"/>
  </r>
  <r>
    <s v="Lethal Weapon 3 "/>
    <n v="6.7"/>
    <x v="15"/>
    <m/>
    <x v="11"/>
  </r>
  <r>
    <s v="Lethal Weapon 3 "/>
    <n v="6.7"/>
    <x v="4"/>
    <m/>
    <x v="11"/>
  </r>
  <r>
    <s v="The Blind Side "/>
    <n v="7.7"/>
    <x v="18"/>
    <m/>
    <x v="11"/>
  </r>
  <r>
    <s v="The Blind Side "/>
    <n v="7.7"/>
    <x v="12"/>
    <m/>
    <x v="11"/>
  </r>
  <r>
    <s v="The Blind Side "/>
    <n v="7.7"/>
    <x v="14"/>
    <m/>
    <x v="11"/>
  </r>
  <r>
    <s v="Spy Kids "/>
    <n v="5.4"/>
    <x v="0"/>
    <m/>
    <x v="11"/>
  </r>
  <r>
    <s v="Spy Kids "/>
    <n v="5.4"/>
    <x v="1"/>
    <m/>
    <x v="11"/>
  </r>
  <r>
    <s v="Spy Kids "/>
    <n v="5.4"/>
    <x v="7"/>
    <m/>
    <x v="11"/>
  </r>
  <r>
    <s v="Spy Kids "/>
    <n v="5.4"/>
    <x v="8"/>
    <m/>
    <x v="11"/>
  </r>
  <r>
    <s v="Spy Kids "/>
    <n v="5.4"/>
    <x v="3"/>
    <m/>
    <x v="11"/>
  </r>
  <r>
    <s v="Horrible Bosses "/>
    <n v="6.9"/>
    <x v="7"/>
    <m/>
    <x v="11"/>
  </r>
  <r>
    <s v="Horrible Bosses "/>
    <n v="6.9"/>
    <x v="15"/>
    <m/>
    <x v="11"/>
  </r>
  <r>
    <s v="True Grit "/>
    <n v="7.7"/>
    <x v="1"/>
    <m/>
    <x v="11"/>
  </r>
  <r>
    <s v="True Grit "/>
    <n v="7.7"/>
    <x v="12"/>
    <m/>
    <x v="11"/>
  </r>
  <r>
    <s v="True Grit "/>
    <n v="7.7"/>
    <x v="11"/>
    <m/>
    <x v="11"/>
  </r>
  <r>
    <s v="The Devil Wears Prada "/>
    <n v="6.8"/>
    <x v="7"/>
    <m/>
    <x v="11"/>
  </r>
  <r>
    <s v="The Devil Wears Prada "/>
    <n v="6.8"/>
    <x v="12"/>
    <m/>
    <x v="11"/>
  </r>
  <r>
    <s v="The Devil Wears Prada "/>
    <n v="6.8"/>
    <x v="5"/>
    <m/>
    <x v="11"/>
  </r>
  <r>
    <s v="Star Trek: The Motion Picture "/>
    <n v="6.4"/>
    <x v="1"/>
    <m/>
    <x v="11"/>
  </r>
  <r>
    <s v="Star Trek: The Motion Picture "/>
    <n v="6.4"/>
    <x v="10"/>
    <m/>
    <x v="11"/>
  </r>
  <r>
    <s v="Star Trek: The Motion Picture "/>
    <n v="6.4"/>
    <x v="3"/>
    <m/>
    <x v="11"/>
  </r>
  <r>
    <s v="Identity Thief "/>
    <n v="5.7"/>
    <x v="7"/>
    <m/>
    <x v="11"/>
  </r>
  <r>
    <s v="Identity Thief "/>
    <n v="5.7"/>
    <x v="15"/>
    <m/>
    <x v="11"/>
  </r>
  <r>
    <s v="Cape Fear "/>
    <n v="7.3"/>
    <x v="15"/>
    <m/>
    <x v="11"/>
  </r>
  <r>
    <s v="Cape Fear "/>
    <n v="7.3"/>
    <x v="4"/>
    <m/>
    <x v="11"/>
  </r>
  <r>
    <s v="21 "/>
    <n v="6.8"/>
    <x v="15"/>
    <m/>
    <x v="11"/>
  </r>
  <r>
    <s v="21 "/>
    <n v="6.8"/>
    <x v="12"/>
    <m/>
    <x v="11"/>
  </r>
  <r>
    <s v="21 "/>
    <n v="6.8"/>
    <x v="4"/>
    <m/>
    <x v="11"/>
  </r>
  <r>
    <s v="Trainwreck "/>
    <n v="6.3"/>
    <x v="7"/>
    <m/>
    <x v="11"/>
  </r>
  <r>
    <s v="Trainwreck "/>
    <n v="6.3"/>
    <x v="5"/>
    <m/>
    <x v="11"/>
  </r>
  <r>
    <s v="Guess Who "/>
    <n v="5.9"/>
    <x v="7"/>
    <m/>
    <x v="11"/>
  </r>
  <r>
    <s v="Guess Who "/>
    <n v="5.9"/>
    <x v="5"/>
    <m/>
    <x v="11"/>
  </r>
  <r>
    <s v="The English Patient "/>
    <n v="7.4"/>
    <x v="12"/>
    <m/>
    <x v="11"/>
  </r>
  <r>
    <s v="The English Patient "/>
    <n v="7.4"/>
    <x v="5"/>
    <m/>
    <x v="11"/>
  </r>
  <r>
    <s v="The English Patient "/>
    <n v="7.4"/>
    <x v="17"/>
    <m/>
    <x v="11"/>
  </r>
  <r>
    <s v="L.A. Confidential "/>
    <n v="8.3000000000000007"/>
    <x v="15"/>
    <m/>
    <x v="11"/>
  </r>
  <r>
    <s v="L.A. Confidential "/>
    <n v="8.3000000000000007"/>
    <x v="12"/>
    <m/>
    <x v="11"/>
  </r>
  <r>
    <s v="L.A. Confidential "/>
    <n v="8.3000000000000007"/>
    <x v="10"/>
    <m/>
    <x v="11"/>
  </r>
  <r>
    <s v="L.A. Confidential "/>
    <n v="8.3000000000000007"/>
    <x v="4"/>
    <m/>
    <x v="11"/>
  </r>
  <r>
    <s v="Sky High "/>
    <n v="6.2"/>
    <x v="1"/>
    <m/>
    <x v="11"/>
  </r>
  <r>
    <s v="Sky High "/>
    <n v="6.2"/>
    <x v="7"/>
    <m/>
    <x v="11"/>
  </r>
  <r>
    <s v="Sky High "/>
    <n v="6.2"/>
    <x v="8"/>
    <m/>
    <x v="11"/>
  </r>
  <r>
    <s v="Sky High "/>
    <n v="6.2"/>
    <x v="3"/>
    <m/>
    <x v="11"/>
  </r>
  <r>
    <s v="In &amp; Out "/>
    <n v="6.3"/>
    <x v="7"/>
    <m/>
    <x v="11"/>
  </r>
  <r>
    <s v="Species "/>
    <n v="5.8"/>
    <x v="0"/>
    <m/>
    <x v="11"/>
  </r>
  <r>
    <s v="Species "/>
    <n v="5.8"/>
    <x v="16"/>
    <m/>
    <x v="11"/>
  </r>
  <r>
    <s v="Species "/>
    <n v="5.8"/>
    <x v="3"/>
    <m/>
    <x v="11"/>
  </r>
  <r>
    <s v="Species "/>
    <n v="5.8"/>
    <x v="4"/>
    <m/>
    <x v="11"/>
  </r>
  <r>
    <s v="A Nightmare on Elm Street "/>
    <n v="7.5"/>
    <x v="16"/>
    <m/>
    <x v="11"/>
  </r>
  <r>
    <s v="The Cell "/>
    <n v="6.3"/>
    <x v="16"/>
    <m/>
    <x v="11"/>
  </r>
  <r>
    <s v="The Cell "/>
    <n v="6.3"/>
    <x v="3"/>
    <m/>
    <x v="11"/>
  </r>
  <r>
    <s v="The Cell "/>
    <n v="6.3"/>
    <x v="4"/>
    <m/>
    <x v="11"/>
  </r>
  <r>
    <s v="The Man in the Iron Mask "/>
    <n v="6.4"/>
    <x v="0"/>
    <m/>
    <x v="11"/>
  </r>
  <r>
    <s v="The Man in the Iron Mask "/>
    <n v="6.4"/>
    <x v="1"/>
    <m/>
    <x v="11"/>
  </r>
  <r>
    <s v="Secretariat "/>
    <n v="7.2"/>
    <x v="18"/>
    <m/>
    <x v="11"/>
  </r>
  <r>
    <s v="Secretariat "/>
    <n v="7.2"/>
    <x v="12"/>
    <m/>
    <x v="11"/>
  </r>
  <r>
    <s v="Secretariat "/>
    <n v="7.2"/>
    <x v="8"/>
    <m/>
    <x v="11"/>
  </r>
  <r>
    <s v="Secretariat "/>
    <n v="7.2"/>
    <x v="13"/>
    <m/>
    <x v="11"/>
  </r>
  <r>
    <s v="Secretariat "/>
    <n v="7.2"/>
    <x v="14"/>
    <m/>
    <x v="11"/>
  </r>
  <r>
    <s v="TMNT "/>
    <n v="6.3"/>
    <x v="0"/>
    <m/>
    <x v="11"/>
  </r>
  <r>
    <s v="TMNT "/>
    <n v="6.3"/>
    <x v="1"/>
    <m/>
    <x v="11"/>
  </r>
  <r>
    <s v="TMNT "/>
    <n v="6.3"/>
    <x v="6"/>
    <m/>
    <x v="11"/>
  </r>
  <r>
    <s v="TMNT "/>
    <n v="6.3"/>
    <x v="7"/>
    <m/>
    <x v="11"/>
  </r>
  <r>
    <s v="TMNT "/>
    <n v="6.3"/>
    <x v="8"/>
    <m/>
    <x v="11"/>
  </r>
  <r>
    <s v="TMNT "/>
    <n v="6.3"/>
    <x v="2"/>
    <m/>
    <x v="11"/>
  </r>
  <r>
    <s v="TMNT "/>
    <n v="6.3"/>
    <x v="3"/>
    <m/>
    <x v="11"/>
  </r>
  <r>
    <s v="Radio "/>
    <n v="6.9"/>
    <x v="18"/>
    <m/>
    <x v="11"/>
  </r>
  <r>
    <s v="Radio "/>
    <n v="6.9"/>
    <x v="12"/>
    <m/>
    <x v="11"/>
  </r>
  <r>
    <s v="Radio "/>
    <n v="6.9"/>
    <x v="14"/>
    <m/>
    <x v="11"/>
  </r>
  <r>
    <s v="Friends with Benefits "/>
    <n v="6.6"/>
    <x v="7"/>
    <m/>
    <x v="11"/>
  </r>
  <r>
    <s v="Friends with Benefits "/>
    <n v="6.6"/>
    <x v="5"/>
    <m/>
    <x v="11"/>
  </r>
  <r>
    <s v="Neighbors 2: Sorority Rising "/>
    <n v="6"/>
    <x v="7"/>
    <m/>
    <x v="11"/>
  </r>
  <r>
    <s v="Saving Mr. Banks "/>
    <n v="7.5"/>
    <x v="18"/>
    <m/>
    <x v="11"/>
  </r>
  <r>
    <s v="Saving Mr. Banks "/>
    <n v="7.5"/>
    <x v="7"/>
    <m/>
    <x v="11"/>
  </r>
  <r>
    <s v="Saving Mr. Banks "/>
    <n v="7.5"/>
    <x v="12"/>
    <m/>
    <x v="11"/>
  </r>
  <r>
    <s v="Saving Mr. Banks "/>
    <n v="7.5"/>
    <x v="13"/>
    <m/>
    <x v="11"/>
  </r>
  <r>
    <s v="Saving Mr. Banks "/>
    <n v="7.5"/>
    <x v="19"/>
    <m/>
    <x v="11"/>
  </r>
  <r>
    <s v="Malcolm X "/>
    <n v="7.7"/>
    <x v="18"/>
    <m/>
    <x v="11"/>
  </r>
  <r>
    <s v="Malcolm X "/>
    <n v="7.7"/>
    <x v="12"/>
    <m/>
    <x v="11"/>
  </r>
  <r>
    <s v="Malcolm X "/>
    <n v="7.7"/>
    <x v="13"/>
    <m/>
    <x v="11"/>
  </r>
  <r>
    <s v="Malcolm X "/>
    <n v="7.7"/>
    <x v="5"/>
    <m/>
    <x v="11"/>
  </r>
  <r>
    <s v="This Is 40 "/>
    <n v="6.2"/>
    <x v="7"/>
    <m/>
    <x v="11"/>
  </r>
  <r>
    <s v="Old Dogs "/>
    <n v="5.4"/>
    <x v="7"/>
    <m/>
    <x v="11"/>
  </r>
  <r>
    <s v="Old Dogs "/>
    <n v="5.4"/>
    <x v="8"/>
    <m/>
    <x v="11"/>
  </r>
  <r>
    <s v="Underworld: Rise of the Lycans "/>
    <n v="6.6"/>
    <x v="0"/>
    <m/>
    <x v="11"/>
  </r>
  <r>
    <s v="Underworld: Rise of the Lycans "/>
    <n v="6.6"/>
    <x v="1"/>
    <m/>
    <x v="11"/>
  </r>
  <r>
    <s v="Underworld: Rise of the Lycans "/>
    <n v="6.6"/>
    <x v="2"/>
    <m/>
    <x v="11"/>
  </r>
  <r>
    <s v="Underworld: Rise of the Lycans "/>
    <n v="6.6"/>
    <x v="3"/>
    <m/>
    <x v="11"/>
  </r>
  <r>
    <s v="Underworld: Rise of the Lycans "/>
    <n v="6.6"/>
    <x v="4"/>
    <m/>
    <x v="11"/>
  </r>
  <r>
    <s v="License to Wed "/>
    <n v="5.3"/>
    <x v="7"/>
    <m/>
    <x v="11"/>
  </r>
  <r>
    <s v="License to Wed "/>
    <n v="5.3"/>
    <x v="5"/>
    <m/>
    <x v="11"/>
  </r>
  <r>
    <s v="The Benchwarmers "/>
    <n v="5.6"/>
    <x v="7"/>
    <m/>
    <x v="11"/>
  </r>
  <r>
    <s v="The Benchwarmers "/>
    <n v="5.6"/>
    <x v="5"/>
    <m/>
    <x v="11"/>
  </r>
  <r>
    <s v="The Benchwarmers "/>
    <n v="5.6"/>
    <x v="14"/>
    <m/>
    <x v="11"/>
  </r>
  <r>
    <s v="Must Love Dogs "/>
    <n v="5.9"/>
    <x v="7"/>
    <m/>
    <x v="11"/>
  </r>
  <r>
    <s v="Must Love Dogs "/>
    <n v="5.9"/>
    <x v="5"/>
    <m/>
    <x v="11"/>
  </r>
  <r>
    <s v="Donnie Brasco "/>
    <n v="7.8"/>
    <x v="18"/>
    <m/>
    <x v="11"/>
  </r>
  <r>
    <s v="Donnie Brasco "/>
    <n v="7.8"/>
    <x v="15"/>
    <m/>
    <x v="11"/>
  </r>
  <r>
    <s v="Donnie Brasco "/>
    <n v="7.8"/>
    <x v="12"/>
    <m/>
    <x v="11"/>
  </r>
  <r>
    <s v="Resident Evil "/>
    <n v="6.7"/>
    <x v="0"/>
    <m/>
    <x v="11"/>
  </r>
  <r>
    <s v="Resident Evil "/>
    <n v="6.7"/>
    <x v="16"/>
    <m/>
    <x v="11"/>
  </r>
  <r>
    <s v="Resident Evil "/>
    <n v="6.7"/>
    <x v="3"/>
    <m/>
    <x v="11"/>
  </r>
  <r>
    <s v="Poltergeist "/>
    <n v="7.4"/>
    <x v="2"/>
    <m/>
    <x v="11"/>
  </r>
  <r>
    <s v="Poltergeist "/>
    <n v="7.4"/>
    <x v="16"/>
    <m/>
    <x v="11"/>
  </r>
  <r>
    <s v="The Ladykillers "/>
    <n v="6.2"/>
    <x v="7"/>
    <m/>
    <x v="11"/>
  </r>
  <r>
    <s v="The Ladykillers "/>
    <n v="6.2"/>
    <x v="15"/>
    <m/>
    <x v="11"/>
  </r>
  <r>
    <s v="The Ladykillers "/>
    <n v="6.2"/>
    <x v="4"/>
    <m/>
    <x v="11"/>
  </r>
  <r>
    <s v="Max Payne "/>
    <n v="5.4"/>
    <x v="0"/>
    <m/>
    <x v="11"/>
  </r>
  <r>
    <s v="Max Payne "/>
    <n v="5.4"/>
    <x v="15"/>
    <m/>
    <x v="11"/>
  </r>
  <r>
    <s v="Max Payne "/>
    <n v="5.4"/>
    <x v="12"/>
    <m/>
    <x v="11"/>
  </r>
  <r>
    <s v="Max Payne "/>
    <n v="5.4"/>
    <x v="10"/>
    <m/>
    <x v="11"/>
  </r>
  <r>
    <s v="Max Payne "/>
    <n v="5.4"/>
    <x v="4"/>
    <m/>
    <x v="11"/>
  </r>
  <r>
    <s v="In Time "/>
    <n v="6.7"/>
    <x v="0"/>
    <m/>
    <x v="11"/>
  </r>
  <r>
    <s v="In Time "/>
    <n v="6.7"/>
    <x v="3"/>
    <m/>
    <x v="11"/>
  </r>
  <r>
    <s v="In Time "/>
    <n v="6.7"/>
    <x v="4"/>
    <m/>
    <x v="11"/>
  </r>
  <r>
    <s v="The Back-up Plan "/>
    <n v="5.3"/>
    <x v="7"/>
    <m/>
    <x v="11"/>
  </r>
  <r>
    <s v="The Back-up Plan "/>
    <n v="5.3"/>
    <x v="5"/>
    <m/>
    <x v="11"/>
  </r>
  <r>
    <s v="Something Borrowed "/>
    <n v="5.9"/>
    <x v="7"/>
    <m/>
    <x v="11"/>
  </r>
  <r>
    <s v="Something Borrowed "/>
    <n v="5.9"/>
    <x v="12"/>
    <m/>
    <x v="11"/>
  </r>
  <r>
    <s v="Something Borrowed "/>
    <n v="5.9"/>
    <x v="5"/>
    <m/>
    <x v="11"/>
  </r>
  <r>
    <s v="Black Knight "/>
    <n v="4.8"/>
    <x v="1"/>
    <m/>
    <x v="11"/>
  </r>
  <r>
    <s v="Black Knight "/>
    <n v="4.8"/>
    <x v="7"/>
    <m/>
    <x v="11"/>
  </r>
  <r>
    <s v="Black Knight "/>
    <n v="4.8"/>
    <x v="2"/>
    <m/>
    <x v="11"/>
  </r>
  <r>
    <s v="The Pianist "/>
    <n v="8.5"/>
    <x v="18"/>
    <m/>
    <x v="11"/>
  </r>
  <r>
    <s v="The Pianist "/>
    <n v="8.5"/>
    <x v="12"/>
    <m/>
    <x v="11"/>
  </r>
  <r>
    <s v="The Pianist "/>
    <n v="8.5"/>
    <x v="17"/>
    <m/>
    <x v="11"/>
  </r>
  <r>
    <s v="The Nativity Story "/>
    <n v="6.8"/>
    <x v="12"/>
    <m/>
    <x v="11"/>
  </r>
  <r>
    <s v="The Nativity Story "/>
    <n v="6.8"/>
    <x v="8"/>
    <m/>
    <x v="11"/>
  </r>
  <r>
    <s v="The Nativity Story "/>
    <n v="6.8"/>
    <x v="2"/>
    <m/>
    <x v="11"/>
  </r>
  <r>
    <s v="House of Wax "/>
    <n v="5.3"/>
    <x v="16"/>
    <m/>
    <x v="11"/>
  </r>
  <r>
    <s v="Closer "/>
    <n v="7.3"/>
    <x v="12"/>
    <m/>
    <x v="11"/>
  </r>
  <r>
    <s v="Closer "/>
    <n v="7.3"/>
    <x v="5"/>
    <m/>
    <x v="11"/>
  </r>
  <r>
    <s v="J. Edgar "/>
    <n v="6.6"/>
    <x v="18"/>
    <m/>
    <x v="11"/>
  </r>
  <r>
    <s v="J. Edgar "/>
    <n v="6.6"/>
    <x v="15"/>
    <m/>
    <x v="11"/>
  </r>
  <r>
    <s v="J. Edgar "/>
    <n v="6.6"/>
    <x v="12"/>
    <m/>
    <x v="11"/>
  </r>
  <r>
    <s v="Mirrors "/>
    <n v="6.2"/>
    <x v="16"/>
    <m/>
    <x v="11"/>
  </r>
  <r>
    <s v="Mirrors "/>
    <n v="6.2"/>
    <x v="10"/>
    <m/>
    <x v="11"/>
  </r>
  <r>
    <s v="Queen of the Damned "/>
    <n v="5.2"/>
    <x v="12"/>
    <m/>
    <x v="11"/>
  </r>
  <r>
    <s v="Queen of the Damned "/>
    <n v="5.2"/>
    <x v="2"/>
    <m/>
    <x v="11"/>
  </r>
  <r>
    <s v="Queen of the Damned "/>
    <n v="5.2"/>
    <x v="16"/>
    <m/>
    <x v="11"/>
  </r>
  <r>
    <s v="Predator 2 "/>
    <n v="6.2"/>
    <x v="0"/>
    <m/>
    <x v="11"/>
  </r>
  <r>
    <s v="Predator 2 "/>
    <n v="6.2"/>
    <x v="16"/>
    <m/>
    <x v="11"/>
  </r>
  <r>
    <s v="Predator 2 "/>
    <n v="6.2"/>
    <x v="3"/>
    <m/>
    <x v="11"/>
  </r>
  <r>
    <s v="Untraceable "/>
    <n v="6.2"/>
    <x v="15"/>
    <m/>
    <x v="11"/>
  </r>
  <r>
    <s v="Untraceable "/>
    <n v="6.2"/>
    <x v="12"/>
    <m/>
    <x v="11"/>
  </r>
  <r>
    <s v="Untraceable "/>
    <n v="6.2"/>
    <x v="4"/>
    <m/>
    <x v="11"/>
  </r>
  <r>
    <s v="Blast from the Past "/>
    <n v="6.6"/>
    <x v="7"/>
    <m/>
    <x v="11"/>
  </r>
  <r>
    <s v="Blast from the Past "/>
    <n v="6.6"/>
    <x v="12"/>
    <m/>
    <x v="11"/>
  </r>
  <r>
    <s v="Blast from the Past "/>
    <n v="6.6"/>
    <x v="5"/>
    <m/>
    <x v="11"/>
  </r>
  <r>
    <s v="Blast from the Past "/>
    <n v="6.6"/>
    <x v="3"/>
    <m/>
    <x v="11"/>
  </r>
  <r>
    <s v="Jersey Girl "/>
    <n v="6.2"/>
    <x v="7"/>
    <m/>
    <x v="11"/>
  </r>
  <r>
    <s v="Jersey Girl "/>
    <n v="6.2"/>
    <x v="12"/>
    <m/>
    <x v="11"/>
  </r>
  <r>
    <s v="Jersey Girl "/>
    <n v="6.2"/>
    <x v="5"/>
    <m/>
    <x v="11"/>
  </r>
  <r>
    <s v="Alex Cross "/>
    <n v="5.0999999999999996"/>
    <x v="0"/>
    <m/>
    <x v="11"/>
  </r>
  <r>
    <s v="Alex Cross "/>
    <n v="5.0999999999999996"/>
    <x v="15"/>
    <m/>
    <x v="11"/>
  </r>
  <r>
    <s v="Alex Cross "/>
    <n v="5.0999999999999996"/>
    <x v="10"/>
    <m/>
    <x v="11"/>
  </r>
  <r>
    <s v="Alex Cross "/>
    <n v="5.0999999999999996"/>
    <x v="4"/>
    <m/>
    <x v="11"/>
  </r>
  <r>
    <s v="Midnight in the Garden of Good and Evil "/>
    <n v="6.6"/>
    <x v="15"/>
    <m/>
    <x v="11"/>
  </r>
  <r>
    <s v="Midnight in the Garden of Good and Evil "/>
    <n v="6.6"/>
    <x v="12"/>
    <m/>
    <x v="11"/>
  </r>
  <r>
    <s v="Midnight in the Garden of Good and Evil "/>
    <n v="6.6"/>
    <x v="10"/>
    <m/>
    <x v="11"/>
  </r>
  <r>
    <s v="Midnight in the Garden of Good and Evil "/>
    <n v="6.6"/>
    <x v="4"/>
    <m/>
    <x v="11"/>
  </r>
  <r>
    <s v="Nanny McPhee Returns "/>
    <n v="6.1"/>
    <x v="7"/>
    <m/>
    <x v="11"/>
  </r>
  <r>
    <s v="Nanny McPhee Returns "/>
    <n v="6.1"/>
    <x v="8"/>
    <m/>
    <x v="11"/>
  </r>
  <r>
    <s v="Nanny McPhee Returns "/>
    <n v="6.1"/>
    <x v="2"/>
    <m/>
    <x v="11"/>
  </r>
  <r>
    <s v="Hoffa "/>
    <n v="6.6"/>
    <x v="18"/>
    <m/>
    <x v="11"/>
  </r>
  <r>
    <s v="Hoffa "/>
    <n v="6.6"/>
    <x v="15"/>
    <m/>
    <x v="11"/>
  </r>
  <r>
    <s v="Hoffa "/>
    <n v="6.6"/>
    <x v="12"/>
    <m/>
    <x v="11"/>
  </r>
  <r>
    <s v="The X Files: I Want to Believe "/>
    <n v="5.9"/>
    <x v="12"/>
    <m/>
    <x v="11"/>
  </r>
  <r>
    <s v="The X Files: I Want to Believe "/>
    <n v="5.9"/>
    <x v="10"/>
    <m/>
    <x v="11"/>
  </r>
  <r>
    <s v="The X Files: I Want to Believe "/>
    <n v="5.9"/>
    <x v="3"/>
    <m/>
    <x v="11"/>
  </r>
  <r>
    <s v="The X Files: I Want to Believe "/>
    <n v="5.9"/>
    <x v="4"/>
    <m/>
    <x v="11"/>
  </r>
  <r>
    <s v="Ella Enchanted "/>
    <n v="6.3"/>
    <x v="7"/>
    <m/>
    <x v="11"/>
  </r>
  <r>
    <s v="Ella Enchanted "/>
    <n v="6.3"/>
    <x v="8"/>
    <m/>
    <x v="11"/>
  </r>
  <r>
    <s v="Ella Enchanted "/>
    <n v="6.3"/>
    <x v="2"/>
    <m/>
    <x v="11"/>
  </r>
  <r>
    <s v="Ella Enchanted "/>
    <n v="6.3"/>
    <x v="5"/>
    <m/>
    <x v="11"/>
  </r>
  <r>
    <s v="Concussion "/>
    <n v="7.1"/>
    <x v="18"/>
    <m/>
    <x v="11"/>
  </r>
  <r>
    <s v="Concussion "/>
    <n v="7.1"/>
    <x v="12"/>
    <m/>
    <x v="11"/>
  </r>
  <r>
    <s v="Concussion "/>
    <n v="7.1"/>
    <x v="14"/>
    <m/>
    <x v="11"/>
  </r>
  <r>
    <s v="Abduction "/>
    <n v="5"/>
    <x v="0"/>
    <m/>
    <x v="11"/>
  </r>
  <r>
    <s v="Abduction "/>
    <n v="5"/>
    <x v="10"/>
    <m/>
    <x v="11"/>
  </r>
  <r>
    <s v="Abduction "/>
    <n v="5"/>
    <x v="4"/>
    <m/>
    <x v="11"/>
  </r>
  <r>
    <s v="Valiant "/>
    <n v="5.6"/>
    <x v="1"/>
    <m/>
    <x v="11"/>
  </r>
  <r>
    <s v="Valiant "/>
    <n v="5.6"/>
    <x v="6"/>
    <m/>
    <x v="11"/>
  </r>
  <r>
    <s v="Valiant "/>
    <n v="5.6"/>
    <x v="7"/>
    <m/>
    <x v="11"/>
  </r>
  <r>
    <s v="Valiant "/>
    <n v="5.6"/>
    <x v="8"/>
    <m/>
    <x v="11"/>
  </r>
  <r>
    <s v="Valiant "/>
    <n v="5.6"/>
    <x v="17"/>
    <m/>
    <x v="11"/>
  </r>
  <r>
    <s v="Wonder Boys "/>
    <n v="7.4"/>
    <x v="7"/>
    <m/>
    <x v="11"/>
  </r>
  <r>
    <s v="Wonder Boys "/>
    <n v="7.4"/>
    <x v="12"/>
    <m/>
    <x v="11"/>
  </r>
  <r>
    <s v="Superhero Movie "/>
    <n v="4.5"/>
    <x v="0"/>
    <m/>
    <x v="11"/>
  </r>
  <r>
    <s v="Superhero Movie "/>
    <n v="4.5"/>
    <x v="7"/>
    <m/>
    <x v="11"/>
  </r>
  <r>
    <s v="Superhero Movie "/>
    <n v="4.5"/>
    <x v="3"/>
    <m/>
    <x v="11"/>
  </r>
  <r>
    <s v="Superhero Movie "/>
    <n v="4.5"/>
    <x v="4"/>
    <m/>
    <x v="11"/>
  </r>
  <r>
    <s v="Broken City "/>
    <n v="6.2"/>
    <x v="15"/>
    <m/>
    <x v="11"/>
  </r>
  <r>
    <s v="Broken City "/>
    <n v="6.2"/>
    <x v="12"/>
    <m/>
    <x v="11"/>
  </r>
  <r>
    <s v="Broken City "/>
    <n v="6.2"/>
    <x v="4"/>
    <m/>
    <x v="11"/>
  </r>
  <r>
    <s v="Cursed "/>
    <n v="5"/>
    <x v="7"/>
    <m/>
    <x v="11"/>
  </r>
  <r>
    <s v="Cursed "/>
    <n v="5"/>
    <x v="16"/>
    <m/>
    <x v="11"/>
  </r>
  <r>
    <s v="Premium Rush "/>
    <n v="6.5"/>
    <x v="0"/>
    <m/>
    <x v="11"/>
  </r>
  <r>
    <s v="Premium Rush "/>
    <n v="6.5"/>
    <x v="15"/>
    <m/>
    <x v="11"/>
  </r>
  <r>
    <s v="Premium Rush "/>
    <n v="6.5"/>
    <x v="4"/>
    <m/>
    <x v="11"/>
  </r>
  <r>
    <s v="Hot Pursuit "/>
    <n v="5.0999999999999996"/>
    <x v="0"/>
    <m/>
    <x v="11"/>
  </r>
  <r>
    <s v="Hot Pursuit "/>
    <n v="5.0999999999999996"/>
    <x v="7"/>
    <m/>
    <x v="11"/>
  </r>
  <r>
    <s v="Hot Pursuit "/>
    <n v="5.0999999999999996"/>
    <x v="15"/>
    <m/>
    <x v="11"/>
  </r>
  <r>
    <s v="The Four Feathers "/>
    <n v="6.5"/>
    <x v="1"/>
    <m/>
    <x v="11"/>
  </r>
  <r>
    <s v="The Four Feathers "/>
    <n v="6.5"/>
    <x v="12"/>
    <m/>
    <x v="11"/>
  </r>
  <r>
    <s v="The Four Feathers "/>
    <n v="6.5"/>
    <x v="5"/>
    <m/>
    <x v="11"/>
  </r>
  <r>
    <s v="The Four Feathers "/>
    <n v="6.5"/>
    <x v="17"/>
    <m/>
    <x v="11"/>
  </r>
  <r>
    <s v="Parker "/>
    <n v="6.2"/>
    <x v="0"/>
    <m/>
    <x v="11"/>
  </r>
  <r>
    <s v="Parker "/>
    <n v="6.2"/>
    <x v="15"/>
    <m/>
    <x v="11"/>
  </r>
  <r>
    <s v="Parker "/>
    <n v="6.2"/>
    <x v="5"/>
    <m/>
    <x v="11"/>
  </r>
  <r>
    <s v="Parker "/>
    <n v="6.2"/>
    <x v="4"/>
    <m/>
    <x v="11"/>
  </r>
  <r>
    <s v="Wimbledon "/>
    <n v="6.3"/>
    <x v="7"/>
    <m/>
    <x v="11"/>
  </r>
  <r>
    <s v="Wimbledon "/>
    <n v="6.3"/>
    <x v="5"/>
    <m/>
    <x v="11"/>
  </r>
  <r>
    <s v="Wimbledon "/>
    <n v="6.3"/>
    <x v="14"/>
    <m/>
    <x v="11"/>
  </r>
  <r>
    <s v="Lions for Lambs "/>
    <n v="6.2"/>
    <x v="12"/>
    <m/>
    <x v="11"/>
  </r>
  <r>
    <s v="Lions for Lambs "/>
    <n v="6.2"/>
    <x v="4"/>
    <m/>
    <x v="11"/>
  </r>
  <r>
    <s v="Lions for Lambs "/>
    <n v="6.2"/>
    <x v="17"/>
    <m/>
    <x v="11"/>
  </r>
  <r>
    <s v="Flight of the Intruder "/>
    <n v="5.7"/>
    <x v="0"/>
    <m/>
    <x v="11"/>
  </r>
  <r>
    <s v="Flight of the Intruder "/>
    <n v="5.7"/>
    <x v="12"/>
    <m/>
    <x v="11"/>
  </r>
  <r>
    <s v="Flight of the Intruder "/>
    <n v="5.7"/>
    <x v="4"/>
    <m/>
    <x v="11"/>
  </r>
  <r>
    <s v="Flight of the Intruder "/>
    <n v="5.7"/>
    <x v="17"/>
    <m/>
    <x v="11"/>
  </r>
  <r>
    <s v="Walk Hard: The Dewey Cox Story "/>
    <n v="6.7"/>
    <x v="7"/>
    <m/>
    <x v="11"/>
  </r>
  <r>
    <s v="Walk Hard: The Dewey Cox Story "/>
    <n v="6.7"/>
    <x v="19"/>
    <m/>
    <x v="11"/>
  </r>
  <r>
    <s v="The Shipping News "/>
    <n v="6.8"/>
    <x v="12"/>
    <m/>
    <x v="11"/>
  </r>
  <r>
    <s v="American Outlaws "/>
    <n v="6"/>
    <x v="0"/>
    <m/>
    <x v="11"/>
  </r>
  <r>
    <s v="American Outlaws "/>
    <n v="6"/>
    <x v="11"/>
    <m/>
    <x v="11"/>
  </r>
  <r>
    <s v="The Young Victoria "/>
    <n v="7.3"/>
    <x v="18"/>
    <m/>
    <x v="11"/>
  </r>
  <r>
    <s v="The Young Victoria "/>
    <n v="7.3"/>
    <x v="12"/>
    <m/>
    <x v="11"/>
  </r>
  <r>
    <s v="The Young Victoria "/>
    <n v="7.3"/>
    <x v="13"/>
    <m/>
    <x v="11"/>
  </r>
  <r>
    <s v="The Young Victoria "/>
    <n v="7.3"/>
    <x v="5"/>
    <m/>
    <x v="11"/>
  </r>
  <r>
    <s v="Whiteout "/>
    <n v="5.5"/>
    <x v="0"/>
    <m/>
    <x v="11"/>
  </r>
  <r>
    <s v="Whiteout "/>
    <n v="5.5"/>
    <x v="15"/>
    <m/>
    <x v="11"/>
  </r>
  <r>
    <s v="Whiteout "/>
    <n v="5.5"/>
    <x v="10"/>
    <m/>
    <x v="11"/>
  </r>
  <r>
    <s v="Whiteout "/>
    <n v="5.5"/>
    <x v="4"/>
    <m/>
    <x v="11"/>
  </r>
  <r>
    <s v="The Tree of Life "/>
    <n v="6.7"/>
    <x v="12"/>
    <m/>
    <x v="11"/>
  </r>
  <r>
    <s v="The Tree of Life "/>
    <n v="6.7"/>
    <x v="2"/>
    <m/>
    <x v="11"/>
  </r>
  <r>
    <s v="Knock Off "/>
    <n v="4.8"/>
    <x v="0"/>
    <m/>
    <x v="11"/>
  </r>
  <r>
    <s v="Knock Off "/>
    <n v="4.8"/>
    <x v="7"/>
    <m/>
    <x v="11"/>
  </r>
  <r>
    <s v="Knock Off "/>
    <n v="4.8"/>
    <x v="4"/>
    <m/>
    <x v="11"/>
  </r>
  <r>
    <s v="Sabotage "/>
    <n v="5.7"/>
    <x v="0"/>
    <m/>
    <x v="11"/>
  </r>
  <r>
    <s v="Sabotage "/>
    <n v="5.7"/>
    <x v="15"/>
    <m/>
    <x v="11"/>
  </r>
  <r>
    <s v="Sabotage "/>
    <n v="5.7"/>
    <x v="12"/>
    <m/>
    <x v="11"/>
  </r>
  <r>
    <s v="Sabotage "/>
    <n v="5.7"/>
    <x v="4"/>
    <m/>
    <x v="11"/>
  </r>
  <r>
    <s v="The Order "/>
    <n v="5.0999999999999996"/>
    <x v="0"/>
    <m/>
    <x v="11"/>
  </r>
  <r>
    <s v="The Order "/>
    <n v="5.0999999999999996"/>
    <x v="10"/>
    <m/>
    <x v="11"/>
  </r>
  <r>
    <s v="The Order "/>
    <n v="5.0999999999999996"/>
    <x v="4"/>
    <m/>
    <x v="11"/>
  </r>
  <r>
    <s v="Punisher: War Zone "/>
    <n v="6"/>
    <x v="0"/>
    <m/>
    <x v="11"/>
  </r>
  <r>
    <s v="Punisher: War Zone "/>
    <n v="6"/>
    <x v="15"/>
    <m/>
    <x v="11"/>
  </r>
  <r>
    <s v="Punisher: War Zone "/>
    <n v="6"/>
    <x v="12"/>
    <m/>
    <x v="11"/>
  </r>
  <r>
    <s v="Punisher: War Zone "/>
    <n v="6"/>
    <x v="4"/>
    <m/>
    <x v="11"/>
  </r>
  <r>
    <s v="Zoom "/>
    <n v="4.2"/>
    <x v="0"/>
    <m/>
    <x v="11"/>
  </r>
  <r>
    <s v="Zoom "/>
    <n v="4.2"/>
    <x v="1"/>
    <m/>
    <x v="11"/>
  </r>
  <r>
    <s v="Zoom "/>
    <n v="4.2"/>
    <x v="8"/>
    <m/>
    <x v="11"/>
  </r>
  <r>
    <s v="Zoom "/>
    <n v="4.2"/>
    <x v="3"/>
    <m/>
    <x v="11"/>
  </r>
  <r>
    <s v="The Walk "/>
    <n v="7.4"/>
    <x v="1"/>
    <m/>
    <x v="11"/>
  </r>
  <r>
    <s v="The Walk "/>
    <n v="7.4"/>
    <x v="18"/>
    <m/>
    <x v="11"/>
  </r>
  <r>
    <s v="The Walk "/>
    <n v="7.4"/>
    <x v="12"/>
    <m/>
    <x v="11"/>
  </r>
  <r>
    <s v="The Walk "/>
    <n v="7.4"/>
    <x v="4"/>
    <m/>
    <x v="11"/>
  </r>
  <r>
    <s v="Warriors of Virtue "/>
    <n v="4.5999999999999996"/>
    <x v="0"/>
    <m/>
    <x v="11"/>
  </r>
  <r>
    <s v="Warriors of Virtue "/>
    <n v="4.5999999999999996"/>
    <x v="1"/>
    <m/>
    <x v="11"/>
  </r>
  <r>
    <s v="Warriors of Virtue "/>
    <n v="4.5999999999999996"/>
    <x v="2"/>
    <m/>
    <x v="11"/>
  </r>
  <r>
    <s v="A Good Year "/>
    <n v="6.9"/>
    <x v="7"/>
    <m/>
    <x v="11"/>
  </r>
  <r>
    <s v="A Good Year "/>
    <n v="6.9"/>
    <x v="12"/>
    <m/>
    <x v="11"/>
  </r>
  <r>
    <s v="A Good Year "/>
    <n v="6.9"/>
    <x v="5"/>
    <m/>
    <x v="11"/>
  </r>
  <r>
    <s v="Radio Flyer "/>
    <n v="6.9"/>
    <x v="12"/>
    <m/>
    <x v="11"/>
  </r>
  <r>
    <s v="Blood In, Blood Out "/>
    <n v="8"/>
    <x v="15"/>
    <m/>
    <x v="11"/>
  </r>
  <r>
    <s v="Blood In, Blood Out "/>
    <n v="8"/>
    <x v="12"/>
    <m/>
    <x v="11"/>
  </r>
  <r>
    <s v="Smilla's Sense of Snow "/>
    <n v="6.4"/>
    <x v="0"/>
    <m/>
    <x v="11"/>
  </r>
  <r>
    <s v="Smilla's Sense of Snow "/>
    <n v="6.4"/>
    <x v="12"/>
    <m/>
    <x v="11"/>
  </r>
  <r>
    <s v="Smilla's Sense of Snow "/>
    <n v="6.4"/>
    <x v="3"/>
    <m/>
    <x v="11"/>
  </r>
  <r>
    <s v="Smilla's Sense of Snow "/>
    <n v="6.4"/>
    <x v="4"/>
    <m/>
    <x v="11"/>
  </r>
  <r>
    <s v="Femme Fatale "/>
    <n v="6.3"/>
    <x v="15"/>
    <m/>
    <x v="11"/>
  </r>
  <r>
    <s v="Femme Fatale "/>
    <n v="6.3"/>
    <x v="12"/>
    <m/>
    <x v="11"/>
  </r>
  <r>
    <s v="Femme Fatale "/>
    <n v="6.3"/>
    <x v="10"/>
    <m/>
    <x v="11"/>
  </r>
  <r>
    <s v="Femme Fatale "/>
    <n v="6.3"/>
    <x v="4"/>
    <m/>
    <x v="11"/>
  </r>
  <r>
    <s v="Ride with the Devil "/>
    <n v="6.8"/>
    <x v="12"/>
    <m/>
    <x v="11"/>
  </r>
  <r>
    <s v="Ride with the Devil "/>
    <n v="6.8"/>
    <x v="5"/>
    <m/>
    <x v="11"/>
  </r>
  <r>
    <s v="Ride with the Devil "/>
    <n v="6.8"/>
    <x v="17"/>
    <m/>
    <x v="11"/>
  </r>
  <r>
    <s v="Ride with the Devil "/>
    <n v="6.8"/>
    <x v="11"/>
    <m/>
    <x v="11"/>
  </r>
  <r>
    <s v="The Maze Runner "/>
    <n v="6.8"/>
    <x v="0"/>
    <m/>
    <x v="11"/>
  </r>
  <r>
    <s v="The Maze Runner "/>
    <n v="6.8"/>
    <x v="10"/>
    <m/>
    <x v="11"/>
  </r>
  <r>
    <s v="The Maze Runner "/>
    <n v="6.8"/>
    <x v="3"/>
    <m/>
    <x v="11"/>
  </r>
  <r>
    <s v="The Maze Runner "/>
    <n v="6.8"/>
    <x v="4"/>
    <m/>
    <x v="11"/>
  </r>
  <r>
    <s v="Unfinished Business "/>
    <n v="5.4"/>
    <x v="7"/>
    <m/>
    <x v="11"/>
  </r>
  <r>
    <s v="The Age of Innocence "/>
    <n v="7.2"/>
    <x v="12"/>
    <m/>
    <x v="11"/>
  </r>
  <r>
    <s v="The Age of Innocence "/>
    <n v="7.2"/>
    <x v="5"/>
    <m/>
    <x v="11"/>
  </r>
  <r>
    <s v="The Fountain "/>
    <n v="7.3"/>
    <x v="12"/>
    <m/>
    <x v="11"/>
  </r>
  <r>
    <s v="The Fountain "/>
    <n v="7.3"/>
    <x v="3"/>
    <m/>
    <x v="11"/>
  </r>
  <r>
    <s v="Chill Factor "/>
    <n v="5.2"/>
    <x v="0"/>
    <m/>
    <x v="11"/>
  </r>
  <r>
    <s v="Chill Factor "/>
    <n v="5.2"/>
    <x v="1"/>
    <m/>
    <x v="11"/>
  </r>
  <r>
    <s v="Chill Factor "/>
    <n v="5.2"/>
    <x v="7"/>
    <m/>
    <x v="11"/>
  </r>
  <r>
    <s v="Chill Factor "/>
    <n v="5.2"/>
    <x v="12"/>
    <m/>
    <x v="11"/>
  </r>
  <r>
    <s v="Chill Factor "/>
    <n v="5.2"/>
    <x v="4"/>
    <m/>
    <x v="11"/>
  </r>
  <r>
    <s v="Stolen "/>
    <n v="5.5"/>
    <x v="0"/>
    <m/>
    <x v="11"/>
  </r>
  <r>
    <s v="Stolen "/>
    <n v="5.5"/>
    <x v="15"/>
    <m/>
    <x v="11"/>
  </r>
  <r>
    <s v="Stolen "/>
    <n v="5.5"/>
    <x v="12"/>
    <m/>
    <x v="11"/>
  </r>
  <r>
    <s v="Stolen "/>
    <n v="5.5"/>
    <x v="4"/>
    <m/>
    <x v="11"/>
  </r>
  <r>
    <s v="Ponyo "/>
    <n v="7.7"/>
    <x v="1"/>
    <m/>
    <x v="11"/>
  </r>
  <r>
    <s v="Ponyo "/>
    <n v="7.7"/>
    <x v="6"/>
    <m/>
    <x v="11"/>
  </r>
  <r>
    <s v="Ponyo "/>
    <n v="7.7"/>
    <x v="8"/>
    <m/>
    <x v="11"/>
  </r>
  <r>
    <s v="Ponyo "/>
    <n v="7.7"/>
    <x v="2"/>
    <m/>
    <x v="11"/>
  </r>
  <r>
    <s v="The Longest Ride "/>
    <n v="7.1"/>
    <x v="12"/>
    <m/>
    <x v="11"/>
  </r>
  <r>
    <s v="The Longest Ride "/>
    <n v="7.1"/>
    <x v="5"/>
    <m/>
    <x v="11"/>
  </r>
  <r>
    <s v="The Astronaut's Wife "/>
    <n v="5.3"/>
    <x v="12"/>
    <m/>
    <x v="11"/>
  </r>
  <r>
    <s v="The Astronaut's Wife "/>
    <n v="5.3"/>
    <x v="3"/>
    <m/>
    <x v="11"/>
  </r>
  <r>
    <s v="The Astronaut's Wife "/>
    <n v="5.3"/>
    <x v="4"/>
    <m/>
    <x v="11"/>
  </r>
  <r>
    <s v="I Dreamed of Africa "/>
    <n v="5.6"/>
    <x v="1"/>
    <m/>
    <x v="11"/>
  </r>
  <r>
    <s v="I Dreamed of Africa "/>
    <n v="5.6"/>
    <x v="12"/>
    <m/>
    <x v="11"/>
  </r>
  <r>
    <s v="I Dreamed of Africa "/>
    <n v="5.6"/>
    <x v="5"/>
    <m/>
    <x v="11"/>
  </r>
  <r>
    <s v="Playing for Keeps "/>
    <n v="5.7"/>
    <x v="7"/>
    <m/>
    <x v="11"/>
  </r>
  <r>
    <s v="Playing for Keeps "/>
    <n v="5.7"/>
    <x v="5"/>
    <m/>
    <x v="11"/>
  </r>
  <r>
    <s v="Playing for Keeps "/>
    <n v="5.7"/>
    <x v="14"/>
    <m/>
    <x v="11"/>
  </r>
  <r>
    <s v="Mandela: Long Walk to Freedom "/>
    <n v="7.1"/>
    <x v="18"/>
    <m/>
    <x v="11"/>
  </r>
  <r>
    <s v="Mandela: Long Walk to Freedom "/>
    <n v="7.1"/>
    <x v="12"/>
    <m/>
    <x v="11"/>
  </r>
  <r>
    <s v="Mandela: Long Walk to Freedom "/>
    <n v="7.1"/>
    <x v="13"/>
    <m/>
    <x v="11"/>
  </r>
  <r>
    <s v="A Few Good Men "/>
    <n v="7.6"/>
    <x v="12"/>
    <m/>
    <x v="11"/>
  </r>
  <r>
    <s v="A Few Good Men "/>
    <n v="7.6"/>
    <x v="4"/>
    <m/>
    <x v="11"/>
  </r>
  <r>
    <s v="Exit Wounds "/>
    <n v="5.5"/>
    <x v="0"/>
    <m/>
    <x v="11"/>
  </r>
  <r>
    <s v="Exit Wounds "/>
    <n v="5.5"/>
    <x v="7"/>
    <m/>
    <x v="11"/>
  </r>
  <r>
    <s v="Exit Wounds "/>
    <n v="5.5"/>
    <x v="15"/>
    <m/>
    <x v="11"/>
  </r>
  <r>
    <s v="Exit Wounds "/>
    <n v="5.5"/>
    <x v="12"/>
    <m/>
    <x v="11"/>
  </r>
  <r>
    <s v="Exit Wounds "/>
    <n v="5.5"/>
    <x v="4"/>
    <m/>
    <x v="11"/>
  </r>
  <r>
    <s v="Big Momma's House "/>
    <n v="5.0999999999999996"/>
    <x v="0"/>
    <m/>
    <x v="11"/>
  </r>
  <r>
    <s v="Big Momma's House "/>
    <n v="5.0999999999999996"/>
    <x v="7"/>
    <m/>
    <x v="11"/>
  </r>
  <r>
    <s v="Big Momma's House "/>
    <n v="5.0999999999999996"/>
    <x v="15"/>
    <m/>
    <x v="11"/>
  </r>
  <r>
    <s v="Thunder and the House of Magic "/>
    <n v="6.3"/>
    <x v="1"/>
    <m/>
    <x v="11"/>
  </r>
  <r>
    <s v="Thunder and the House of Magic "/>
    <n v="6.3"/>
    <x v="6"/>
    <m/>
    <x v="11"/>
  </r>
  <r>
    <s v="Thunder and the House of Magic "/>
    <n v="6.3"/>
    <x v="7"/>
    <m/>
    <x v="11"/>
  </r>
  <r>
    <s v="Thunder and the House of Magic "/>
    <n v="6.3"/>
    <x v="8"/>
    <m/>
    <x v="11"/>
  </r>
  <r>
    <s v="Thunder and the House of Magic "/>
    <n v="6.3"/>
    <x v="2"/>
    <m/>
    <x v="11"/>
  </r>
  <r>
    <s v="The Darkest Hour "/>
    <n v="4.9000000000000004"/>
    <x v="0"/>
    <m/>
    <x v="11"/>
  </r>
  <r>
    <s v="The Darkest Hour "/>
    <n v="4.9000000000000004"/>
    <x v="1"/>
    <m/>
    <x v="11"/>
  </r>
  <r>
    <s v="The Darkest Hour "/>
    <n v="4.9000000000000004"/>
    <x v="16"/>
    <m/>
    <x v="11"/>
  </r>
  <r>
    <s v="The Darkest Hour "/>
    <n v="4.9000000000000004"/>
    <x v="3"/>
    <m/>
    <x v="11"/>
  </r>
  <r>
    <s v="The Darkest Hour "/>
    <n v="4.9000000000000004"/>
    <x v="4"/>
    <m/>
    <x v="11"/>
  </r>
  <r>
    <s v="Step Up Revolution "/>
    <n v="6.5"/>
    <x v="12"/>
    <m/>
    <x v="11"/>
  </r>
  <r>
    <s v="Step Up Revolution "/>
    <n v="6.5"/>
    <x v="19"/>
    <m/>
    <x v="11"/>
  </r>
  <r>
    <s v="Step Up Revolution "/>
    <n v="6.5"/>
    <x v="5"/>
    <m/>
    <x v="11"/>
  </r>
  <r>
    <s v="Snakes on a Plane "/>
    <n v="5.6"/>
    <x v="0"/>
    <m/>
    <x v="11"/>
  </r>
  <r>
    <s v="Snakes on a Plane "/>
    <n v="5.6"/>
    <x v="1"/>
    <m/>
    <x v="11"/>
  </r>
  <r>
    <s v="Snakes on a Plane "/>
    <n v="5.6"/>
    <x v="15"/>
    <m/>
    <x v="11"/>
  </r>
  <r>
    <s v="Snakes on a Plane "/>
    <n v="5.6"/>
    <x v="12"/>
    <m/>
    <x v="11"/>
  </r>
  <r>
    <s v="Snakes on a Plane "/>
    <n v="5.6"/>
    <x v="4"/>
    <m/>
    <x v="11"/>
  </r>
  <r>
    <s v="The Watcher "/>
    <n v="5.3"/>
    <x v="15"/>
    <m/>
    <x v="11"/>
  </r>
  <r>
    <s v="The Watcher "/>
    <n v="5.3"/>
    <x v="16"/>
    <m/>
    <x v="11"/>
  </r>
  <r>
    <s v="The Watcher "/>
    <n v="5.3"/>
    <x v="10"/>
    <m/>
    <x v="11"/>
  </r>
  <r>
    <s v="The Watcher "/>
    <n v="5.3"/>
    <x v="4"/>
    <m/>
    <x v="11"/>
  </r>
  <r>
    <s v="The Punisher "/>
    <n v="6.5"/>
    <x v="0"/>
    <m/>
    <x v="11"/>
  </r>
  <r>
    <s v="The Punisher "/>
    <n v="6.5"/>
    <x v="15"/>
    <m/>
    <x v="11"/>
  </r>
  <r>
    <s v="The Punisher "/>
    <n v="6.5"/>
    <x v="12"/>
    <m/>
    <x v="11"/>
  </r>
  <r>
    <s v="The Punisher "/>
    <n v="6.5"/>
    <x v="4"/>
    <m/>
    <x v="11"/>
  </r>
  <r>
    <s v="Goal! The Dream Begins "/>
    <n v="6.8"/>
    <x v="12"/>
    <m/>
    <x v="11"/>
  </r>
  <r>
    <s v="Goal! The Dream Begins "/>
    <n v="6.8"/>
    <x v="5"/>
    <m/>
    <x v="11"/>
  </r>
  <r>
    <s v="Goal! The Dream Begins "/>
    <n v="6.8"/>
    <x v="14"/>
    <m/>
    <x v="11"/>
  </r>
  <r>
    <s v="Safe "/>
    <n v="6.5"/>
    <x v="0"/>
    <m/>
    <x v="11"/>
  </r>
  <r>
    <s v="Safe "/>
    <n v="6.5"/>
    <x v="15"/>
    <m/>
    <x v="11"/>
  </r>
  <r>
    <s v="Safe "/>
    <n v="6.5"/>
    <x v="4"/>
    <m/>
    <x v="11"/>
  </r>
  <r>
    <s v="Pushing Tin "/>
    <n v="6"/>
    <x v="7"/>
    <m/>
    <x v="11"/>
  </r>
  <r>
    <s v="Pushing Tin "/>
    <n v="6"/>
    <x v="12"/>
    <m/>
    <x v="11"/>
  </r>
  <r>
    <s v="Pushing Tin "/>
    <n v="6"/>
    <x v="5"/>
    <m/>
    <x v="11"/>
  </r>
  <r>
    <s v="Star Wars: Episode VI - Return of the Jedi "/>
    <n v="8.4"/>
    <x v="0"/>
    <m/>
    <x v="11"/>
  </r>
  <r>
    <s v="Star Wars: Episode VI - Return of the Jedi "/>
    <n v="8.4"/>
    <x v="1"/>
    <m/>
    <x v="11"/>
  </r>
  <r>
    <s v="Star Wars: Episode VI - Return of the Jedi "/>
    <n v="8.4"/>
    <x v="2"/>
    <m/>
    <x v="11"/>
  </r>
  <r>
    <s v="Star Wars: Episode VI - Return of the Jedi "/>
    <n v="8.4"/>
    <x v="3"/>
    <m/>
    <x v="11"/>
  </r>
  <r>
    <s v="Doomsday "/>
    <n v="6"/>
    <x v="0"/>
    <m/>
    <x v="11"/>
  </r>
  <r>
    <s v="Doomsday "/>
    <n v="6"/>
    <x v="3"/>
    <m/>
    <x v="11"/>
  </r>
  <r>
    <s v="Doomsday "/>
    <n v="6"/>
    <x v="4"/>
    <m/>
    <x v="11"/>
  </r>
  <r>
    <s v="The Reader "/>
    <n v="7.6"/>
    <x v="12"/>
    <m/>
    <x v="11"/>
  </r>
  <r>
    <s v="The Reader "/>
    <n v="7.6"/>
    <x v="5"/>
    <m/>
    <x v="11"/>
  </r>
  <r>
    <s v="Elf "/>
    <n v="6.9"/>
    <x v="7"/>
    <m/>
    <x v="11"/>
  </r>
  <r>
    <s v="Elf "/>
    <n v="6.9"/>
    <x v="8"/>
    <m/>
    <x v="11"/>
  </r>
  <r>
    <s v="Elf "/>
    <n v="6.9"/>
    <x v="2"/>
    <m/>
    <x v="11"/>
  </r>
  <r>
    <s v="Elf "/>
    <n v="6.9"/>
    <x v="5"/>
    <m/>
    <x v="11"/>
  </r>
  <r>
    <s v="Phenomenon "/>
    <n v="6.4"/>
    <x v="12"/>
    <m/>
    <x v="11"/>
  </r>
  <r>
    <s v="Phenomenon "/>
    <n v="6.4"/>
    <x v="2"/>
    <m/>
    <x v="11"/>
  </r>
  <r>
    <s v="Phenomenon "/>
    <n v="6.4"/>
    <x v="5"/>
    <m/>
    <x v="11"/>
  </r>
  <r>
    <s v="Phenomenon "/>
    <n v="6.4"/>
    <x v="3"/>
    <m/>
    <x v="11"/>
  </r>
  <r>
    <s v="Snow Dogs "/>
    <n v="5.0999999999999996"/>
    <x v="1"/>
    <m/>
    <x v="11"/>
  </r>
  <r>
    <s v="Snow Dogs "/>
    <n v="5.0999999999999996"/>
    <x v="7"/>
    <m/>
    <x v="11"/>
  </r>
  <r>
    <s v="Snow Dogs "/>
    <n v="5.0999999999999996"/>
    <x v="8"/>
    <m/>
    <x v="11"/>
  </r>
  <r>
    <s v="Snow Dogs "/>
    <n v="5.0999999999999996"/>
    <x v="14"/>
    <m/>
    <x v="11"/>
  </r>
  <r>
    <s v="Scrooged "/>
    <n v="7"/>
    <x v="7"/>
    <m/>
    <x v="11"/>
  </r>
  <r>
    <s v="Scrooged "/>
    <n v="7"/>
    <x v="12"/>
    <m/>
    <x v="11"/>
  </r>
  <r>
    <s v="Scrooged "/>
    <n v="7"/>
    <x v="2"/>
    <m/>
    <x v="11"/>
  </r>
  <r>
    <s v="Nacho Libre "/>
    <n v="5.7"/>
    <x v="7"/>
    <m/>
    <x v="11"/>
  </r>
  <r>
    <s v="Nacho Libre "/>
    <n v="5.7"/>
    <x v="8"/>
    <m/>
    <x v="11"/>
  </r>
  <r>
    <s v="Nacho Libre "/>
    <n v="5.7"/>
    <x v="14"/>
    <m/>
    <x v="11"/>
  </r>
  <r>
    <s v="Bridesmaids "/>
    <n v="6.8"/>
    <x v="7"/>
    <m/>
    <x v="11"/>
  </r>
  <r>
    <s v="Bridesmaids "/>
    <n v="6.8"/>
    <x v="5"/>
    <m/>
    <x v="11"/>
  </r>
  <r>
    <s v="This Is the End "/>
    <n v="6.7"/>
    <x v="7"/>
    <m/>
    <x v="11"/>
  </r>
  <r>
    <s v="This Is the End "/>
    <n v="6.7"/>
    <x v="2"/>
    <m/>
    <x v="11"/>
  </r>
  <r>
    <s v="Stigmata "/>
    <n v="6.2"/>
    <x v="16"/>
    <m/>
    <x v="11"/>
  </r>
  <r>
    <s v="Men of Honor "/>
    <n v="7.2"/>
    <x v="18"/>
    <m/>
    <x v="11"/>
  </r>
  <r>
    <s v="Men of Honor "/>
    <n v="7.2"/>
    <x v="12"/>
    <m/>
    <x v="11"/>
  </r>
  <r>
    <s v="Takers "/>
    <n v="6.2"/>
    <x v="0"/>
    <m/>
    <x v="11"/>
  </r>
  <r>
    <s v="Takers "/>
    <n v="6.2"/>
    <x v="15"/>
    <m/>
    <x v="11"/>
  </r>
  <r>
    <s v="Takers "/>
    <n v="6.2"/>
    <x v="4"/>
    <m/>
    <x v="11"/>
  </r>
  <r>
    <s v="The Big Wedding "/>
    <n v="5.6"/>
    <x v="7"/>
    <m/>
    <x v="11"/>
  </r>
  <r>
    <s v="Big Mommas: Like Father, Like Son "/>
    <n v="4.4000000000000004"/>
    <x v="0"/>
    <m/>
    <x v="11"/>
  </r>
  <r>
    <s v="Big Mommas: Like Father, Like Son "/>
    <n v="4.4000000000000004"/>
    <x v="7"/>
    <m/>
    <x v="11"/>
  </r>
  <r>
    <s v="Big Mommas: Like Father, Like Son "/>
    <n v="4.4000000000000004"/>
    <x v="15"/>
    <m/>
    <x v="11"/>
  </r>
  <r>
    <s v="Source Code "/>
    <n v="7.5"/>
    <x v="10"/>
    <m/>
    <x v="11"/>
  </r>
  <r>
    <s v="Source Code "/>
    <n v="7.5"/>
    <x v="3"/>
    <m/>
    <x v="11"/>
  </r>
  <r>
    <s v="Source Code "/>
    <n v="7.5"/>
    <x v="4"/>
    <m/>
    <x v="11"/>
  </r>
  <r>
    <s v="Alive "/>
    <n v="7.1"/>
    <x v="1"/>
    <m/>
    <x v="11"/>
  </r>
  <r>
    <s v="Alive "/>
    <n v="7.1"/>
    <x v="18"/>
    <m/>
    <x v="11"/>
  </r>
  <r>
    <s v="Alive "/>
    <n v="7.1"/>
    <x v="12"/>
    <m/>
    <x v="11"/>
  </r>
  <r>
    <s v="Alive "/>
    <n v="7.1"/>
    <x v="4"/>
    <m/>
    <x v="11"/>
  </r>
  <r>
    <s v="The Number 23 "/>
    <n v="6.4"/>
    <x v="10"/>
    <m/>
    <x v="11"/>
  </r>
  <r>
    <s v="The Number 23 "/>
    <n v="6.4"/>
    <x v="4"/>
    <m/>
    <x v="11"/>
  </r>
  <r>
    <s v="The Young and Prodigious T.S. Spivet "/>
    <n v="7.1"/>
    <x v="0"/>
    <m/>
    <x v="11"/>
  </r>
  <r>
    <s v="The Young and Prodigious T.S. Spivet "/>
    <n v="7.1"/>
    <x v="1"/>
    <m/>
    <x v="11"/>
  </r>
  <r>
    <s v="The Young and Prodigious T.S. Spivet "/>
    <n v="7.1"/>
    <x v="12"/>
    <m/>
    <x v="11"/>
  </r>
  <r>
    <s v="The Young and Prodigious T.S. Spivet "/>
    <n v="7.1"/>
    <x v="8"/>
    <m/>
    <x v="11"/>
  </r>
  <r>
    <s v="Dreamer: Inspired by a True Story "/>
    <n v="6.9"/>
    <x v="12"/>
    <m/>
    <x v="11"/>
  </r>
  <r>
    <s v="Dreamer: Inspired by a True Story "/>
    <n v="6.9"/>
    <x v="8"/>
    <m/>
    <x v="11"/>
  </r>
  <r>
    <s v="Dreamer: Inspired by a True Story "/>
    <n v="6.9"/>
    <x v="14"/>
    <m/>
    <x v="11"/>
  </r>
  <r>
    <s v="A History of Violence "/>
    <n v="7.5"/>
    <x v="15"/>
    <m/>
    <x v="11"/>
  </r>
  <r>
    <s v="A History of Violence "/>
    <n v="7.5"/>
    <x v="12"/>
    <m/>
    <x v="11"/>
  </r>
  <r>
    <s v="A History of Violence "/>
    <n v="7.5"/>
    <x v="4"/>
    <m/>
    <x v="11"/>
  </r>
  <r>
    <s v="Transporter 2 "/>
    <n v="6.3"/>
    <x v="0"/>
    <m/>
    <x v="11"/>
  </r>
  <r>
    <s v="Transporter 2 "/>
    <n v="6.3"/>
    <x v="15"/>
    <m/>
    <x v="11"/>
  </r>
  <r>
    <s v="Transporter 2 "/>
    <n v="6.3"/>
    <x v="4"/>
    <m/>
    <x v="11"/>
  </r>
  <r>
    <s v="The Quick and the Dead "/>
    <n v="6.4"/>
    <x v="0"/>
    <m/>
    <x v="11"/>
  </r>
  <r>
    <s v="The Quick and the Dead "/>
    <n v="6.4"/>
    <x v="4"/>
    <m/>
    <x v="11"/>
  </r>
  <r>
    <s v="The Quick and the Dead "/>
    <n v="6.4"/>
    <x v="11"/>
    <m/>
    <x v="11"/>
  </r>
  <r>
    <s v="Laws of Attraction "/>
    <n v="5.9"/>
    <x v="7"/>
    <m/>
    <x v="11"/>
  </r>
  <r>
    <s v="Laws of Attraction "/>
    <n v="5.9"/>
    <x v="5"/>
    <m/>
    <x v="11"/>
  </r>
  <r>
    <s v="Bringing Out the Dead "/>
    <n v="6.8"/>
    <x v="12"/>
    <m/>
    <x v="11"/>
  </r>
  <r>
    <s v="Bringing Out the Dead "/>
    <n v="6.8"/>
    <x v="4"/>
    <m/>
    <x v="11"/>
  </r>
  <r>
    <s v="Repo Men "/>
    <n v="6.3"/>
    <x v="0"/>
    <m/>
    <x v="11"/>
  </r>
  <r>
    <s v="Repo Men "/>
    <n v="6.3"/>
    <x v="15"/>
    <m/>
    <x v="11"/>
  </r>
  <r>
    <s v="Repo Men "/>
    <n v="6.3"/>
    <x v="3"/>
    <m/>
    <x v="11"/>
  </r>
  <r>
    <s v="Repo Men "/>
    <n v="6.3"/>
    <x v="4"/>
    <m/>
    <x v="11"/>
  </r>
  <r>
    <s v="Bogus "/>
    <n v="5.3"/>
    <x v="7"/>
    <m/>
    <x v="11"/>
  </r>
  <r>
    <s v="Bogus "/>
    <n v="5.3"/>
    <x v="8"/>
    <m/>
    <x v="11"/>
  </r>
  <r>
    <s v="Bogus "/>
    <n v="5.3"/>
    <x v="2"/>
    <m/>
    <x v="11"/>
  </r>
  <r>
    <s v="The Incredible Burt Wonderstone "/>
    <n v="5.9"/>
    <x v="7"/>
    <m/>
    <x v="11"/>
  </r>
  <r>
    <s v="Cats Don't Dance "/>
    <n v="6.9"/>
    <x v="6"/>
    <m/>
    <x v="11"/>
  </r>
  <r>
    <s v="Cats Don't Dance "/>
    <n v="6.9"/>
    <x v="7"/>
    <m/>
    <x v="11"/>
  </r>
  <r>
    <s v="Cats Don't Dance "/>
    <n v="6.9"/>
    <x v="8"/>
    <m/>
    <x v="11"/>
  </r>
  <r>
    <s v="Cats Don't Dance "/>
    <n v="6.9"/>
    <x v="2"/>
    <m/>
    <x v="11"/>
  </r>
  <r>
    <s v="Cats Don't Dance "/>
    <n v="6.9"/>
    <x v="9"/>
    <m/>
    <x v="11"/>
  </r>
  <r>
    <s v="Cradle Will Rock "/>
    <n v="6.9"/>
    <x v="12"/>
    <m/>
    <x v="11"/>
  </r>
  <r>
    <s v="The Good German "/>
    <n v="6.1"/>
    <x v="12"/>
    <m/>
    <x v="11"/>
  </r>
  <r>
    <s v="The Good German "/>
    <n v="6.1"/>
    <x v="10"/>
    <m/>
    <x v="11"/>
  </r>
  <r>
    <s v="The Good German "/>
    <n v="6.1"/>
    <x v="4"/>
    <m/>
    <x v="11"/>
  </r>
  <r>
    <s v="Apocalypse Now "/>
    <n v="8.5"/>
    <x v="12"/>
    <m/>
    <x v="11"/>
  </r>
  <r>
    <s v="Apocalypse Now "/>
    <n v="8.5"/>
    <x v="17"/>
    <m/>
    <x v="11"/>
  </r>
  <r>
    <s v="Going the Distance "/>
    <n v="6.3"/>
    <x v="7"/>
    <m/>
    <x v="11"/>
  </r>
  <r>
    <s v="Going the Distance "/>
    <n v="6.3"/>
    <x v="5"/>
    <m/>
    <x v="11"/>
  </r>
  <r>
    <s v="Mr. Holland's Opus "/>
    <n v="7.3"/>
    <x v="12"/>
    <m/>
    <x v="11"/>
  </r>
  <r>
    <s v="Mr. Holland's Opus "/>
    <n v="7.3"/>
    <x v="19"/>
    <m/>
    <x v="11"/>
  </r>
  <r>
    <s v="Criminal "/>
    <n v="6.3"/>
    <x v="0"/>
    <m/>
    <x v="11"/>
  </r>
  <r>
    <s v="Criminal "/>
    <n v="6.3"/>
    <x v="15"/>
    <m/>
    <x v="11"/>
  </r>
  <r>
    <s v="Criminal "/>
    <n v="6.3"/>
    <x v="12"/>
    <m/>
    <x v="11"/>
  </r>
  <r>
    <s v="Criminal "/>
    <n v="6.3"/>
    <x v="10"/>
    <m/>
    <x v="11"/>
  </r>
  <r>
    <s v="Criminal "/>
    <n v="6.3"/>
    <x v="3"/>
    <m/>
    <x v="11"/>
  </r>
  <r>
    <s v="Criminal "/>
    <n v="6.3"/>
    <x v="4"/>
    <m/>
    <x v="11"/>
  </r>
  <r>
    <s v="Out of Africa "/>
    <n v="7.2"/>
    <x v="18"/>
    <m/>
    <x v="11"/>
  </r>
  <r>
    <s v="Out of Africa "/>
    <n v="7.2"/>
    <x v="12"/>
    <m/>
    <x v="11"/>
  </r>
  <r>
    <s v="Out of Africa "/>
    <n v="7.2"/>
    <x v="5"/>
    <m/>
    <x v="11"/>
  </r>
  <r>
    <s v="Flight "/>
    <n v="7.3"/>
    <x v="12"/>
    <m/>
    <x v="11"/>
  </r>
  <r>
    <s v="Flight "/>
    <n v="7.3"/>
    <x v="4"/>
    <m/>
    <x v="11"/>
  </r>
  <r>
    <s v="Moonraker "/>
    <n v="6.3"/>
    <x v="0"/>
    <m/>
    <x v="11"/>
  </r>
  <r>
    <s v="Moonraker "/>
    <n v="6.3"/>
    <x v="1"/>
    <m/>
    <x v="11"/>
  </r>
  <r>
    <s v="Moonraker "/>
    <n v="6.3"/>
    <x v="3"/>
    <m/>
    <x v="11"/>
  </r>
  <r>
    <s v="Moonraker "/>
    <n v="6.3"/>
    <x v="4"/>
    <m/>
    <x v="11"/>
  </r>
  <r>
    <s v="The Grand Budapest Hotel "/>
    <n v="8.1"/>
    <x v="1"/>
    <m/>
    <x v="11"/>
  </r>
  <r>
    <s v="The Grand Budapest Hotel "/>
    <n v="8.1"/>
    <x v="7"/>
    <m/>
    <x v="11"/>
  </r>
  <r>
    <s v="The Grand Budapest Hotel "/>
    <n v="8.1"/>
    <x v="15"/>
    <m/>
    <x v="11"/>
  </r>
  <r>
    <s v="The Grand Budapest Hotel "/>
    <n v="8.1"/>
    <x v="12"/>
    <m/>
    <x v="11"/>
  </r>
  <r>
    <s v="Hearts in Atlantis "/>
    <n v="6.9"/>
    <x v="12"/>
    <m/>
    <x v="11"/>
  </r>
  <r>
    <s v="Hearts in Atlantis "/>
    <n v="6.9"/>
    <x v="10"/>
    <m/>
    <x v="11"/>
  </r>
  <r>
    <s v="Arachnophobia "/>
    <n v="6.3"/>
    <x v="7"/>
    <m/>
    <x v="11"/>
  </r>
  <r>
    <s v="Arachnophobia "/>
    <n v="6.3"/>
    <x v="2"/>
    <m/>
    <x v="11"/>
  </r>
  <r>
    <s v="Arachnophobia "/>
    <n v="6.3"/>
    <x v="16"/>
    <m/>
    <x v="11"/>
  </r>
  <r>
    <s v="Arachnophobia "/>
    <n v="6.3"/>
    <x v="4"/>
    <m/>
    <x v="11"/>
  </r>
  <r>
    <s v="Frequency "/>
    <n v="7.3"/>
    <x v="15"/>
    <m/>
    <x v="11"/>
  </r>
  <r>
    <s v="Frequency "/>
    <n v="7.3"/>
    <x v="12"/>
    <m/>
    <x v="11"/>
  </r>
  <r>
    <s v="Frequency "/>
    <n v="7.3"/>
    <x v="10"/>
    <m/>
    <x v="11"/>
  </r>
  <r>
    <s v="Frequency "/>
    <n v="7.3"/>
    <x v="3"/>
    <m/>
    <x v="11"/>
  </r>
  <r>
    <s v="Frequency "/>
    <n v="7.3"/>
    <x v="4"/>
    <m/>
    <x v="11"/>
  </r>
  <r>
    <s v="Vacation "/>
    <n v="6.1"/>
    <x v="1"/>
    <m/>
    <x v="11"/>
  </r>
  <r>
    <s v="Vacation "/>
    <n v="6.1"/>
    <x v="7"/>
    <m/>
    <x v="11"/>
  </r>
  <r>
    <s v="Get Shorty "/>
    <n v="6.9"/>
    <x v="7"/>
    <m/>
    <x v="11"/>
  </r>
  <r>
    <s v="Get Shorty "/>
    <n v="6.9"/>
    <x v="15"/>
    <m/>
    <x v="11"/>
  </r>
  <r>
    <s v="Get Shorty "/>
    <n v="6.9"/>
    <x v="4"/>
    <m/>
    <x v="11"/>
  </r>
  <r>
    <s v="Chicago "/>
    <n v="7.2"/>
    <x v="7"/>
    <m/>
    <x v="11"/>
  </r>
  <r>
    <s v="Chicago "/>
    <n v="7.2"/>
    <x v="15"/>
    <m/>
    <x v="11"/>
  </r>
  <r>
    <s v="Chicago "/>
    <n v="7.2"/>
    <x v="9"/>
    <m/>
    <x v="11"/>
  </r>
  <r>
    <s v="Big Daddy "/>
    <n v="6.4"/>
    <x v="7"/>
    <m/>
    <x v="11"/>
  </r>
  <r>
    <s v="Big Daddy "/>
    <n v="6.4"/>
    <x v="12"/>
    <m/>
    <x v="11"/>
  </r>
  <r>
    <s v="American Pie 2 "/>
    <n v="6.4"/>
    <x v="7"/>
    <m/>
    <x v="11"/>
  </r>
  <r>
    <s v="Toy Story "/>
    <n v="8.3000000000000007"/>
    <x v="1"/>
    <m/>
    <x v="11"/>
  </r>
  <r>
    <s v="Toy Story "/>
    <n v="8.3000000000000007"/>
    <x v="6"/>
    <m/>
    <x v="11"/>
  </r>
  <r>
    <s v="Toy Story "/>
    <n v="8.3000000000000007"/>
    <x v="7"/>
    <m/>
    <x v="11"/>
  </r>
  <r>
    <s v="Toy Story "/>
    <n v="8.3000000000000007"/>
    <x v="8"/>
    <m/>
    <x v="11"/>
  </r>
  <r>
    <s v="Toy Story "/>
    <n v="8.3000000000000007"/>
    <x v="2"/>
    <m/>
    <x v="11"/>
  </r>
  <r>
    <s v="Speed "/>
    <n v="7.2"/>
    <x v="0"/>
    <m/>
    <x v="11"/>
  </r>
  <r>
    <s v="Speed "/>
    <n v="7.2"/>
    <x v="1"/>
    <m/>
    <x v="11"/>
  </r>
  <r>
    <s v="Speed "/>
    <n v="7.2"/>
    <x v="15"/>
    <m/>
    <x v="11"/>
  </r>
  <r>
    <s v="Speed "/>
    <n v="7.2"/>
    <x v="4"/>
    <m/>
    <x v="11"/>
  </r>
  <r>
    <s v="The Vow "/>
    <n v="6.8"/>
    <x v="12"/>
    <m/>
    <x v="11"/>
  </r>
  <r>
    <s v="The Vow "/>
    <n v="6.8"/>
    <x v="5"/>
    <m/>
    <x v="11"/>
  </r>
  <r>
    <s v="Extraordinary Measures "/>
    <n v="6.5"/>
    <x v="12"/>
    <m/>
    <x v="11"/>
  </r>
  <r>
    <s v="Remember the Titans "/>
    <n v="7.8"/>
    <x v="18"/>
    <m/>
    <x v="11"/>
  </r>
  <r>
    <s v="Remember the Titans "/>
    <n v="7.8"/>
    <x v="12"/>
    <m/>
    <x v="11"/>
  </r>
  <r>
    <s v="Remember the Titans "/>
    <n v="7.8"/>
    <x v="14"/>
    <m/>
    <x v="11"/>
  </r>
  <r>
    <s v="The Hunt for Red October "/>
    <n v="7.6"/>
    <x v="0"/>
    <m/>
    <x v="11"/>
  </r>
  <r>
    <s v="The Hunt for Red October "/>
    <n v="7.6"/>
    <x v="1"/>
    <m/>
    <x v="11"/>
  </r>
  <r>
    <s v="The Hunt for Red October "/>
    <n v="7.6"/>
    <x v="4"/>
    <m/>
    <x v="11"/>
  </r>
  <r>
    <s v="Lee Daniels' The Butler "/>
    <n v="7.2"/>
    <x v="18"/>
    <m/>
    <x v="11"/>
  </r>
  <r>
    <s v="Lee Daniels' The Butler "/>
    <n v="7.2"/>
    <x v="12"/>
    <m/>
    <x v="11"/>
  </r>
  <r>
    <s v="Dodgeball: A True Underdog Story "/>
    <n v="6.7"/>
    <x v="7"/>
    <m/>
    <x v="11"/>
  </r>
  <r>
    <s v="Dodgeball: A True Underdog Story "/>
    <n v="6.7"/>
    <x v="14"/>
    <m/>
    <x v="11"/>
  </r>
  <r>
    <s v="The Addams Family "/>
    <n v="6.8"/>
    <x v="7"/>
    <m/>
    <x v="11"/>
  </r>
  <r>
    <s v="The Addams Family "/>
    <n v="6.8"/>
    <x v="2"/>
    <m/>
    <x v="11"/>
  </r>
  <r>
    <s v="Ace Ventura: When Nature Calls "/>
    <n v="6.3"/>
    <x v="1"/>
    <m/>
    <x v="11"/>
  </r>
  <r>
    <s v="Ace Ventura: When Nature Calls "/>
    <n v="6.3"/>
    <x v="7"/>
    <m/>
    <x v="11"/>
  </r>
  <r>
    <s v="The Princess Diaries "/>
    <n v="6.2"/>
    <x v="7"/>
    <m/>
    <x v="11"/>
  </r>
  <r>
    <s v="The Princess Diaries "/>
    <n v="6.2"/>
    <x v="8"/>
    <m/>
    <x v="11"/>
  </r>
  <r>
    <s v="The Princess Diaries "/>
    <n v="6.2"/>
    <x v="5"/>
    <m/>
    <x v="11"/>
  </r>
  <r>
    <s v="The First Wives Club "/>
    <n v="6.2"/>
    <x v="7"/>
    <m/>
    <x v="11"/>
  </r>
  <r>
    <s v="Se7en "/>
    <n v="8.6"/>
    <x v="15"/>
    <m/>
    <x v="11"/>
  </r>
  <r>
    <s v="Se7en "/>
    <n v="8.6"/>
    <x v="12"/>
    <m/>
    <x v="11"/>
  </r>
  <r>
    <s v="Se7en "/>
    <n v="8.6"/>
    <x v="10"/>
    <m/>
    <x v="11"/>
  </r>
  <r>
    <s v="Se7en "/>
    <n v="8.6"/>
    <x v="4"/>
    <m/>
    <x v="11"/>
  </r>
  <r>
    <s v="District 9 "/>
    <n v="8"/>
    <x v="0"/>
    <m/>
    <x v="11"/>
  </r>
  <r>
    <s v="District 9 "/>
    <n v="8"/>
    <x v="3"/>
    <m/>
    <x v="11"/>
  </r>
  <r>
    <s v="District 9 "/>
    <n v="8"/>
    <x v="4"/>
    <m/>
    <x v="11"/>
  </r>
  <r>
    <s v="The SpongeBob SquarePants Movie "/>
    <n v="7"/>
    <x v="1"/>
    <m/>
    <x v="11"/>
  </r>
  <r>
    <s v="The SpongeBob SquarePants Movie "/>
    <n v="7"/>
    <x v="6"/>
    <m/>
    <x v="11"/>
  </r>
  <r>
    <s v="The SpongeBob SquarePants Movie "/>
    <n v="7"/>
    <x v="7"/>
    <m/>
    <x v="11"/>
  </r>
  <r>
    <s v="The SpongeBob SquarePants Movie "/>
    <n v="7"/>
    <x v="8"/>
    <m/>
    <x v="11"/>
  </r>
  <r>
    <s v="The SpongeBob SquarePants Movie "/>
    <n v="7"/>
    <x v="2"/>
    <m/>
    <x v="11"/>
  </r>
  <r>
    <s v="Mystic River "/>
    <n v="8"/>
    <x v="15"/>
    <m/>
    <x v="11"/>
  </r>
  <r>
    <s v="Mystic River "/>
    <n v="8"/>
    <x v="12"/>
    <m/>
    <x v="11"/>
  </r>
  <r>
    <s v="Mystic River "/>
    <n v="8"/>
    <x v="10"/>
    <m/>
    <x v="11"/>
  </r>
  <r>
    <s v="Mystic River "/>
    <n v="8"/>
    <x v="4"/>
    <m/>
    <x v="11"/>
  </r>
  <r>
    <s v="Million Dollar Baby "/>
    <n v="8.1"/>
    <x v="12"/>
    <m/>
    <x v="11"/>
  </r>
  <r>
    <s v="Million Dollar Baby "/>
    <n v="8.1"/>
    <x v="14"/>
    <m/>
    <x v="11"/>
  </r>
  <r>
    <s v="Analyze This "/>
    <n v="6.7"/>
    <x v="7"/>
    <m/>
    <x v="11"/>
  </r>
  <r>
    <s v="Analyze This "/>
    <n v="6.7"/>
    <x v="15"/>
    <m/>
    <x v="11"/>
  </r>
  <r>
    <s v="The Notebook "/>
    <n v="7.9"/>
    <x v="12"/>
    <m/>
    <x v="11"/>
  </r>
  <r>
    <s v="The Notebook "/>
    <n v="7.9"/>
    <x v="5"/>
    <m/>
    <x v="11"/>
  </r>
  <r>
    <s v="27 Dresses "/>
    <n v="6.1"/>
    <x v="7"/>
    <m/>
    <x v="11"/>
  </r>
  <r>
    <s v="27 Dresses "/>
    <n v="6.1"/>
    <x v="5"/>
    <m/>
    <x v="11"/>
  </r>
  <r>
    <s v="Hannah Montana: The Movie "/>
    <n v="4.2"/>
    <x v="7"/>
    <m/>
    <x v="11"/>
  </r>
  <r>
    <s v="Hannah Montana: The Movie "/>
    <n v="4.2"/>
    <x v="12"/>
    <m/>
    <x v="11"/>
  </r>
  <r>
    <s v="Hannah Montana: The Movie "/>
    <n v="4.2"/>
    <x v="8"/>
    <m/>
    <x v="11"/>
  </r>
  <r>
    <s v="Hannah Montana: The Movie "/>
    <n v="4.2"/>
    <x v="19"/>
    <m/>
    <x v="11"/>
  </r>
  <r>
    <s v="Hannah Montana: The Movie "/>
    <n v="4.2"/>
    <x v="5"/>
    <m/>
    <x v="11"/>
  </r>
  <r>
    <s v="Rugrats in Paris: The Movie "/>
    <n v="6.1"/>
    <x v="1"/>
    <m/>
    <x v="11"/>
  </r>
  <r>
    <s v="Rugrats in Paris: The Movie "/>
    <n v="6.1"/>
    <x v="6"/>
    <m/>
    <x v="11"/>
  </r>
  <r>
    <s v="Rugrats in Paris: The Movie "/>
    <n v="6.1"/>
    <x v="7"/>
    <m/>
    <x v="11"/>
  </r>
  <r>
    <s v="Rugrats in Paris: The Movie "/>
    <n v="6.1"/>
    <x v="8"/>
    <m/>
    <x v="11"/>
  </r>
  <r>
    <s v="Rugrats in Paris: The Movie "/>
    <n v="6.1"/>
    <x v="5"/>
    <m/>
    <x v="11"/>
  </r>
  <r>
    <s v="The Prince of Tides "/>
    <n v="6.6"/>
    <x v="12"/>
    <m/>
    <x v="11"/>
  </r>
  <r>
    <s v="The Prince of Tides "/>
    <n v="6.6"/>
    <x v="5"/>
    <m/>
    <x v="11"/>
  </r>
  <r>
    <s v="Legends of the Fall "/>
    <n v="7.5"/>
    <x v="12"/>
    <m/>
    <x v="11"/>
  </r>
  <r>
    <s v="Legends of the Fall "/>
    <n v="7.5"/>
    <x v="5"/>
    <m/>
    <x v="11"/>
  </r>
  <r>
    <s v="Legends of the Fall "/>
    <n v="7.5"/>
    <x v="17"/>
    <m/>
    <x v="11"/>
  </r>
  <r>
    <s v="Legends of the Fall "/>
    <n v="7.5"/>
    <x v="11"/>
    <m/>
    <x v="11"/>
  </r>
  <r>
    <s v="Up in the Air "/>
    <n v="7.4"/>
    <x v="12"/>
    <m/>
    <x v="11"/>
  </r>
  <r>
    <s v="Up in the Air "/>
    <n v="7.4"/>
    <x v="5"/>
    <m/>
    <x v="11"/>
  </r>
  <r>
    <s v="About Schmidt "/>
    <n v="7.2"/>
    <x v="7"/>
    <m/>
    <x v="11"/>
  </r>
  <r>
    <s v="About Schmidt "/>
    <n v="7.2"/>
    <x v="12"/>
    <m/>
    <x v="11"/>
  </r>
  <r>
    <s v="Warm Bodies "/>
    <n v="6.9"/>
    <x v="7"/>
    <m/>
    <x v="11"/>
  </r>
  <r>
    <s v="Warm Bodies "/>
    <n v="6.9"/>
    <x v="16"/>
    <m/>
    <x v="11"/>
  </r>
  <r>
    <s v="Warm Bodies "/>
    <n v="6.9"/>
    <x v="5"/>
    <m/>
    <x v="11"/>
  </r>
  <r>
    <s v="Looper "/>
    <n v="7.4"/>
    <x v="0"/>
    <m/>
    <x v="11"/>
  </r>
  <r>
    <s v="Looper "/>
    <n v="7.4"/>
    <x v="15"/>
    <m/>
    <x v="11"/>
  </r>
  <r>
    <s v="Looper "/>
    <n v="7.4"/>
    <x v="12"/>
    <m/>
    <x v="11"/>
  </r>
  <r>
    <s v="Looper "/>
    <n v="7.4"/>
    <x v="3"/>
    <m/>
    <x v="11"/>
  </r>
  <r>
    <s v="Looper "/>
    <n v="7.4"/>
    <x v="4"/>
    <m/>
    <x v="11"/>
  </r>
  <r>
    <s v="Down to Earth "/>
    <n v="5.4"/>
    <x v="7"/>
    <m/>
    <x v="11"/>
  </r>
  <r>
    <s v="Down to Earth "/>
    <n v="5.4"/>
    <x v="2"/>
    <m/>
    <x v="11"/>
  </r>
  <r>
    <s v="Babe "/>
    <n v="6.8"/>
    <x v="7"/>
    <m/>
    <x v="11"/>
  </r>
  <r>
    <s v="Babe "/>
    <n v="6.8"/>
    <x v="12"/>
    <m/>
    <x v="11"/>
  </r>
  <r>
    <s v="Babe "/>
    <n v="6.8"/>
    <x v="8"/>
    <m/>
    <x v="11"/>
  </r>
  <r>
    <s v="Hope Springs "/>
    <n v="6.3"/>
    <x v="7"/>
    <m/>
    <x v="11"/>
  </r>
  <r>
    <s v="Hope Springs "/>
    <n v="6.3"/>
    <x v="12"/>
    <m/>
    <x v="11"/>
  </r>
  <r>
    <s v="Hope Springs "/>
    <n v="6.3"/>
    <x v="5"/>
    <m/>
    <x v="11"/>
  </r>
  <r>
    <s v="Forgetting Sarah Marshall "/>
    <n v="7.2"/>
    <x v="7"/>
    <m/>
    <x v="11"/>
  </r>
  <r>
    <s v="Forgetting Sarah Marshall "/>
    <n v="7.2"/>
    <x v="12"/>
    <m/>
    <x v="11"/>
  </r>
  <r>
    <s v="Forgetting Sarah Marshall "/>
    <n v="7.2"/>
    <x v="5"/>
    <m/>
    <x v="11"/>
  </r>
  <r>
    <s v="Four Brothers "/>
    <n v="6.9"/>
    <x v="0"/>
    <m/>
    <x v="11"/>
  </r>
  <r>
    <s v="Four Brothers "/>
    <n v="6.9"/>
    <x v="15"/>
    <m/>
    <x v="11"/>
  </r>
  <r>
    <s v="Four Brothers "/>
    <n v="6.9"/>
    <x v="12"/>
    <m/>
    <x v="11"/>
  </r>
  <r>
    <s v="Four Brothers "/>
    <n v="6.9"/>
    <x v="10"/>
    <m/>
    <x v="11"/>
  </r>
  <r>
    <s v="Four Brothers "/>
    <n v="6.9"/>
    <x v="4"/>
    <m/>
    <x v="11"/>
  </r>
  <r>
    <s v="Baby Mama "/>
    <n v="6"/>
    <x v="7"/>
    <m/>
    <x v="11"/>
  </r>
  <r>
    <s v="Baby Mama "/>
    <n v="6"/>
    <x v="5"/>
    <m/>
    <x v="11"/>
  </r>
  <r>
    <s v="Hope Floats "/>
    <n v="5.9"/>
    <x v="12"/>
    <m/>
    <x v="11"/>
  </r>
  <r>
    <s v="Hope Floats "/>
    <n v="5.9"/>
    <x v="5"/>
    <m/>
    <x v="11"/>
  </r>
  <r>
    <s v="Bride Wars "/>
    <n v="5.4"/>
    <x v="7"/>
    <m/>
    <x v="11"/>
  </r>
  <r>
    <s v="Bride Wars "/>
    <n v="5.4"/>
    <x v="5"/>
    <m/>
    <x v="11"/>
  </r>
  <r>
    <s v="Without a Paddle "/>
    <n v="5.9"/>
    <x v="1"/>
    <m/>
    <x v="11"/>
  </r>
  <r>
    <s v="Without a Paddle "/>
    <n v="5.9"/>
    <x v="7"/>
    <m/>
    <x v="11"/>
  </r>
  <r>
    <s v="Without a Paddle "/>
    <n v="5.9"/>
    <x v="10"/>
    <m/>
    <x v="11"/>
  </r>
  <r>
    <s v="13 Going on 30 "/>
    <n v="6.1"/>
    <x v="7"/>
    <m/>
    <x v="11"/>
  </r>
  <r>
    <s v="13 Going on 30 "/>
    <n v="6.1"/>
    <x v="2"/>
    <m/>
    <x v="11"/>
  </r>
  <r>
    <s v="13 Going on 30 "/>
    <n v="6.1"/>
    <x v="5"/>
    <m/>
    <x v="11"/>
  </r>
  <r>
    <s v="Midnight in Paris "/>
    <n v="7.7"/>
    <x v="7"/>
    <m/>
    <x v="11"/>
  </r>
  <r>
    <s v="Midnight in Paris "/>
    <n v="7.7"/>
    <x v="2"/>
    <m/>
    <x v="11"/>
  </r>
  <r>
    <s v="Midnight in Paris "/>
    <n v="7.7"/>
    <x v="5"/>
    <m/>
    <x v="11"/>
  </r>
  <r>
    <s v="The Nut Job "/>
    <n v="5.8"/>
    <x v="1"/>
    <m/>
    <x v="11"/>
  </r>
  <r>
    <s v="The Nut Job "/>
    <n v="5.8"/>
    <x v="6"/>
    <m/>
    <x v="11"/>
  </r>
  <r>
    <s v="The Nut Job "/>
    <n v="5.8"/>
    <x v="7"/>
    <m/>
    <x v="11"/>
  </r>
  <r>
    <s v="The Nut Job "/>
    <n v="5.8"/>
    <x v="8"/>
    <m/>
    <x v="11"/>
  </r>
  <r>
    <s v="Blow "/>
    <n v="7.6"/>
    <x v="18"/>
    <m/>
    <x v="11"/>
  </r>
  <r>
    <s v="Blow "/>
    <n v="7.6"/>
    <x v="15"/>
    <m/>
    <x v="11"/>
  </r>
  <r>
    <s v="Blow "/>
    <n v="7.6"/>
    <x v="12"/>
    <m/>
    <x v="11"/>
  </r>
  <r>
    <s v="Message in a Bottle "/>
    <n v="6.1"/>
    <x v="12"/>
    <m/>
    <x v="11"/>
  </r>
  <r>
    <s v="Message in a Bottle "/>
    <n v="6.1"/>
    <x v="5"/>
    <m/>
    <x v="11"/>
  </r>
  <r>
    <s v="Star Trek V: The Final Frontier "/>
    <n v="5.4"/>
    <x v="0"/>
    <m/>
    <x v="11"/>
  </r>
  <r>
    <s v="Star Trek V: The Final Frontier "/>
    <n v="5.4"/>
    <x v="1"/>
    <m/>
    <x v="11"/>
  </r>
  <r>
    <s v="Star Trek V: The Final Frontier "/>
    <n v="5.4"/>
    <x v="3"/>
    <m/>
    <x v="11"/>
  </r>
  <r>
    <s v="Star Trek V: The Final Frontier "/>
    <n v="5.4"/>
    <x v="4"/>
    <m/>
    <x v="11"/>
  </r>
  <r>
    <s v="Like Mike "/>
    <n v="5.0999999999999996"/>
    <x v="7"/>
    <m/>
    <x v="11"/>
  </r>
  <r>
    <s v="Like Mike "/>
    <n v="5.0999999999999996"/>
    <x v="8"/>
    <m/>
    <x v="11"/>
  </r>
  <r>
    <s v="Like Mike "/>
    <n v="5.0999999999999996"/>
    <x v="2"/>
    <m/>
    <x v="11"/>
  </r>
  <r>
    <s v="Like Mike "/>
    <n v="5.0999999999999996"/>
    <x v="14"/>
    <m/>
    <x v="11"/>
  </r>
  <r>
    <s v="Naked Gun 33 1/3: The Final Insult "/>
    <n v="6.4"/>
    <x v="7"/>
    <m/>
    <x v="11"/>
  </r>
  <r>
    <s v="Naked Gun 33 1/3: The Final Insult "/>
    <n v="6.4"/>
    <x v="15"/>
    <m/>
    <x v="11"/>
  </r>
  <r>
    <s v="A View to a Kill "/>
    <n v="6.3"/>
    <x v="0"/>
    <m/>
    <x v="11"/>
  </r>
  <r>
    <s v="A View to a Kill "/>
    <n v="6.3"/>
    <x v="1"/>
    <m/>
    <x v="11"/>
  </r>
  <r>
    <s v="A View to a Kill "/>
    <n v="6.3"/>
    <x v="4"/>
    <m/>
    <x v="11"/>
  </r>
  <r>
    <s v="The Curse of the Were-Rabbit "/>
    <n v="7.5"/>
    <x v="6"/>
    <m/>
    <x v="11"/>
  </r>
  <r>
    <s v="The Curse of the Were-Rabbit "/>
    <n v="7.5"/>
    <x v="7"/>
    <m/>
    <x v="11"/>
  </r>
  <r>
    <s v="The Curse of the Were-Rabbit "/>
    <n v="7.5"/>
    <x v="8"/>
    <m/>
    <x v="11"/>
  </r>
  <r>
    <s v="The Curse of the Were-Rabbit "/>
    <n v="7.5"/>
    <x v="10"/>
    <m/>
    <x v="11"/>
  </r>
  <r>
    <s v="The Curse of the Were-Rabbit "/>
    <n v="7.5"/>
    <x v="3"/>
    <m/>
    <x v="11"/>
  </r>
  <r>
    <s v="P.S. I Love You "/>
    <n v="7.1"/>
    <x v="12"/>
    <m/>
    <x v="11"/>
  </r>
  <r>
    <s v="P.S. I Love You "/>
    <n v="7.1"/>
    <x v="5"/>
    <m/>
    <x v="11"/>
  </r>
  <r>
    <s v="Atonement "/>
    <n v="7.8"/>
    <x v="12"/>
    <m/>
    <x v="11"/>
  </r>
  <r>
    <s v="Atonement "/>
    <n v="7.8"/>
    <x v="10"/>
    <m/>
    <x v="11"/>
  </r>
  <r>
    <s v="Atonement "/>
    <n v="7.8"/>
    <x v="5"/>
    <m/>
    <x v="11"/>
  </r>
  <r>
    <s v="Atonement "/>
    <n v="7.8"/>
    <x v="17"/>
    <m/>
    <x v="11"/>
  </r>
  <r>
    <s v="Letters to Juliet "/>
    <n v="6.5"/>
    <x v="7"/>
    <m/>
    <x v="11"/>
  </r>
  <r>
    <s v="Letters to Juliet "/>
    <n v="6.5"/>
    <x v="12"/>
    <m/>
    <x v="11"/>
  </r>
  <r>
    <s v="Letters to Juliet "/>
    <n v="6.5"/>
    <x v="5"/>
    <m/>
    <x v="11"/>
  </r>
  <r>
    <s v="Black Rain "/>
    <n v="6.6"/>
    <x v="0"/>
    <m/>
    <x v="11"/>
  </r>
  <r>
    <s v="Black Rain "/>
    <n v="6.6"/>
    <x v="15"/>
    <m/>
    <x v="11"/>
  </r>
  <r>
    <s v="Black Rain "/>
    <n v="6.6"/>
    <x v="4"/>
    <m/>
    <x v="11"/>
  </r>
  <r>
    <s v="Corpse Bride "/>
    <n v="7.4"/>
    <x v="6"/>
    <m/>
    <x v="11"/>
  </r>
  <r>
    <s v="Corpse Bride "/>
    <n v="7.4"/>
    <x v="12"/>
    <m/>
    <x v="11"/>
  </r>
  <r>
    <s v="Corpse Bride "/>
    <n v="7.4"/>
    <x v="8"/>
    <m/>
    <x v="11"/>
  </r>
  <r>
    <s v="Corpse Bride "/>
    <n v="7.4"/>
    <x v="2"/>
    <m/>
    <x v="11"/>
  </r>
  <r>
    <s v="Corpse Bride "/>
    <n v="7.4"/>
    <x v="9"/>
    <m/>
    <x v="11"/>
  </r>
  <r>
    <s v="Corpse Bride "/>
    <n v="7.4"/>
    <x v="5"/>
    <m/>
    <x v="11"/>
  </r>
  <r>
    <s v="Sicario "/>
    <n v="7.6"/>
    <x v="0"/>
    <m/>
    <x v="11"/>
  </r>
  <r>
    <s v="Sicario "/>
    <n v="7.6"/>
    <x v="15"/>
    <m/>
    <x v="11"/>
  </r>
  <r>
    <s v="Sicario "/>
    <n v="7.6"/>
    <x v="12"/>
    <m/>
    <x v="11"/>
  </r>
  <r>
    <s v="Sicario "/>
    <n v="7.6"/>
    <x v="10"/>
    <m/>
    <x v="11"/>
  </r>
  <r>
    <s v="Sicario "/>
    <n v="7.6"/>
    <x v="4"/>
    <m/>
    <x v="11"/>
  </r>
  <r>
    <s v="Southpaw "/>
    <n v="7.5"/>
    <x v="12"/>
    <m/>
    <x v="11"/>
  </r>
  <r>
    <s v="Southpaw "/>
    <n v="7.5"/>
    <x v="14"/>
    <m/>
    <x v="11"/>
  </r>
  <r>
    <s v="Drag Me to Hell "/>
    <n v="6.6"/>
    <x v="16"/>
    <m/>
    <x v="11"/>
  </r>
  <r>
    <s v="Drag Me to Hell "/>
    <n v="6.6"/>
    <x v="4"/>
    <m/>
    <x v="11"/>
  </r>
  <r>
    <s v="The Age of Adaline "/>
    <n v="7.2"/>
    <x v="12"/>
    <m/>
    <x v="11"/>
  </r>
  <r>
    <s v="The Age of Adaline "/>
    <n v="7.2"/>
    <x v="2"/>
    <m/>
    <x v="11"/>
  </r>
  <r>
    <s v="The Age of Adaline "/>
    <n v="7.2"/>
    <x v="5"/>
    <m/>
    <x v="11"/>
  </r>
  <r>
    <s v="Secondhand Lions "/>
    <n v="7.6"/>
    <x v="7"/>
    <m/>
    <x v="11"/>
  </r>
  <r>
    <s v="Secondhand Lions "/>
    <n v="7.6"/>
    <x v="12"/>
    <m/>
    <x v="11"/>
  </r>
  <r>
    <s v="Secondhand Lions "/>
    <n v="7.6"/>
    <x v="8"/>
    <m/>
    <x v="11"/>
  </r>
  <r>
    <s v="Step Up 3D "/>
    <n v="6.2"/>
    <x v="12"/>
    <m/>
    <x v="11"/>
  </r>
  <r>
    <s v="Step Up 3D "/>
    <n v="6.2"/>
    <x v="19"/>
    <m/>
    <x v="11"/>
  </r>
  <r>
    <s v="Step Up 3D "/>
    <n v="6.2"/>
    <x v="5"/>
    <m/>
    <x v="11"/>
  </r>
  <r>
    <s v="Blue Crush "/>
    <n v="5.6"/>
    <x v="12"/>
    <m/>
    <x v="11"/>
  </r>
  <r>
    <s v="Blue Crush "/>
    <n v="5.6"/>
    <x v="5"/>
    <m/>
    <x v="11"/>
  </r>
  <r>
    <s v="Blue Crush "/>
    <n v="5.6"/>
    <x v="14"/>
    <m/>
    <x v="11"/>
  </r>
  <r>
    <s v="Stranger Than Fiction "/>
    <n v="7.6"/>
    <x v="7"/>
    <m/>
    <x v="11"/>
  </r>
  <r>
    <s v="Stranger Than Fiction "/>
    <n v="7.6"/>
    <x v="12"/>
    <m/>
    <x v="11"/>
  </r>
  <r>
    <s v="Stranger Than Fiction "/>
    <n v="7.6"/>
    <x v="2"/>
    <m/>
    <x v="11"/>
  </r>
  <r>
    <s v="Stranger Than Fiction "/>
    <n v="7.6"/>
    <x v="5"/>
    <m/>
    <x v="11"/>
  </r>
  <r>
    <s v="30 Days of Night "/>
    <n v="6.6"/>
    <x v="16"/>
    <m/>
    <x v="11"/>
  </r>
  <r>
    <s v="The Cabin in the Woods "/>
    <n v="7"/>
    <x v="2"/>
    <m/>
    <x v="11"/>
  </r>
  <r>
    <s v="The Cabin in the Woods "/>
    <n v="7"/>
    <x v="16"/>
    <m/>
    <x v="11"/>
  </r>
  <r>
    <s v="The Cabin in the Woods "/>
    <n v="7"/>
    <x v="10"/>
    <m/>
    <x v="11"/>
  </r>
  <r>
    <s v="The Cabin in the Woods "/>
    <n v="7"/>
    <x v="4"/>
    <m/>
    <x v="11"/>
  </r>
  <r>
    <s v="Midnight Run "/>
    <n v="7.6"/>
    <x v="0"/>
    <m/>
    <x v="11"/>
  </r>
  <r>
    <s v="Midnight Run "/>
    <n v="7.6"/>
    <x v="7"/>
    <m/>
    <x v="11"/>
  </r>
  <r>
    <s v="Midnight Run "/>
    <n v="7.6"/>
    <x v="15"/>
    <m/>
    <x v="11"/>
  </r>
  <r>
    <s v="Midnight Run "/>
    <n v="7.6"/>
    <x v="4"/>
    <m/>
    <x v="11"/>
  </r>
  <r>
    <s v="The Running Man "/>
    <n v="6.6"/>
    <x v="0"/>
    <m/>
    <x v="11"/>
  </r>
  <r>
    <s v="The Running Man "/>
    <n v="6.6"/>
    <x v="15"/>
    <m/>
    <x v="11"/>
  </r>
  <r>
    <s v="The Running Man "/>
    <n v="6.6"/>
    <x v="3"/>
    <m/>
    <x v="11"/>
  </r>
  <r>
    <s v="The Running Man "/>
    <n v="6.6"/>
    <x v="4"/>
    <m/>
    <x v="11"/>
  </r>
  <r>
    <s v="Little Shop of Horrors "/>
    <n v="6.9"/>
    <x v="7"/>
    <m/>
    <x v="11"/>
  </r>
  <r>
    <s v="Little Shop of Horrors "/>
    <n v="6.9"/>
    <x v="16"/>
    <m/>
    <x v="11"/>
  </r>
  <r>
    <s v="Little Shop of Horrors "/>
    <n v="6.9"/>
    <x v="9"/>
    <m/>
    <x v="11"/>
  </r>
  <r>
    <s v="Little Shop of Horrors "/>
    <n v="6.9"/>
    <x v="3"/>
    <m/>
    <x v="11"/>
  </r>
  <r>
    <s v="Hanna "/>
    <n v="6.8"/>
    <x v="0"/>
    <m/>
    <x v="11"/>
  </r>
  <r>
    <s v="Hanna "/>
    <n v="6.8"/>
    <x v="12"/>
    <m/>
    <x v="11"/>
  </r>
  <r>
    <s v="Hanna "/>
    <n v="6.8"/>
    <x v="4"/>
    <m/>
    <x v="11"/>
  </r>
  <r>
    <s v="Larry Crowne "/>
    <n v="6.1"/>
    <x v="7"/>
    <m/>
    <x v="11"/>
  </r>
  <r>
    <s v="Larry Crowne "/>
    <n v="6.1"/>
    <x v="12"/>
    <m/>
    <x v="11"/>
  </r>
  <r>
    <s v="Larry Crowne "/>
    <n v="6.1"/>
    <x v="5"/>
    <m/>
    <x v="11"/>
  </r>
  <r>
    <s v="Carrie "/>
    <n v="5.9"/>
    <x v="12"/>
    <m/>
    <x v="11"/>
  </r>
  <r>
    <s v="Carrie "/>
    <n v="5.9"/>
    <x v="2"/>
    <m/>
    <x v="11"/>
  </r>
  <r>
    <s v="Carrie "/>
    <n v="5.9"/>
    <x v="16"/>
    <m/>
    <x v="11"/>
  </r>
  <r>
    <s v="Take the Lead "/>
    <n v="6.7"/>
    <x v="12"/>
    <m/>
    <x v="11"/>
  </r>
  <r>
    <s v="Take the Lead "/>
    <n v="6.7"/>
    <x v="19"/>
    <m/>
    <x v="11"/>
  </r>
  <r>
    <s v="Gridiron Gang "/>
    <n v="6.9"/>
    <x v="15"/>
    <m/>
    <x v="11"/>
  </r>
  <r>
    <s v="Gridiron Gang "/>
    <n v="6.9"/>
    <x v="12"/>
    <m/>
    <x v="11"/>
  </r>
  <r>
    <s v="Gridiron Gang "/>
    <n v="6.9"/>
    <x v="14"/>
    <m/>
    <x v="11"/>
  </r>
  <r>
    <s v="What's the Worst That Could Happen? "/>
    <n v="5.5"/>
    <x v="7"/>
    <m/>
    <x v="11"/>
  </r>
  <r>
    <s v="What's the Worst That Could Happen? "/>
    <n v="5.5"/>
    <x v="15"/>
    <m/>
    <x v="11"/>
  </r>
  <r>
    <s v="9 "/>
    <n v="7.1"/>
    <x v="0"/>
    <m/>
    <x v="11"/>
  </r>
  <r>
    <s v="9 "/>
    <n v="7.1"/>
    <x v="1"/>
    <m/>
    <x v="11"/>
  </r>
  <r>
    <s v="9 "/>
    <n v="7.1"/>
    <x v="6"/>
    <m/>
    <x v="11"/>
  </r>
  <r>
    <s v="9 "/>
    <n v="7.1"/>
    <x v="12"/>
    <m/>
    <x v="11"/>
  </r>
  <r>
    <s v="9 "/>
    <n v="7.1"/>
    <x v="10"/>
    <m/>
    <x v="11"/>
  </r>
  <r>
    <s v="9 "/>
    <n v="7.1"/>
    <x v="3"/>
    <m/>
    <x v="11"/>
  </r>
  <r>
    <s v="9 "/>
    <n v="7.1"/>
    <x v="4"/>
    <m/>
    <x v="11"/>
  </r>
  <r>
    <s v="Side Effects "/>
    <n v="7.1"/>
    <x v="15"/>
    <m/>
    <x v="11"/>
  </r>
  <r>
    <s v="Side Effects "/>
    <n v="7.1"/>
    <x v="12"/>
    <m/>
    <x v="11"/>
  </r>
  <r>
    <s v="Side Effects "/>
    <n v="7.1"/>
    <x v="4"/>
    <m/>
    <x v="11"/>
  </r>
  <r>
    <s v="Winnie the Pooh "/>
    <n v="7.3"/>
    <x v="1"/>
    <m/>
    <x v="11"/>
  </r>
  <r>
    <s v="Winnie the Pooh "/>
    <n v="7.3"/>
    <x v="6"/>
    <m/>
    <x v="11"/>
  </r>
  <r>
    <s v="Winnie the Pooh "/>
    <n v="7.3"/>
    <x v="7"/>
    <m/>
    <x v="11"/>
  </r>
  <r>
    <s v="Winnie the Pooh "/>
    <n v="7.3"/>
    <x v="8"/>
    <m/>
    <x v="11"/>
  </r>
  <r>
    <s v="Winnie the Pooh "/>
    <n v="7.3"/>
    <x v="9"/>
    <m/>
    <x v="11"/>
  </r>
  <r>
    <s v="Bulworth "/>
    <n v="6.8"/>
    <x v="7"/>
    <m/>
    <x v="11"/>
  </r>
  <r>
    <s v="Bulworth "/>
    <n v="6.8"/>
    <x v="12"/>
    <m/>
    <x v="11"/>
  </r>
  <r>
    <s v="Bulworth "/>
    <n v="6.8"/>
    <x v="5"/>
    <m/>
    <x v="11"/>
  </r>
  <r>
    <s v="Get on Up "/>
    <n v="6.9"/>
    <x v="18"/>
    <m/>
    <x v="11"/>
  </r>
  <r>
    <s v="Get on Up "/>
    <n v="6.9"/>
    <x v="12"/>
    <m/>
    <x v="11"/>
  </r>
  <r>
    <s v="Get on Up "/>
    <n v="6.9"/>
    <x v="19"/>
    <m/>
    <x v="11"/>
  </r>
  <r>
    <s v="One True Thing "/>
    <n v="7"/>
    <x v="12"/>
    <m/>
    <x v="11"/>
  </r>
  <r>
    <s v="Virtuosity "/>
    <n v="5.5"/>
    <x v="0"/>
    <m/>
    <x v="11"/>
  </r>
  <r>
    <s v="Virtuosity "/>
    <n v="5.5"/>
    <x v="15"/>
    <m/>
    <x v="11"/>
  </r>
  <r>
    <s v="Virtuosity "/>
    <n v="5.5"/>
    <x v="3"/>
    <m/>
    <x v="11"/>
  </r>
  <r>
    <s v="Virtuosity "/>
    <n v="5.5"/>
    <x v="4"/>
    <m/>
    <x v="11"/>
  </r>
  <r>
    <s v="My Super Ex-Girlfriend "/>
    <n v="5.0999999999999996"/>
    <x v="7"/>
    <m/>
    <x v="11"/>
  </r>
  <r>
    <s v="My Super Ex-Girlfriend "/>
    <n v="5.0999999999999996"/>
    <x v="5"/>
    <m/>
    <x v="11"/>
  </r>
  <r>
    <s v="My Super Ex-Girlfriend "/>
    <n v="5.0999999999999996"/>
    <x v="3"/>
    <m/>
    <x v="11"/>
  </r>
  <r>
    <s v="Deliver Us from Evil "/>
    <n v="6.2"/>
    <x v="16"/>
    <m/>
    <x v="11"/>
  </r>
  <r>
    <s v="Deliver Us from Evil "/>
    <n v="6.2"/>
    <x v="10"/>
    <m/>
    <x v="11"/>
  </r>
  <r>
    <s v="Deliver Us from Evil "/>
    <n v="6.2"/>
    <x v="4"/>
    <m/>
    <x v="11"/>
  </r>
  <r>
    <s v="Sanctum "/>
    <n v="5.9"/>
    <x v="1"/>
    <m/>
    <x v="11"/>
  </r>
  <r>
    <s v="Sanctum "/>
    <n v="5.9"/>
    <x v="12"/>
    <m/>
    <x v="11"/>
  </r>
  <r>
    <s v="Sanctum "/>
    <n v="5.9"/>
    <x v="4"/>
    <m/>
    <x v="11"/>
  </r>
  <r>
    <s v="Little Black Book "/>
    <n v="5.2"/>
    <x v="7"/>
    <m/>
    <x v="11"/>
  </r>
  <r>
    <s v="Little Black Book "/>
    <n v="5.2"/>
    <x v="12"/>
    <m/>
    <x v="11"/>
  </r>
  <r>
    <s v="Little Black Book "/>
    <n v="5.2"/>
    <x v="5"/>
    <m/>
    <x v="11"/>
  </r>
  <r>
    <s v="The Five-Year Engagement "/>
    <n v="6.2"/>
    <x v="7"/>
    <m/>
    <x v="11"/>
  </r>
  <r>
    <s v="The Five-Year Engagement "/>
    <n v="6.2"/>
    <x v="5"/>
    <m/>
    <x v="11"/>
  </r>
  <r>
    <s v="Mr 3000 "/>
    <n v="5.5"/>
    <x v="7"/>
    <m/>
    <x v="11"/>
  </r>
  <r>
    <s v="Mr 3000 "/>
    <n v="5.5"/>
    <x v="12"/>
    <m/>
    <x v="11"/>
  </r>
  <r>
    <s v="Mr 3000 "/>
    <n v="5.5"/>
    <x v="5"/>
    <m/>
    <x v="11"/>
  </r>
  <r>
    <s v="Mr 3000 "/>
    <n v="5.5"/>
    <x v="14"/>
    <m/>
    <x v="11"/>
  </r>
  <r>
    <s v="The Next Three Days "/>
    <n v="7.4"/>
    <x v="15"/>
    <m/>
    <x v="11"/>
  </r>
  <r>
    <s v="The Next Three Days "/>
    <n v="7.4"/>
    <x v="12"/>
    <m/>
    <x v="11"/>
  </r>
  <r>
    <s v="The Next Three Days "/>
    <n v="7.4"/>
    <x v="5"/>
    <m/>
    <x v="11"/>
  </r>
  <r>
    <s v="The Next Three Days "/>
    <n v="7.4"/>
    <x v="4"/>
    <m/>
    <x v="11"/>
  </r>
  <r>
    <s v="Ultraviolet "/>
    <n v="4.4000000000000004"/>
    <x v="0"/>
    <m/>
    <x v="11"/>
  </r>
  <r>
    <s v="Ultraviolet "/>
    <n v="4.4000000000000004"/>
    <x v="16"/>
    <m/>
    <x v="11"/>
  </r>
  <r>
    <s v="Ultraviolet "/>
    <n v="4.4000000000000004"/>
    <x v="3"/>
    <m/>
    <x v="11"/>
  </r>
  <r>
    <s v="Ultraviolet "/>
    <n v="4.4000000000000004"/>
    <x v="4"/>
    <m/>
    <x v="11"/>
  </r>
  <r>
    <s v="Assault on Precinct 13 "/>
    <n v="6.3"/>
    <x v="0"/>
    <m/>
    <x v="11"/>
  </r>
  <r>
    <s v="Assault on Precinct 13 "/>
    <n v="6.3"/>
    <x v="15"/>
    <m/>
    <x v="11"/>
  </r>
  <r>
    <s v="Assault on Precinct 13 "/>
    <n v="6.3"/>
    <x v="12"/>
    <m/>
    <x v="11"/>
  </r>
  <r>
    <s v="Assault on Precinct 13 "/>
    <n v="6.3"/>
    <x v="4"/>
    <m/>
    <x v="11"/>
  </r>
  <r>
    <s v="The Replacement Killers "/>
    <n v="6.1"/>
    <x v="0"/>
    <m/>
    <x v="11"/>
  </r>
  <r>
    <s v="The Replacement Killers "/>
    <n v="6.1"/>
    <x v="15"/>
    <m/>
    <x v="11"/>
  </r>
  <r>
    <s v="The Replacement Killers "/>
    <n v="6.1"/>
    <x v="4"/>
    <m/>
    <x v="11"/>
  </r>
  <r>
    <s v="Fled "/>
    <n v="5.3"/>
    <x v="0"/>
    <m/>
    <x v="11"/>
  </r>
  <r>
    <s v="Fled "/>
    <n v="5.3"/>
    <x v="1"/>
    <m/>
    <x v="11"/>
  </r>
  <r>
    <s v="Fled "/>
    <n v="5.3"/>
    <x v="15"/>
    <m/>
    <x v="11"/>
  </r>
  <r>
    <s v="Fled "/>
    <n v="5.3"/>
    <x v="12"/>
    <m/>
    <x v="11"/>
  </r>
  <r>
    <s v="Fled "/>
    <n v="5.3"/>
    <x v="5"/>
    <m/>
    <x v="11"/>
  </r>
  <r>
    <s v="Eight Legged Freaks "/>
    <n v="5.4"/>
    <x v="0"/>
    <m/>
    <x v="11"/>
  </r>
  <r>
    <s v="Eight Legged Freaks "/>
    <n v="5.4"/>
    <x v="7"/>
    <m/>
    <x v="11"/>
  </r>
  <r>
    <s v="Eight Legged Freaks "/>
    <n v="5.4"/>
    <x v="16"/>
    <m/>
    <x v="11"/>
  </r>
  <r>
    <s v="Love &amp; Other Drugs "/>
    <n v="6.7"/>
    <x v="7"/>
    <m/>
    <x v="11"/>
  </r>
  <r>
    <s v="Love &amp; Other Drugs "/>
    <n v="6.7"/>
    <x v="12"/>
    <m/>
    <x v="11"/>
  </r>
  <r>
    <s v="Love &amp; Other Drugs "/>
    <n v="6.7"/>
    <x v="5"/>
    <m/>
    <x v="11"/>
  </r>
  <r>
    <s v="88 Minutes "/>
    <n v="5.9"/>
    <x v="15"/>
    <m/>
    <x v="11"/>
  </r>
  <r>
    <s v="88 Minutes "/>
    <n v="5.9"/>
    <x v="12"/>
    <m/>
    <x v="11"/>
  </r>
  <r>
    <s v="88 Minutes "/>
    <n v="5.9"/>
    <x v="10"/>
    <m/>
    <x v="11"/>
  </r>
  <r>
    <s v="88 Minutes "/>
    <n v="5.9"/>
    <x v="4"/>
    <m/>
    <x v="11"/>
  </r>
  <r>
    <s v="North Country "/>
    <n v="7.3"/>
    <x v="12"/>
    <m/>
    <x v="11"/>
  </r>
  <r>
    <s v="The Whole Ten Yards "/>
    <n v="5.5"/>
    <x v="7"/>
    <m/>
    <x v="11"/>
  </r>
  <r>
    <s v="The Whole Ten Yards "/>
    <n v="5.5"/>
    <x v="15"/>
    <m/>
    <x v="11"/>
  </r>
  <r>
    <s v="The Whole Ten Yards "/>
    <n v="5.5"/>
    <x v="4"/>
    <m/>
    <x v="11"/>
  </r>
  <r>
    <s v="Splice "/>
    <n v="5.8"/>
    <x v="12"/>
    <m/>
    <x v="11"/>
  </r>
  <r>
    <s v="Splice "/>
    <n v="5.8"/>
    <x v="16"/>
    <m/>
    <x v="11"/>
  </r>
  <r>
    <s v="Splice "/>
    <n v="5.8"/>
    <x v="3"/>
    <m/>
    <x v="11"/>
  </r>
  <r>
    <s v="Howard the Duck "/>
    <n v="4.5999999999999996"/>
    <x v="0"/>
    <m/>
    <x v="11"/>
  </r>
  <r>
    <s v="Howard the Duck "/>
    <n v="4.5999999999999996"/>
    <x v="1"/>
    <m/>
    <x v="11"/>
  </r>
  <r>
    <s v="Howard the Duck "/>
    <n v="4.5999999999999996"/>
    <x v="7"/>
    <m/>
    <x v="11"/>
  </r>
  <r>
    <s v="Howard the Duck "/>
    <n v="4.5999999999999996"/>
    <x v="5"/>
    <m/>
    <x v="11"/>
  </r>
  <r>
    <s v="Howard the Duck "/>
    <n v="4.5999999999999996"/>
    <x v="3"/>
    <m/>
    <x v="11"/>
  </r>
  <r>
    <s v="Pride and Glory "/>
    <n v="6.7"/>
    <x v="15"/>
    <m/>
    <x v="11"/>
  </r>
  <r>
    <s v="Pride and Glory "/>
    <n v="6.7"/>
    <x v="12"/>
    <m/>
    <x v="11"/>
  </r>
  <r>
    <s v="Pride and Glory "/>
    <n v="6.7"/>
    <x v="4"/>
    <m/>
    <x v="11"/>
  </r>
  <r>
    <s v="The Cave "/>
    <n v="5.0999999999999996"/>
    <x v="1"/>
    <m/>
    <x v="11"/>
  </r>
  <r>
    <s v="The Cave "/>
    <n v="5.0999999999999996"/>
    <x v="16"/>
    <m/>
    <x v="11"/>
  </r>
  <r>
    <s v="The Cave "/>
    <n v="5.0999999999999996"/>
    <x v="4"/>
    <m/>
    <x v="11"/>
  </r>
  <r>
    <s v="Alex &amp; Emma "/>
    <n v="5.6"/>
    <x v="7"/>
    <m/>
    <x v="11"/>
  </r>
  <r>
    <s v="Alex &amp; Emma "/>
    <n v="5.6"/>
    <x v="5"/>
    <m/>
    <x v="11"/>
  </r>
  <r>
    <s v="Wicker Park "/>
    <n v="7"/>
    <x v="12"/>
    <m/>
    <x v="11"/>
  </r>
  <r>
    <s v="Wicker Park "/>
    <n v="7"/>
    <x v="10"/>
    <m/>
    <x v="11"/>
  </r>
  <r>
    <s v="Wicker Park "/>
    <n v="7"/>
    <x v="5"/>
    <m/>
    <x v="11"/>
  </r>
  <r>
    <s v="Wicker Park "/>
    <n v="7"/>
    <x v="4"/>
    <m/>
    <x v="11"/>
  </r>
  <r>
    <s v="Fright Night "/>
    <n v="6.4"/>
    <x v="7"/>
    <m/>
    <x v="11"/>
  </r>
  <r>
    <s v="Fright Night "/>
    <n v="6.4"/>
    <x v="16"/>
    <m/>
    <x v="11"/>
  </r>
  <r>
    <s v="The New World "/>
    <n v="6.7"/>
    <x v="18"/>
    <m/>
    <x v="11"/>
  </r>
  <r>
    <s v="The New World "/>
    <n v="6.7"/>
    <x v="12"/>
    <m/>
    <x v="11"/>
  </r>
  <r>
    <s v="The New World "/>
    <n v="6.7"/>
    <x v="13"/>
    <m/>
    <x v="11"/>
  </r>
  <r>
    <s v="The New World "/>
    <n v="6.7"/>
    <x v="5"/>
    <m/>
    <x v="11"/>
  </r>
  <r>
    <s v="Wing Commander "/>
    <n v="4.0999999999999996"/>
    <x v="0"/>
    <m/>
    <x v="11"/>
  </r>
  <r>
    <s v="Wing Commander "/>
    <n v="4.0999999999999996"/>
    <x v="1"/>
    <m/>
    <x v="11"/>
  </r>
  <r>
    <s v="Wing Commander "/>
    <n v="4.0999999999999996"/>
    <x v="3"/>
    <m/>
    <x v="11"/>
  </r>
  <r>
    <s v="In Dreams "/>
    <n v="5.5"/>
    <x v="12"/>
    <m/>
    <x v="11"/>
  </r>
  <r>
    <s v="In Dreams "/>
    <n v="5.5"/>
    <x v="2"/>
    <m/>
    <x v="11"/>
  </r>
  <r>
    <s v="In Dreams "/>
    <n v="5.5"/>
    <x v="4"/>
    <m/>
    <x v="11"/>
  </r>
  <r>
    <s v="The Last Stand "/>
    <n v="6.4"/>
    <x v="0"/>
    <m/>
    <x v="11"/>
  </r>
  <r>
    <s v="The Last Stand "/>
    <n v="6.4"/>
    <x v="15"/>
    <m/>
    <x v="11"/>
  </r>
  <r>
    <s v="The Last Stand "/>
    <n v="6.4"/>
    <x v="4"/>
    <m/>
    <x v="11"/>
  </r>
  <r>
    <s v="Godsend "/>
    <n v="4.8"/>
    <x v="12"/>
    <m/>
    <x v="11"/>
  </r>
  <r>
    <s v="Godsend "/>
    <n v="4.8"/>
    <x v="16"/>
    <m/>
    <x v="11"/>
  </r>
  <r>
    <s v="Godsend "/>
    <n v="4.8"/>
    <x v="3"/>
    <m/>
    <x v="11"/>
  </r>
  <r>
    <s v="Godsend "/>
    <n v="4.8"/>
    <x v="4"/>
    <m/>
    <x v="11"/>
  </r>
  <r>
    <s v="Chasing Liberty "/>
    <n v="6.1"/>
    <x v="7"/>
    <m/>
    <x v="11"/>
  </r>
  <r>
    <s v="Chasing Liberty "/>
    <n v="6.1"/>
    <x v="5"/>
    <m/>
    <x v="11"/>
  </r>
  <r>
    <s v="Hoodwinked Too! Hood vs. Evil "/>
    <n v="4.8"/>
    <x v="6"/>
    <m/>
    <x v="11"/>
  </r>
  <r>
    <s v="Hoodwinked Too! Hood vs. Evil "/>
    <n v="4.8"/>
    <x v="7"/>
    <m/>
    <x v="11"/>
  </r>
  <r>
    <s v="Hoodwinked Too! Hood vs. Evil "/>
    <n v="4.8"/>
    <x v="8"/>
    <m/>
    <x v="11"/>
  </r>
  <r>
    <s v="An Unfinished Life "/>
    <n v="7"/>
    <x v="12"/>
    <m/>
    <x v="11"/>
  </r>
  <r>
    <s v="The Imaginarium of Doctor Parnassus "/>
    <n v="6.8"/>
    <x v="1"/>
    <m/>
    <x v="11"/>
  </r>
  <r>
    <s v="The Imaginarium of Doctor Parnassus "/>
    <n v="6.8"/>
    <x v="2"/>
    <m/>
    <x v="11"/>
  </r>
  <r>
    <s v="The Imaginarium of Doctor Parnassus "/>
    <n v="6.8"/>
    <x v="10"/>
    <m/>
    <x v="11"/>
  </r>
  <r>
    <s v="Runner Runner "/>
    <n v="5.6"/>
    <x v="15"/>
    <m/>
    <x v="11"/>
  </r>
  <r>
    <s v="Runner Runner "/>
    <n v="5.6"/>
    <x v="4"/>
    <m/>
    <x v="11"/>
  </r>
  <r>
    <s v="Antitrust "/>
    <n v="6.1"/>
    <x v="0"/>
    <m/>
    <x v="11"/>
  </r>
  <r>
    <s v="Antitrust "/>
    <n v="6.1"/>
    <x v="15"/>
    <m/>
    <x v="11"/>
  </r>
  <r>
    <s v="Antitrust "/>
    <n v="6.1"/>
    <x v="12"/>
    <m/>
    <x v="11"/>
  </r>
  <r>
    <s v="Antitrust "/>
    <n v="6.1"/>
    <x v="4"/>
    <m/>
    <x v="11"/>
  </r>
  <r>
    <s v="Glory "/>
    <n v="7.9"/>
    <x v="12"/>
    <m/>
    <x v="11"/>
  </r>
  <r>
    <s v="Glory "/>
    <n v="7.9"/>
    <x v="13"/>
    <m/>
    <x v="11"/>
  </r>
  <r>
    <s v="Glory "/>
    <n v="7.9"/>
    <x v="17"/>
    <m/>
    <x v="11"/>
  </r>
  <r>
    <s v="Once Upon a Time in America "/>
    <n v="8.4"/>
    <x v="15"/>
    <m/>
    <x v="11"/>
  </r>
  <r>
    <s v="Once Upon a Time in America "/>
    <n v="8.4"/>
    <x v="12"/>
    <m/>
    <x v="11"/>
  </r>
  <r>
    <s v="Dead Man Down "/>
    <n v="6.5"/>
    <x v="0"/>
    <m/>
    <x v="11"/>
  </r>
  <r>
    <s v="Dead Man Down "/>
    <n v="6.5"/>
    <x v="15"/>
    <m/>
    <x v="11"/>
  </r>
  <r>
    <s v="Dead Man Down "/>
    <n v="6.5"/>
    <x v="12"/>
    <m/>
    <x v="11"/>
  </r>
  <r>
    <s v="Dead Man Down "/>
    <n v="6.5"/>
    <x v="4"/>
    <m/>
    <x v="11"/>
  </r>
  <r>
    <s v="The Merchant of Venice "/>
    <n v="7.1"/>
    <x v="12"/>
    <m/>
    <x v="11"/>
  </r>
  <r>
    <s v="The Merchant of Venice "/>
    <n v="7.1"/>
    <x v="5"/>
    <m/>
    <x v="11"/>
  </r>
  <r>
    <s v="The Good Thief "/>
    <n v="6.6"/>
    <x v="0"/>
    <m/>
    <x v="11"/>
  </r>
  <r>
    <s v="The Good Thief "/>
    <n v="6.6"/>
    <x v="15"/>
    <m/>
    <x v="11"/>
  </r>
  <r>
    <s v="The Good Thief "/>
    <n v="6.6"/>
    <x v="12"/>
    <m/>
    <x v="11"/>
  </r>
  <r>
    <s v="The Good Thief "/>
    <n v="6.6"/>
    <x v="5"/>
    <m/>
    <x v="11"/>
  </r>
  <r>
    <s v="The Good Thief "/>
    <n v="6.6"/>
    <x v="4"/>
    <m/>
    <x v="11"/>
  </r>
  <r>
    <s v="Miss Potter "/>
    <n v="7"/>
    <x v="18"/>
    <m/>
    <x v="11"/>
  </r>
  <r>
    <s v="Miss Potter "/>
    <n v="7"/>
    <x v="12"/>
    <m/>
    <x v="11"/>
  </r>
  <r>
    <s v="Miss Potter "/>
    <n v="7"/>
    <x v="5"/>
    <m/>
    <x v="11"/>
  </r>
  <r>
    <s v="The Promise "/>
    <n v="5.6"/>
    <x v="0"/>
    <m/>
    <x v="11"/>
  </r>
  <r>
    <s v="The Promise "/>
    <n v="5.6"/>
    <x v="12"/>
    <m/>
    <x v="11"/>
  </r>
  <r>
    <s v="The Promise "/>
    <n v="5.6"/>
    <x v="2"/>
    <m/>
    <x v="11"/>
  </r>
  <r>
    <s v="DOA: Dead or Alive "/>
    <n v="4.8"/>
    <x v="0"/>
    <m/>
    <x v="11"/>
  </r>
  <r>
    <s v="DOA: Dead or Alive "/>
    <n v="4.8"/>
    <x v="1"/>
    <m/>
    <x v="11"/>
  </r>
  <r>
    <s v="The Assassination of Jesse James by the Coward Robert Ford "/>
    <n v="7.5"/>
    <x v="18"/>
    <m/>
    <x v="11"/>
  </r>
  <r>
    <s v="The Assassination of Jesse James by the Coward Robert Ford "/>
    <n v="7.5"/>
    <x v="15"/>
    <m/>
    <x v="11"/>
  </r>
  <r>
    <s v="The Assassination of Jesse James by the Coward Robert Ford "/>
    <n v="7.5"/>
    <x v="12"/>
    <m/>
    <x v="11"/>
  </r>
  <r>
    <s v="The Assassination of Jesse James by the Coward Robert Ford "/>
    <n v="7.5"/>
    <x v="13"/>
    <m/>
    <x v="11"/>
  </r>
  <r>
    <s v="The Assassination of Jesse James by the Coward Robert Ford "/>
    <n v="7.5"/>
    <x v="11"/>
    <m/>
    <x v="11"/>
  </r>
  <r>
    <s v="1911 "/>
    <n v="6"/>
    <x v="0"/>
    <m/>
    <x v="11"/>
  </r>
  <r>
    <s v="1911 "/>
    <n v="6"/>
    <x v="1"/>
    <m/>
    <x v="11"/>
  </r>
  <r>
    <s v="1911 "/>
    <n v="6"/>
    <x v="12"/>
    <m/>
    <x v="11"/>
  </r>
  <r>
    <s v="1911 "/>
    <n v="6"/>
    <x v="13"/>
    <m/>
    <x v="11"/>
  </r>
  <r>
    <s v="1911 "/>
    <n v="6"/>
    <x v="17"/>
    <m/>
    <x v="11"/>
  </r>
  <r>
    <s v="Machine Gun Preacher "/>
    <n v="6.8"/>
    <x v="0"/>
    <m/>
    <x v="11"/>
  </r>
  <r>
    <s v="Machine Gun Preacher "/>
    <n v="6.8"/>
    <x v="18"/>
    <m/>
    <x v="11"/>
  </r>
  <r>
    <s v="Machine Gun Preacher "/>
    <n v="6.8"/>
    <x v="15"/>
    <m/>
    <x v="11"/>
  </r>
  <r>
    <s v="Machine Gun Preacher "/>
    <n v="6.8"/>
    <x v="12"/>
    <m/>
    <x v="11"/>
  </r>
  <r>
    <s v="Pitch Perfect 2 "/>
    <n v="6.5"/>
    <x v="7"/>
    <m/>
    <x v="11"/>
  </r>
  <r>
    <s v="Pitch Perfect 2 "/>
    <n v="6.5"/>
    <x v="19"/>
    <m/>
    <x v="11"/>
  </r>
  <r>
    <s v="Walk the Line "/>
    <n v="7.9"/>
    <x v="18"/>
    <m/>
    <x v="11"/>
  </r>
  <r>
    <s v="Walk the Line "/>
    <n v="7.9"/>
    <x v="12"/>
    <m/>
    <x v="11"/>
  </r>
  <r>
    <s v="Walk the Line "/>
    <n v="7.9"/>
    <x v="19"/>
    <m/>
    <x v="11"/>
  </r>
  <r>
    <s v="Walk the Line "/>
    <n v="7.9"/>
    <x v="5"/>
    <m/>
    <x v="11"/>
  </r>
  <r>
    <s v="Keeping the Faith "/>
    <n v="6.4"/>
    <x v="7"/>
    <m/>
    <x v="11"/>
  </r>
  <r>
    <s v="Keeping the Faith "/>
    <n v="6.4"/>
    <x v="12"/>
    <m/>
    <x v="11"/>
  </r>
  <r>
    <s v="Keeping the Faith "/>
    <n v="6.4"/>
    <x v="5"/>
    <m/>
    <x v="11"/>
  </r>
  <r>
    <s v="The Borrowers "/>
    <n v="5.8"/>
    <x v="1"/>
    <m/>
    <x v="11"/>
  </r>
  <r>
    <s v="The Borrowers "/>
    <n v="5.8"/>
    <x v="7"/>
    <m/>
    <x v="11"/>
  </r>
  <r>
    <s v="The Borrowers "/>
    <n v="5.8"/>
    <x v="8"/>
    <m/>
    <x v="11"/>
  </r>
  <r>
    <s v="The Borrowers "/>
    <n v="5.8"/>
    <x v="2"/>
    <m/>
    <x v="11"/>
  </r>
  <r>
    <s v="Frost/Nixon "/>
    <n v="7.7"/>
    <x v="12"/>
    <m/>
    <x v="11"/>
  </r>
  <r>
    <s v="Serving Sara "/>
    <n v="5.3"/>
    <x v="7"/>
    <m/>
    <x v="11"/>
  </r>
  <r>
    <s v="Serving Sara "/>
    <n v="5.3"/>
    <x v="5"/>
    <m/>
    <x v="11"/>
  </r>
  <r>
    <s v="The Boss "/>
    <n v="5.3"/>
    <x v="7"/>
    <m/>
    <x v="11"/>
  </r>
  <r>
    <s v="Cry Freedom "/>
    <n v="7.5"/>
    <x v="18"/>
    <m/>
    <x v="11"/>
  </r>
  <r>
    <s v="Cry Freedom "/>
    <n v="7.5"/>
    <x v="12"/>
    <m/>
    <x v="11"/>
  </r>
  <r>
    <s v="Cry Freedom "/>
    <n v="7.5"/>
    <x v="13"/>
    <m/>
    <x v="11"/>
  </r>
  <r>
    <s v="Mumford "/>
    <n v="6.9"/>
    <x v="7"/>
    <m/>
    <x v="11"/>
  </r>
  <r>
    <s v="Mumford "/>
    <n v="6.9"/>
    <x v="12"/>
    <m/>
    <x v="11"/>
  </r>
  <r>
    <s v="Seed of Chucky "/>
    <n v="4.9000000000000004"/>
    <x v="7"/>
    <m/>
    <x v="11"/>
  </r>
  <r>
    <s v="Seed of Chucky "/>
    <n v="4.9000000000000004"/>
    <x v="2"/>
    <m/>
    <x v="11"/>
  </r>
  <r>
    <s v="Seed of Chucky "/>
    <n v="4.9000000000000004"/>
    <x v="16"/>
    <m/>
    <x v="11"/>
  </r>
  <r>
    <s v="Seed of Chucky "/>
    <n v="4.9000000000000004"/>
    <x v="4"/>
    <m/>
    <x v="11"/>
  </r>
  <r>
    <s v="The Jacket "/>
    <n v="7.1"/>
    <x v="12"/>
    <m/>
    <x v="11"/>
  </r>
  <r>
    <s v="The Jacket "/>
    <n v="7.1"/>
    <x v="10"/>
    <m/>
    <x v="11"/>
  </r>
  <r>
    <s v="The Jacket "/>
    <n v="7.1"/>
    <x v="3"/>
    <m/>
    <x v="11"/>
  </r>
  <r>
    <s v="The Jacket "/>
    <n v="7.1"/>
    <x v="4"/>
    <m/>
    <x v="11"/>
  </r>
  <r>
    <s v="Aladdin "/>
    <n v="8"/>
    <x v="1"/>
    <m/>
    <x v="11"/>
  </r>
  <r>
    <s v="Aladdin "/>
    <n v="8"/>
    <x v="6"/>
    <m/>
    <x v="11"/>
  </r>
  <r>
    <s v="Aladdin "/>
    <n v="8"/>
    <x v="7"/>
    <m/>
    <x v="11"/>
  </r>
  <r>
    <s v="Aladdin "/>
    <n v="8"/>
    <x v="8"/>
    <m/>
    <x v="11"/>
  </r>
  <r>
    <s v="Aladdin "/>
    <n v="8"/>
    <x v="2"/>
    <m/>
    <x v="11"/>
  </r>
  <r>
    <s v="Aladdin "/>
    <n v="8"/>
    <x v="9"/>
    <m/>
    <x v="11"/>
  </r>
  <r>
    <s v="Aladdin "/>
    <n v="8"/>
    <x v="5"/>
    <m/>
    <x v="11"/>
  </r>
  <r>
    <s v="Straight Outta Compton "/>
    <n v="7.9"/>
    <x v="18"/>
    <m/>
    <x v="11"/>
  </r>
  <r>
    <s v="Straight Outta Compton "/>
    <n v="7.9"/>
    <x v="15"/>
    <m/>
    <x v="11"/>
  </r>
  <r>
    <s v="Straight Outta Compton "/>
    <n v="7.9"/>
    <x v="12"/>
    <m/>
    <x v="11"/>
  </r>
  <r>
    <s v="Straight Outta Compton "/>
    <n v="7.9"/>
    <x v="13"/>
    <m/>
    <x v="11"/>
  </r>
  <r>
    <s v="Straight Outta Compton "/>
    <n v="7.9"/>
    <x v="19"/>
    <m/>
    <x v="11"/>
  </r>
  <r>
    <s v="Indiana Jones and the Temple of Doom "/>
    <n v="7.6"/>
    <x v="0"/>
    <m/>
    <x v="11"/>
  </r>
  <r>
    <s v="Indiana Jones and the Temple of Doom "/>
    <n v="7.6"/>
    <x v="1"/>
    <m/>
    <x v="11"/>
  </r>
  <r>
    <s v="The Rugrats Movie "/>
    <n v="5.9"/>
    <x v="1"/>
    <m/>
    <x v="11"/>
  </r>
  <r>
    <s v="The Rugrats Movie "/>
    <n v="5.9"/>
    <x v="6"/>
    <m/>
    <x v="11"/>
  </r>
  <r>
    <s v="The Rugrats Movie "/>
    <n v="5.9"/>
    <x v="7"/>
    <m/>
    <x v="11"/>
  </r>
  <r>
    <s v="The Rugrats Movie "/>
    <n v="5.9"/>
    <x v="12"/>
    <m/>
    <x v="11"/>
  </r>
  <r>
    <s v="The Rugrats Movie "/>
    <n v="5.9"/>
    <x v="8"/>
    <m/>
    <x v="11"/>
  </r>
  <r>
    <s v="The Rugrats Movie "/>
    <n v="5.9"/>
    <x v="9"/>
    <m/>
    <x v="11"/>
  </r>
  <r>
    <s v="Along Came a Spider "/>
    <n v="6.3"/>
    <x v="15"/>
    <m/>
    <x v="11"/>
  </r>
  <r>
    <s v="Along Came a Spider "/>
    <n v="6.3"/>
    <x v="12"/>
    <m/>
    <x v="11"/>
  </r>
  <r>
    <s v="Along Came a Spider "/>
    <n v="6.3"/>
    <x v="4"/>
    <m/>
    <x v="11"/>
  </r>
  <r>
    <s v="Once Upon a Time in Mexico "/>
    <n v="6.4"/>
    <x v="0"/>
    <m/>
    <x v="11"/>
  </r>
  <r>
    <s v="Once Upon a Time in Mexico "/>
    <n v="6.4"/>
    <x v="15"/>
    <m/>
    <x v="11"/>
  </r>
  <r>
    <s v="Once Upon a Time in Mexico "/>
    <n v="6.4"/>
    <x v="4"/>
    <m/>
    <x v="11"/>
  </r>
  <r>
    <s v="Die Hard "/>
    <n v="8.1999999999999993"/>
    <x v="0"/>
    <m/>
    <x v="11"/>
  </r>
  <r>
    <s v="Die Hard "/>
    <n v="8.1999999999999993"/>
    <x v="4"/>
    <m/>
    <x v="11"/>
  </r>
  <r>
    <s v="Role Models "/>
    <n v="6.9"/>
    <x v="7"/>
    <m/>
    <x v="11"/>
  </r>
  <r>
    <s v="The Big Short "/>
    <n v="7.8"/>
    <x v="18"/>
    <m/>
    <x v="11"/>
  </r>
  <r>
    <s v="The Big Short "/>
    <n v="7.8"/>
    <x v="7"/>
    <m/>
    <x v="11"/>
  </r>
  <r>
    <s v="The Big Short "/>
    <n v="7.8"/>
    <x v="12"/>
    <m/>
    <x v="11"/>
  </r>
  <r>
    <s v="The Big Short "/>
    <n v="7.8"/>
    <x v="13"/>
    <m/>
    <x v="11"/>
  </r>
  <r>
    <s v="Taking Woodstock "/>
    <n v="6.7"/>
    <x v="7"/>
    <m/>
    <x v="11"/>
  </r>
  <r>
    <s v="Taking Woodstock "/>
    <n v="6.7"/>
    <x v="12"/>
    <m/>
    <x v="11"/>
  </r>
  <r>
    <s v="Taking Woodstock "/>
    <n v="6.7"/>
    <x v="19"/>
    <m/>
    <x v="11"/>
  </r>
  <r>
    <s v="Miracle "/>
    <n v="7.5"/>
    <x v="18"/>
    <m/>
    <x v="11"/>
  </r>
  <r>
    <s v="Miracle "/>
    <n v="7.5"/>
    <x v="12"/>
    <m/>
    <x v="11"/>
  </r>
  <r>
    <s v="Miracle "/>
    <n v="7.5"/>
    <x v="13"/>
    <m/>
    <x v="11"/>
  </r>
  <r>
    <s v="Miracle "/>
    <n v="7.5"/>
    <x v="14"/>
    <m/>
    <x v="11"/>
  </r>
  <r>
    <s v="Dawn of the Dead "/>
    <n v="7.4"/>
    <x v="0"/>
    <m/>
    <x v="11"/>
  </r>
  <r>
    <s v="Dawn of the Dead "/>
    <n v="7.4"/>
    <x v="16"/>
    <m/>
    <x v="11"/>
  </r>
  <r>
    <s v="Dawn of the Dead "/>
    <n v="7.4"/>
    <x v="4"/>
    <m/>
    <x v="11"/>
  </r>
  <r>
    <s v="The Wedding Planner "/>
    <n v="5.2"/>
    <x v="7"/>
    <m/>
    <x v="11"/>
  </r>
  <r>
    <s v="The Wedding Planner "/>
    <n v="5.2"/>
    <x v="5"/>
    <m/>
    <x v="11"/>
  </r>
  <r>
    <s v="The Royal Tenenbaums "/>
    <n v="7.6"/>
    <x v="7"/>
    <m/>
    <x v="11"/>
  </r>
  <r>
    <s v="The Royal Tenenbaums "/>
    <n v="7.6"/>
    <x v="12"/>
    <m/>
    <x v="11"/>
  </r>
  <r>
    <s v="Identity "/>
    <n v="7.3"/>
    <x v="10"/>
    <m/>
    <x v="11"/>
  </r>
  <r>
    <s v="Identity "/>
    <n v="7.3"/>
    <x v="4"/>
    <m/>
    <x v="11"/>
  </r>
  <r>
    <s v="Last Vegas "/>
    <n v="6.6"/>
    <x v="7"/>
    <m/>
    <x v="11"/>
  </r>
  <r>
    <s v="Last Vegas "/>
    <n v="6.6"/>
    <x v="5"/>
    <m/>
    <x v="11"/>
  </r>
  <r>
    <s v="For Your Eyes Only "/>
    <n v="6.8"/>
    <x v="0"/>
    <m/>
    <x v="11"/>
  </r>
  <r>
    <s v="For Your Eyes Only "/>
    <n v="6.8"/>
    <x v="1"/>
    <m/>
    <x v="11"/>
  </r>
  <r>
    <s v="For Your Eyes Only "/>
    <n v="6.8"/>
    <x v="4"/>
    <m/>
    <x v="11"/>
  </r>
  <r>
    <s v="Serendipity "/>
    <n v="6.9"/>
    <x v="7"/>
    <m/>
    <x v="11"/>
  </r>
  <r>
    <s v="Serendipity "/>
    <n v="6.9"/>
    <x v="5"/>
    <m/>
    <x v="11"/>
  </r>
  <r>
    <s v="Timecop "/>
    <n v="5.8"/>
    <x v="0"/>
    <m/>
    <x v="11"/>
  </r>
  <r>
    <s v="Timecop "/>
    <n v="5.8"/>
    <x v="15"/>
    <m/>
    <x v="11"/>
  </r>
  <r>
    <s v="Timecop "/>
    <n v="5.8"/>
    <x v="3"/>
    <m/>
    <x v="11"/>
  </r>
  <r>
    <s v="Timecop "/>
    <n v="5.8"/>
    <x v="4"/>
    <m/>
    <x v="11"/>
  </r>
  <r>
    <s v="Zoolander "/>
    <n v="6.6"/>
    <x v="7"/>
    <m/>
    <x v="11"/>
  </r>
  <r>
    <s v="Safe Haven "/>
    <n v="6.7"/>
    <x v="12"/>
    <m/>
    <x v="11"/>
  </r>
  <r>
    <s v="Safe Haven "/>
    <n v="6.7"/>
    <x v="5"/>
    <m/>
    <x v="11"/>
  </r>
  <r>
    <s v="Safe Haven "/>
    <n v="6.7"/>
    <x v="4"/>
    <m/>
    <x v="11"/>
  </r>
  <r>
    <s v="Hocus Pocus "/>
    <n v="6.7"/>
    <x v="7"/>
    <m/>
    <x v="11"/>
  </r>
  <r>
    <s v="Hocus Pocus "/>
    <n v="6.7"/>
    <x v="8"/>
    <m/>
    <x v="11"/>
  </r>
  <r>
    <s v="Hocus Pocus "/>
    <n v="6.7"/>
    <x v="2"/>
    <m/>
    <x v="11"/>
  </r>
  <r>
    <s v="No Reservations "/>
    <n v="6.3"/>
    <x v="7"/>
    <m/>
    <x v="11"/>
  </r>
  <r>
    <s v="No Reservations "/>
    <n v="6.3"/>
    <x v="12"/>
    <m/>
    <x v="11"/>
  </r>
  <r>
    <s v="No Reservations "/>
    <n v="6.3"/>
    <x v="5"/>
    <m/>
    <x v="11"/>
  </r>
  <r>
    <s v="Kick-Ass "/>
    <n v="7.7"/>
    <x v="0"/>
    <m/>
    <x v="11"/>
  </r>
  <r>
    <s v="Kick-Ass "/>
    <n v="7.7"/>
    <x v="7"/>
    <m/>
    <x v="11"/>
  </r>
  <r>
    <s v="30 Minutes or Less "/>
    <n v="6.1"/>
    <x v="0"/>
    <m/>
    <x v="11"/>
  </r>
  <r>
    <s v="30 Minutes or Less "/>
    <n v="6.1"/>
    <x v="7"/>
    <m/>
    <x v="11"/>
  </r>
  <r>
    <s v="30 Minutes or Less "/>
    <n v="6.1"/>
    <x v="15"/>
    <m/>
    <x v="11"/>
  </r>
  <r>
    <s v="Dracula 2000 "/>
    <n v="4.9000000000000004"/>
    <x v="0"/>
    <m/>
    <x v="11"/>
  </r>
  <r>
    <s v="Dracula 2000 "/>
    <n v="4.9000000000000004"/>
    <x v="2"/>
    <m/>
    <x v="11"/>
  </r>
  <r>
    <s v="Dracula 2000 "/>
    <n v="4.9000000000000004"/>
    <x v="16"/>
    <m/>
    <x v="11"/>
  </r>
  <r>
    <s v="Dracula 2000 "/>
    <n v="4.9000000000000004"/>
    <x v="4"/>
    <m/>
    <x v="11"/>
  </r>
  <r>
    <s v="Alexander and the Terrible, Horrible, No Good, Very Bad Day "/>
    <n v="6.2"/>
    <x v="7"/>
    <m/>
    <x v="11"/>
  </r>
  <r>
    <s v="Alexander and the Terrible, Horrible, No Good, Very Bad Day "/>
    <n v="6.2"/>
    <x v="8"/>
    <m/>
    <x v="11"/>
  </r>
  <r>
    <s v="Pride &amp; Prejudice "/>
    <n v="7.8"/>
    <x v="12"/>
    <m/>
    <x v="11"/>
  </r>
  <r>
    <s v="Pride &amp; Prejudice "/>
    <n v="7.8"/>
    <x v="5"/>
    <m/>
    <x v="11"/>
  </r>
  <r>
    <s v="Blade Runner "/>
    <n v="8.1999999999999993"/>
    <x v="3"/>
    <m/>
    <x v="11"/>
  </r>
  <r>
    <s v="Blade Runner "/>
    <n v="8.1999999999999993"/>
    <x v="4"/>
    <m/>
    <x v="11"/>
  </r>
  <r>
    <s v="Rob Roy "/>
    <n v="6.9"/>
    <x v="1"/>
    <m/>
    <x v="11"/>
  </r>
  <r>
    <s v="Rob Roy "/>
    <n v="6.9"/>
    <x v="18"/>
    <m/>
    <x v="11"/>
  </r>
  <r>
    <s v="3 Days to Kill "/>
    <n v="6.2"/>
    <x v="0"/>
    <m/>
    <x v="11"/>
  </r>
  <r>
    <s v="3 Days to Kill "/>
    <n v="6.2"/>
    <x v="12"/>
    <m/>
    <x v="11"/>
  </r>
  <r>
    <s v="3 Days to Kill "/>
    <n v="6.2"/>
    <x v="4"/>
    <m/>
    <x v="11"/>
  </r>
  <r>
    <s v="We Own the Night "/>
    <n v="6.9"/>
    <x v="15"/>
    <m/>
    <x v="11"/>
  </r>
  <r>
    <s v="We Own the Night "/>
    <n v="6.9"/>
    <x v="12"/>
    <m/>
    <x v="11"/>
  </r>
  <r>
    <s v="We Own the Night "/>
    <n v="6.9"/>
    <x v="4"/>
    <m/>
    <x v="11"/>
  </r>
  <r>
    <s v="Lost Souls "/>
    <n v="4.8"/>
    <x v="12"/>
    <m/>
    <x v="11"/>
  </r>
  <r>
    <s v="Lost Souls "/>
    <n v="4.8"/>
    <x v="16"/>
    <m/>
    <x v="11"/>
  </r>
  <r>
    <s v="Lost Souls "/>
    <n v="4.8"/>
    <x v="4"/>
    <m/>
    <x v="11"/>
  </r>
  <r>
    <s v="Winged Migration "/>
    <n v="8"/>
    <x v="20"/>
    <m/>
    <x v="11"/>
  </r>
  <r>
    <s v="Just My Luck "/>
    <n v="5.3"/>
    <x v="7"/>
    <m/>
    <x v="11"/>
  </r>
  <r>
    <s v="Just My Luck "/>
    <n v="5.3"/>
    <x v="2"/>
    <m/>
    <x v="11"/>
  </r>
  <r>
    <s v="Just My Luck "/>
    <n v="5.3"/>
    <x v="5"/>
    <m/>
    <x v="11"/>
  </r>
  <r>
    <s v="Mystery, Alaska "/>
    <n v="6.7"/>
    <x v="7"/>
    <m/>
    <x v="11"/>
  </r>
  <r>
    <s v="Mystery, Alaska "/>
    <n v="6.7"/>
    <x v="12"/>
    <m/>
    <x v="11"/>
  </r>
  <r>
    <s v="Mystery, Alaska "/>
    <n v="6.7"/>
    <x v="14"/>
    <m/>
    <x v="11"/>
  </r>
  <r>
    <s v="The Spy Next Door "/>
    <n v="5.4"/>
    <x v="0"/>
    <m/>
    <x v="11"/>
  </r>
  <r>
    <s v="The Spy Next Door "/>
    <n v="5.4"/>
    <x v="7"/>
    <m/>
    <x v="11"/>
  </r>
  <r>
    <s v="The Spy Next Door "/>
    <n v="5.4"/>
    <x v="8"/>
    <m/>
    <x v="11"/>
  </r>
  <r>
    <s v="A Simple Wish "/>
    <n v="5.4"/>
    <x v="7"/>
    <m/>
    <x v="11"/>
  </r>
  <r>
    <s v="A Simple Wish "/>
    <n v="5.4"/>
    <x v="8"/>
    <m/>
    <x v="11"/>
  </r>
  <r>
    <s v="A Simple Wish "/>
    <n v="5.4"/>
    <x v="2"/>
    <m/>
    <x v="11"/>
  </r>
  <r>
    <s v="Ghosts of Mars "/>
    <n v="4.9000000000000004"/>
    <x v="0"/>
    <m/>
    <x v="11"/>
  </r>
  <r>
    <s v="Ghosts of Mars "/>
    <n v="4.9000000000000004"/>
    <x v="16"/>
    <m/>
    <x v="11"/>
  </r>
  <r>
    <s v="Ghosts of Mars "/>
    <n v="4.9000000000000004"/>
    <x v="3"/>
    <m/>
    <x v="11"/>
  </r>
  <r>
    <s v="Our Brand Is Crisis "/>
    <n v="6.1"/>
    <x v="7"/>
    <m/>
    <x v="11"/>
  </r>
  <r>
    <s v="Our Brand Is Crisis "/>
    <n v="6.1"/>
    <x v="12"/>
    <m/>
    <x v="11"/>
  </r>
  <r>
    <s v="Pride and Prejudice and Zombies "/>
    <n v="5.8"/>
    <x v="0"/>
    <m/>
    <x v="11"/>
  </r>
  <r>
    <s v="Pride and Prejudice and Zombies "/>
    <n v="5.8"/>
    <x v="16"/>
    <m/>
    <x v="11"/>
  </r>
  <r>
    <s v="Pride and Prejudice and Zombies "/>
    <n v="5.8"/>
    <x v="5"/>
    <m/>
    <x v="11"/>
  </r>
  <r>
    <s v="Kundun "/>
    <n v="7"/>
    <x v="18"/>
    <m/>
    <x v="11"/>
  </r>
  <r>
    <s v="Kundun "/>
    <n v="7"/>
    <x v="12"/>
    <m/>
    <x v="11"/>
  </r>
  <r>
    <s v="Kundun "/>
    <n v="7"/>
    <x v="13"/>
    <m/>
    <x v="11"/>
  </r>
  <r>
    <s v="Kundun "/>
    <n v="7"/>
    <x v="17"/>
    <m/>
    <x v="11"/>
  </r>
  <r>
    <s v="How to Lose Friends &amp; Alienate People "/>
    <n v="6.5"/>
    <x v="7"/>
    <m/>
    <x v="11"/>
  </r>
  <r>
    <s v="How to Lose Friends &amp; Alienate People "/>
    <n v="6.5"/>
    <x v="12"/>
    <m/>
    <x v="11"/>
  </r>
  <r>
    <s v="How to Lose Friends &amp; Alienate People "/>
    <n v="6.5"/>
    <x v="5"/>
    <m/>
    <x v="11"/>
  </r>
  <r>
    <s v="Kick-Ass 2 "/>
    <n v="6.6"/>
    <x v="0"/>
    <m/>
    <x v="11"/>
  </r>
  <r>
    <s v="Kick-Ass 2 "/>
    <n v="6.6"/>
    <x v="7"/>
    <m/>
    <x v="11"/>
  </r>
  <r>
    <s v="Kick-Ass 2 "/>
    <n v="6.6"/>
    <x v="15"/>
    <m/>
    <x v="11"/>
  </r>
  <r>
    <s v="Brick Mansions "/>
    <n v="5.7"/>
    <x v="0"/>
    <m/>
    <x v="11"/>
  </r>
  <r>
    <s v="Brick Mansions "/>
    <n v="5.7"/>
    <x v="15"/>
    <m/>
    <x v="11"/>
  </r>
  <r>
    <s v="Brick Mansions "/>
    <n v="5.7"/>
    <x v="12"/>
    <m/>
    <x v="11"/>
  </r>
  <r>
    <s v="Brick Mansions "/>
    <n v="5.7"/>
    <x v="4"/>
    <m/>
    <x v="11"/>
  </r>
  <r>
    <s v="Octopussy "/>
    <n v="6.6"/>
    <x v="0"/>
    <m/>
    <x v="11"/>
  </r>
  <r>
    <s v="Octopussy "/>
    <n v="6.6"/>
    <x v="1"/>
    <m/>
    <x v="11"/>
  </r>
  <r>
    <s v="Octopussy "/>
    <n v="6.6"/>
    <x v="4"/>
    <m/>
    <x v="11"/>
  </r>
  <r>
    <s v="Knocked Up "/>
    <n v="7"/>
    <x v="7"/>
    <m/>
    <x v="11"/>
  </r>
  <r>
    <s v="Knocked Up "/>
    <n v="7"/>
    <x v="5"/>
    <m/>
    <x v="11"/>
  </r>
  <r>
    <s v="My Sister's Keeper "/>
    <n v="7.4"/>
    <x v="12"/>
    <m/>
    <x v="11"/>
  </r>
  <r>
    <s v="Welcome Home, Roscoe Jenkins "/>
    <n v="5.3"/>
    <x v="7"/>
    <m/>
    <x v="11"/>
  </r>
  <r>
    <s v="Welcome Home, Roscoe Jenkins "/>
    <n v="5.3"/>
    <x v="12"/>
    <m/>
    <x v="11"/>
  </r>
  <r>
    <s v="Welcome Home, Roscoe Jenkins "/>
    <n v="5.3"/>
    <x v="5"/>
    <m/>
    <x v="11"/>
  </r>
  <r>
    <s v="A Passage to India "/>
    <n v="7.4"/>
    <x v="1"/>
    <m/>
    <x v="11"/>
  </r>
  <r>
    <s v="A Passage to India "/>
    <n v="7.4"/>
    <x v="12"/>
    <m/>
    <x v="11"/>
  </r>
  <r>
    <s v="A Passage to India "/>
    <n v="7.4"/>
    <x v="13"/>
    <m/>
    <x v="11"/>
  </r>
  <r>
    <s v="Notes on a Scandal "/>
    <n v="7.4"/>
    <x v="15"/>
    <m/>
    <x v="11"/>
  </r>
  <r>
    <s v="Notes on a Scandal "/>
    <n v="7.4"/>
    <x v="12"/>
    <m/>
    <x v="11"/>
  </r>
  <r>
    <s v="Notes on a Scandal "/>
    <n v="7.4"/>
    <x v="5"/>
    <m/>
    <x v="11"/>
  </r>
  <r>
    <s v="Notes on a Scandal "/>
    <n v="7.4"/>
    <x v="4"/>
    <m/>
    <x v="11"/>
  </r>
  <r>
    <s v="Rendition "/>
    <n v="6.8"/>
    <x v="12"/>
    <m/>
    <x v="11"/>
  </r>
  <r>
    <s v="Rendition "/>
    <n v="6.8"/>
    <x v="4"/>
    <m/>
    <x v="11"/>
  </r>
  <r>
    <s v="Star Trek VI: The Undiscovered Country "/>
    <n v="7.2"/>
    <x v="0"/>
    <m/>
    <x v="11"/>
  </r>
  <r>
    <s v="Star Trek VI: The Undiscovered Country "/>
    <n v="7.2"/>
    <x v="1"/>
    <m/>
    <x v="11"/>
  </r>
  <r>
    <s v="Star Trek VI: The Undiscovered Country "/>
    <n v="7.2"/>
    <x v="3"/>
    <m/>
    <x v="11"/>
  </r>
  <r>
    <s v="Star Trek VI: The Undiscovered Country "/>
    <n v="7.2"/>
    <x v="4"/>
    <m/>
    <x v="11"/>
  </r>
  <r>
    <s v="Divine Secrets of the Ya-Ya Sisterhood "/>
    <n v="6"/>
    <x v="12"/>
    <m/>
    <x v="11"/>
  </r>
  <r>
    <s v="Kiss the Girls "/>
    <n v="6.6"/>
    <x v="15"/>
    <m/>
    <x v="11"/>
  </r>
  <r>
    <s v="Kiss the Girls "/>
    <n v="6.6"/>
    <x v="12"/>
    <m/>
    <x v="11"/>
  </r>
  <r>
    <s v="Kiss the Girls "/>
    <n v="6.6"/>
    <x v="10"/>
    <m/>
    <x v="11"/>
  </r>
  <r>
    <s v="Kiss the Girls "/>
    <n v="6.6"/>
    <x v="4"/>
    <m/>
    <x v="11"/>
  </r>
  <r>
    <s v="The Blues Brothers "/>
    <n v="7.9"/>
    <x v="0"/>
    <m/>
    <x v="11"/>
  </r>
  <r>
    <s v="The Blues Brothers "/>
    <n v="7.9"/>
    <x v="7"/>
    <m/>
    <x v="11"/>
  </r>
  <r>
    <s v="The Blues Brothers "/>
    <n v="7.9"/>
    <x v="15"/>
    <m/>
    <x v="11"/>
  </r>
  <r>
    <s v="The Blues Brothers "/>
    <n v="7.9"/>
    <x v="19"/>
    <m/>
    <x v="11"/>
  </r>
  <r>
    <s v="Joyful Noise "/>
    <n v="5.7"/>
    <x v="7"/>
    <m/>
    <x v="11"/>
  </r>
  <r>
    <s v="Joyful Noise "/>
    <n v="5.7"/>
    <x v="19"/>
    <m/>
    <x v="11"/>
  </r>
  <r>
    <s v="About a Boy "/>
    <n v="7.1"/>
    <x v="7"/>
    <m/>
    <x v="11"/>
  </r>
  <r>
    <s v="About a Boy "/>
    <n v="7.1"/>
    <x v="12"/>
    <m/>
    <x v="11"/>
  </r>
  <r>
    <s v="About a Boy "/>
    <n v="7.1"/>
    <x v="5"/>
    <m/>
    <x v="11"/>
  </r>
  <r>
    <s v="Lake Placid "/>
    <n v="5.6"/>
    <x v="0"/>
    <m/>
    <x v="11"/>
  </r>
  <r>
    <s v="Lake Placid "/>
    <n v="5.6"/>
    <x v="7"/>
    <m/>
    <x v="11"/>
  </r>
  <r>
    <s v="Lake Placid "/>
    <n v="5.6"/>
    <x v="16"/>
    <m/>
    <x v="11"/>
  </r>
  <r>
    <s v="Lucky Number Slevin "/>
    <n v="7.8"/>
    <x v="15"/>
    <m/>
    <x v="11"/>
  </r>
  <r>
    <s v="Lucky Number Slevin "/>
    <n v="7.8"/>
    <x v="12"/>
    <m/>
    <x v="11"/>
  </r>
  <r>
    <s v="Lucky Number Slevin "/>
    <n v="7.8"/>
    <x v="10"/>
    <m/>
    <x v="11"/>
  </r>
  <r>
    <s v="Lucky Number Slevin "/>
    <n v="7.8"/>
    <x v="4"/>
    <m/>
    <x v="11"/>
  </r>
  <r>
    <s v="The Right Stuff "/>
    <n v="7.9"/>
    <x v="1"/>
    <m/>
    <x v="11"/>
  </r>
  <r>
    <s v="The Right Stuff "/>
    <n v="7.9"/>
    <x v="12"/>
    <m/>
    <x v="11"/>
  </r>
  <r>
    <s v="The Right Stuff "/>
    <n v="7.9"/>
    <x v="13"/>
    <m/>
    <x v="11"/>
  </r>
  <r>
    <s v="Anonymous "/>
    <n v="6.9"/>
    <x v="12"/>
    <m/>
    <x v="11"/>
  </r>
  <r>
    <s v="Anonymous "/>
    <n v="6.9"/>
    <x v="13"/>
    <m/>
    <x v="11"/>
  </r>
  <r>
    <s v="Anonymous "/>
    <n v="6.9"/>
    <x v="4"/>
    <m/>
    <x v="11"/>
  </r>
  <r>
    <s v="Dark City "/>
    <n v="7.7"/>
    <x v="0"/>
    <m/>
    <x v="11"/>
  </r>
  <r>
    <s v="Dark City "/>
    <n v="7.7"/>
    <x v="12"/>
    <m/>
    <x v="11"/>
  </r>
  <r>
    <s v="Dark City "/>
    <n v="7.7"/>
    <x v="2"/>
    <m/>
    <x v="11"/>
  </r>
  <r>
    <s v="Dark City "/>
    <n v="7.7"/>
    <x v="10"/>
    <m/>
    <x v="11"/>
  </r>
  <r>
    <s v="Dark City "/>
    <n v="7.7"/>
    <x v="3"/>
    <m/>
    <x v="11"/>
  </r>
  <r>
    <s v="Dark City "/>
    <n v="7.7"/>
    <x v="4"/>
    <m/>
    <x v="11"/>
  </r>
  <r>
    <s v="The Duchess "/>
    <n v="6.9"/>
    <x v="18"/>
    <m/>
    <x v="11"/>
  </r>
  <r>
    <s v="The Duchess "/>
    <n v="6.9"/>
    <x v="12"/>
    <m/>
    <x v="11"/>
  </r>
  <r>
    <s v="The Duchess "/>
    <n v="6.9"/>
    <x v="13"/>
    <m/>
    <x v="11"/>
  </r>
  <r>
    <s v="The Duchess "/>
    <n v="6.9"/>
    <x v="5"/>
    <m/>
    <x v="11"/>
  </r>
  <r>
    <s v="The Newton Boys "/>
    <n v="6"/>
    <x v="0"/>
    <m/>
    <x v="11"/>
  </r>
  <r>
    <s v="The Newton Boys "/>
    <n v="6"/>
    <x v="15"/>
    <m/>
    <x v="11"/>
  </r>
  <r>
    <s v="The Newton Boys "/>
    <n v="6"/>
    <x v="12"/>
    <m/>
    <x v="11"/>
  </r>
  <r>
    <s v="The Newton Boys "/>
    <n v="6"/>
    <x v="13"/>
    <m/>
    <x v="11"/>
  </r>
  <r>
    <s v="The Newton Boys "/>
    <n v="6"/>
    <x v="11"/>
    <m/>
    <x v="11"/>
  </r>
  <r>
    <s v="Case 39 "/>
    <n v="6.2"/>
    <x v="16"/>
    <m/>
    <x v="11"/>
  </r>
  <r>
    <s v="Case 39 "/>
    <n v="6.2"/>
    <x v="10"/>
    <m/>
    <x v="11"/>
  </r>
  <r>
    <s v="Case 39 "/>
    <n v="6.2"/>
    <x v="4"/>
    <m/>
    <x v="11"/>
  </r>
  <r>
    <s v="Suspect Zero "/>
    <n v="5.9"/>
    <x v="15"/>
    <m/>
    <x v="11"/>
  </r>
  <r>
    <s v="Suspect Zero "/>
    <n v="5.9"/>
    <x v="12"/>
    <m/>
    <x v="11"/>
  </r>
  <r>
    <s v="Suspect Zero "/>
    <n v="5.9"/>
    <x v="10"/>
    <m/>
    <x v="11"/>
  </r>
  <r>
    <s v="Suspect Zero "/>
    <n v="5.9"/>
    <x v="4"/>
    <m/>
    <x v="11"/>
  </r>
  <r>
    <s v="Martian Child "/>
    <n v="6.8"/>
    <x v="7"/>
    <m/>
    <x v="11"/>
  </r>
  <r>
    <s v="Martian Child "/>
    <n v="6.8"/>
    <x v="12"/>
    <m/>
    <x v="11"/>
  </r>
  <r>
    <s v="Martian Child "/>
    <n v="6.8"/>
    <x v="8"/>
    <m/>
    <x v="11"/>
  </r>
  <r>
    <s v="Money Monster "/>
    <n v="6.7"/>
    <x v="15"/>
    <m/>
    <x v="11"/>
  </r>
  <r>
    <s v="Money Monster "/>
    <n v="6.7"/>
    <x v="12"/>
    <m/>
    <x v="11"/>
  </r>
  <r>
    <s v="Money Monster "/>
    <n v="6.7"/>
    <x v="4"/>
    <m/>
    <x v="11"/>
  </r>
  <r>
    <s v="Formula 51 "/>
    <n v="6.3"/>
    <x v="0"/>
    <m/>
    <x v="11"/>
  </r>
  <r>
    <s v="Formula 51 "/>
    <n v="6.3"/>
    <x v="7"/>
    <m/>
    <x v="11"/>
  </r>
  <r>
    <s v="Formula 51 "/>
    <n v="6.3"/>
    <x v="15"/>
    <m/>
    <x v="11"/>
  </r>
  <r>
    <s v="Formula 51 "/>
    <n v="6.3"/>
    <x v="4"/>
    <m/>
    <x v="11"/>
  </r>
  <r>
    <s v="Flawless "/>
    <n v="6.4"/>
    <x v="7"/>
    <m/>
    <x v="11"/>
  </r>
  <r>
    <s v="Flawless "/>
    <n v="6.4"/>
    <x v="15"/>
    <m/>
    <x v="11"/>
  </r>
  <r>
    <s v="Flawless "/>
    <n v="6.4"/>
    <x v="12"/>
    <m/>
    <x v="11"/>
  </r>
  <r>
    <s v="Mindhunters "/>
    <n v="6.4"/>
    <x v="15"/>
    <m/>
    <x v="11"/>
  </r>
  <r>
    <s v="Mindhunters "/>
    <n v="6.4"/>
    <x v="16"/>
    <m/>
    <x v="11"/>
  </r>
  <r>
    <s v="Mindhunters "/>
    <n v="6.4"/>
    <x v="10"/>
    <m/>
    <x v="11"/>
  </r>
  <r>
    <s v="Mindhunters "/>
    <n v="6.4"/>
    <x v="4"/>
    <m/>
    <x v="11"/>
  </r>
  <r>
    <s v="What Just Happened "/>
    <n v="5.7"/>
    <x v="7"/>
    <m/>
    <x v="11"/>
  </r>
  <r>
    <s v="What Just Happened "/>
    <n v="5.7"/>
    <x v="12"/>
    <m/>
    <x v="11"/>
  </r>
  <r>
    <s v="The Statement "/>
    <n v="6.2"/>
    <x v="12"/>
    <m/>
    <x v="11"/>
  </r>
  <r>
    <s v="The Statement "/>
    <n v="6.2"/>
    <x v="4"/>
    <m/>
    <x v="11"/>
  </r>
  <r>
    <s v="Paul Blart: Mall Cop "/>
    <n v="5.2"/>
    <x v="0"/>
    <m/>
    <x v="11"/>
  </r>
  <r>
    <s v="Paul Blart: Mall Cop "/>
    <n v="5.2"/>
    <x v="7"/>
    <m/>
    <x v="11"/>
  </r>
  <r>
    <s v="Paul Blart: Mall Cop "/>
    <n v="5.2"/>
    <x v="15"/>
    <m/>
    <x v="11"/>
  </r>
  <r>
    <s v="Freaky Friday "/>
    <n v="6.1"/>
    <x v="7"/>
    <m/>
    <x v="11"/>
  </r>
  <r>
    <s v="Freaky Friday "/>
    <n v="6.1"/>
    <x v="8"/>
    <m/>
    <x v="11"/>
  </r>
  <r>
    <s v="Freaky Friday "/>
    <n v="6.1"/>
    <x v="2"/>
    <m/>
    <x v="11"/>
  </r>
  <r>
    <s v="Freaky Friday "/>
    <n v="6.1"/>
    <x v="19"/>
    <m/>
    <x v="11"/>
  </r>
  <r>
    <s v="Freaky Friday "/>
    <n v="6.1"/>
    <x v="5"/>
    <m/>
    <x v="11"/>
  </r>
  <r>
    <s v="The 40-Year-Old Virgin "/>
    <n v="7.1"/>
    <x v="7"/>
    <m/>
    <x v="11"/>
  </r>
  <r>
    <s v="The 40-Year-Old Virgin "/>
    <n v="7.1"/>
    <x v="5"/>
    <m/>
    <x v="11"/>
  </r>
  <r>
    <s v="Shakespeare in Love "/>
    <n v="7.2"/>
    <x v="7"/>
    <m/>
    <x v="11"/>
  </r>
  <r>
    <s v="Shakespeare in Love "/>
    <n v="7.2"/>
    <x v="12"/>
    <m/>
    <x v="11"/>
  </r>
  <r>
    <s v="Shakespeare in Love "/>
    <n v="7.2"/>
    <x v="5"/>
    <m/>
    <x v="11"/>
  </r>
  <r>
    <s v="A Walk Among the Tombstones "/>
    <n v="6.5"/>
    <x v="15"/>
    <m/>
    <x v="11"/>
  </r>
  <r>
    <s v="A Walk Among the Tombstones "/>
    <n v="6.5"/>
    <x v="12"/>
    <m/>
    <x v="11"/>
  </r>
  <r>
    <s v="A Walk Among the Tombstones "/>
    <n v="6.5"/>
    <x v="10"/>
    <m/>
    <x v="11"/>
  </r>
  <r>
    <s v="A Walk Among the Tombstones "/>
    <n v="6.5"/>
    <x v="4"/>
    <m/>
    <x v="11"/>
  </r>
  <r>
    <s v="Kindergarten Cop "/>
    <n v="6"/>
    <x v="0"/>
    <m/>
    <x v="11"/>
  </r>
  <r>
    <s v="Kindergarten Cop "/>
    <n v="6"/>
    <x v="7"/>
    <m/>
    <x v="11"/>
  </r>
  <r>
    <s v="Kindergarten Cop "/>
    <n v="6"/>
    <x v="15"/>
    <m/>
    <x v="11"/>
  </r>
  <r>
    <s v="Pineapple Express "/>
    <n v="7"/>
    <x v="0"/>
    <m/>
    <x v="11"/>
  </r>
  <r>
    <s v="Pineapple Express "/>
    <n v="7"/>
    <x v="7"/>
    <m/>
    <x v="11"/>
  </r>
  <r>
    <s v="Pineapple Express "/>
    <n v="7"/>
    <x v="15"/>
    <m/>
    <x v="11"/>
  </r>
  <r>
    <s v="Ever After: A Cinderella Story "/>
    <n v="7"/>
    <x v="7"/>
    <m/>
    <x v="11"/>
  </r>
  <r>
    <s v="Ever After: A Cinderella Story "/>
    <n v="7"/>
    <x v="12"/>
    <m/>
    <x v="11"/>
  </r>
  <r>
    <s v="Ever After: A Cinderella Story "/>
    <n v="7"/>
    <x v="5"/>
    <m/>
    <x v="11"/>
  </r>
  <r>
    <s v="Open Range "/>
    <n v="7.5"/>
    <x v="12"/>
    <m/>
    <x v="11"/>
  </r>
  <r>
    <s v="Open Range "/>
    <n v="7.5"/>
    <x v="5"/>
    <m/>
    <x v="11"/>
  </r>
  <r>
    <s v="Open Range "/>
    <n v="7.5"/>
    <x v="11"/>
    <m/>
    <x v="11"/>
  </r>
  <r>
    <s v="Flatliners "/>
    <n v="6.6"/>
    <x v="12"/>
    <m/>
    <x v="11"/>
  </r>
  <r>
    <s v="Flatliners "/>
    <n v="6.6"/>
    <x v="16"/>
    <m/>
    <x v="11"/>
  </r>
  <r>
    <s v="Flatliners "/>
    <n v="6.6"/>
    <x v="3"/>
    <m/>
    <x v="11"/>
  </r>
  <r>
    <s v="Flatliners "/>
    <n v="6.6"/>
    <x v="4"/>
    <m/>
    <x v="11"/>
  </r>
  <r>
    <s v="A Bridge Too Far "/>
    <n v="7.4"/>
    <x v="12"/>
    <m/>
    <x v="11"/>
  </r>
  <r>
    <s v="A Bridge Too Far "/>
    <n v="7.4"/>
    <x v="13"/>
    <m/>
    <x v="11"/>
  </r>
  <r>
    <s v="A Bridge Too Far "/>
    <n v="7.4"/>
    <x v="17"/>
    <m/>
    <x v="11"/>
  </r>
  <r>
    <s v="Red Eye "/>
    <n v="6.5"/>
    <x v="10"/>
    <m/>
    <x v="11"/>
  </r>
  <r>
    <s v="Red Eye "/>
    <n v="6.5"/>
    <x v="4"/>
    <m/>
    <x v="11"/>
  </r>
  <r>
    <s v="Final Destination 2 "/>
    <n v="6.2"/>
    <x v="16"/>
    <m/>
    <x v="11"/>
  </r>
  <r>
    <s v="Final Destination 2 "/>
    <n v="6.2"/>
    <x v="4"/>
    <m/>
    <x v="11"/>
  </r>
  <r>
    <s v="O Brother, Where Art Thou? "/>
    <n v="7.8"/>
    <x v="1"/>
    <m/>
    <x v="11"/>
  </r>
  <r>
    <s v="O Brother, Where Art Thou? "/>
    <n v="7.8"/>
    <x v="7"/>
    <m/>
    <x v="11"/>
  </r>
  <r>
    <s v="O Brother, Where Art Thou? "/>
    <n v="7.8"/>
    <x v="15"/>
    <m/>
    <x v="11"/>
  </r>
  <r>
    <s v="O Brother, Where Art Thou? "/>
    <n v="7.8"/>
    <x v="19"/>
    <m/>
    <x v="11"/>
  </r>
  <r>
    <s v="Legion "/>
    <n v="5.2"/>
    <x v="0"/>
    <m/>
    <x v="11"/>
  </r>
  <r>
    <s v="Legion "/>
    <n v="5.2"/>
    <x v="2"/>
    <m/>
    <x v="11"/>
  </r>
  <r>
    <s v="Legion "/>
    <n v="5.2"/>
    <x v="16"/>
    <m/>
    <x v="11"/>
  </r>
  <r>
    <s v="Pain &amp; Gain "/>
    <n v="6.5"/>
    <x v="7"/>
    <m/>
    <x v="11"/>
  </r>
  <r>
    <s v="Pain &amp; Gain "/>
    <n v="6.5"/>
    <x v="15"/>
    <m/>
    <x v="11"/>
  </r>
  <r>
    <s v="Pain &amp; Gain "/>
    <n v="6.5"/>
    <x v="12"/>
    <m/>
    <x v="11"/>
  </r>
  <r>
    <s v="In Good Company "/>
    <n v="6.5"/>
    <x v="7"/>
    <m/>
    <x v="11"/>
  </r>
  <r>
    <s v="In Good Company "/>
    <n v="6.5"/>
    <x v="12"/>
    <m/>
    <x v="11"/>
  </r>
  <r>
    <s v="In Good Company "/>
    <n v="6.5"/>
    <x v="5"/>
    <m/>
    <x v="11"/>
  </r>
  <r>
    <s v="Clockstoppers "/>
    <n v="5.2"/>
    <x v="0"/>
    <m/>
    <x v="11"/>
  </r>
  <r>
    <s v="Clockstoppers "/>
    <n v="5.2"/>
    <x v="1"/>
    <m/>
    <x v="11"/>
  </r>
  <r>
    <s v="Clockstoppers "/>
    <n v="5.2"/>
    <x v="7"/>
    <m/>
    <x v="11"/>
  </r>
  <r>
    <s v="Clockstoppers "/>
    <n v="5.2"/>
    <x v="3"/>
    <m/>
    <x v="11"/>
  </r>
  <r>
    <s v="Clockstoppers "/>
    <n v="5.2"/>
    <x v="4"/>
    <m/>
    <x v="11"/>
  </r>
  <r>
    <s v="Silverado "/>
    <n v="7.2"/>
    <x v="0"/>
    <m/>
    <x v="11"/>
  </r>
  <r>
    <s v="Silverado "/>
    <n v="7.2"/>
    <x v="15"/>
    <m/>
    <x v="11"/>
  </r>
  <r>
    <s v="Silverado "/>
    <n v="7.2"/>
    <x v="12"/>
    <m/>
    <x v="11"/>
  </r>
  <r>
    <s v="Silverado "/>
    <n v="7.2"/>
    <x v="11"/>
    <m/>
    <x v="11"/>
  </r>
  <r>
    <s v="Brothers "/>
    <n v="7.1"/>
    <x v="12"/>
    <m/>
    <x v="11"/>
  </r>
  <r>
    <s v="Brothers "/>
    <n v="7.1"/>
    <x v="4"/>
    <m/>
    <x v="11"/>
  </r>
  <r>
    <s v="Agent Cody Banks 2: Destination London "/>
    <n v="4.5"/>
    <x v="0"/>
    <m/>
    <x v="11"/>
  </r>
  <r>
    <s v="Agent Cody Banks 2: Destination London "/>
    <n v="4.5"/>
    <x v="1"/>
    <m/>
    <x v="11"/>
  </r>
  <r>
    <s v="Agent Cody Banks 2: Destination London "/>
    <n v="4.5"/>
    <x v="7"/>
    <m/>
    <x v="11"/>
  </r>
  <r>
    <s v="Agent Cody Banks 2: Destination London "/>
    <n v="4.5"/>
    <x v="8"/>
    <m/>
    <x v="11"/>
  </r>
  <r>
    <s v="Agent Cody Banks 2: Destination London "/>
    <n v="4.5"/>
    <x v="5"/>
    <m/>
    <x v="11"/>
  </r>
  <r>
    <s v="Agent Cody Banks 2: Destination London "/>
    <n v="4.5"/>
    <x v="3"/>
    <m/>
    <x v="11"/>
  </r>
  <r>
    <s v="New Year's Eve "/>
    <n v="5.7"/>
    <x v="7"/>
    <m/>
    <x v="11"/>
  </r>
  <r>
    <s v="New Year's Eve "/>
    <n v="5.7"/>
    <x v="5"/>
    <m/>
    <x v="11"/>
  </r>
  <r>
    <s v="Original Sin "/>
    <n v="6"/>
    <x v="12"/>
    <m/>
    <x v="11"/>
  </r>
  <r>
    <s v="Original Sin "/>
    <n v="6"/>
    <x v="10"/>
    <m/>
    <x v="11"/>
  </r>
  <r>
    <s v="Original Sin "/>
    <n v="6"/>
    <x v="5"/>
    <m/>
    <x v="11"/>
  </r>
  <r>
    <s v="Original Sin "/>
    <n v="6"/>
    <x v="4"/>
    <m/>
    <x v="11"/>
  </r>
  <r>
    <s v="The Raven "/>
    <n v="6.4"/>
    <x v="15"/>
    <m/>
    <x v="11"/>
  </r>
  <r>
    <s v="The Raven "/>
    <n v="6.4"/>
    <x v="10"/>
    <m/>
    <x v="11"/>
  </r>
  <r>
    <s v="The Raven "/>
    <n v="6.4"/>
    <x v="4"/>
    <m/>
    <x v="11"/>
  </r>
  <r>
    <s v="Welcome to Mooseport "/>
    <n v="5.2"/>
    <x v="7"/>
    <m/>
    <x v="11"/>
  </r>
  <r>
    <s v="Welcome to Mooseport "/>
    <n v="5.2"/>
    <x v="5"/>
    <m/>
    <x v="11"/>
  </r>
  <r>
    <s v="Highlander: The Final Dimension "/>
    <n v="4.3"/>
    <x v="0"/>
    <m/>
    <x v="11"/>
  </r>
  <r>
    <s v="Highlander: The Final Dimension "/>
    <n v="4.3"/>
    <x v="2"/>
    <m/>
    <x v="11"/>
  </r>
  <r>
    <s v="Highlander: The Final Dimension "/>
    <n v="4.3"/>
    <x v="5"/>
    <m/>
    <x v="11"/>
  </r>
  <r>
    <s v="Highlander: The Final Dimension "/>
    <n v="4.3"/>
    <x v="3"/>
    <m/>
    <x v="11"/>
  </r>
  <r>
    <s v="Blood and Wine "/>
    <n v="6.1"/>
    <x v="15"/>
    <m/>
    <x v="11"/>
  </r>
  <r>
    <s v="Blood and Wine "/>
    <n v="6.1"/>
    <x v="12"/>
    <m/>
    <x v="11"/>
  </r>
  <r>
    <s v="Blood and Wine "/>
    <n v="6.1"/>
    <x v="4"/>
    <m/>
    <x v="11"/>
  </r>
  <r>
    <s v="The Curse of the Jade Scorpion "/>
    <n v="6.8"/>
    <x v="7"/>
    <m/>
    <x v="11"/>
  </r>
  <r>
    <s v="The Curse of the Jade Scorpion "/>
    <n v="6.8"/>
    <x v="15"/>
    <m/>
    <x v="11"/>
  </r>
  <r>
    <s v="The Curse of the Jade Scorpion "/>
    <n v="6.8"/>
    <x v="10"/>
    <m/>
    <x v="11"/>
  </r>
  <r>
    <s v="The Curse of the Jade Scorpion "/>
    <n v="6.8"/>
    <x v="5"/>
    <m/>
    <x v="11"/>
  </r>
  <r>
    <s v="Flipper "/>
    <n v="5.2"/>
    <x v="1"/>
    <m/>
    <x v="11"/>
  </r>
  <r>
    <s v="Flipper "/>
    <n v="5.2"/>
    <x v="8"/>
    <m/>
    <x v="11"/>
  </r>
  <r>
    <s v="Self/less "/>
    <n v="6.5"/>
    <x v="0"/>
    <m/>
    <x v="11"/>
  </r>
  <r>
    <s v="Self/less "/>
    <n v="6.5"/>
    <x v="10"/>
    <m/>
    <x v="11"/>
  </r>
  <r>
    <s v="Self/less "/>
    <n v="6.5"/>
    <x v="3"/>
    <m/>
    <x v="11"/>
  </r>
  <r>
    <s v="Self/less "/>
    <n v="6.5"/>
    <x v="4"/>
    <m/>
    <x v="11"/>
  </r>
  <r>
    <s v="The Constant Gardener "/>
    <n v="7.5"/>
    <x v="12"/>
    <m/>
    <x v="11"/>
  </r>
  <r>
    <s v="The Constant Gardener "/>
    <n v="7.5"/>
    <x v="10"/>
    <m/>
    <x v="11"/>
  </r>
  <r>
    <s v="The Constant Gardener "/>
    <n v="7.5"/>
    <x v="5"/>
    <m/>
    <x v="11"/>
  </r>
  <r>
    <s v="The Constant Gardener "/>
    <n v="7.5"/>
    <x v="4"/>
    <m/>
    <x v="11"/>
  </r>
  <r>
    <s v="The Passion of the Christ "/>
    <n v="7.1"/>
    <x v="12"/>
    <m/>
    <x v="11"/>
  </r>
  <r>
    <s v="Mrs. Doubtfire "/>
    <n v="6.9"/>
    <x v="7"/>
    <m/>
    <x v="11"/>
  </r>
  <r>
    <s v="Mrs. Doubtfire "/>
    <n v="6.9"/>
    <x v="12"/>
    <m/>
    <x v="11"/>
  </r>
  <r>
    <s v="Mrs. Doubtfire "/>
    <n v="6.9"/>
    <x v="8"/>
    <m/>
    <x v="11"/>
  </r>
  <r>
    <s v="Mrs. Doubtfire "/>
    <n v="6.9"/>
    <x v="5"/>
    <m/>
    <x v="11"/>
  </r>
  <r>
    <s v="Rain Man "/>
    <n v="8"/>
    <x v="12"/>
    <m/>
    <x v="11"/>
  </r>
  <r>
    <s v="Gran Torino "/>
    <n v="8.1999999999999993"/>
    <x v="12"/>
    <m/>
    <x v="11"/>
  </r>
  <r>
    <s v="W. "/>
    <n v="6.4"/>
    <x v="18"/>
    <m/>
    <x v="11"/>
  </r>
  <r>
    <s v="W. "/>
    <n v="6.4"/>
    <x v="12"/>
    <m/>
    <x v="11"/>
  </r>
  <r>
    <s v="W. "/>
    <n v="6.4"/>
    <x v="13"/>
    <m/>
    <x v="11"/>
  </r>
  <r>
    <s v="Taken "/>
    <n v="7.9"/>
    <x v="0"/>
    <m/>
    <x v="11"/>
  </r>
  <r>
    <s v="Taken "/>
    <n v="7.9"/>
    <x v="4"/>
    <m/>
    <x v="11"/>
  </r>
  <r>
    <s v="The Best of Me "/>
    <n v="6.7"/>
    <x v="12"/>
    <m/>
    <x v="11"/>
  </r>
  <r>
    <s v="The Best of Me "/>
    <n v="6.7"/>
    <x v="5"/>
    <m/>
    <x v="11"/>
  </r>
  <r>
    <s v="The Bodyguard "/>
    <n v="6.1"/>
    <x v="0"/>
    <m/>
    <x v="11"/>
  </r>
  <r>
    <s v="The Bodyguard "/>
    <n v="6.1"/>
    <x v="12"/>
    <m/>
    <x v="11"/>
  </r>
  <r>
    <s v="The Bodyguard "/>
    <n v="6.1"/>
    <x v="19"/>
    <m/>
    <x v="11"/>
  </r>
  <r>
    <s v="The Bodyguard "/>
    <n v="6.1"/>
    <x v="5"/>
    <m/>
    <x v="11"/>
  </r>
  <r>
    <s v="Schindler's List "/>
    <n v="8.9"/>
    <x v="18"/>
    <m/>
    <x v="11"/>
  </r>
  <r>
    <s v="Schindler's List "/>
    <n v="8.9"/>
    <x v="12"/>
    <m/>
    <x v="11"/>
  </r>
  <r>
    <s v="Schindler's List "/>
    <n v="8.9"/>
    <x v="13"/>
    <m/>
    <x v="11"/>
  </r>
  <r>
    <s v="The Help "/>
    <n v="8.1"/>
    <x v="12"/>
    <m/>
    <x v="11"/>
  </r>
  <r>
    <s v="The Fifth Estate "/>
    <n v="6.2"/>
    <x v="18"/>
    <m/>
    <x v="11"/>
  </r>
  <r>
    <s v="The Fifth Estate "/>
    <n v="6.2"/>
    <x v="12"/>
    <m/>
    <x v="11"/>
  </r>
  <r>
    <s v="The Fifth Estate "/>
    <n v="6.2"/>
    <x v="4"/>
    <m/>
    <x v="11"/>
  </r>
  <r>
    <s v="Scooby-Doo 2: Monsters Unleashed "/>
    <n v="4.9000000000000004"/>
    <x v="1"/>
    <m/>
    <x v="11"/>
  </r>
  <r>
    <s v="Scooby-Doo 2: Monsters Unleashed "/>
    <n v="4.9000000000000004"/>
    <x v="7"/>
    <m/>
    <x v="11"/>
  </r>
  <r>
    <s v="Scooby-Doo 2: Monsters Unleashed "/>
    <n v="4.9000000000000004"/>
    <x v="8"/>
    <m/>
    <x v="11"/>
  </r>
  <r>
    <s v="Scooby-Doo 2: Monsters Unleashed "/>
    <n v="4.9000000000000004"/>
    <x v="2"/>
    <m/>
    <x v="11"/>
  </r>
  <r>
    <s v="Scooby-Doo 2: Monsters Unleashed "/>
    <n v="4.9000000000000004"/>
    <x v="16"/>
    <m/>
    <x v="11"/>
  </r>
  <r>
    <s v="Scooby-Doo 2: Monsters Unleashed "/>
    <n v="4.9000000000000004"/>
    <x v="10"/>
    <m/>
    <x v="11"/>
  </r>
  <r>
    <s v="Freddy vs. Jason "/>
    <n v="5.8"/>
    <x v="0"/>
    <m/>
    <x v="11"/>
  </r>
  <r>
    <s v="Freddy vs. Jason "/>
    <n v="5.8"/>
    <x v="16"/>
    <m/>
    <x v="11"/>
  </r>
  <r>
    <s v="Freddy vs. Jason "/>
    <n v="5.8"/>
    <x v="4"/>
    <m/>
    <x v="11"/>
  </r>
  <r>
    <s v="Jimmy Neutron: Boy Genius "/>
    <n v="6"/>
    <x v="0"/>
    <m/>
    <x v="11"/>
  </r>
  <r>
    <s v="Jimmy Neutron: Boy Genius "/>
    <n v="6"/>
    <x v="1"/>
    <m/>
    <x v="11"/>
  </r>
  <r>
    <s v="Jimmy Neutron: Boy Genius "/>
    <n v="6"/>
    <x v="6"/>
    <m/>
    <x v="11"/>
  </r>
  <r>
    <s v="Jimmy Neutron: Boy Genius "/>
    <n v="6"/>
    <x v="7"/>
    <m/>
    <x v="11"/>
  </r>
  <r>
    <s v="Jimmy Neutron: Boy Genius "/>
    <n v="6"/>
    <x v="8"/>
    <m/>
    <x v="11"/>
  </r>
  <r>
    <s v="Jimmy Neutron: Boy Genius "/>
    <n v="6"/>
    <x v="3"/>
    <m/>
    <x v="11"/>
  </r>
  <r>
    <s v="Cloverfield "/>
    <n v="7"/>
    <x v="0"/>
    <m/>
    <x v="11"/>
  </r>
  <r>
    <s v="Cloverfield "/>
    <n v="7"/>
    <x v="1"/>
    <m/>
    <x v="11"/>
  </r>
  <r>
    <s v="Cloverfield "/>
    <n v="7"/>
    <x v="16"/>
    <m/>
    <x v="11"/>
  </r>
  <r>
    <s v="Cloverfield "/>
    <n v="7"/>
    <x v="3"/>
    <m/>
    <x v="11"/>
  </r>
  <r>
    <s v="Teenage Mutant Ninja Turtles II: The Secret of the Ooze "/>
    <n v="6"/>
    <x v="0"/>
    <m/>
    <x v="11"/>
  </r>
  <r>
    <s v="Teenage Mutant Ninja Turtles II: The Secret of the Ooze "/>
    <n v="6"/>
    <x v="1"/>
    <m/>
    <x v="11"/>
  </r>
  <r>
    <s v="Teenage Mutant Ninja Turtles II: The Secret of the Ooze "/>
    <n v="6"/>
    <x v="7"/>
    <m/>
    <x v="11"/>
  </r>
  <r>
    <s v="Teenage Mutant Ninja Turtles II: The Secret of the Ooze "/>
    <n v="6"/>
    <x v="8"/>
    <m/>
    <x v="11"/>
  </r>
  <r>
    <s v="Teenage Mutant Ninja Turtles II: The Secret of the Ooze "/>
    <n v="6"/>
    <x v="3"/>
    <m/>
    <x v="11"/>
  </r>
  <r>
    <s v="The Untouchables "/>
    <n v="7.9"/>
    <x v="15"/>
    <m/>
    <x v="11"/>
  </r>
  <r>
    <s v="The Untouchables "/>
    <n v="7.9"/>
    <x v="12"/>
    <m/>
    <x v="11"/>
  </r>
  <r>
    <s v="The Untouchables "/>
    <n v="7.9"/>
    <x v="4"/>
    <m/>
    <x v="11"/>
  </r>
  <r>
    <s v="No Country for Old Men "/>
    <n v="8.1"/>
    <x v="15"/>
    <m/>
    <x v="11"/>
  </r>
  <r>
    <s v="No Country for Old Men "/>
    <n v="8.1"/>
    <x v="12"/>
    <m/>
    <x v="11"/>
  </r>
  <r>
    <s v="No Country for Old Men "/>
    <n v="8.1"/>
    <x v="4"/>
    <m/>
    <x v="11"/>
  </r>
  <r>
    <s v="Ride Along "/>
    <n v="6.2"/>
    <x v="0"/>
    <m/>
    <x v="11"/>
  </r>
  <r>
    <s v="Ride Along "/>
    <n v="6.2"/>
    <x v="7"/>
    <m/>
    <x v="11"/>
  </r>
  <r>
    <s v="Ride Along "/>
    <n v="6.2"/>
    <x v="15"/>
    <m/>
    <x v="11"/>
  </r>
  <r>
    <s v="Ride Along "/>
    <n v="6.2"/>
    <x v="5"/>
    <m/>
    <x v="11"/>
  </r>
  <r>
    <s v="Bridget Jones's Diary "/>
    <n v="6.7"/>
    <x v="7"/>
    <m/>
    <x v="11"/>
  </r>
  <r>
    <s v="Bridget Jones's Diary "/>
    <n v="6.7"/>
    <x v="12"/>
    <m/>
    <x v="11"/>
  </r>
  <r>
    <s v="Bridget Jones's Diary "/>
    <n v="6.7"/>
    <x v="5"/>
    <m/>
    <x v="11"/>
  </r>
  <r>
    <s v="Chocolat "/>
    <n v="7.3"/>
    <x v="12"/>
    <m/>
    <x v="11"/>
  </r>
  <r>
    <s v="Chocolat "/>
    <n v="7.3"/>
    <x v="5"/>
    <m/>
    <x v="11"/>
  </r>
  <r>
    <s v="Legally Blonde 2: Red, White &amp; Blonde "/>
    <n v="4.5999999999999996"/>
    <x v="7"/>
    <m/>
    <x v="11"/>
  </r>
  <r>
    <s v="Parental Guidance "/>
    <n v="6.1"/>
    <x v="7"/>
    <m/>
    <x v="11"/>
  </r>
  <r>
    <s v="Parental Guidance "/>
    <n v="6.1"/>
    <x v="8"/>
    <m/>
    <x v="11"/>
  </r>
  <r>
    <s v="No Strings Attached "/>
    <n v="6.2"/>
    <x v="7"/>
    <m/>
    <x v="11"/>
  </r>
  <r>
    <s v="No Strings Attached "/>
    <n v="6.2"/>
    <x v="5"/>
    <m/>
    <x v="11"/>
  </r>
  <r>
    <s v="Tombstone "/>
    <n v="7.8"/>
    <x v="0"/>
    <m/>
    <x v="11"/>
  </r>
  <r>
    <s v="Tombstone "/>
    <n v="7.8"/>
    <x v="18"/>
    <m/>
    <x v="11"/>
  </r>
  <r>
    <s v="Tombstone "/>
    <n v="7.8"/>
    <x v="12"/>
    <m/>
    <x v="11"/>
  </r>
  <r>
    <s v="Tombstone "/>
    <n v="7.8"/>
    <x v="13"/>
    <m/>
    <x v="11"/>
  </r>
  <r>
    <s v="Tombstone "/>
    <n v="7.8"/>
    <x v="5"/>
    <m/>
    <x v="11"/>
  </r>
  <r>
    <s v="Tombstone "/>
    <n v="7.8"/>
    <x v="11"/>
    <m/>
    <x v="11"/>
  </r>
  <r>
    <s v="Romeo Must Die "/>
    <n v="6.1"/>
    <x v="0"/>
    <m/>
    <x v="11"/>
  </r>
  <r>
    <s v="Romeo Must Die "/>
    <n v="6.1"/>
    <x v="15"/>
    <m/>
    <x v="11"/>
  </r>
  <r>
    <s v="Romeo Must Die "/>
    <n v="6.1"/>
    <x v="4"/>
    <m/>
    <x v="11"/>
  </r>
  <r>
    <s v="Final Destination 3 "/>
    <n v="5.8"/>
    <x v="16"/>
    <m/>
    <x v="11"/>
  </r>
  <r>
    <s v="The Lucky One "/>
    <n v="6.5"/>
    <x v="12"/>
    <m/>
    <x v="11"/>
  </r>
  <r>
    <s v="The Lucky One "/>
    <n v="6.5"/>
    <x v="5"/>
    <m/>
    <x v="11"/>
  </r>
  <r>
    <s v="Bridge to Terabithia "/>
    <n v="7.2"/>
    <x v="1"/>
    <m/>
    <x v="11"/>
  </r>
  <r>
    <s v="Bridge to Terabithia "/>
    <n v="7.2"/>
    <x v="12"/>
    <m/>
    <x v="11"/>
  </r>
  <r>
    <s v="Bridge to Terabithia "/>
    <n v="7.2"/>
    <x v="8"/>
    <m/>
    <x v="11"/>
  </r>
  <r>
    <s v="Bridge to Terabithia "/>
    <n v="7.2"/>
    <x v="2"/>
    <m/>
    <x v="11"/>
  </r>
  <r>
    <s v="Finding Neverland "/>
    <n v="7.8"/>
    <x v="18"/>
    <m/>
    <x v="11"/>
  </r>
  <r>
    <s v="Finding Neverland "/>
    <n v="7.8"/>
    <x v="12"/>
    <m/>
    <x v="11"/>
  </r>
  <r>
    <s v="Finding Neverland "/>
    <n v="7.8"/>
    <x v="8"/>
    <m/>
    <x v="11"/>
  </r>
  <r>
    <s v="A Madea Christmas "/>
    <n v="4.7"/>
    <x v="7"/>
    <m/>
    <x v="11"/>
  </r>
  <r>
    <s v="A Madea Christmas "/>
    <n v="4.7"/>
    <x v="12"/>
    <m/>
    <x v="11"/>
  </r>
  <r>
    <s v="The Grey "/>
    <n v="6.8"/>
    <x v="0"/>
    <m/>
    <x v="11"/>
  </r>
  <r>
    <s v="The Grey "/>
    <n v="6.8"/>
    <x v="1"/>
    <m/>
    <x v="11"/>
  </r>
  <r>
    <s v="The Grey "/>
    <n v="6.8"/>
    <x v="12"/>
    <m/>
    <x v="11"/>
  </r>
  <r>
    <s v="The Grey "/>
    <n v="6.8"/>
    <x v="4"/>
    <m/>
    <x v="11"/>
  </r>
  <r>
    <s v="Hide and Seek "/>
    <n v="5.9"/>
    <x v="12"/>
    <m/>
    <x v="11"/>
  </r>
  <r>
    <s v="Hide and Seek "/>
    <n v="5.9"/>
    <x v="16"/>
    <m/>
    <x v="11"/>
  </r>
  <r>
    <s v="Hide and Seek "/>
    <n v="5.9"/>
    <x v="10"/>
    <m/>
    <x v="11"/>
  </r>
  <r>
    <s v="Hide and Seek "/>
    <n v="5.9"/>
    <x v="4"/>
    <m/>
    <x v="11"/>
  </r>
  <r>
    <s v="Anchorman: The Legend of Ron Burgundy "/>
    <n v="7.2"/>
    <x v="7"/>
    <m/>
    <x v="11"/>
  </r>
  <r>
    <s v="Goodfellas "/>
    <n v="8.6999999999999993"/>
    <x v="18"/>
    <m/>
    <x v="11"/>
  </r>
  <r>
    <s v="Goodfellas "/>
    <n v="8.6999999999999993"/>
    <x v="15"/>
    <m/>
    <x v="11"/>
  </r>
  <r>
    <s v="Goodfellas "/>
    <n v="8.6999999999999993"/>
    <x v="12"/>
    <m/>
    <x v="11"/>
  </r>
  <r>
    <s v="Agent Cody Banks "/>
    <n v="5"/>
    <x v="0"/>
    <m/>
    <x v="11"/>
  </r>
  <r>
    <s v="Agent Cody Banks "/>
    <n v="5"/>
    <x v="1"/>
    <m/>
    <x v="11"/>
  </r>
  <r>
    <s v="Agent Cody Banks "/>
    <n v="5"/>
    <x v="7"/>
    <m/>
    <x v="11"/>
  </r>
  <r>
    <s v="Agent Cody Banks "/>
    <n v="5"/>
    <x v="15"/>
    <m/>
    <x v="11"/>
  </r>
  <r>
    <s v="Agent Cody Banks "/>
    <n v="5"/>
    <x v="8"/>
    <m/>
    <x v="11"/>
  </r>
  <r>
    <s v="Agent Cody Banks "/>
    <n v="5"/>
    <x v="5"/>
    <m/>
    <x v="11"/>
  </r>
  <r>
    <s v="Agent Cody Banks "/>
    <n v="5"/>
    <x v="4"/>
    <m/>
    <x v="11"/>
  </r>
  <r>
    <s v="Nanny McPhee "/>
    <n v="6.6"/>
    <x v="7"/>
    <m/>
    <x v="11"/>
  </r>
  <r>
    <s v="Nanny McPhee "/>
    <n v="6.6"/>
    <x v="8"/>
    <m/>
    <x v="11"/>
  </r>
  <r>
    <s v="Nanny McPhee "/>
    <n v="6.6"/>
    <x v="2"/>
    <m/>
    <x v="11"/>
  </r>
  <r>
    <s v="Scarface "/>
    <n v="8.3000000000000007"/>
    <x v="15"/>
    <m/>
    <x v="11"/>
  </r>
  <r>
    <s v="Scarface "/>
    <n v="8.3000000000000007"/>
    <x v="12"/>
    <m/>
    <x v="11"/>
  </r>
  <r>
    <s v="Nothing to Lose "/>
    <n v="6.7"/>
    <x v="0"/>
    <m/>
    <x v="11"/>
  </r>
  <r>
    <s v="Nothing to Lose "/>
    <n v="6.7"/>
    <x v="1"/>
    <m/>
    <x v="11"/>
  </r>
  <r>
    <s v="Nothing to Lose "/>
    <n v="6.7"/>
    <x v="7"/>
    <m/>
    <x v="11"/>
  </r>
  <r>
    <s v="Nothing to Lose "/>
    <n v="6.7"/>
    <x v="15"/>
    <m/>
    <x v="11"/>
  </r>
  <r>
    <s v="The Last Emperor "/>
    <n v="7.8"/>
    <x v="18"/>
    <m/>
    <x v="11"/>
  </r>
  <r>
    <s v="The Last Emperor "/>
    <n v="7.8"/>
    <x v="12"/>
    <m/>
    <x v="11"/>
  </r>
  <r>
    <s v="The Last Emperor "/>
    <n v="7.8"/>
    <x v="13"/>
    <m/>
    <x v="11"/>
  </r>
  <r>
    <s v="Contraband "/>
    <n v="6.5"/>
    <x v="0"/>
    <m/>
    <x v="11"/>
  </r>
  <r>
    <s v="Contraband "/>
    <n v="6.5"/>
    <x v="15"/>
    <m/>
    <x v="11"/>
  </r>
  <r>
    <s v="Contraband "/>
    <n v="6.5"/>
    <x v="12"/>
    <m/>
    <x v="11"/>
  </r>
  <r>
    <s v="Contraband "/>
    <n v="6.5"/>
    <x v="4"/>
    <m/>
    <x v="11"/>
  </r>
  <r>
    <s v="Money Talks "/>
    <n v="6.1"/>
    <x v="0"/>
    <m/>
    <x v="11"/>
  </r>
  <r>
    <s v="Money Talks "/>
    <n v="6.1"/>
    <x v="7"/>
    <m/>
    <x v="11"/>
  </r>
  <r>
    <s v="Money Talks "/>
    <n v="6.1"/>
    <x v="15"/>
    <m/>
    <x v="11"/>
  </r>
  <r>
    <s v="Money Talks "/>
    <n v="6.1"/>
    <x v="4"/>
    <m/>
    <x v="11"/>
  </r>
  <r>
    <s v="There Will Be Blood "/>
    <n v="8.1"/>
    <x v="12"/>
    <m/>
    <x v="11"/>
  </r>
  <r>
    <s v="The Wild Thornberrys Movie "/>
    <n v="5.2"/>
    <x v="1"/>
    <m/>
    <x v="11"/>
  </r>
  <r>
    <s v="The Wild Thornberrys Movie "/>
    <n v="5.2"/>
    <x v="6"/>
    <m/>
    <x v="11"/>
  </r>
  <r>
    <s v="The Wild Thornberrys Movie "/>
    <n v="5.2"/>
    <x v="7"/>
    <m/>
    <x v="11"/>
  </r>
  <r>
    <s v="The Wild Thornberrys Movie "/>
    <n v="5.2"/>
    <x v="8"/>
    <m/>
    <x v="11"/>
  </r>
  <r>
    <s v="The Wild Thornberrys Movie "/>
    <n v="5.2"/>
    <x v="2"/>
    <m/>
    <x v="11"/>
  </r>
  <r>
    <s v="Rugrats Go Wild "/>
    <n v="5.6"/>
    <x v="1"/>
    <m/>
    <x v="11"/>
  </r>
  <r>
    <s v="Rugrats Go Wild "/>
    <n v="5.6"/>
    <x v="6"/>
    <m/>
    <x v="11"/>
  </r>
  <r>
    <s v="Rugrats Go Wild "/>
    <n v="5.6"/>
    <x v="7"/>
    <m/>
    <x v="11"/>
  </r>
  <r>
    <s v="Rugrats Go Wild "/>
    <n v="5.6"/>
    <x v="8"/>
    <m/>
    <x v="11"/>
  </r>
  <r>
    <s v="Rugrats Go Wild "/>
    <n v="5.6"/>
    <x v="2"/>
    <m/>
    <x v="11"/>
  </r>
  <r>
    <s v="Rugrats Go Wild "/>
    <n v="5.6"/>
    <x v="9"/>
    <m/>
    <x v="11"/>
  </r>
  <r>
    <s v="Undercover Brother "/>
    <n v="5.8"/>
    <x v="0"/>
    <m/>
    <x v="11"/>
  </r>
  <r>
    <s v="Undercover Brother "/>
    <n v="5.8"/>
    <x v="7"/>
    <m/>
    <x v="11"/>
  </r>
  <r>
    <s v="The Sisterhood of the Traveling Pants "/>
    <n v="6.6"/>
    <x v="7"/>
    <m/>
    <x v="11"/>
  </r>
  <r>
    <s v="The Sisterhood of the Traveling Pants "/>
    <n v="6.6"/>
    <x v="12"/>
    <m/>
    <x v="11"/>
  </r>
  <r>
    <s v="The Sisterhood of the Traveling Pants "/>
    <n v="6.6"/>
    <x v="8"/>
    <m/>
    <x v="11"/>
  </r>
  <r>
    <s v="The Sisterhood of the Traveling Pants "/>
    <n v="6.6"/>
    <x v="5"/>
    <m/>
    <x v="11"/>
  </r>
  <r>
    <s v="Kiss of the Dragon "/>
    <n v="6.6"/>
    <x v="0"/>
    <m/>
    <x v="11"/>
  </r>
  <r>
    <s v="Kiss of the Dragon "/>
    <n v="6.6"/>
    <x v="15"/>
    <m/>
    <x v="11"/>
  </r>
  <r>
    <s v="Kiss of the Dragon "/>
    <n v="6.6"/>
    <x v="12"/>
    <m/>
    <x v="11"/>
  </r>
  <r>
    <s v="Kiss of the Dragon "/>
    <n v="6.6"/>
    <x v="4"/>
    <m/>
    <x v="11"/>
  </r>
  <r>
    <s v="The House Bunny "/>
    <n v="5.5"/>
    <x v="7"/>
    <m/>
    <x v="11"/>
  </r>
  <r>
    <s v="The House Bunny "/>
    <n v="5.5"/>
    <x v="5"/>
    <m/>
    <x v="11"/>
  </r>
  <r>
    <s v="Million Dollar Arm "/>
    <n v="7"/>
    <x v="18"/>
    <m/>
    <x v="11"/>
  </r>
  <r>
    <s v="Million Dollar Arm "/>
    <n v="7"/>
    <x v="12"/>
    <m/>
    <x v="11"/>
  </r>
  <r>
    <s v="Million Dollar Arm "/>
    <n v="7"/>
    <x v="14"/>
    <m/>
    <x v="11"/>
  </r>
  <r>
    <s v="The Giver "/>
    <n v="6.5"/>
    <x v="12"/>
    <m/>
    <x v="11"/>
  </r>
  <r>
    <s v="The Giver "/>
    <n v="6.5"/>
    <x v="5"/>
    <m/>
    <x v="11"/>
  </r>
  <r>
    <s v="The Giver "/>
    <n v="6.5"/>
    <x v="3"/>
    <m/>
    <x v="11"/>
  </r>
  <r>
    <s v="What a Girl Wants "/>
    <n v="5.8"/>
    <x v="7"/>
    <m/>
    <x v="11"/>
  </r>
  <r>
    <s v="What a Girl Wants "/>
    <n v="5.8"/>
    <x v="12"/>
    <m/>
    <x v="11"/>
  </r>
  <r>
    <s v="What a Girl Wants "/>
    <n v="5.8"/>
    <x v="8"/>
    <m/>
    <x v="11"/>
  </r>
  <r>
    <s v="What a Girl Wants "/>
    <n v="5.8"/>
    <x v="5"/>
    <m/>
    <x v="11"/>
  </r>
  <r>
    <s v="Jeepers Creepers II "/>
    <n v="5.6"/>
    <x v="16"/>
    <m/>
    <x v="11"/>
  </r>
  <r>
    <s v="Good Luck Chuck "/>
    <n v="5.6"/>
    <x v="7"/>
    <m/>
    <x v="11"/>
  </r>
  <r>
    <s v="Good Luck Chuck "/>
    <n v="5.6"/>
    <x v="5"/>
    <m/>
    <x v="11"/>
  </r>
  <r>
    <s v="Cradle 2 the Grave "/>
    <n v="5.8"/>
    <x v="0"/>
    <m/>
    <x v="11"/>
  </r>
  <r>
    <s v="Cradle 2 the Grave "/>
    <n v="5.8"/>
    <x v="15"/>
    <m/>
    <x v="11"/>
  </r>
  <r>
    <s v="Cradle 2 the Grave "/>
    <n v="5.8"/>
    <x v="12"/>
    <m/>
    <x v="11"/>
  </r>
  <r>
    <s v="Cradle 2 the Grave "/>
    <n v="5.8"/>
    <x v="4"/>
    <m/>
    <x v="11"/>
  </r>
  <r>
    <s v="The Hours "/>
    <n v="7.6"/>
    <x v="12"/>
    <m/>
    <x v="11"/>
  </r>
  <r>
    <s v="The Hours "/>
    <n v="7.6"/>
    <x v="5"/>
    <m/>
    <x v="11"/>
  </r>
  <r>
    <s v="She's the Man "/>
    <n v="6.4"/>
    <x v="7"/>
    <m/>
    <x v="11"/>
  </r>
  <r>
    <s v="She's the Man "/>
    <n v="6.4"/>
    <x v="5"/>
    <m/>
    <x v="11"/>
  </r>
  <r>
    <s v="Mr. Bean's Holiday "/>
    <n v="6.3"/>
    <x v="7"/>
    <m/>
    <x v="11"/>
  </r>
  <r>
    <s v="Mr. Bean's Holiday "/>
    <n v="6.3"/>
    <x v="8"/>
    <m/>
    <x v="11"/>
  </r>
  <r>
    <s v="Anacondas: The Hunt for the Blood Orchid "/>
    <n v="4.5999999999999996"/>
    <x v="0"/>
    <m/>
    <x v="11"/>
  </r>
  <r>
    <s v="Anacondas: The Hunt for the Blood Orchid "/>
    <n v="4.5999999999999996"/>
    <x v="1"/>
    <m/>
    <x v="11"/>
  </r>
  <r>
    <s v="Anacondas: The Hunt for the Blood Orchid "/>
    <n v="4.5999999999999996"/>
    <x v="16"/>
    <m/>
    <x v="11"/>
  </r>
  <r>
    <s v="Anacondas: The Hunt for the Blood Orchid "/>
    <n v="4.5999999999999996"/>
    <x v="4"/>
    <m/>
    <x v="11"/>
  </r>
  <r>
    <s v="Blood Ties "/>
    <n v="6.5"/>
    <x v="15"/>
    <m/>
    <x v="11"/>
  </r>
  <r>
    <s v="Blood Ties "/>
    <n v="6.5"/>
    <x v="12"/>
    <m/>
    <x v="11"/>
  </r>
  <r>
    <s v="Blood Ties "/>
    <n v="6.5"/>
    <x v="4"/>
    <m/>
    <x v="11"/>
  </r>
  <r>
    <s v="August Rush "/>
    <n v="7.5"/>
    <x v="12"/>
    <m/>
    <x v="11"/>
  </r>
  <r>
    <s v="August Rush "/>
    <n v="7.5"/>
    <x v="19"/>
    <m/>
    <x v="11"/>
  </r>
  <r>
    <s v="Elizabeth "/>
    <n v="7.5"/>
    <x v="18"/>
    <m/>
    <x v="11"/>
  </r>
  <r>
    <s v="Elizabeth "/>
    <n v="7.5"/>
    <x v="12"/>
    <m/>
    <x v="11"/>
  </r>
  <r>
    <s v="Elizabeth "/>
    <n v="7.5"/>
    <x v="13"/>
    <m/>
    <x v="11"/>
  </r>
  <r>
    <s v="Bride of Chucky "/>
    <n v="5.3"/>
    <x v="7"/>
    <m/>
    <x v="11"/>
  </r>
  <r>
    <s v="Bride of Chucky "/>
    <n v="5.3"/>
    <x v="2"/>
    <m/>
    <x v="11"/>
  </r>
  <r>
    <s v="Bride of Chucky "/>
    <n v="5.3"/>
    <x v="16"/>
    <m/>
    <x v="11"/>
  </r>
  <r>
    <s v="Bride of Chucky "/>
    <n v="5.3"/>
    <x v="5"/>
    <m/>
    <x v="11"/>
  </r>
  <r>
    <s v="Tora! Tora! Tora! "/>
    <n v="7.5"/>
    <x v="0"/>
    <m/>
    <x v="11"/>
  </r>
  <r>
    <s v="Tora! Tora! Tora! "/>
    <n v="7.5"/>
    <x v="12"/>
    <m/>
    <x v="11"/>
  </r>
  <r>
    <s v="Tora! Tora! Tora! "/>
    <n v="7.5"/>
    <x v="13"/>
    <m/>
    <x v="11"/>
  </r>
  <r>
    <s v="Tora! Tora! Tora! "/>
    <n v="7.5"/>
    <x v="17"/>
    <m/>
    <x v="11"/>
  </r>
  <r>
    <s v="Crocodile Dundee in Los Angeles "/>
    <n v="4.8"/>
    <x v="1"/>
    <m/>
    <x v="11"/>
  </r>
  <r>
    <s v="Crocodile Dundee in Los Angeles "/>
    <n v="4.8"/>
    <x v="7"/>
    <m/>
    <x v="11"/>
  </r>
  <r>
    <s v="Crocodile Dundee in Los Angeles "/>
    <n v="4.8"/>
    <x v="15"/>
    <m/>
    <x v="11"/>
  </r>
  <r>
    <s v="Kingpin "/>
    <n v="6.9"/>
    <x v="7"/>
    <m/>
    <x v="11"/>
  </r>
  <r>
    <s v="Kingpin "/>
    <n v="6.9"/>
    <x v="14"/>
    <m/>
    <x v="11"/>
  </r>
  <r>
    <s v="The Gambler "/>
    <n v="6"/>
    <x v="15"/>
    <m/>
    <x v="11"/>
  </r>
  <r>
    <s v="The Gambler "/>
    <n v="6"/>
    <x v="12"/>
    <m/>
    <x v="11"/>
  </r>
  <r>
    <s v="The Gambler "/>
    <n v="6"/>
    <x v="4"/>
    <m/>
    <x v="11"/>
  </r>
  <r>
    <s v="August: Osage County "/>
    <n v="7.3"/>
    <x v="12"/>
    <m/>
    <x v="11"/>
  </r>
  <r>
    <s v="A Lot Like Love "/>
    <n v="6.6"/>
    <x v="7"/>
    <m/>
    <x v="11"/>
  </r>
  <r>
    <s v="A Lot Like Love "/>
    <n v="6.6"/>
    <x v="12"/>
    <m/>
    <x v="11"/>
  </r>
  <r>
    <s v="A Lot Like Love "/>
    <n v="6.6"/>
    <x v="5"/>
    <m/>
    <x v="11"/>
  </r>
  <r>
    <s v="Eddie the Eagle "/>
    <n v="7.5"/>
    <x v="18"/>
    <m/>
    <x v="11"/>
  </r>
  <r>
    <s v="Eddie the Eagle "/>
    <n v="7.5"/>
    <x v="7"/>
    <m/>
    <x v="11"/>
  </r>
  <r>
    <s v="Eddie the Eagle "/>
    <n v="7.5"/>
    <x v="12"/>
    <m/>
    <x v="11"/>
  </r>
  <r>
    <s v="Eddie the Eagle "/>
    <n v="7.5"/>
    <x v="14"/>
    <m/>
    <x v="11"/>
  </r>
  <r>
    <s v="He Got Game "/>
    <n v="6.9"/>
    <x v="12"/>
    <m/>
    <x v="11"/>
  </r>
  <r>
    <s v="He Got Game "/>
    <n v="6.9"/>
    <x v="14"/>
    <m/>
    <x v="11"/>
  </r>
  <r>
    <s v="Don Juan DeMarco "/>
    <n v="6.8"/>
    <x v="7"/>
    <m/>
    <x v="11"/>
  </r>
  <r>
    <s v="Don Juan DeMarco "/>
    <n v="6.8"/>
    <x v="12"/>
    <m/>
    <x v="11"/>
  </r>
  <r>
    <s v="Don Juan DeMarco "/>
    <n v="6.8"/>
    <x v="5"/>
    <m/>
    <x v="11"/>
  </r>
  <r>
    <s v="Dear John "/>
    <n v="6.3"/>
    <x v="12"/>
    <m/>
    <x v="11"/>
  </r>
  <r>
    <s v="Dear John "/>
    <n v="6.3"/>
    <x v="5"/>
    <m/>
    <x v="11"/>
  </r>
  <r>
    <s v="Dear John "/>
    <n v="6.3"/>
    <x v="17"/>
    <m/>
    <x v="11"/>
  </r>
  <r>
    <s v="The Losers "/>
    <n v="6.4"/>
    <x v="0"/>
    <m/>
    <x v="11"/>
  </r>
  <r>
    <s v="The Losers "/>
    <n v="6.4"/>
    <x v="15"/>
    <m/>
    <x v="11"/>
  </r>
  <r>
    <s v="The Losers "/>
    <n v="6.4"/>
    <x v="12"/>
    <m/>
    <x v="11"/>
  </r>
  <r>
    <s v="The Losers "/>
    <n v="6.4"/>
    <x v="10"/>
    <m/>
    <x v="11"/>
  </r>
  <r>
    <s v="The Losers "/>
    <n v="6.4"/>
    <x v="4"/>
    <m/>
    <x v="11"/>
  </r>
  <r>
    <s v="Don't Be Afraid of the Dark "/>
    <n v="5.6"/>
    <x v="2"/>
    <m/>
    <x v="11"/>
  </r>
  <r>
    <s v="Don't Be Afraid of the Dark "/>
    <n v="5.6"/>
    <x v="16"/>
    <m/>
    <x v="11"/>
  </r>
  <r>
    <s v="Don't Be Afraid of the Dark "/>
    <n v="5.6"/>
    <x v="4"/>
    <m/>
    <x v="11"/>
  </r>
  <r>
    <s v="War "/>
    <n v="6.3"/>
    <x v="0"/>
    <m/>
    <x v="11"/>
  </r>
  <r>
    <s v="War "/>
    <n v="6.3"/>
    <x v="15"/>
    <m/>
    <x v="11"/>
  </r>
  <r>
    <s v="War "/>
    <n v="6.3"/>
    <x v="4"/>
    <m/>
    <x v="11"/>
  </r>
  <r>
    <s v="Punch-Drunk Love "/>
    <n v="7.3"/>
    <x v="7"/>
    <m/>
    <x v="11"/>
  </r>
  <r>
    <s v="Punch-Drunk Love "/>
    <n v="7.3"/>
    <x v="12"/>
    <m/>
    <x v="11"/>
  </r>
  <r>
    <s v="Punch-Drunk Love "/>
    <n v="7.3"/>
    <x v="5"/>
    <m/>
    <x v="11"/>
  </r>
  <r>
    <s v="Punch-Drunk Love "/>
    <n v="7.3"/>
    <x v="4"/>
    <m/>
    <x v="11"/>
  </r>
  <r>
    <s v="EuroTrip "/>
    <n v="6.6"/>
    <x v="7"/>
    <m/>
    <x v="11"/>
  </r>
  <r>
    <s v="Half Past Dead "/>
    <n v="4.5999999999999996"/>
    <x v="0"/>
    <m/>
    <x v="11"/>
  </r>
  <r>
    <s v="Half Past Dead "/>
    <n v="4.5999999999999996"/>
    <x v="15"/>
    <m/>
    <x v="11"/>
  </r>
  <r>
    <s v="Half Past Dead "/>
    <n v="4.5999999999999996"/>
    <x v="4"/>
    <m/>
    <x v="11"/>
  </r>
  <r>
    <s v="Unaccompanied Minors "/>
    <n v="5.0999999999999996"/>
    <x v="1"/>
    <m/>
    <x v="11"/>
  </r>
  <r>
    <s v="Unaccompanied Minors "/>
    <n v="5.0999999999999996"/>
    <x v="7"/>
    <m/>
    <x v="11"/>
  </r>
  <r>
    <s v="Unaccompanied Minors "/>
    <n v="5.0999999999999996"/>
    <x v="8"/>
    <m/>
    <x v="11"/>
  </r>
  <r>
    <s v="Unaccompanied Minors "/>
    <n v="5.0999999999999996"/>
    <x v="5"/>
    <m/>
    <x v="11"/>
  </r>
  <r>
    <s v="Bright Lights, Big City "/>
    <n v="5.6"/>
    <x v="12"/>
    <m/>
    <x v="11"/>
  </r>
  <r>
    <s v="The Adventures of Pinocchio "/>
    <n v="5.3"/>
    <x v="1"/>
    <m/>
    <x v="11"/>
  </r>
  <r>
    <s v="The Adventures of Pinocchio "/>
    <n v="5.3"/>
    <x v="8"/>
    <m/>
    <x v="11"/>
  </r>
  <r>
    <s v="The Adventures of Pinocchio "/>
    <n v="5.3"/>
    <x v="2"/>
    <m/>
    <x v="11"/>
  </r>
  <r>
    <s v="The Adventures of Pinocchio "/>
    <n v="5.3"/>
    <x v="9"/>
    <m/>
    <x v="11"/>
  </r>
  <r>
    <s v="The Box "/>
    <n v="5.6"/>
    <x v="12"/>
    <m/>
    <x v="11"/>
  </r>
  <r>
    <s v="The Box "/>
    <n v="5.6"/>
    <x v="2"/>
    <m/>
    <x v="11"/>
  </r>
  <r>
    <s v="The Box "/>
    <n v="5.6"/>
    <x v="10"/>
    <m/>
    <x v="11"/>
  </r>
  <r>
    <s v="The Box "/>
    <n v="5.6"/>
    <x v="4"/>
    <m/>
    <x v="11"/>
  </r>
  <r>
    <s v="The Ruins "/>
    <n v="5.9"/>
    <x v="16"/>
    <m/>
    <x v="11"/>
  </r>
  <r>
    <s v="The Next Best Thing "/>
    <n v="4.7"/>
    <x v="7"/>
    <m/>
    <x v="11"/>
  </r>
  <r>
    <s v="The Next Best Thing "/>
    <n v="4.7"/>
    <x v="12"/>
    <m/>
    <x v="11"/>
  </r>
  <r>
    <s v="The Next Best Thing "/>
    <n v="4.7"/>
    <x v="5"/>
    <m/>
    <x v="11"/>
  </r>
  <r>
    <s v="My Soul to Take "/>
    <n v="4.8"/>
    <x v="16"/>
    <m/>
    <x v="11"/>
  </r>
  <r>
    <s v="My Soul to Take "/>
    <n v="4.8"/>
    <x v="10"/>
    <m/>
    <x v="11"/>
  </r>
  <r>
    <s v="My Soul to Take "/>
    <n v="4.8"/>
    <x v="4"/>
    <m/>
    <x v="11"/>
  </r>
  <r>
    <s v="The Girl Next Door "/>
    <n v="6.8"/>
    <x v="7"/>
    <m/>
    <x v="11"/>
  </r>
  <r>
    <s v="The Girl Next Door "/>
    <n v="6.8"/>
    <x v="12"/>
    <m/>
    <x v="11"/>
  </r>
  <r>
    <s v="The Girl Next Door "/>
    <n v="6.8"/>
    <x v="5"/>
    <m/>
    <x v="11"/>
  </r>
  <r>
    <s v="Maximum Risk "/>
    <n v="5.4"/>
    <x v="0"/>
    <m/>
    <x v="11"/>
  </r>
  <r>
    <s v="Maximum Risk "/>
    <n v="5.4"/>
    <x v="15"/>
    <m/>
    <x v="11"/>
  </r>
  <r>
    <s v="Maximum Risk "/>
    <n v="5.4"/>
    <x v="10"/>
    <m/>
    <x v="11"/>
  </r>
  <r>
    <s v="Maximum Risk "/>
    <n v="5.4"/>
    <x v="5"/>
    <m/>
    <x v="11"/>
  </r>
  <r>
    <s v="Maximum Risk "/>
    <n v="5.4"/>
    <x v="4"/>
    <m/>
    <x v="11"/>
  </r>
  <r>
    <s v="Stealing Harvard "/>
    <n v="5.0999999999999996"/>
    <x v="7"/>
    <m/>
    <x v="11"/>
  </r>
  <r>
    <s v="Stealing Harvard "/>
    <n v="5.0999999999999996"/>
    <x v="15"/>
    <m/>
    <x v="11"/>
  </r>
  <r>
    <s v="Legend "/>
    <n v="7"/>
    <x v="18"/>
    <m/>
    <x v="11"/>
  </r>
  <r>
    <s v="Legend "/>
    <n v="7"/>
    <x v="15"/>
    <m/>
    <x v="11"/>
  </r>
  <r>
    <s v="Legend "/>
    <n v="7"/>
    <x v="12"/>
    <m/>
    <x v="11"/>
  </r>
  <r>
    <s v="Legend "/>
    <n v="7"/>
    <x v="13"/>
    <m/>
    <x v="11"/>
  </r>
  <r>
    <s v="Legend "/>
    <n v="7"/>
    <x v="4"/>
    <m/>
    <x v="11"/>
  </r>
  <r>
    <s v="Shark Night 3D "/>
    <n v="4"/>
    <x v="16"/>
    <m/>
    <x v="11"/>
  </r>
  <r>
    <s v="Shark Night 3D "/>
    <n v="4"/>
    <x v="4"/>
    <m/>
    <x v="11"/>
  </r>
  <r>
    <s v="Angela's Ashes "/>
    <n v="7.3"/>
    <x v="12"/>
    <m/>
    <x v="11"/>
  </r>
  <r>
    <s v="Draft Day "/>
    <n v="6.8"/>
    <x v="12"/>
    <m/>
    <x v="11"/>
  </r>
  <r>
    <s v="Draft Day "/>
    <n v="6.8"/>
    <x v="14"/>
    <m/>
    <x v="11"/>
  </r>
  <r>
    <s v="The Conspirator "/>
    <n v="7"/>
    <x v="15"/>
    <m/>
    <x v="11"/>
  </r>
  <r>
    <s v="The Conspirator "/>
    <n v="7"/>
    <x v="12"/>
    <m/>
    <x v="11"/>
  </r>
  <r>
    <s v="The Conspirator "/>
    <n v="7"/>
    <x v="13"/>
    <m/>
    <x v="11"/>
  </r>
  <r>
    <s v="Lords of Dogtown "/>
    <n v="7.1"/>
    <x v="18"/>
    <m/>
    <x v="11"/>
  </r>
  <r>
    <s v="Lords of Dogtown "/>
    <n v="7.1"/>
    <x v="12"/>
    <m/>
    <x v="11"/>
  </r>
  <r>
    <s v="Lords of Dogtown "/>
    <n v="7.1"/>
    <x v="14"/>
    <m/>
    <x v="11"/>
  </r>
  <r>
    <s v="The 33 "/>
    <n v="6.9"/>
    <x v="18"/>
    <m/>
    <x v="11"/>
  </r>
  <r>
    <s v="The 33 "/>
    <n v="6.9"/>
    <x v="12"/>
    <m/>
    <x v="11"/>
  </r>
  <r>
    <s v="The 33 "/>
    <n v="6.9"/>
    <x v="13"/>
    <m/>
    <x v="11"/>
  </r>
  <r>
    <s v="Big Trouble in Little China "/>
    <n v="7.3"/>
    <x v="0"/>
    <m/>
    <x v="11"/>
  </r>
  <r>
    <s v="Big Trouble in Little China "/>
    <n v="7.3"/>
    <x v="1"/>
    <m/>
    <x v="11"/>
  </r>
  <r>
    <s v="Big Trouble in Little China "/>
    <n v="7.3"/>
    <x v="7"/>
    <m/>
    <x v="11"/>
  </r>
  <r>
    <s v="Big Trouble in Little China "/>
    <n v="7.3"/>
    <x v="2"/>
    <m/>
    <x v="11"/>
  </r>
  <r>
    <s v="Warrior "/>
    <n v="8.1999999999999993"/>
    <x v="12"/>
    <m/>
    <x v="11"/>
  </r>
  <r>
    <s v="Warrior "/>
    <n v="8.1999999999999993"/>
    <x v="14"/>
    <m/>
    <x v="11"/>
  </r>
  <r>
    <s v="Michael Collins "/>
    <n v="7.1"/>
    <x v="18"/>
    <m/>
    <x v="11"/>
  </r>
  <r>
    <s v="Michael Collins "/>
    <n v="7.1"/>
    <x v="12"/>
    <m/>
    <x v="11"/>
  </r>
  <r>
    <s v="Michael Collins "/>
    <n v="7.1"/>
    <x v="4"/>
    <m/>
    <x v="11"/>
  </r>
  <r>
    <s v="Michael Collins "/>
    <n v="7.1"/>
    <x v="17"/>
    <m/>
    <x v="11"/>
  </r>
  <r>
    <s v="Gettysburg "/>
    <n v="7.7"/>
    <x v="12"/>
    <m/>
    <x v="11"/>
  </r>
  <r>
    <s v="Gettysburg "/>
    <n v="7.7"/>
    <x v="13"/>
    <m/>
    <x v="11"/>
  </r>
  <r>
    <s v="Gettysburg "/>
    <n v="7.7"/>
    <x v="17"/>
    <m/>
    <x v="11"/>
  </r>
  <r>
    <s v="Stop-Loss "/>
    <n v="6.5"/>
    <x v="12"/>
    <m/>
    <x v="11"/>
  </r>
  <r>
    <s v="Stop-Loss "/>
    <n v="6.5"/>
    <x v="17"/>
    <m/>
    <x v="11"/>
  </r>
  <r>
    <s v="Abandon "/>
    <n v="4.9000000000000004"/>
    <x v="12"/>
    <m/>
    <x v="11"/>
  </r>
  <r>
    <s v="Abandon "/>
    <n v="4.9000000000000004"/>
    <x v="19"/>
    <m/>
    <x v="11"/>
  </r>
  <r>
    <s v="Abandon "/>
    <n v="4.9000000000000004"/>
    <x v="10"/>
    <m/>
    <x v="11"/>
  </r>
  <r>
    <s v="Abandon "/>
    <n v="4.9000000000000004"/>
    <x v="5"/>
    <m/>
    <x v="11"/>
  </r>
  <r>
    <s v="Abandon "/>
    <n v="4.9000000000000004"/>
    <x v="4"/>
    <m/>
    <x v="11"/>
  </r>
  <r>
    <s v="Brokedown Palace "/>
    <n v="6.4"/>
    <x v="12"/>
    <m/>
    <x v="11"/>
  </r>
  <r>
    <s v="Brokedown Palace "/>
    <n v="6.4"/>
    <x v="10"/>
    <m/>
    <x v="11"/>
  </r>
  <r>
    <s v="Brokedown Palace "/>
    <n v="6.4"/>
    <x v="4"/>
    <m/>
    <x v="11"/>
  </r>
  <r>
    <s v="The Possession "/>
    <n v="5.9"/>
    <x v="16"/>
    <m/>
    <x v="11"/>
  </r>
  <r>
    <s v="The Possession "/>
    <n v="5.9"/>
    <x v="4"/>
    <m/>
    <x v="11"/>
  </r>
  <r>
    <s v="Mrs. Winterbourne "/>
    <n v="6.2"/>
    <x v="7"/>
    <m/>
    <x v="11"/>
  </r>
  <r>
    <s v="Mrs. Winterbourne "/>
    <n v="6.2"/>
    <x v="12"/>
    <m/>
    <x v="11"/>
  </r>
  <r>
    <s v="Mrs. Winterbourne "/>
    <n v="6.2"/>
    <x v="5"/>
    <m/>
    <x v="11"/>
  </r>
  <r>
    <s v="Straw Dogs "/>
    <n v="5.8"/>
    <x v="0"/>
    <m/>
    <x v="11"/>
  </r>
  <r>
    <s v="Straw Dogs "/>
    <n v="5.8"/>
    <x v="12"/>
    <m/>
    <x v="11"/>
  </r>
  <r>
    <s v="Straw Dogs "/>
    <n v="5.8"/>
    <x v="4"/>
    <m/>
    <x v="11"/>
  </r>
  <r>
    <s v="The Hoax "/>
    <n v="6.7"/>
    <x v="7"/>
    <m/>
    <x v="11"/>
  </r>
  <r>
    <s v="The Hoax "/>
    <n v="6.7"/>
    <x v="12"/>
    <m/>
    <x v="11"/>
  </r>
  <r>
    <s v="Stone Cold "/>
    <n v="5.9"/>
    <x v="0"/>
    <m/>
    <x v="11"/>
  </r>
  <r>
    <s v="Stone Cold "/>
    <n v="5.9"/>
    <x v="15"/>
    <m/>
    <x v="11"/>
  </r>
  <r>
    <s v="Stone Cold "/>
    <n v="5.9"/>
    <x v="12"/>
    <m/>
    <x v="11"/>
  </r>
  <r>
    <s v="Stone Cold "/>
    <n v="5.9"/>
    <x v="4"/>
    <m/>
    <x v="11"/>
  </r>
  <r>
    <s v="The Road "/>
    <n v="7.3"/>
    <x v="1"/>
    <m/>
    <x v="11"/>
  </r>
  <r>
    <s v="The Road "/>
    <n v="7.3"/>
    <x v="12"/>
    <m/>
    <x v="11"/>
  </r>
  <r>
    <s v="Underclassman "/>
    <n v="4.0999999999999996"/>
    <x v="0"/>
    <m/>
    <x v="11"/>
  </r>
  <r>
    <s v="Underclassman "/>
    <n v="4.0999999999999996"/>
    <x v="7"/>
    <m/>
    <x v="11"/>
  </r>
  <r>
    <s v="Underclassman "/>
    <n v="4.0999999999999996"/>
    <x v="15"/>
    <m/>
    <x v="11"/>
  </r>
  <r>
    <s v="Underclassman "/>
    <n v="4.0999999999999996"/>
    <x v="12"/>
    <m/>
    <x v="11"/>
  </r>
  <r>
    <s v="Underclassman "/>
    <n v="4.0999999999999996"/>
    <x v="4"/>
    <m/>
    <x v="11"/>
  </r>
  <r>
    <s v="Say It Isn't So "/>
    <n v="4.9000000000000004"/>
    <x v="7"/>
    <m/>
    <x v="11"/>
  </r>
  <r>
    <s v="Say It Isn't So "/>
    <n v="4.9000000000000004"/>
    <x v="5"/>
    <m/>
    <x v="11"/>
  </r>
  <r>
    <s v="The World's Fastest Indian "/>
    <n v="7.9"/>
    <x v="18"/>
    <m/>
    <x v="11"/>
  </r>
  <r>
    <s v="The World's Fastest Indian "/>
    <n v="7.9"/>
    <x v="12"/>
    <m/>
    <x v="11"/>
  </r>
  <r>
    <s v="The World's Fastest Indian "/>
    <n v="7.9"/>
    <x v="14"/>
    <m/>
    <x v="11"/>
  </r>
  <r>
    <s v="Tank Girl "/>
    <n v="5.2"/>
    <x v="0"/>
    <m/>
    <x v="11"/>
  </r>
  <r>
    <s v="Tank Girl "/>
    <n v="5.2"/>
    <x v="7"/>
    <m/>
    <x v="11"/>
  </r>
  <r>
    <s v="Tank Girl "/>
    <n v="5.2"/>
    <x v="3"/>
    <m/>
    <x v="11"/>
  </r>
  <r>
    <s v="King's Ransom "/>
    <n v="4.0999999999999996"/>
    <x v="7"/>
    <m/>
    <x v="11"/>
  </r>
  <r>
    <s v="King's Ransom "/>
    <n v="4.0999999999999996"/>
    <x v="15"/>
    <m/>
    <x v="11"/>
  </r>
  <r>
    <s v="Blindness "/>
    <n v="6.6"/>
    <x v="12"/>
    <m/>
    <x v="11"/>
  </r>
  <r>
    <s v="Blindness "/>
    <n v="6.6"/>
    <x v="10"/>
    <m/>
    <x v="11"/>
  </r>
  <r>
    <s v="Blindness "/>
    <n v="6.6"/>
    <x v="3"/>
    <m/>
    <x v="11"/>
  </r>
  <r>
    <s v="Blindness "/>
    <n v="6.6"/>
    <x v="4"/>
    <m/>
    <x v="11"/>
  </r>
  <r>
    <s v="Where the Truth Lies "/>
    <n v="6.5"/>
    <x v="15"/>
    <m/>
    <x v="11"/>
  </r>
  <r>
    <s v="Where the Truth Lies "/>
    <n v="6.5"/>
    <x v="12"/>
    <m/>
    <x v="11"/>
  </r>
  <r>
    <s v="Where the Truth Lies "/>
    <n v="6.5"/>
    <x v="10"/>
    <m/>
    <x v="11"/>
  </r>
  <r>
    <s v="Where the Truth Lies "/>
    <n v="6.5"/>
    <x v="4"/>
    <m/>
    <x v="11"/>
  </r>
  <r>
    <s v="Without Limits "/>
    <n v="7.2"/>
    <x v="18"/>
    <m/>
    <x v="11"/>
  </r>
  <r>
    <s v="Without Limits "/>
    <n v="7.2"/>
    <x v="12"/>
    <m/>
    <x v="11"/>
  </r>
  <r>
    <s v="Without Limits "/>
    <n v="7.2"/>
    <x v="14"/>
    <m/>
    <x v="11"/>
  </r>
  <r>
    <s v="Me and Orson Welles "/>
    <n v="6.8"/>
    <x v="12"/>
    <m/>
    <x v="11"/>
  </r>
  <r>
    <s v="The Best Offer "/>
    <n v="7.8"/>
    <x v="15"/>
    <m/>
    <x v="11"/>
  </r>
  <r>
    <s v="The Best Offer "/>
    <n v="7.8"/>
    <x v="12"/>
    <m/>
    <x v="11"/>
  </r>
  <r>
    <s v="The Best Offer "/>
    <n v="7.8"/>
    <x v="10"/>
    <m/>
    <x v="11"/>
  </r>
  <r>
    <s v="The Best Offer "/>
    <n v="7.8"/>
    <x v="5"/>
    <m/>
    <x v="11"/>
  </r>
  <r>
    <s v="Bad Lieutenant: Port of Call New Orleans "/>
    <n v="6.7"/>
    <x v="15"/>
    <m/>
    <x v="11"/>
  </r>
  <r>
    <s v="Bad Lieutenant: Port of Call New Orleans "/>
    <n v="6.7"/>
    <x v="12"/>
    <m/>
    <x v="11"/>
  </r>
  <r>
    <s v="Little White Lies "/>
    <n v="7.1"/>
    <x v="7"/>
    <m/>
    <x v="11"/>
  </r>
  <r>
    <s v="Little White Lies "/>
    <n v="7.1"/>
    <x v="12"/>
    <m/>
    <x v="11"/>
  </r>
  <r>
    <s v="Love Ranch "/>
    <n v="5.7"/>
    <x v="7"/>
    <m/>
    <x v="11"/>
  </r>
  <r>
    <s v="Love Ranch "/>
    <n v="5.7"/>
    <x v="12"/>
    <m/>
    <x v="11"/>
  </r>
  <r>
    <s v="Love Ranch "/>
    <n v="5.7"/>
    <x v="5"/>
    <m/>
    <x v="11"/>
  </r>
  <r>
    <s v="Love Ranch "/>
    <n v="5.7"/>
    <x v="14"/>
    <m/>
    <x v="11"/>
  </r>
  <r>
    <s v="The Counselor "/>
    <n v="5.3"/>
    <x v="15"/>
    <m/>
    <x v="11"/>
  </r>
  <r>
    <s v="The Counselor "/>
    <n v="5.3"/>
    <x v="12"/>
    <m/>
    <x v="11"/>
  </r>
  <r>
    <s v="The Counselor "/>
    <n v="5.3"/>
    <x v="4"/>
    <m/>
    <x v="11"/>
  </r>
  <r>
    <s v="Kung Fu Killer "/>
    <n v="6.5"/>
    <x v="0"/>
    <m/>
    <x v="11"/>
  </r>
  <r>
    <s v="Kung Fu Killer "/>
    <n v="6.5"/>
    <x v="12"/>
    <m/>
    <x v="11"/>
  </r>
  <r>
    <s v="Dangerous Liaisons "/>
    <n v="7.7"/>
    <x v="12"/>
    <m/>
    <x v="11"/>
  </r>
  <r>
    <s v="Dangerous Liaisons "/>
    <n v="7.7"/>
    <x v="5"/>
    <m/>
    <x v="11"/>
  </r>
  <r>
    <s v="On the Road "/>
    <n v="6.1"/>
    <x v="1"/>
    <m/>
    <x v="11"/>
  </r>
  <r>
    <s v="On the Road "/>
    <n v="6.1"/>
    <x v="12"/>
    <m/>
    <x v="11"/>
  </r>
  <r>
    <s v="Star Trek IV: The Voyage Home "/>
    <n v="7.3"/>
    <x v="1"/>
    <m/>
    <x v="11"/>
  </r>
  <r>
    <s v="Star Trek IV: The Voyage Home "/>
    <n v="7.3"/>
    <x v="7"/>
    <m/>
    <x v="11"/>
  </r>
  <r>
    <s v="Star Trek IV: The Voyage Home "/>
    <n v="7.3"/>
    <x v="3"/>
    <m/>
    <x v="11"/>
  </r>
  <r>
    <s v="Rocky Balboa "/>
    <n v="7.2"/>
    <x v="12"/>
    <m/>
    <x v="11"/>
  </r>
  <r>
    <s v="Rocky Balboa "/>
    <n v="7.2"/>
    <x v="14"/>
    <m/>
    <x v="11"/>
  </r>
  <r>
    <s v="Scream 2 "/>
    <n v="6.1"/>
    <x v="16"/>
    <m/>
    <x v="11"/>
  </r>
  <r>
    <s v="Scream 2 "/>
    <n v="6.1"/>
    <x v="10"/>
    <m/>
    <x v="11"/>
  </r>
  <r>
    <s v="Jane Got a Gun "/>
    <n v="5.8"/>
    <x v="0"/>
    <m/>
    <x v="11"/>
  </r>
  <r>
    <s v="Jane Got a Gun "/>
    <n v="5.8"/>
    <x v="12"/>
    <m/>
    <x v="11"/>
  </r>
  <r>
    <s v="Jane Got a Gun "/>
    <n v="5.8"/>
    <x v="11"/>
    <m/>
    <x v="11"/>
  </r>
  <r>
    <s v="Think Like a Man Too "/>
    <n v="5.7"/>
    <x v="7"/>
    <m/>
    <x v="11"/>
  </r>
  <r>
    <s v="Think Like a Man Too "/>
    <n v="5.7"/>
    <x v="5"/>
    <m/>
    <x v="11"/>
  </r>
  <r>
    <s v="The Whole Nine Yards "/>
    <n v="6.7"/>
    <x v="7"/>
    <m/>
    <x v="11"/>
  </r>
  <r>
    <s v="The Whole Nine Yards "/>
    <n v="6.7"/>
    <x v="15"/>
    <m/>
    <x v="11"/>
  </r>
  <r>
    <s v="Footloose "/>
    <n v="6.5"/>
    <x v="12"/>
    <m/>
    <x v="11"/>
  </r>
  <r>
    <s v="Footloose "/>
    <n v="6.5"/>
    <x v="19"/>
    <m/>
    <x v="11"/>
  </r>
  <r>
    <s v="Footloose "/>
    <n v="6.5"/>
    <x v="5"/>
    <m/>
    <x v="11"/>
  </r>
  <r>
    <s v="Old School "/>
    <n v="7.2"/>
    <x v="7"/>
    <m/>
    <x v="11"/>
  </r>
  <r>
    <s v="The Fisher King "/>
    <n v="7.6"/>
    <x v="7"/>
    <m/>
    <x v="11"/>
  </r>
  <r>
    <s v="The Fisher King "/>
    <n v="7.6"/>
    <x v="12"/>
    <m/>
    <x v="11"/>
  </r>
  <r>
    <s v="The Fisher King "/>
    <n v="7.6"/>
    <x v="2"/>
    <m/>
    <x v="11"/>
  </r>
  <r>
    <s v="I Still Know What You Did Last Summer "/>
    <n v="4.5999999999999996"/>
    <x v="16"/>
    <m/>
    <x v="11"/>
  </r>
  <r>
    <s v="I Still Know What You Did Last Summer "/>
    <n v="4.5999999999999996"/>
    <x v="10"/>
    <m/>
    <x v="11"/>
  </r>
  <r>
    <s v="Return to Me "/>
    <n v="6.9"/>
    <x v="7"/>
    <m/>
    <x v="11"/>
  </r>
  <r>
    <s v="Return to Me "/>
    <n v="6.9"/>
    <x v="12"/>
    <m/>
    <x v="11"/>
  </r>
  <r>
    <s v="Return to Me "/>
    <n v="6.9"/>
    <x v="5"/>
    <m/>
    <x v="11"/>
  </r>
  <r>
    <s v="Zack and Miri Make a Porno "/>
    <n v="6.6"/>
    <x v="7"/>
    <m/>
    <x v="11"/>
  </r>
  <r>
    <s v="Zack and Miri Make a Porno "/>
    <n v="6.6"/>
    <x v="5"/>
    <m/>
    <x v="11"/>
  </r>
  <r>
    <s v="Nurse Betty "/>
    <n v="6.3"/>
    <x v="7"/>
    <m/>
    <x v="11"/>
  </r>
  <r>
    <s v="Nurse Betty "/>
    <n v="6.3"/>
    <x v="15"/>
    <m/>
    <x v="11"/>
  </r>
  <r>
    <s v="Nurse Betty "/>
    <n v="6.3"/>
    <x v="12"/>
    <m/>
    <x v="11"/>
  </r>
  <r>
    <s v="The Men Who Stare at Goats "/>
    <n v="6.2"/>
    <x v="7"/>
    <m/>
    <x v="11"/>
  </r>
  <r>
    <s v="The Men Who Stare at Goats "/>
    <n v="6.2"/>
    <x v="17"/>
    <m/>
    <x v="11"/>
  </r>
  <r>
    <s v="Double Take "/>
    <n v="5.3"/>
    <x v="0"/>
    <m/>
    <x v="11"/>
  </r>
  <r>
    <s v="Double Take "/>
    <n v="5.3"/>
    <x v="7"/>
    <m/>
    <x v="11"/>
  </r>
  <r>
    <s v="Double Take "/>
    <n v="5.3"/>
    <x v="15"/>
    <m/>
    <x v="11"/>
  </r>
  <r>
    <s v="Double Take "/>
    <n v="5.3"/>
    <x v="4"/>
    <m/>
    <x v="11"/>
  </r>
  <r>
    <s v="Girl, Interrupted "/>
    <n v="7.3"/>
    <x v="18"/>
    <m/>
    <x v="11"/>
  </r>
  <r>
    <s v="Girl, Interrupted "/>
    <n v="7.3"/>
    <x v="12"/>
    <m/>
    <x v="11"/>
  </r>
  <r>
    <s v="Win a Date with Tad Hamilton! "/>
    <n v="5.6"/>
    <x v="7"/>
    <m/>
    <x v="11"/>
  </r>
  <r>
    <s v="Win a Date with Tad Hamilton! "/>
    <n v="5.6"/>
    <x v="5"/>
    <m/>
    <x v="11"/>
  </r>
  <r>
    <s v="Muppets from Space "/>
    <n v="6.2"/>
    <x v="1"/>
    <m/>
    <x v="11"/>
  </r>
  <r>
    <s v="Muppets from Space "/>
    <n v="6.2"/>
    <x v="7"/>
    <m/>
    <x v="11"/>
  </r>
  <r>
    <s v="Muppets from Space "/>
    <n v="6.2"/>
    <x v="8"/>
    <m/>
    <x v="11"/>
  </r>
  <r>
    <s v="Muppets from Space "/>
    <n v="6.2"/>
    <x v="2"/>
    <m/>
    <x v="11"/>
  </r>
  <r>
    <s v="Muppets from Space "/>
    <n v="6.2"/>
    <x v="19"/>
    <m/>
    <x v="11"/>
  </r>
  <r>
    <s v="Muppets from Space "/>
    <n v="6.2"/>
    <x v="3"/>
    <m/>
    <x v="11"/>
  </r>
  <r>
    <s v="The Wiz "/>
    <n v="5.2"/>
    <x v="1"/>
    <m/>
    <x v="11"/>
  </r>
  <r>
    <s v="The Wiz "/>
    <n v="5.2"/>
    <x v="8"/>
    <m/>
    <x v="11"/>
  </r>
  <r>
    <s v="The Wiz "/>
    <n v="5.2"/>
    <x v="2"/>
    <m/>
    <x v="11"/>
  </r>
  <r>
    <s v="The Wiz "/>
    <n v="5.2"/>
    <x v="19"/>
    <m/>
    <x v="11"/>
  </r>
  <r>
    <s v="The Wiz "/>
    <n v="5.2"/>
    <x v="9"/>
    <m/>
    <x v="11"/>
  </r>
  <r>
    <s v="Ready to Rumble "/>
    <n v="5.3"/>
    <x v="7"/>
    <m/>
    <x v="11"/>
  </r>
  <r>
    <s v="Ready to Rumble "/>
    <n v="5.3"/>
    <x v="14"/>
    <m/>
    <x v="11"/>
  </r>
  <r>
    <s v="Play It to the Bone "/>
    <n v="5.4"/>
    <x v="7"/>
    <m/>
    <x v="11"/>
  </r>
  <r>
    <s v="Play It to the Bone "/>
    <n v="5.4"/>
    <x v="12"/>
    <m/>
    <x v="11"/>
  </r>
  <r>
    <s v="Play It to the Bone "/>
    <n v="5.4"/>
    <x v="14"/>
    <m/>
    <x v="11"/>
  </r>
  <r>
    <s v="I Don't Know How She Does It "/>
    <n v="4.9000000000000004"/>
    <x v="7"/>
    <m/>
    <x v="11"/>
  </r>
  <r>
    <s v="I Don't Know How She Does It "/>
    <n v="4.9000000000000004"/>
    <x v="5"/>
    <m/>
    <x v="11"/>
  </r>
  <r>
    <s v="Piranha 3D "/>
    <n v="5.5"/>
    <x v="7"/>
    <m/>
    <x v="11"/>
  </r>
  <r>
    <s v="Piranha 3D "/>
    <n v="5.5"/>
    <x v="16"/>
    <m/>
    <x v="11"/>
  </r>
  <r>
    <s v="Beyond the Sea "/>
    <n v="6.7"/>
    <x v="18"/>
    <m/>
    <x v="11"/>
  </r>
  <r>
    <s v="Beyond the Sea "/>
    <n v="6.7"/>
    <x v="12"/>
    <m/>
    <x v="11"/>
  </r>
  <r>
    <s v="Beyond the Sea "/>
    <n v="6.7"/>
    <x v="19"/>
    <m/>
    <x v="11"/>
  </r>
  <r>
    <s v="Beyond the Sea "/>
    <n v="6.7"/>
    <x v="9"/>
    <m/>
    <x v="11"/>
  </r>
  <r>
    <s v="The Princess and the Cobbler "/>
    <n v="7.2"/>
    <x v="0"/>
    <m/>
    <x v="11"/>
  </r>
  <r>
    <s v="The Princess and the Cobbler "/>
    <n v="7.2"/>
    <x v="1"/>
    <m/>
    <x v="11"/>
  </r>
  <r>
    <s v="The Princess and the Cobbler "/>
    <n v="7.2"/>
    <x v="6"/>
    <m/>
    <x v="11"/>
  </r>
  <r>
    <s v="The Princess and the Cobbler "/>
    <n v="7.2"/>
    <x v="7"/>
    <m/>
    <x v="11"/>
  </r>
  <r>
    <s v="The Princess and the Cobbler "/>
    <n v="7.2"/>
    <x v="2"/>
    <m/>
    <x v="11"/>
  </r>
  <r>
    <s v="The Bridge of San Luis Rey "/>
    <n v="5.0999999999999996"/>
    <x v="12"/>
    <m/>
    <x v="11"/>
  </r>
  <r>
    <s v="The Bridge of San Luis Rey "/>
    <n v="5.0999999999999996"/>
    <x v="5"/>
    <m/>
    <x v="11"/>
  </r>
  <r>
    <s v="Faster "/>
    <n v="6.5"/>
    <x v="0"/>
    <m/>
    <x v="11"/>
  </r>
  <r>
    <s v="Faster "/>
    <n v="6.5"/>
    <x v="15"/>
    <m/>
    <x v="11"/>
  </r>
  <r>
    <s v="Faster "/>
    <n v="6.5"/>
    <x v="12"/>
    <m/>
    <x v="11"/>
  </r>
  <r>
    <s v="Faster "/>
    <n v="6.5"/>
    <x v="4"/>
    <m/>
    <x v="11"/>
  </r>
  <r>
    <s v="Howl's Moving Castle "/>
    <n v="8.1999999999999993"/>
    <x v="1"/>
    <m/>
    <x v="11"/>
  </r>
  <r>
    <s v="Howl's Moving Castle "/>
    <n v="8.1999999999999993"/>
    <x v="6"/>
    <m/>
    <x v="11"/>
  </r>
  <r>
    <s v="Howl's Moving Castle "/>
    <n v="8.1999999999999993"/>
    <x v="8"/>
    <m/>
    <x v="11"/>
  </r>
  <r>
    <s v="Howl's Moving Castle "/>
    <n v="8.1999999999999993"/>
    <x v="2"/>
    <m/>
    <x v="11"/>
  </r>
  <r>
    <s v="Zombieland "/>
    <n v="7.7"/>
    <x v="1"/>
    <m/>
    <x v="11"/>
  </r>
  <r>
    <s v="Zombieland "/>
    <n v="7.7"/>
    <x v="7"/>
    <m/>
    <x v="11"/>
  </r>
  <r>
    <s v="Zombieland "/>
    <n v="7.7"/>
    <x v="16"/>
    <m/>
    <x v="11"/>
  </r>
  <r>
    <s v="Zombieland "/>
    <n v="7.7"/>
    <x v="3"/>
    <m/>
    <x v="11"/>
  </r>
  <r>
    <s v="The Waterboy "/>
    <n v="6.1"/>
    <x v="7"/>
    <m/>
    <x v="11"/>
  </r>
  <r>
    <s v="The Waterboy "/>
    <n v="6.1"/>
    <x v="14"/>
    <m/>
    <x v="11"/>
  </r>
  <r>
    <s v="Star Wars: Episode V - The Empire Strikes Back "/>
    <n v="8.8000000000000007"/>
    <x v="0"/>
    <m/>
    <x v="11"/>
  </r>
  <r>
    <s v="Star Wars: Episode V - The Empire Strikes Back "/>
    <n v="8.8000000000000007"/>
    <x v="1"/>
    <m/>
    <x v="11"/>
  </r>
  <r>
    <s v="Star Wars: Episode V - The Empire Strikes Back "/>
    <n v="8.8000000000000007"/>
    <x v="2"/>
    <m/>
    <x v="11"/>
  </r>
  <r>
    <s v="Star Wars: Episode V - The Empire Strikes Back "/>
    <n v="8.8000000000000007"/>
    <x v="3"/>
    <m/>
    <x v="11"/>
  </r>
  <r>
    <s v="Bad Boys "/>
    <n v="6.8"/>
    <x v="0"/>
    <m/>
    <x v="11"/>
  </r>
  <r>
    <s v="Bad Boys "/>
    <n v="6.8"/>
    <x v="7"/>
    <m/>
    <x v="11"/>
  </r>
  <r>
    <s v="Bad Boys "/>
    <n v="6.8"/>
    <x v="15"/>
    <m/>
    <x v="11"/>
  </r>
  <r>
    <s v="Bad Boys "/>
    <n v="6.8"/>
    <x v="12"/>
    <m/>
    <x v="11"/>
  </r>
  <r>
    <s v="Bad Boys "/>
    <n v="6.8"/>
    <x v="4"/>
    <m/>
    <x v="11"/>
  </r>
  <r>
    <s v="The Naked Gun 2½: The Smell of Fear "/>
    <n v="6.8"/>
    <x v="7"/>
    <m/>
    <x v="11"/>
  </r>
  <r>
    <s v="The Naked Gun 2½: The Smell of Fear "/>
    <n v="6.8"/>
    <x v="15"/>
    <m/>
    <x v="11"/>
  </r>
  <r>
    <s v="Final Destination "/>
    <n v="6.7"/>
    <x v="16"/>
    <m/>
    <x v="11"/>
  </r>
  <r>
    <s v="Final Destination "/>
    <n v="6.7"/>
    <x v="4"/>
    <m/>
    <x v="11"/>
  </r>
  <r>
    <s v="The Ides of March "/>
    <n v="7.1"/>
    <x v="12"/>
    <m/>
    <x v="11"/>
  </r>
  <r>
    <s v="Pitch Black "/>
    <n v="7.1"/>
    <x v="16"/>
    <m/>
    <x v="11"/>
  </r>
  <r>
    <s v="Pitch Black "/>
    <n v="7.1"/>
    <x v="3"/>
    <m/>
    <x v="11"/>
  </r>
  <r>
    <s v="Someone Like You... "/>
    <n v="6.1"/>
    <x v="7"/>
    <m/>
    <x v="11"/>
  </r>
  <r>
    <s v="Someone Like You... "/>
    <n v="6.1"/>
    <x v="5"/>
    <m/>
    <x v="11"/>
  </r>
  <r>
    <s v="Her "/>
    <n v="8"/>
    <x v="12"/>
    <m/>
    <x v="11"/>
  </r>
  <r>
    <s v="Her "/>
    <n v="8"/>
    <x v="5"/>
    <m/>
    <x v="11"/>
  </r>
  <r>
    <s v="Her "/>
    <n v="8"/>
    <x v="3"/>
    <m/>
    <x v="11"/>
  </r>
  <r>
    <s v="Joy Ride "/>
    <n v="6.6"/>
    <x v="10"/>
    <m/>
    <x v="11"/>
  </r>
  <r>
    <s v="Joy Ride "/>
    <n v="6.6"/>
    <x v="4"/>
    <m/>
    <x v="11"/>
  </r>
  <r>
    <s v="The Adventurer: The Curse of the Midas Box "/>
    <n v="5.4"/>
    <x v="1"/>
    <m/>
    <x v="11"/>
  </r>
  <r>
    <s v="The Adventurer: The Curse of the Midas Box "/>
    <n v="5.4"/>
    <x v="8"/>
    <m/>
    <x v="11"/>
  </r>
  <r>
    <s v="The Adventurer: The Curse of the Midas Box "/>
    <n v="5.4"/>
    <x v="2"/>
    <m/>
    <x v="11"/>
  </r>
  <r>
    <s v="Anywhere But Here "/>
    <n v="6.1"/>
    <x v="7"/>
    <m/>
    <x v="11"/>
  </r>
  <r>
    <s v="Anywhere But Here "/>
    <n v="6.1"/>
    <x v="12"/>
    <m/>
    <x v="11"/>
  </r>
  <r>
    <s v="The Crew "/>
    <n v="5.6"/>
    <x v="7"/>
    <m/>
    <x v="11"/>
  </r>
  <r>
    <s v="The Crew "/>
    <n v="5.6"/>
    <x v="15"/>
    <m/>
    <x v="11"/>
  </r>
  <r>
    <s v="Haywire "/>
    <n v="5.8"/>
    <x v="0"/>
    <m/>
    <x v="11"/>
  </r>
  <r>
    <s v="Haywire "/>
    <n v="5.8"/>
    <x v="4"/>
    <m/>
    <x v="11"/>
  </r>
  <r>
    <s v="Marvin's Room "/>
    <n v="6.7"/>
    <x v="12"/>
    <m/>
    <x v="11"/>
  </r>
  <r>
    <s v="The Longshots "/>
    <n v="5.0999999999999996"/>
    <x v="18"/>
    <m/>
    <x v="11"/>
  </r>
  <r>
    <s v="The Longshots "/>
    <n v="5.0999999999999996"/>
    <x v="7"/>
    <m/>
    <x v="11"/>
  </r>
  <r>
    <s v="The Longshots "/>
    <n v="5.0999999999999996"/>
    <x v="12"/>
    <m/>
    <x v="11"/>
  </r>
  <r>
    <s v="The Longshots "/>
    <n v="5.0999999999999996"/>
    <x v="8"/>
    <m/>
    <x v="11"/>
  </r>
  <r>
    <s v="The Longshots "/>
    <n v="5.0999999999999996"/>
    <x v="14"/>
    <m/>
    <x v="11"/>
  </r>
  <r>
    <s v="The End of the Affair "/>
    <n v="7.2"/>
    <x v="12"/>
    <m/>
    <x v="11"/>
  </r>
  <r>
    <s v="The End of the Affair "/>
    <n v="7.2"/>
    <x v="5"/>
    <m/>
    <x v="11"/>
  </r>
  <r>
    <s v="Harley Davidson and the Marlboro Man "/>
    <n v="6"/>
    <x v="0"/>
    <m/>
    <x v="11"/>
  </r>
  <r>
    <s v="Harley Davidson and the Marlboro Man "/>
    <n v="6"/>
    <x v="15"/>
    <m/>
    <x v="11"/>
  </r>
  <r>
    <s v="Harley Davidson and the Marlboro Man "/>
    <n v="6"/>
    <x v="12"/>
    <m/>
    <x v="11"/>
  </r>
  <r>
    <s v="Harley Davidson and the Marlboro Man "/>
    <n v="6"/>
    <x v="4"/>
    <m/>
    <x v="11"/>
  </r>
  <r>
    <s v="Harley Davidson and the Marlboro Man "/>
    <n v="6"/>
    <x v="11"/>
    <m/>
    <x v="11"/>
  </r>
  <r>
    <s v="Coco Before Chanel "/>
    <n v="6.7"/>
    <x v="18"/>
    <m/>
    <x v="11"/>
  </r>
  <r>
    <s v="Coco Before Chanel "/>
    <n v="6.7"/>
    <x v="12"/>
    <m/>
    <x v="11"/>
  </r>
  <r>
    <s v="Chéri "/>
    <n v="6.2"/>
    <x v="7"/>
    <m/>
    <x v="11"/>
  </r>
  <r>
    <s v="Chéri "/>
    <n v="6.2"/>
    <x v="12"/>
    <m/>
    <x v="11"/>
  </r>
  <r>
    <s v="Chéri "/>
    <n v="6.2"/>
    <x v="5"/>
    <m/>
    <x v="11"/>
  </r>
  <r>
    <s v="Vanity Fair "/>
    <n v="6.2"/>
    <x v="12"/>
    <m/>
    <x v="11"/>
  </r>
  <r>
    <s v="1408 "/>
    <n v="6.8"/>
    <x v="2"/>
    <m/>
    <x v="11"/>
  </r>
  <r>
    <s v="1408 "/>
    <n v="6.8"/>
    <x v="16"/>
    <m/>
    <x v="11"/>
  </r>
  <r>
    <s v="Spaceballs "/>
    <n v="7.1"/>
    <x v="1"/>
    <m/>
    <x v="11"/>
  </r>
  <r>
    <s v="Spaceballs "/>
    <n v="7.1"/>
    <x v="7"/>
    <m/>
    <x v="11"/>
  </r>
  <r>
    <s v="Spaceballs "/>
    <n v="7.1"/>
    <x v="3"/>
    <m/>
    <x v="11"/>
  </r>
  <r>
    <s v="The Water Diviner "/>
    <n v="7.1"/>
    <x v="12"/>
    <m/>
    <x v="11"/>
  </r>
  <r>
    <s v="The Water Diviner "/>
    <n v="7.1"/>
    <x v="17"/>
    <m/>
    <x v="11"/>
  </r>
  <r>
    <s v="Ghost "/>
    <n v="7"/>
    <x v="12"/>
    <m/>
    <x v="11"/>
  </r>
  <r>
    <s v="Ghost "/>
    <n v="7"/>
    <x v="2"/>
    <m/>
    <x v="11"/>
  </r>
  <r>
    <s v="Ghost "/>
    <n v="7"/>
    <x v="5"/>
    <m/>
    <x v="11"/>
  </r>
  <r>
    <s v="Ghost "/>
    <n v="7"/>
    <x v="4"/>
    <m/>
    <x v="11"/>
  </r>
  <r>
    <s v="There's Something About Mary "/>
    <n v="7.1"/>
    <x v="7"/>
    <m/>
    <x v="11"/>
  </r>
  <r>
    <s v="There's Something About Mary "/>
    <n v="7.1"/>
    <x v="5"/>
    <m/>
    <x v="11"/>
  </r>
  <r>
    <s v="The Santa Clause "/>
    <n v="6.4"/>
    <x v="7"/>
    <m/>
    <x v="11"/>
  </r>
  <r>
    <s v="The Santa Clause "/>
    <n v="6.4"/>
    <x v="12"/>
    <m/>
    <x v="11"/>
  </r>
  <r>
    <s v="The Santa Clause "/>
    <n v="6.4"/>
    <x v="8"/>
    <m/>
    <x v="11"/>
  </r>
  <r>
    <s v="The Santa Clause "/>
    <n v="6.4"/>
    <x v="2"/>
    <m/>
    <x v="11"/>
  </r>
  <r>
    <s v="The Rookie "/>
    <n v="7"/>
    <x v="12"/>
    <m/>
    <x v="11"/>
  </r>
  <r>
    <s v="The Rookie "/>
    <n v="7"/>
    <x v="8"/>
    <m/>
    <x v="11"/>
  </r>
  <r>
    <s v="The Rookie "/>
    <n v="7"/>
    <x v="14"/>
    <m/>
    <x v="11"/>
  </r>
  <r>
    <s v="The Game Plan "/>
    <n v="6.2"/>
    <x v="7"/>
    <m/>
    <x v="11"/>
  </r>
  <r>
    <s v="The Game Plan "/>
    <n v="6.2"/>
    <x v="8"/>
    <m/>
    <x v="11"/>
  </r>
  <r>
    <s v="The Game Plan "/>
    <n v="6.2"/>
    <x v="14"/>
    <m/>
    <x v="11"/>
  </r>
  <r>
    <s v="The Bridges of Madison County "/>
    <n v="7.5"/>
    <x v="12"/>
    <m/>
    <x v="11"/>
  </r>
  <r>
    <s v="The Bridges of Madison County "/>
    <n v="7.5"/>
    <x v="5"/>
    <m/>
    <x v="11"/>
  </r>
  <r>
    <s v="The Animal "/>
    <n v="4.8"/>
    <x v="7"/>
    <m/>
    <x v="11"/>
  </r>
  <r>
    <s v="The Animal "/>
    <n v="4.8"/>
    <x v="3"/>
    <m/>
    <x v="11"/>
  </r>
  <r>
    <s v="The Hundred-Foot Journey "/>
    <n v="7.3"/>
    <x v="7"/>
    <m/>
    <x v="11"/>
  </r>
  <r>
    <s v="The Hundred-Foot Journey "/>
    <n v="7.3"/>
    <x v="12"/>
    <m/>
    <x v="11"/>
  </r>
  <r>
    <s v="The Net "/>
    <n v="5.8"/>
    <x v="0"/>
    <m/>
    <x v="11"/>
  </r>
  <r>
    <s v="The Net "/>
    <n v="5.8"/>
    <x v="15"/>
    <m/>
    <x v="11"/>
  </r>
  <r>
    <s v="The Net "/>
    <n v="5.8"/>
    <x v="12"/>
    <m/>
    <x v="11"/>
  </r>
  <r>
    <s v="The Net "/>
    <n v="5.8"/>
    <x v="10"/>
    <m/>
    <x v="11"/>
  </r>
  <r>
    <s v="The Net "/>
    <n v="5.8"/>
    <x v="4"/>
    <m/>
    <x v="11"/>
  </r>
  <r>
    <s v="I Am Sam "/>
    <n v="7.6"/>
    <x v="12"/>
    <m/>
    <x v="11"/>
  </r>
  <r>
    <s v="Son of God "/>
    <n v="5.6"/>
    <x v="18"/>
    <m/>
    <x v="11"/>
  </r>
  <r>
    <s v="Son of God "/>
    <n v="5.6"/>
    <x v="12"/>
    <m/>
    <x v="11"/>
  </r>
  <r>
    <s v="Son of God "/>
    <n v="5.6"/>
    <x v="13"/>
    <m/>
    <x v="11"/>
  </r>
  <r>
    <s v="Underworld "/>
    <n v="7"/>
    <x v="0"/>
    <m/>
    <x v="11"/>
  </r>
  <r>
    <s v="Underworld "/>
    <n v="7"/>
    <x v="2"/>
    <m/>
    <x v="11"/>
  </r>
  <r>
    <s v="Underworld "/>
    <n v="7"/>
    <x v="4"/>
    <m/>
    <x v="11"/>
  </r>
  <r>
    <s v="Derailed "/>
    <n v="6.6"/>
    <x v="12"/>
    <m/>
    <x v="11"/>
  </r>
  <r>
    <s v="Derailed "/>
    <n v="6.6"/>
    <x v="4"/>
    <m/>
    <x v="11"/>
  </r>
  <r>
    <s v="The Informant! "/>
    <n v="6.5"/>
    <x v="7"/>
    <m/>
    <x v="11"/>
  </r>
  <r>
    <s v="The Informant! "/>
    <n v="6.5"/>
    <x v="15"/>
    <m/>
    <x v="11"/>
  </r>
  <r>
    <s v="The Informant! "/>
    <n v="6.5"/>
    <x v="12"/>
    <m/>
    <x v="11"/>
  </r>
  <r>
    <s v="The Informant! "/>
    <n v="6.5"/>
    <x v="4"/>
    <m/>
    <x v="11"/>
  </r>
  <r>
    <s v="Shadowlands "/>
    <n v="7.4"/>
    <x v="18"/>
    <m/>
    <x v="11"/>
  </r>
  <r>
    <s v="Shadowlands "/>
    <n v="7.4"/>
    <x v="12"/>
    <m/>
    <x v="11"/>
  </r>
  <r>
    <s v="Shadowlands "/>
    <n v="7.4"/>
    <x v="5"/>
    <m/>
    <x v="11"/>
  </r>
  <r>
    <s v="Deuce Bigalow: European Gigolo "/>
    <n v="4.5999999999999996"/>
    <x v="7"/>
    <m/>
    <x v="11"/>
  </r>
  <r>
    <s v="Delivery Man "/>
    <n v="6.4"/>
    <x v="7"/>
    <m/>
    <x v="11"/>
  </r>
  <r>
    <s v="Delivery Man "/>
    <n v="6.4"/>
    <x v="12"/>
    <m/>
    <x v="11"/>
  </r>
  <r>
    <s v="Saving Silverman "/>
    <n v="5.9"/>
    <x v="7"/>
    <m/>
    <x v="11"/>
  </r>
  <r>
    <s v="Saving Silverman "/>
    <n v="5.9"/>
    <x v="15"/>
    <m/>
    <x v="11"/>
  </r>
  <r>
    <s v="Saving Silverman "/>
    <n v="5.9"/>
    <x v="5"/>
    <m/>
    <x v="11"/>
  </r>
  <r>
    <s v="Diary of a Wimpy Kid: Dog Days "/>
    <n v="6.4"/>
    <x v="7"/>
    <m/>
    <x v="11"/>
  </r>
  <r>
    <s v="Diary of a Wimpy Kid: Dog Days "/>
    <n v="6.4"/>
    <x v="8"/>
    <m/>
    <x v="11"/>
  </r>
  <r>
    <s v="Summer of Sam "/>
    <n v="6.6"/>
    <x v="15"/>
    <m/>
    <x v="11"/>
  </r>
  <r>
    <s v="Summer of Sam "/>
    <n v="6.6"/>
    <x v="12"/>
    <m/>
    <x v="11"/>
  </r>
  <r>
    <s v="Summer of Sam "/>
    <n v="6.6"/>
    <x v="5"/>
    <m/>
    <x v="11"/>
  </r>
  <r>
    <s v="Summer of Sam "/>
    <n v="6.6"/>
    <x v="4"/>
    <m/>
    <x v="11"/>
  </r>
  <r>
    <s v="Jay and Silent Bob Strike Back "/>
    <n v="6.9"/>
    <x v="7"/>
    <m/>
    <x v="11"/>
  </r>
  <r>
    <s v="The Glass House "/>
    <n v="5.8"/>
    <x v="15"/>
    <m/>
    <x v="11"/>
  </r>
  <r>
    <s v="The Glass House "/>
    <n v="5.8"/>
    <x v="12"/>
    <m/>
    <x v="11"/>
  </r>
  <r>
    <s v="The Glass House "/>
    <n v="5.8"/>
    <x v="10"/>
    <m/>
    <x v="11"/>
  </r>
  <r>
    <s v="The Glass House "/>
    <n v="5.8"/>
    <x v="4"/>
    <m/>
    <x v="11"/>
  </r>
  <r>
    <s v="Hail, Caesar! "/>
    <n v="6.4"/>
    <x v="7"/>
    <m/>
    <x v="11"/>
  </r>
  <r>
    <s v="Hail, Caesar! "/>
    <n v="6.4"/>
    <x v="10"/>
    <m/>
    <x v="11"/>
  </r>
  <r>
    <s v="Josie and the Pussycats "/>
    <n v="5.3"/>
    <x v="7"/>
    <m/>
    <x v="11"/>
  </r>
  <r>
    <s v="Josie and the Pussycats "/>
    <n v="5.3"/>
    <x v="19"/>
    <m/>
    <x v="11"/>
  </r>
  <r>
    <s v="Homefront "/>
    <n v="6.5"/>
    <x v="0"/>
    <m/>
    <x v="11"/>
  </r>
  <r>
    <s v="Homefront "/>
    <n v="6.5"/>
    <x v="15"/>
    <m/>
    <x v="11"/>
  </r>
  <r>
    <s v="Homefront "/>
    <n v="6.5"/>
    <x v="12"/>
    <m/>
    <x v="11"/>
  </r>
  <r>
    <s v="Homefront "/>
    <n v="6.5"/>
    <x v="4"/>
    <m/>
    <x v="11"/>
  </r>
  <r>
    <s v="The Little Vampire "/>
    <n v="5.7"/>
    <x v="1"/>
    <m/>
    <x v="11"/>
  </r>
  <r>
    <s v="The Little Vampire "/>
    <n v="5.7"/>
    <x v="7"/>
    <m/>
    <x v="11"/>
  </r>
  <r>
    <s v="The Little Vampire "/>
    <n v="5.7"/>
    <x v="8"/>
    <m/>
    <x v="11"/>
  </r>
  <r>
    <s v="The Little Vampire "/>
    <n v="5.7"/>
    <x v="2"/>
    <m/>
    <x v="11"/>
  </r>
  <r>
    <s v="I Heart Huckabees "/>
    <n v="6.7"/>
    <x v="7"/>
    <m/>
    <x v="11"/>
  </r>
  <r>
    <s v="Megiddo: The Omega Code 2 "/>
    <n v="4.0999999999999996"/>
    <x v="0"/>
    <m/>
    <x v="11"/>
  </r>
  <r>
    <s v="Megiddo: The Omega Code 2 "/>
    <n v="4.0999999999999996"/>
    <x v="1"/>
    <m/>
    <x v="11"/>
  </r>
  <r>
    <s v="Megiddo: The Omega Code 2 "/>
    <n v="4.0999999999999996"/>
    <x v="2"/>
    <m/>
    <x v="11"/>
  </r>
  <r>
    <s v="Megiddo: The Omega Code 2 "/>
    <n v="4.0999999999999996"/>
    <x v="3"/>
    <m/>
    <x v="11"/>
  </r>
  <r>
    <s v="Megiddo: The Omega Code 2 "/>
    <n v="4.0999999999999996"/>
    <x v="4"/>
    <m/>
    <x v="11"/>
  </r>
  <r>
    <s v="Darling Lili "/>
    <n v="6.2"/>
    <x v="7"/>
    <m/>
    <x v="11"/>
  </r>
  <r>
    <s v="Darling Lili "/>
    <n v="6.2"/>
    <x v="12"/>
    <m/>
    <x v="11"/>
  </r>
  <r>
    <s v="Darling Lili "/>
    <n v="6.2"/>
    <x v="9"/>
    <m/>
    <x v="11"/>
  </r>
  <r>
    <s v="Darling Lili "/>
    <n v="6.2"/>
    <x v="5"/>
    <m/>
    <x v="11"/>
  </r>
  <r>
    <s v="Darling Lili "/>
    <n v="6.2"/>
    <x v="17"/>
    <m/>
    <x v="11"/>
  </r>
  <r>
    <s v="The Transporter Refueled "/>
    <n v="5.0999999999999996"/>
    <x v="0"/>
    <m/>
    <x v="11"/>
  </r>
  <r>
    <s v="The Transporter Refueled "/>
    <n v="5.0999999999999996"/>
    <x v="15"/>
    <m/>
    <x v="11"/>
  </r>
  <r>
    <s v="The Transporter Refueled "/>
    <n v="5.0999999999999996"/>
    <x v="4"/>
    <m/>
    <x v="11"/>
  </r>
  <r>
    <s v="Black Book "/>
    <n v="7.8"/>
    <x v="12"/>
    <m/>
    <x v="11"/>
  </r>
  <r>
    <s v="Black Book "/>
    <n v="7.8"/>
    <x v="4"/>
    <m/>
    <x v="11"/>
  </r>
  <r>
    <s v="Black Book "/>
    <n v="7.8"/>
    <x v="17"/>
    <m/>
    <x v="11"/>
  </r>
  <r>
    <s v="Joyeux Noel "/>
    <n v="7.8"/>
    <x v="12"/>
    <m/>
    <x v="11"/>
  </r>
  <r>
    <s v="Joyeux Noel "/>
    <n v="7.8"/>
    <x v="13"/>
    <m/>
    <x v="11"/>
  </r>
  <r>
    <s v="Joyeux Noel "/>
    <n v="7.8"/>
    <x v="19"/>
    <m/>
    <x v="11"/>
  </r>
  <r>
    <s v="Joyeux Noel "/>
    <n v="7.8"/>
    <x v="5"/>
    <m/>
    <x v="11"/>
  </r>
  <r>
    <s v="Joyeux Noel "/>
    <n v="7.8"/>
    <x v="17"/>
    <m/>
    <x v="11"/>
  </r>
  <r>
    <s v="Hit and Run "/>
    <n v="6.1"/>
    <x v="0"/>
    <m/>
    <x v="11"/>
  </r>
  <r>
    <s v="Hit and Run "/>
    <n v="6.1"/>
    <x v="7"/>
    <m/>
    <x v="11"/>
  </r>
  <r>
    <s v="Hit and Run "/>
    <n v="6.1"/>
    <x v="5"/>
    <m/>
    <x v="11"/>
  </r>
  <r>
    <s v="Mad Money "/>
    <n v="5.8"/>
    <x v="7"/>
    <m/>
    <x v="11"/>
  </r>
  <r>
    <s v="Mad Money "/>
    <n v="5.8"/>
    <x v="15"/>
    <m/>
    <x v="11"/>
  </r>
  <r>
    <s v="Mad Money "/>
    <n v="5.8"/>
    <x v="4"/>
    <m/>
    <x v="11"/>
  </r>
  <r>
    <s v="Before I Go to Sleep "/>
    <n v="6.3"/>
    <x v="12"/>
    <m/>
    <x v="11"/>
  </r>
  <r>
    <s v="Before I Go to Sleep "/>
    <n v="6.3"/>
    <x v="10"/>
    <m/>
    <x v="11"/>
  </r>
  <r>
    <s v="Before I Go to Sleep "/>
    <n v="6.3"/>
    <x v="4"/>
    <m/>
    <x v="11"/>
  </r>
  <r>
    <s v="Stone "/>
    <n v="5.4"/>
    <x v="12"/>
    <m/>
    <x v="11"/>
  </r>
  <r>
    <s v="Stone "/>
    <n v="5.4"/>
    <x v="4"/>
    <m/>
    <x v="11"/>
  </r>
  <r>
    <s v="Molière "/>
    <n v="7.3"/>
    <x v="7"/>
    <m/>
    <x v="11"/>
  </r>
  <r>
    <s v="Molière "/>
    <n v="7.3"/>
    <x v="13"/>
    <m/>
    <x v="11"/>
  </r>
  <r>
    <s v="Out of the Furnace "/>
    <n v="6.8"/>
    <x v="15"/>
    <m/>
    <x v="11"/>
  </r>
  <r>
    <s v="Out of the Furnace "/>
    <n v="6.8"/>
    <x v="12"/>
    <m/>
    <x v="11"/>
  </r>
  <r>
    <s v="Out of the Furnace "/>
    <n v="6.8"/>
    <x v="4"/>
    <m/>
    <x v="11"/>
  </r>
  <r>
    <s v="Michael Clayton "/>
    <n v="7.3"/>
    <x v="15"/>
    <m/>
    <x v="11"/>
  </r>
  <r>
    <s v="Michael Clayton "/>
    <n v="7.3"/>
    <x v="12"/>
    <m/>
    <x v="11"/>
  </r>
  <r>
    <s v="Michael Clayton "/>
    <n v="7.3"/>
    <x v="10"/>
    <m/>
    <x v="11"/>
  </r>
  <r>
    <s v="Michael Clayton "/>
    <n v="7.3"/>
    <x v="4"/>
    <m/>
    <x v="11"/>
  </r>
  <r>
    <s v="My Fellow Americans "/>
    <n v="6.5"/>
    <x v="1"/>
    <m/>
    <x v="11"/>
  </r>
  <r>
    <s v="My Fellow Americans "/>
    <n v="6.5"/>
    <x v="7"/>
    <m/>
    <x v="11"/>
  </r>
  <r>
    <s v="Arlington Road "/>
    <n v="7.2"/>
    <x v="15"/>
    <m/>
    <x v="11"/>
  </r>
  <r>
    <s v="Arlington Road "/>
    <n v="7.2"/>
    <x v="12"/>
    <m/>
    <x v="11"/>
  </r>
  <r>
    <s v="Arlington Road "/>
    <n v="7.2"/>
    <x v="4"/>
    <m/>
    <x v="11"/>
  </r>
  <r>
    <s v="To Rome with Love "/>
    <n v="6.3"/>
    <x v="7"/>
    <m/>
    <x v="11"/>
  </r>
  <r>
    <s v="To Rome with Love "/>
    <n v="6.3"/>
    <x v="5"/>
    <m/>
    <x v="11"/>
  </r>
  <r>
    <s v="Firefox "/>
    <n v="5.9"/>
    <x v="0"/>
    <m/>
    <x v="11"/>
  </r>
  <r>
    <s v="Firefox "/>
    <n v="5.9"/>
    <x v="1"/>
    <m/>
    <x v="11"/>
  </r>
  <r>
    <s v="Firefox "/>
    <n v="5.9"/>
    <x v="4"/>
    <m/>
    <x v="11"/>
  </r>
  <r>
    <s v="South Park: Bigger Longer &amp; Uncut "/>
    <n v="7.8"/>
    <x v="6"/>
    <m/>
    <x v="11"/>
  </r>
  <r>
    <s v="South Park: Bigger Longer &amp; Uncut "/>
    <n v="7.8"/>
    <x v="7"/>
    <m/>
    <x v="11"/>
  </r>
  <r>
    <s v="South Park: Bigger Longer &amp; Uncut "/>
    <n v="7.8"/>
    <x v="2"/>
    <m/>
    <x v="11"/>
  </r>
  <r>
    <s v="South Park: Bigger Longer &amp; Uncut "/>
    <n v="7.8"/>
    <x v="9"/>
    <m/>
    <x v="11"/>
  </r>
  <r>
    <s v="Death at a Funeral "/>
    <n v="7.4"/>
    <x v="7"/>
    <m/>
    <x v="11"/>
  </r>
  <r>
    <s v="Teenage Mutant Ninja Turtles III "/>
    <n v="4.8"/>
    <x v="0"/>
    <m/>
    <x v="11"/>
  </r>
  <r>
    <s v="Teenage Mutant Ninja Turtles III "/>
    <n v="4.8"/>
    <x v="1"/>
    <m/>
    <x v="11"/>
  </r>
  <r>
    <s v="Teenage Mutant Ninja Turtles III "/>
    <n v="4.8"/>
    <x v="7"/>
    <m/>
    <x v="11"/>
  </r>
  <r>
    <s v="Teenage Mutant Ninja Turtles III "/>
    <n v="4.8"/>
    <x v="8"/>
    <m/>
    <x v="11"/>
  </r>
  <r>
    <s v="Teenage Mutant Ninja Turtles III "/>
    <n v="4.8"/>
    <x v="2"/>
    <m/>
    <x v="11"/>
  </r>
  <r>
    <s v="Teenage Mutant Ninja Turtles III "/>
    <n v="4.8"/>
    <x v="3"/>
    <m/>
    <x v="11"/>
  </r>
  <r>
    <s v="Hardball "/>
    <n v="6.3"/>
    <x v="12"/>
    <m/>
    <x v="11"/>
  </r>
  <r>
    <s v="Hardball "/>
    <n v="6.3"/>
    <x v="14"/>
    <m/>
    <x v="11"/>
  </r>
  <r>
    <s v="Silver Linings Playbook "/>
    <n v="7.8"/>
    <x v="7"/>
    <m/>
    <x v="11"/>
  </r>
  <r>
    <s v="Silver Linings Playbook "/>
    <n v="7.8"/>
    <x v="12"/>
    <m/>
    <x v="11"/>
  </r>
  <r>
    <s v="Silver Linings Playbook "/>
    <n v="7.8"/>
    <x v="5"/>
    <m/>
    <x v="11"/>
  </r>
  <r>
    <s v="Freedom Writers "/>
    <n v="7.5"/>
    <x v="18"/>
    <m/>
    <x v="11"/>
  </r>
  <r>
    <s v="Freedom Writers "/>
    <n v="7.5"/>
    <x v="15"/>
    <m/>
    <x v="11"/>
  </r>
  <r>
    <s v="Freedom Writers "/>
    <n v="7.5"/>
    <x v="12"/>
    <m/>
    <x v="11"/>
  </r>
  <r>
    <s v="The Transporter "/>
    <n v="6.8"/>
    <x v="0"/>
    <m/>
    <x v="11"/>
  </r>
  <r>
    <s v="The Transporter "/>
    <n v="6.8"/>
    <x v="15"/>
    <m/>
    <x v="11"/>
  </r>
  <r>
    <s v="The Transporter "/>
    <n v="6.8"/>
    <x v="4"/>
    <m/>
    <x v="11"/>
  </r>
  <r>
    <s v="Never Back Down "/>
    <n v="6.6"/>
    <x v="0"/>
    <m/>
    <x v="11"/>
  </r>
  <r>
    <s v="Never Back Down "/>
    <n v="6.6"/>
    <x v="12"/>
    <m/>
    <x v="11"/>
  </r>
  <r>
    <s v="Never Back Down "/>
    <n v="6.6"/>
    <x v="14"/>
    <m/>
    <x v="11"/>
  </r>
  <r>
    <s v="The Rage: Carrie 2 "/>
    <n v="4.5999999999999996"/>
    <x v="16"/>
    <m/>
    <x v="11"/>
  </r>
  <r>
    <s v="The Rage: Carrie 2 "/>
    <n v="4.5999999999999996"/>
    <x v="3"/>
    <m/>
    <x v="11"/>
  </r>
  <r>
    <s v="The Rage: Carrie 2 "/>
    <n v="4.5999999999999996"/>
    <x v="4"/>
    <m/>
    <x v="11"/>
  </r>
  <r>
    <s v="Away We Go "/>
    <n v="7.1"/>
    <x v="7"/>
    <m/>
    <x v="11"/>
  </r>
  <r>
    <s v="Away We Go "/>
    <n v="7.1"/>
    <x v="12"/>
    <m/>
    <x v="11"/>
  </r>
  <r>
    <s v="Away We Go "/>
    <n v="7.1"/>
    <x v="5"/>
    <m/>
    <x v="11"/>
  </r>
  <r>
    <s v="Swing Vote "/>
    <n v="6.1"/>
    <x v="7"/>
    <m/>
    <x v="11"/>
  </r>
  <r>
    <s v="Swing Vote "/>
    <n v="6.1"/>
    <x v="12"/>
    <m/>
    <x v="11"/>
  </r>
  <r>
    <s v="Moonlight Mile "/>
    <n v="6.7"/>
    <x v="12"/>
    <m/>
    <x v="11"/>
  </r>
  <r>
    <s v="Moonlight Mile "/>
    <n v="6.7"/>
    <x v="5"/>
    <m/>
    <x v="11"/>
  </r>
  <r>
    <s v="Tinker Tailor Soldier Spy "/>
    <n v="7.1"/>
    <x v="12"/>
    <m/>
    <x v="11"/>
  </r>
  <r>
    <s v="Tinker Tailor Soldier Spy "/>
    <n v="7.1"/>
    <x v="10"/>
    <m/>
    <x v="11"/>
  </r>
  <r>
    <s v="Tinker Tailor Soldier Spy "/>
    <n v="7.1"/>
    <x v="4"/>
    <m/>
    <x v="11"/>
  </r>
  <r>
    <s v="Molly "/>
    <n v="5.8"/>
    <x v="7"/>
    <m/>
    <x v="11"/>
  </r>
  <r>
    <s v="Molly "/>
    <n v="5.8"/>
    <x v="12"/>
    <m/>
    <x v="11"/>
  </r>
  <r>
    <s v="Molly "/>
    <n v="5.8"/>
    <x v="5"/>
    <m/>
    <x v="11"/>
  </r>
  <r>
    <s v="The Beaver "/>
    <n v="6.7"/>
    <x v="12"/>
    <m/>
    <x v="11"/>
  </r>
  <r>
    <s v="The Best Little Whorehouse in Texas "/>
    <n v="5.8"/>
    <x v="7"/>
    <m/>
    <x v="11"/>
  </r>
  <r>
    <s v="The Best Little Whorehouse in Texas "/>
    <n v="5.8"/>
    <x v="9"/>
    <m/>
    <x v="11"/>
  </r>
  <r>
    <s v="eXistenZ "/>
    <n v="6.8"/>
    <x v="16"/>
    <m/>
    <x v="11"/>
  </r>
  <r>
    <s v="eXistenZ "/>
    <n v="6.8"/>
    <x v="3"/>
    <m/>
    <x v="11"/>
  </r>
  <r>
    <s v="eXistenZ "/>
    <n v="6.8"/>
    <x v="4"/>
    <m/>
    <x v="11"/>
  </r>
  <r>
    <s v="Raiders of the Lost Ark "/>
    <n v="8.5"/>
    <x v="0"/>
    <m/>
    <x v="11"/>
  </r>
  <r>
    <s v="Raiders of the Lost Ark "/>
    <n v="8.5"/>
    <x v="1"/>
    <m/>
    <x v="11"/>
  </r>
  <r>
    <s v="Home Alone 2: Lost in New York "/>
    <n v="6.6"/>
    <x v="1"/>
    <m/>
    <x v="11"/>
  </r>
  <r>
    <s v="Home Alone 2: Lost in New York "/>
    <n v="6.6"/>
    <x v="7"/>
    <m/>
    <x v="11"/>
  </r>
  <r>
    <s v="Home Alone 2: Lost in New York "/>
    <n v="6.6"/>
    <x v="8"/>
    <m/>
    <x v="11"/>
  </r>
  <r>
    <s v="Close Encounters of the Third Kind "/>
    <n v="7.7"/>
    <x v="12"/>
    <m/>
    <x v="11"/>
  </r>
  <r>
    <s v="Close Encounters of the Third Kind "/>
    <n v="7.7"/>
    <x v="3"/>
    <m/>
    <x v="11"/>
  </r>
  <r>
    <s v="Pulse "/>
    <n v="4.7"/>
    <x v="12"/>
    <m/>
    <x v="11"/>
  </r>
  <r>
    <s v="Pulse "/>
    <n v="4.7"/>
    <x v="16"/>
    <m/>
    <x v="11"/>
  </r>
  <r>
    <s v="Pulse "/>
    <n v="4.7"/>
    <x v="3"/>
    <m/>
    <x v="11"/>
  </r>
  <r>
    <s v="Pulse "/>
    <n v="4.7"/>
    <x v="4"/>
    <m/>
    <x v="11"/>
  </r>
  <r>
    <s v="Beverly Hills Cop II "/>
    <n v="6.4"/>
    <x v="0"/>
    <m/>
    <x v="11"/>
  </r>
  <r>
    <s v="Beverly Hills Cop II "/>
    <n v="6.4"/>
    <x v="7"/>
    <m/>
    <x v="11"/>
  </r>
  <r>
    <s v="Beverly Hills Cop II "/>
    <n v="6.4"/>
    <x v="15"/>
    <m/>
    <x v="11"/>
  </r>
  <r>
    <s v="Beverly Hills Cop II "/>
    <n v="6.4"/>
    <x v="4"/>
    <m/>
    <x v="11"/>
  </r>
  <r>
    <s v="Bringing Down the House "/>
    <n v="5.5"/>
    <x v="7"/>
    <m/>
    <x v="11"/>
  </r>
  <r>
    <s v="The Silence of the Lambs "/>
    <n v="8.6"/>
    <x v="15"/>
    <m/>
    <x v="11"/>
  </r>
  <r>
    <s v="The Silence of the Lambs "/>
    <n v="8.6"/>
    <x v="12"/>
    <m/>
    <x v="11"/>
  </r>
  <r>
    <s v="The Silence of the Lambs "/>
    <n v="8.6"/>
    <x v="16"/>
    <m/>
    <x v="11"/>
  </r>
  <r>
    <s v="The Silence of the Lambs "/>
    <n v="8.6"/>
    <x v="4"/>
    <m/>
    <x v="11"/>
  </r>
  <r>
    <s v="Wayne's World "/>
    <n v="7"/>
    <x v="7"/>
    <m/>
    <x v="11"/>
  </r>
  <r>
    <s v="Wayne's World "/>
    <n v="7"/>
    <x v="19"/>
    <m/>
    <x v="11"/>
  </r>
  <r>
    <s v="Jackass 3D "/>
    <n v="7.1"/>
    <x v="0"/>
    <m/>
    <x v="11"/>
  </r>
  <r>
    <s v="Jackass 3D "/>
    <n v="7.1"/>
    <x v="7"/>
    <m/>
    <x v="11"/>
  </r>
  <r>
    <s v="Jackass 3D "/>
    <n v="7.1"/>
    <x v="20"/>
    <m/>
    <x v="11"/>
  </r>
  <r>
    <s v="Jaws 2 "/>
    <n v="5.7"/>
    <x v="1"/>
    <m/>
    <x v="11"/>
  </r>
  <r>
    <s v="Jaws 2 "/>
    <n v="5.7"/>
    <x v="16"/>
    <m/>
    <x v="11"/>
  </r>
  <r>
    <s v="Jaws 2 "/>
    <n v="5.7"/>
    <x v="4"/>
    <m/>
    <x v="11"/>
  </r>
  <r>
    <s v="The Conjuring "/>
    <n v="7.5"/>
    <x v="16"/>
    <m/>
    <x v="11"/>
  </r>
  <r>
    <s v="The Conjuring "/>
    <n v="7.5"/>
    <x v="10"/>
    <m/>
    <x v="11"/>
  </r>
  <r>
    <s v="The Conjuring "/>
    <n v="7.5"/>
    <x v="4"/>
    <m/>
    <x v="11"/>
  </r>
  <r>
    <s v="Are We There Yet? "/>
    <n v="4.5999999999999996"/>
    <x v="1"/>
    <m/>
    <x v="11"/>
  </r>
  <r>
    <s v="Are We There Yet? "/>
    <n v="4.5999999999999996"/>
    <x v="7"/>
    <m/>
    <x v="11"/>
  </r>
  <r>
    <s v="Are We There Yet? "/>
    <n v="4.5999999999999996"/>
    <x v="8"/>
    <m/>
    <x v="11"/>
  </r>
  <r>
    <s v="Are We There Yet? "/>
    <n v="4.5999999999999996"/>
    <x v="5"/>
    <m/>
    <x v="11"/>
  </r>
  <r>
    <s v="Tammy "/>
    <n v="4.9000000000000004"/>
    <x v="7"/>
    <m/>
    <x v="11"/>
  </r>
  <r>
    <s v="School of Rock "/>
    <n v="7.1"/>
    <x v="7"/>
    <m/>
    <x v="11"/>
  </r>
  <r>
    <s v="School of Rock "/>
    <n v="7.1"/>
    <x v="19"/>
    <m/>
    <x v="11"/>
  </r>
  <r>
    <s v="Mortal Kombat "/>
    <n v="5.8"/>
    <x v="0"/>
    <m/>
    <x v="11"/>
  </r>
  <r>
    <s v="Mortal Kombat "/>
    <n v="5.8"/>
    <x v="1"/>
    <m/>
    <x v="11"/>
  </r>
  <r>
    <s v="Mortal Kombat "/>
    <n v="5.8"/>
    <x v="2"/>
    <m/>
    <x v="11"/>
  </r>
  <r>
    <s v="Mortal Kombat "/>
    <n v="5.8"/>
    <x v="3"/>
    <m/>
    <x v="11"/>
  </r>
  <r>
    <s v="Mortal Kombat "/>
    <n v="5.8"/>
    <x v="4"/>
    <m/>
    <x v="11"/>
  </r>
  <r>
    <s v="White Chicks "/>
    <n v="5.4"/>
    <x v="7"/>
    <m/>
    <x v="11"/>
  </r>
  <r>
    <s v="White Chicks "/>
    <n v="5.4"/>
    <x v="15"/>
    <m/>
    <x v="11"/>
  </r>
  <r>
    <s v="The Descendants "/>
    <n v="7.3"/>
    <x v="7"/>
    <m/>
    <x v="11"/>
  </r>
  <r>
    <s v="The Descendants "/>
    <n v="7.3"/>
    <x v="12"/>
    <m/>
    <x v="11"/>
  </r>
  <r>
    <s v="Holes "/>
    <n v="7.1"/>
    <x v="1"/>
    <m/>
    <x v="11"/>
  </r>
  <r>
    <s v="Holes "/>
    <n v="7.1"/>
    <x v="7"/>
    <m/>
    <x v="11"/>
  </r>
  <r>
    <s v="Holes "/>
    <n v="7.1"/>
    <x v="12"/>
    <m/>
    <x v="11"/>
  </r>
  <r>
    <s v="Holes "/>
    <n v="7.1"/>
    <x v="8"/>
    <m/>
    <x v="11"/>
  </r>
  <r>
    <s v="Holes "/>
    <n v="7.1"/>
    <x v="10"/>
    <m/>
    <x v="11"/>
  </r>
  <r>
    <s v="The Last Song "/>
    <n v="5.8"/>
    <x v="12"/>
    <m/>
    <x v="11"/>
  </r>
  <r>
    <s v="The Last Song "/>
    <n v="5.8"/>
    <x v="8"/>
    <m/>
    <x v="11"/>
  </r>
  <r>
    <s v="The Last Song "/>
    <n v="5.8"/>
    <x v="19"/>
    <m/>
    <x v="11"/>
  </r>
  <r>
    <s v="The Last Song "/>
    <n v="5.8"/>
    <x v="5"/>
    <m/>
    <x v="11"/>
  </r>
  <r>
    <s v="12 Years a Slave "/>
    <n v="8.1"/>
    <x v="18"/>
    <m/>
    <x v="11"/>
  </r>
  <r>
    <s v="12 Years a Slave "/>
    <n v="8.1"/>
    <x v="12"/>
    <m/>
    <x v="11"/>
  </r>
  <r>
    <s v="12 Years a Slave "/>
    <n v="8.1"/>
    <x v="13"/>
    <m/>
    <x v="11"/>
  </r>
  <r>
    <s v="Drumline "/>
    <n v="5.7"/>
    <x v="7"/>
    <m/>
    <x v="11"/>
  </r>
  <r>
    <s v="Drumline "/>
    <n v="5.7"/>
    <x v="12"/>
    <m/>
    <x v="11"/>
  </r>
  <r>
    <s v="Drumline "/>
    <n v="5.7"/>
    <x v="19"/>
    <m/>
    <x v="11"/>
  </r>
  <r>
    <s v="Drumline "/>
    <n v="5.7"/>
    <x v="5"/>
    <m/>
    <x v="11"/>
  </r>
  <r>
    <s v="Why Did I Get Married Too? "/>
    <n v="4.4000000000000004"/>
    <x v="7"/>
    <m/>
    <x v="11"/>
  </r>
  <r>
    <s v="Why Did I Get Married Too? "/>
    <n v="4.4000000000000004"/>
    <x v="12"/>
    <m/>
    <x v="11"/>
  </r>
  <r>
    <s v="Why Did I Get Married Too? "/>
    <n v="4.4000000000000004"/>
    <x v="5"/>
    <m/>
    <x v="11"/>
  </r>
  <r>
    <s v="Edward Scissorhands "/>
    <n v="7.9"/>
    <x v="2"/>
    <m/>
    <x v="11"/>
  </r>
  <r>
    <s v="Edward Scissorhands "/>
    <n v="7.9"/>
    <x v="5"/>
    <m/>
    <x v="11"/>
  </r>
  <r>
    <s v="Me Before You "/>
    <n v="7.6"/>
    <x v="12"/>
    <m/>
    <x v="11"/>
  </r>
  <r>
    <s v="Me Before You "/>
    <n v="7.6"/>
    <x v="5"/>
    <m/>
    <x v="11"/>
  </r>
  <r>
    <s v="Madea's Witness Protection "/>
    <n v="4.8"/>
    <x v="7"/>
    <m/>
    <x v="11"/>
  </r>
  <r>
    <s v="Madea's Witness Protection "/>
    <n v="4.8"/>
    <x v="15"/>
    <m/>
    <x v="11"/>
  </r>
  <r>
    <s v="Madea's Witness Protection "/>
    <n v="4.8"/>
    <x v="12"/>
    <m/>
    <x v="11"/>
  </r>
  <r>
    <s v="Bad Moms "/>
    <n v="6.7"/>
    <x v="7"/>
    <m/>
    <x v="11"/>
  </r>
  <r>
    <s v="Return to Never Land "/>
    <n v="5.8"/>
    <x v="1"/>
    <m/>
    <x v="11"/>
  </r>
  <r>
    <s v="Return to Never Land "/>
    <n v="5.8"/>
    <x v="6"/>
    <m/>
    <x v="11"/>
  </r>
  <r>
    <s v="Return to Never Land "/>
    <n v="5.8"/>
    <x v="8"/>
    <m/>
    <x v="11"/>
  </r>
  <r>
    <s v="Return to Never Land "/>
    <n v="5.8"/>
    <x v="2"/>
    <m/>
    <x v="11"/>
  </r>
  <r>
    <s v="Selma "/>
    <n v="7.5"/>
    <x v="18"/>
    <m/>
    <x v="11"/>
  </r>
  <r>
    <s v="Selma "/>
    <n v="7.5"/>
    <x v="12"/>
    <m/>
    <x v="11"/>
  </r>
  <r>
    <s v="Selma "/>
    <n v="7.5"/>
    <x v="13"/>
    <m/>
    <x v="11"/>
  </r>
  <r>
    <s v="The Jungle Book 2 "/>
    <n v="5.4"/>
    <x v="1"/>
    <m/>
    <x v="11"/>
  </r>
  <r>
    <s v="The Jungle Book 2 "/>
    <n v="5.4"/>
    <x v="6"/>
    <m/>
    <x v="11"/>
  </r>
  <r>
    <s v="The Jungle Book 2 "/>
    <n v="5.4"/>
    <x v="8"/>
    <m/>
    <x v="11"/>
  </r>
  <r>
    <s v="The Jungle Book 2 "/>
    <n v="5.4"/>
    <x v="9"/>
    <m/>
    <x v="11"/>
  </r>
  <r>
    <s v="Boogeyman "/>
    <n v="4.0999999999999996"/>
    <x v="12"/>
    <m/>
    <x v="11"/>
  </r>
  <r>
    <s v="Boogeyman "/>
    <n v="4.0999999999999996"/>
    <x v="16"/>
    <m/>
    <x v="11"/>
  </r>
  <r>
    <s v="Boogeyman "/>
    <n v="4.0999999999999996"/>
    <x v="10"/>
    <m/>
    <x v="11"/>
  </r>
  <r>
    <s v="Boogeyman "/>
    <n v="4.0999999999999996"/>
    <x v="4"/>
    <m/>
    <x v="11"/>
  </r>
  <r>
    <s v="Premonition "/>
    <n v="5.9"/>
    <x v="12"/>
    <m/>
    <x v="11"/>
  </r>
  <r>
    <s v="Premonition "/>
    <n v="5.9"/>
    <x v="10"/>
    <m/>
    <x v="11"/>
  </r>
  <r>
    <s v="Premonition "/>
    <n v="5.9"/>
    <x v="4"/>
    <m/>
    <x v="11"/>
  </r>
  <r>
    <s v="The Tigger Movie "/>
    <n v="6.3"/>
    <x v="6"/>
    <m/>
    <x v="11"/>
  </r>
  <r>
    <s v="The Tigger Movie "/>
    <n v="6.3"/>
    <x v="7"/>
    <m/>
    <x v="11"/>
  </r>
  <r>
    <s v="The Tigger Movie "/>
    <n v="6.3"/>
    <x v="12"/>
    <m/>
    <x v="11"/>
  </r>
  <r>
    <s v="The Tigger Movie "/>
    <n v="6.3"/>
    <x v="8"/>
    <m/>
    <x v="11"/>
  </r>
  <r>
    <s v="The Tigger Movie "/>
    <n v="6.3"/>
    <x v="9"/>
    <m/>
    <x v="11"/>
  </r>
  <r>
    <s v="Max "/>
    <n v="6.8"/>
    <x v="1"/>
    <m/>
    <x v="11"/>
  </r>
  <r>
    <s v="Max "/>
    <n v="6.8"/>
    <x v="8"/>
    <m/>
    <x v="11"/>
  </r>
  <r>
    <s v="Spotlight "/>
    <n v="8.1"/>
    <x v="18"/>
    <m/>
    <x v="11"/>
  </r>
  <r>
    <s v="Spotlight "/>
    <n v="8.1"/>
    <x v="15"/>
    <m/>
    <x v="11"/>
  </r>
  <r>
    <s v="Spotlight "/>
    <n v="8.1"/>
    <x v="12"/>
    <m/>
    <x v="11"/>
  </r>
  <r>
    <s v="Spotlight "/>
    <n v="8.1"/>
    <x v="13"/>
    <m/>
    <x v="11"/>
  </r>
  <r>
    <s v="Lakeview Terrace "/>
    <n v="6.1"/>
    <x v="15"/>
    <m/>
    <x v="11"/>
  </r>
  <r>
    <s v="Lakeview Terrace "/>
    <n v="6.1"/>
    <x v="12"/>
    <m/>
    <x v="11"/>
  </r>
  <r>
    <s v="Lakeview Terrace "/>
    <n v="6.1"/>
    <x v="4"/>
    <m/>
    <x v="11"/>
  </r>
  <r>
    <s v="The Grudge 2 "/>
    <n v="5"/>
    <x v="16"/>
    <m/>
    <x v="11"/>
  </r>
  <r>
    <s v="The Grudge 2 "/>
    <n v="5"/>
    <x v="4"/>
    <m/>
    <x v="11"/>
  </r>
  <r>
    <s v="How Stella Got Her Groove Back "/>
    <n v="5.5"/>
    <x v="7"/>
    <m/>
    <x v="11"/>
  </r>
  <r>
    <s v="How Stella Got Her Groove Back "/>
    <n v="5.5"/>
    <x v="12"/>
    <m/>
    <x v="11"/>
  </r>
  <r>
    <s v="How Stella Got Her Groove Back "/>
    <n v="5.5"/>
    <x v="5"/>
    <m/>
    <x v="11"/>
  </r>
  <r>
    <s v="Bill &amp; Ted's Bogus Journey "/>
    <n v="6.2"/>
    <x v="1"/>
    <m/>
    <x v="11"/>
  </r>
  <r>
    <s v="Bill &amp; Ted's Bogus Journey "/>
    <n v="6.2"/>
    <x v="7"/>
    <m/>
    <x v="11"/>
  </r>
  <r>
    <s v="Bill &amp; Ted's Bogus Journey "/>
    <n v="6.2"/>
    <x v="2"/>
    <m/>
    <x v="11"/>
  </r>
  <r>
    <s v="Bill &amp; Ted's Bogus Journey "/>
    <n v="6.2"/>
    <x v="19"/>
    <m/>
    <x v="11"/>
  </r>
  <r>
    <s v="Bill &amp; Ted's Bogus Journey "/>
    <n v="6.2"/>
    <x v="3"/>
    <m/>
    <x v="11"/>
  </r>
  <r>
    <s v="Man of the Year "/>
    <n v="6.2"/>
    <x v="7"/>
    <m/>
    <x v="11"/>
  </r>
  <r>
    <s v="Man of the Year "/>
    <n v="6.2"/>
    <x v="12"/>
    <m/>
    <x v="11"/>
  </r>
  <r>
    <s v="Man of the Year "/>
    <n v="6.2"/>
    <x v="5"/>
    <m/>
    <x v="11"/>
  </r>
  <r>
    <s v="Man of the Year "/>
    <n v="6.2"/>
    <x v="4"/>
    <m/>
    <x v="11"/>
  </r>
  <r>
    <s v="The American "/>
    <n v="6.3"/>
    <x v="15"/>
    <m/>
    <x v="11"/>
  </r>
  <r>
    <s v="The American "/>
    <n v="6.3"/>
    <x v="12"/>
    <m/>
    <x v="11"/>
  </r>
  <r>
    <s v="The American "/>
    <n v="6.3"/>
    <x v="4"/>
    <m/>
    <x v="11"/>
  </r>
  <r>
    <s v="Selena "/>
    <n v="6.7"/>
    <x v="18"/>
    <m/>
    <x v="11"/>
  </r>
  <r>
    <s v="Selena "/>
    <n v="6.7"/>
    <x v="12"/>
    <m/>
    <x v="11"/>
  </r>
  <r>
    <s v="Selena "/>
    <n v="6.7"/>
    <x v="19"/>
    <m/>
    <x v="11"/>
  </r>
  <r>
    <s v="Babel "/>
    <n v="7.5"/>
    <x v="12"/>
    <m/>
    <x v="11"/>
  </r>
  <r>
    <s v="This Is Where I Leave You "/>
    <n v="6.6"/>
    <x v="7"/>
    <m/>
    <x v="11"/>
  </r>
  <r>
    <s v="This Is Where I Leave You "/>
    <n v="6.6"/>
    <x v="12"/>
    <m/>
    <x v="11"/>
  </r>
  <r>
    <s v="Doubt "/>
    <n v="7.5"/>
    <x v="12"/>
    <m/>
    <x v="11"/>
  </r>
  <r>
    <s v="Doubt "/>
    <n v="7.5"/>
    <x v="10"/>
    <m/>
    <x v="11"/>
  </r>
  <r>
    <s v="Team America: World Police "/>
    <n v="7.2"/>
    <x v="0"/>
    <m/>
    <x v="11"/>
  </r>
  <r>
    <s v="Team America: World Police "/>
    <n v="7.2"/>
    <x v="7"/>
    <m/>
    <x v="11"/>
  </r>
  <r>
    <s v="Texas Chainsaw 3D "/>
    <n v="4.8"/>
    <x v="16"/>
    <m/>
    <x v="11"/>
  </r>
  <r>
    <s v="Texas Chainsaw 3D "/>
    <n v="4.8"/>
    <x v="4"/>
    <m/>
    <x v="11"/>
  </r>
  <r>
    <s v="Copycat "/>
    <n v="6.6"/>
    <x v="15"/>
    <m/>
    <x v="11"/>
  </r>
  <r>
    <s v="Copycat "/>
    <n v="6.6"/>
    <x v="12"/>
    <m/>
    <x v="11"/>
  </r>
  <r>
    <s v="Copycat "/>
    <n v="6.6"/>
    <x v="10"/>
    <m/>
    <x v="11"/>
  </r>
  <r>
    <s v="Copycat "/>
    <n v="6.6"/>
    <x v="4"/>
    <m/>
    <x v="11"/>
  </r>
  <r>
    <s v="Milk "/>
    <n v="7.6"/>
    <x v="18"/>
    <m/>
    <x v="11"/>
  </r>
  <r>
    <s v="Milk "/>
    <n v="7.6"/>
    <x v="12"/>
    <m/>
    <x v="11"/>
  </r>
  <r>
    <s v="Milk "/>
    <n v="7.6"/>
    <x v="13"/>
    <m/>
    <x v="11"/>
  </r>
  <r>
    <s v="Risen "/>
    <n v="6.3"/>
    <x v="0"/>
    <m/>
    <x v="11"/>
  </r>
  <r>
    <s v="Risen "/>
    <n v="6.3"/>
    <x v="1"/>
    <m/>
    <x v="11"/>
  </r>
  <r>
    <s v="Risen "/>
    <n v="6.3"/>
    <x v="12"/>
    <m/>
    <x v="11"/>
  </r>
  <r>
    <s v="Risen "/>
    <n v="6.3"/>
    <x v="10"/>
    <m/>
    <x v="11"/>
  </r>
  <r>
    <s v="Ghost Ship "/>
    <n v="5.5"/>
    <x v="16"/>
    <m/>
    <x v="11"/>
  </r>
  <r>
    <s v="A Very Harold &amp; Kumar 3D Christmas "/>
    <n v="6.3"/>
    <x v="1"/>
    <m/>
    <x v="11"/>
  </r>
  <r>
    <s v="A Very Harold &amp; Kumar 3D Christmas "/>
    <n v="6.3"/>
    <x v="7"/>
    <m/>
    <x v="11"/>
  </r>
  <r>
    <s v="Wild Things "/>
    <n v="6.5"/>
    <x v="15"/>
    <m/>
    <x v="11"/>
  </r>
  <r>
    <s v="Wild Things "/>
    <n v="6.5"/>
    <x v="12"/>
    <m/>
    <x v="11"/>
  </r>
  <r>
    <s v="Wild Things "/>
    <n v="6.5"/>
    <x v="10"/>
    <m/>
    <x v="11"/>
  </r>
  <r>
    <s v="Wild Things "/>
    <n v="6.5"/>
    <x v="4"/>
    <m/>
    <x v="11"/>
  </r>
  <r>
    <s v="The Debt "/>
    <n v="6.9"/>
    <x v="12"/>
    <m/>
    <x v="11"/>
  </r>
  <r>
    <s v="The Debt "/>
    <n v="6.9"/>
    <x v="4"/>
    <m/>
    <x v="11"/>
  </r>
  <r>
    <s v="High Fidelity "/>
    <n v="7.6"/>
    <x v="7"/>
    <m/>
    <x v="11"/>
  </r>
  <r>
    <s v="High Fidelity "/>
    <n v="7.6"/>
    <x v="12"/>
    <m/>
    <x v="11"/>
  </r>
  <r>
    <s v="High Fidelity "/>
    <n v="7.6"/>
    <x v="19"/>
    <m/>
    <x v="11"/>
  </r>
  <r>
    <s v="High Fidelity "/>
    <n v="7.6"/>
    <x v="5"/>
    <m/>
    <x v="11"/>
  </r>
  <r>
    <s v="Eye for an Eye "/>
    <n v="6.1"/>
    <x v="15"/>
    <m/>
    <x v="11"/>
  </r>
  <r>
    <s v="Eye for an Eye "/>
    <n v="6.1"/>
    <x v="12"/>
    <m/>
    <x v="11"/>
  </r>
  <r>
    <s v="Eye for an Eye "/>
    <n v="6.1"/>
    <x v="4"/>
    <m/>
    <x v="11"/>
  </r>
  <r>
    <s v="The Bank Job "/>
    <n v="7.3"/>
    <x v="15"/>
    <m/>
    <x v="11"/>
  </r>
  <r>
    <s v="The Bank Job "/>
    <n v="7.3"/>
    <x v="12"/>
    <m/>
    <x v="11"/>
  </r>
  <r>
    <s v="The Bank Job "/>
    <n v="7.3"/>
    <x v="5"/>
    <m/>
    <x v="11"/>
  </r>
  <r>
    <s v="The Bank Job "/>
    <n v="7.3"/>
    <x v="4"/>
    <m/>
    <x v="11"/>
  </r>
  <r>
    <s v="Eternal Sunshine of the Spotless Mind "/>
    <n v="8.3000000000000007"/>
    <x v="12"/>
    <m/>
    <x v="11"/>
  </r>
  <r>
    <s v="Eternal Sunshine of the Spotless Mind "/>
    <n v="8.3000000000000007"/>
    <x v="2"/>
    <m/>
    <x v="11"/>
  </r>
  <r>
    <s v="Eternal Sunshine of the Spotless Mind "/>
    <n v="8.3000000000000007"/>
    <x v="5"/>
    <m/>
    <x v="11"/>
  </r>
  <r>
    <s v="Eternal Sunshine of the Spotless Mind "/>
    <n v="8.3000000000000007"/>
    <x v="3"/>
    <m/>
    <x v="11"/>
  </r>
  <r>
    <s v="You Again "/>
    <n v="5.8"/>
    <x v="7"/>
    <m/>
    <x v="11"/>
  </r>
  <r>
    <s v="You Again "/>
    <n v="5.8"/>
    <x v="8"/>
    <m/>
    <x v="11"/>
  </r>
  <r>
    <s v="You Again "/>
    <n v="5.8"/>
    <x v="5"/>
    <m/>
    <x v="11"/>
  </r>
  <r>
    <s v="Street Kings "/>
    <n v="6.8"/>
    <x v="0"/>
    <m/>
    <x v="11"/>
  </r>
  <r>
    <s v="Street Kings "/>
    <n v="6.8"/>
    <x v="15"/>
    <m/>
    <x v="11"/>
  </r>
  <r>
    <s v="Street Kings "/>
    <n v="6.8"/>
    <x v="12"/>
    <m/>
    <x v="11"/>
  </r>
  <r>
    <s v="Street Kings "/>
    <n v="6.8"/>
    <x v="4"/>
    <m/>
    <x v="11"/>
  </r>
  <r>
    <s v="The World's End "/>
    <n v="7"/>
    <x v="0"/>
    <m/>
    <x v="11"/>
  </r>
  <r>
    <s v="The World's End "/>
    <n v="7"/>
    <x v="7"/>
    <m/>
    <x v="11"/>
  </r>
  <r>
    <s v="The World's End "/>
    <n v="7"/>
    <x v="3"/>
    <m/>
    <x v="11"/>
  </r>
  <r>
    <s v="Nancy Drew "/>
    <n v="5.9"/>
    <x v="7"/>
    <m/>
    <x v="11"/>
  </r>
  <r>
    <s v="Nancy Drew "/>
    <n v="5.9"/>
    <x v="15"/>
    <m/>
    <x v="11"/>
  </r>
  <r>
    <s v="Nancy Drew "/>
    <n v="5.9"/>
    <x v="8"/>
    <m/>
    <x v="11"/>
  </r>
  <r>
    <s v="Nancy Drew "/>
    <n v="5.9"/>
    <x v="10"/>
    <m/>
    <x v="11"/>
  </r>
  <r>
    <s v="Nancy Drew "/>
    <n v="5.9"/>
    <x v="5"/>
    <m/>
    <x v="11"/>
  </r>
  <r>
    <s v="Nancy Drew "/>
    <n v="5.9"/>
    <x v="4"/>
    <m/>
    <x v="11"/>
  </r>
  <r>
    <s v="Daybreakers "/>
    <n v="6.5"/>
    <x v="0"/>
    <m/>
    <x v="11"/>
  </r>
  <r>
    <s v="Daybreakers "/>
    <n v="6.5"/>
    <x v="16"/>
    <m/>
    <x v="11"/>
  </r>
  <r>
    <s v="Daybreakers "/>
    <n v="6.5"/>
    <x v="3"/>
    <m/>
    <x v="11"/>
  </r>
  <r>
    <s v="Daybreakers "/>
    <n v="6.5"/>
    <x v="4"/>
    <m/>
    <x v="11"/>
  </r>
  <r>
    <s v="She's Out of My League "/>
    <n v="6.4"/>
    <x v="7"/>
    <m/>
    <x v="11"/>
  </r>
  <r>
    <s v="She's Out of My League "/>
    <n v="6.4"/>
    <x v="5"/>
    <m/>
    <x v="11"/>
  </r>
  <r>
    <s v="Monte Carlo "/>
    <n v="5.8"/>
    <x v="1"/>
    <m/>
    <x v="11"/>
  </r>
  <r>
    <s v="Monte Carlo "/>
    <n v="5.8"/>
    <x v="7"/>
    <m/>
    <x v="11"/>
  </r>
  <r>
    <s v="Monte Carlo "/>
    <n v="5.8"/>
    <x v="8"/>
    <m/>
    <x v="11"/>
  </r>
  <r>
    <s v="Monte Carlo "/>
    <n v="5.8"/>
    <x v="5"/>
    <m/>
    <x v="11"/>
  </r>
  <r>
    <s v="Stay Alive "/>
    <n v="5.0999999999999996"/>
    <x v="16"/>
    <m/>
    <x v="11"/>
  </r>
  <r>
    <s v="Stay Alive "/>
    <n v="5.0999999999999996"/>
    <x v="4"/>
    <m/>
    <x v="11"/>
  </r>
  <r>
    <s v="Quigley Down Under "/>
    <n v="6.8"/>
    <x v="0"/>
    <m/>
    <x v="11"/>
  </r>
  <r>
    <s v="Quigley Down Under "/>
    <n v="6.8"/>
    <x v="1"/>
    <m/>
    <x v="11"/>
  </r>
  <r>
    <s v="Quigley Down Under "/>
    <n v="6.8"/>
    <x v="12"/>
    <m/>
    <x v="11"/>
  </r>
  <r>
    <s v="Quigley Down Under "/>
    <n v="6.8"/>
    <x v="5"/>
    <m/>
    <x v="11"/>
  </r>
  <r>
    <s v="Quigley Down Under "/>
    <n v="6.8"/>
    <x v="11"/>
    <m/>
    <x v="11"/>
  </r>
  <r>
    <s v="Alpha and Omega "/>
    <n v="5.3"/>
    <x v="1"/>
    <m/>
    <x v="11"/>
  </r>
  <r>
    <s v="Alpha and Omega "/>
    <n v="5.3"/>
    <x v="6"/>
    <m/>
    <x v="11"/>
  </r>
  <r>
    <s v="Alpha and Omega "/>
    <n v="5.3"/>
    <x v="7"/>
    <m/>
    <x v="11"/>
  </r>
  <r>
    <s v="Alpha and Omega "/>
    <n v="5.3"/>
    <x v="8"/>
    <m/>
    <x v="11"/>
  </r>
  <r>
    <s v="Alpha and Omega "/>
    <n v="5.3"/>
    <x v="5"/>
    <m/>
    <x v="11"/>
  </r>
  <r>
    <s v="The Covenant "/>
    <n v="5.3"/>
    <x v="0"/>
    <m/>
    <x v="11"/>
  </r>
  <r>
    <s v="The Covenant "/>
    <n v="5.3"/>
    <x v="2"/>
    <m/>
    <x v="11"/>
  </r>
  <r>
    <s v="The Covenant "/>
    <n v="5.3"/>
    <x v="16"/>
    <m/>
    <x v="11"/>
  </r>
  <r>
    <s v="The Covenant "/>
    <n v="5.3"/>
    <x v="4"/>
    <m/>
    <x v="11"/>
  </r>
  <r>
    <s v="Shorts "/>
    <n v="4.9000000000000004"/>
    <x v="7"/>
    <m/>
    <x v="11"/>
  </r>
  <r>
    <s v="Shorts "/>
    <n v="4.9000000000000004"/>
    <x v="8"/>
    <m/>
    <x v="11"/>
  </r>
  <r>
    <s v="Shorts "/>
    <n v="4.9000000000000004"/>
    <x v="2"/>
    <m/>
    <x v="11"/>
  </r>
  <r>
    <s v="To Die For "/>
    <n v="6.8"/>
    <x v="7"/>
    <m/>
    <x v="11"/>
  </r>
  <r>
    <s v="To Die For "/>
    <n v="6.8"/>
    <x v="15"/>
    <m/>
    <x v="11"/>
  </r>
  <r>
    <s v="To Die For "/>
    <n v="6.8"/>
    <x v="12"/>
    <m/>
    <x v="11"/>
  </r>
  <r>
    <s v="Nerve "/>
    <n v="7.1"/>
    <x v="1"/>
    <m/>
    <x v="11"/>
  </r>
  <r>
    <s v="Nerve "/>
    <n v="7.1"/>
    <x v="15"/>
    <m/>
    <x v="11"/>
  </r>
  <r>
    <s v="Nerve "/>
    <n v="7.1"/>
    <x v="10"/>
    <m/>
    <x v="11"/>
  </r>
  <r>
    <s v="Nerve "/>
    <n v="7.1"/>
    <x v="3"/>
    <m/>
    <x v="11"/>
  </r>
  <r>
    <s v="Nerve "/>
    <n v="7.1"/>
    <x v="4"/>
    <m/>
    <x v="11"/>
  </r>
  <r>
    <s v="Vampires "/>
    <n v="6.1"/>
    <x v="0"/>
    <m/>
    <x v="11"/>
  </r>
  <r>
    <s v="Vampires "/>
    <n v="6.1"/>
    <x v="16"/>
    <m/>
    <x v="11"/>
  </r>
  <r>
    <s v="Vampires "/>
    <n v="6.1"/>
    <x v="4"/>
    <m/>
    <x v="11"/>
  </r>
  <r>
    <s v="Psycho "/>
    <n v="8.5"/>
    <x v="16"/>
    <m/>
    <x v="11"/>
  </r>
  <r>
    <s v="Psycho "/>
    <n v="8.5"/>
    <x v="10"/>
    <m/>
    <x v="11"/>
  </r>
  <r>
    <s v="Psycho "/>
    <n v="8.5"/>
    <x v="4"/>
    <m/>
    <x v="11"/>
  </r>
  <r>
    <s v="My Best Friend's Girl "/>
    <n v="5.9"/>
    <x v="7"/>
    <m/>
    <x v="11"/>
  </r>
  <r>
    <s v="My Best Friend's Girl "/>
    <n v="5.9"/>
    <x v="5"/>
    <m/>
    <x v="11"/>
  </r>
  <r>
    <s v="Endless Love "/>
    <n v="6.3"/>
    <x v="12"/>
    <m/>
    <x v="11"/>
  </r>
  <r>
    <s v="Endless Love "/>
    <n v="6.3"/>
    <x v="5"/>
    <m/>
    <x v="11"/>
  </r>
  <r>
    <s v="Georgia Rule "/>
    <n v="5.9"/>
    <x v="7"/>
    <m/>
    <x v="11"/>
  </r>
  <r>
    <s v="Georgia Rule "/>
    <n v="5.9"/>
    <x v="12"/>
    <m/>
    <x v="11"/>
  </r>
  <r>
    <s v="Under the Rainbow "/>
    <n v="5.4"/>
    <x v="7"/>
    <m/>
    <x v="11"/>
  </r>
  <r>
    <s v="Simon Birch "/>
    <n v="6.9"/>
    <x v="7"/>
    <m/>
    <x v="11"/>
  </r>
  <r>
    <s v="Simon Birch "/>
    <n v="6.9"/>
    <x v="12"/>
    <m/>
    <x v="11"/>
  </r>
  <r>
    <s v="Simon Birch "/>
    <n v="6.9"/>
    <x v="8"/>
    <m/>
    <x v="11"/>
  </r>
  <r>
    <s v="Reign Over Me "/>
    <n v="7.5"/>
    <x v="12"/>
    <m/>
    <x v="11"/>
  </r>
  <r>
    <s v="Into the Wild "/>
    <n v="8.1999999999999993"/>
    <x v="1"/>
    <m/>
    <x v="11"/>
  </r>
  <r>
    <s v="Into the Wild "/>
    <n v="8.1999999999999993"/>
    <x v="18"/>
    <m/>
    <x v="11"/>
  </r>
  <r>
    <s v="Into the Wild "/>
    <n v="8.1999999999999993"/>
    <x v="12"/>
    <m/>
    <x v="11"/>
  </r>
  <r>
    <s v="School for Scoundrels "/>
    <n v="5.9"/>
    <x v="7"/>
    <m/>
    <x v="11"/>
  </r>
  <r>
    <s v="Silent Hill: Revelation 3D "/>
    <n v="5"/>
    <x v="1"/>
    <m/>
    <x v="11"/>
  </r>
  <r>
    <s v="Silent Hill: Revelation 3D "/>
    <n v="5"/>
    <x v="12"/>
    <m/>
    <x v="11"/>
  </r>
  <r>
    <s v="Silent Hill: Revelation 3D "/>
    <n v="5"/>
    <x v="16"/>
    <m/>
    <x v="11"/>
  </r>
  <r>
    <s v="Silent Hill: Revelation 3D "/>
    <n v="5"/>
    <x v="10"/>
    <m/>
    <x v="11"/>
  </r>
  <r>
    <s v="Silent Hill: Revelation 3D "/>
    <n v="5"/>
    <x v="4"/>
    <m/>
    <x v="11"/>
  </r>
  <r>
    <s v="From Dusk Till Dawn "/>
    <n v="7.3"/>
    <x v="15"/>
    <m/>
    <x v="11"/>
  </r>
  <r>
    <s v="From Dusk Till Dawn "/>
    <n v="7.3"/>
    <x v="2"/>
    <m/>
    <x v="11"/>
  </r>
  <r>
    <s v="From Dusk Till Dawn "/>
    <n v="7.3"/>
    <x v="16"/>
    <m/>
    <x v="11"/>
  </r>
  <r>
    <s v="Pooh's Heffalump Movie "/>
    <n v="6.4"/>
    <x v="6"/>
    <m/>
    <x v="11"/>
  </r>
  <r>
    <s v="Pooh's Heffalump Movie "/>
    <n v="6.4"/>
    <x v="8"/>
    <m/>
    <x v="11"/>
  </r>
  <r>
    <s v="Pooh's Heffalump Movie "/>
    <n v="6.4"/>
    <x v="2"/>
    <m/>
    <x v="11"/>
  </r>
  <r>
    <s v="Pooh's Heffalump Movie "/>
    <n v="6.4"/>
    <x v="10"/>
    <m/>
    <x v="11"/>
  </r>
  <r>
    <s v="Home for the Holidays "/>
    <n v="6.6"/>
    <x v="7"/>
    <m/>
    <x v="11"/>
  </r>
  <r>
    <s v="Home for the Holidays "/>
    <n v="6.6"/>
    <x v="12"/>
    <m/>
    <x v="11"/>
  </r>
  <r>
    <s v="Home for the Holidays "/>
    <n v="6.6"/>
    <x v="5"/>
    <m/>
    <x v="11"/>
  </r>
  <r>
    <s v="Kung Fu Hustle "/>
    <n v="7.8"/>
    <x v="0"/>
    <m/>
    <x v="11"/>
  </r>
  <r>
    <s v="Kung Fu Hustle "/>
    <n v="7.8"/>
    <x v="7"/>
    <m/>
    <x v="11"/>
  </r>
  <r>
    <s v="Kung Fu Hustle "/>
    <n v="7.8"/>
    <x v="15"/>
    <m/>
    <x v="11"/>
  </r>
  <r>
    <s v="Kung Fu Hustle "/>
    <n v="7.8"/>
    <x v="2"/>
    <m/>
    <x v="11"/>
  </r>
  <r>
    <s v="The Country Bears "/>
    <n v="4"/>
    <x v="7"/>
    <m/>
    <x v="11"/>
  </r>
  <r>
    <s v="The Country Bears "/>
    <n v="4"/>
    <x v="8"/>
    <m/>
    <x v="11"/>
  </r>
  <r>
    <s v="The Country Bears "/>
    <n v="4"/>
    <x v="19"/>
    <m/>
    <x v="11"/>
  </r>
  <r>
    <s v="The Country Bears "/>
    <n v="4"/>
    <x v="9"/>
    <m/>
    <x v="11"/>
  </r>
  <r>
    <s v="The Kite Runner "/>
    <n v="7.6"/>
    <x v="12"/>
    <m/>
    <x v="11"/>
  </r>
  <r>
    <s v="21 Grams "/>
    <n v="7.7"/>
    <x v="12"/>
    <m/>
    <x v="11"/>
  </r>
  <r>
    <s v="Paparazzi "/>
    <n v="5.8"/>
    <x v="0"/>
    <m/>
    <x v="11"/>
  </r>
  <r>
    <s v="Paparazzi "/>
    <n v="5.8"/>
    <x v="15"/>
    <m/>
    <x v="11"/>
  </r>
  <r>
    <s v="Paparazzi "/>
    <n v="5.8"/>
    <x v="12"/>
    <m/>
    <x v="11"/>
  </r>
  <r>
    <s v="Paparazzi "/>
    <n v="5.8"/>
    <x v="4"/>
    <m/>
    <x v="11"/>
  </r>
  <r>
    <s v="A Guy Thing "/>
    <n v="5.6"/>
    <x v="7"/>
    <m/>
    <x v="11"/>
  </r>
  <r>
    <s v="A Guy Thing "/>
    <n v="5.6"/>
    <x v="5"/>
    <m/>
    <x v="11"/>
  </r>
  <r>
    <s v="Loser "/>
    <n v="5.3"/>
    <x v="7"/>
    <m/>
    <x v="11"/>
  </r>
  <r>
    <s v="Loser "/>
    <n v="5.3"/>
    <x v="5"/>
    <m/>
    <x v="11"/>
  </r>
  <r>
    <s v="The Greatest Story Ever Told "/>
    <n v="6.6"/>
    <x v="18"/>
    <m/>
    <x v="11"/>
  </r>
  <r>
    <s v="The Greatest Story Ever Told "/>
    <n v="6.6"/>
    <x v="12"/>
    <m/>
    <x v="11"/>
  </r>
  <r>
    <s v="The Greatest Story Ever Told "/>
    <n v="6.6"/>
    <x v="13"/>
    <m/>
    <x v="11"/>
  </r>
  <r>
    <s v="Armored "/>
    <n v="5.7"/>
    <x v="0"/>
    <m/>
    <x v="11"/>
  </r>
  <r>
    <s v="Armored "/>
    <n v="5.7"/>
    <x v="15"/>
    <m/>
    <x v="11"/>
  </r>
  <r>
    <s v="Armored "/>
    <n v="5.7"/>
    <x v="4"/>
    <m/>
    <x v="11"/>
  </r>
  <r>
    <s v="The Man Who Knew Too Little "/>
    <n v="6.6"/>
    <x v="0"/>
    <m/>
    <x v="11"/>
  </r>
  <r>
    <s v="The Man Who Knew Too Little "/>
    <n v="6.6"/>
    <x v="7"/>
    <m/>
    <x v="11"/>
  </r>
  <r>
    <s v="The Man Who Knew Too Little "/>
    <n v="6.6"/>
    <x v="15"/>
    <m/>
    <x v="11"/>
  </r>
  <r>
    <s v="The Man Who Knew Too Little "/>
    <n v="6.6"/>
    <x v="4"/>
    <m/>
    <x v="11"/>
  </r>
  <r>
    <s v="What's Your Number? "/>
    <n v="6"/>
    <x v="7"/>
    <m/>
    <x v="11"/>
  </r>
  <r>
    <s v="What's Your Number? "/>
    <n v="6"/>
    <x v="5"/>
    <m/>
    <x v="11"/>
  </r>
  <r>
    <s v="Lockout "/>
    <n v="6.1"/>
    <x v="0"/>
    <m/>
    <x v="11"/>
  </r>
  <r>
    <s v="Lockout "/>
    <n v="6.1"/>
    <x v="1"/>
    <m/>
    <x v="11"/>
  </r>
  <r>
    <s v="Lockout "/>
    <n v="6.1"/>
    <x v="3"/>
    <m/>
    <x v="11"/>
  </r>
  <r>
    <s v="Lockout "/>
    <n v="6.1"/>
    <x v="4"/>
    <m/>
    <x v="11"/>
  </r>
  <r>
    <s v="Envy "/>
    <n v="4.8"/>
    <x v="7"/>
    <m/>
    <x v="11"/>
  </r>
  <r>
    <s v="Crank: High Voltage "/>
    <n v="6.2"/>
    <x v="0"/>
    <m/>
    <x v="11"/>
  </r>
  <r>
    <s v="Crank: High Voltage "/>
    <n v="6.2"/>
    <x v="15"/>
    <m/>
    <x v="11"/>
  </r>
  <r>
    <s v="Crank: High Voltage "/>
    <n v="6.2"/>
    <x v="3"/>
    <m/>
    <x v="11"/>
  </r>
  <r>
    <s v="Crank: High Voltage "/>
    <n v="6.2"/>
    <x v="4"/>
    <m/>
    <x v="11"/>
  </r>
  <r>
    <s v="Bullets Over Broadway "/>
    <n v="7.5"/>
    <x v="7"/>
    <m/>
    <x v="11"/>
  </r>
  <r>
    <s v="Bullets Over Broadway "/>
    <n v="7.5"/>
    <x v="15"/>
    <m/>
    <x v="11"/>
  </r>
  <r>
    <s v="One Night with the King "/>
    <n v="6.3"/>
    <x v="18"/>
    <m/>
    <x v="11"/>
  </r>
  <r>
    <s v="One Night with the King "/>
    <n v="6.3"/>
    <x v="12"/>
    <m/>
    <x v="11"/>
  </r>
  <r>
    <s v="One Night with the King "/>
    <n v="6.3"/>
    <x v="13"/>
    <m/>
    <x v="11"/>
  </r>
  <r>
    <s v="The Quiet American "/>
    <n v="7.1"/>
    <x v="12"/>
    <m/>
    <x v="11"/>
  </r>
  <r>
    <s v="The Quiet American "/>
    <n v="7.1"/>
    <x v="10"/>
    <m/>
    <x v="11"/>
  </r>
  <r>
    <s v="The Quiet American "/>
    <n v="7.1"/>
    <x v="5"/>
    <m/>
    <x v="11"/>
  </r>
  <r>
    <s v="The Quiet American "/>
    <n v="7.1"/>
    <x v="4"/>
    <m/>
    <x v="11"/>
  </r>
  <r>
    <s v="The Quiet American "/>
    <n v="7.1"/>
    <x v="17"/>
    <m/>
    <x v="11"/>
  </r>
  <r>
    <s v="The Weather Man "/>
    <n v="6.6"/>
    <x v="7"/>
    <m/>
    <x v="11"/>
  </r>
  <r>
    <s v="The Weather Man "/>
    <n v="6.6"/>
    <x v="12"/>
    <m/>
    <x v="11"/>
  </r>
  <r>
    <s v="Undisputed "/>
    <n v="6.1"/>
    <x v="0"/>
    <m/>
    <x v="11"/>
  </r>
  <r>
    <s v="Undisputed "/>
    <n v="6.1"/>
    <x v="15"/>
    <m/>
    <x v="11"/>
  </r>
  <r>
    <s v="Undisputed "/>
    <n v="6.1"/>
    <x v="12"/>
    <m/>
    <x v="11"/>
  </r>
  <r>
    <s v="Undisputed "/>
    <n v="6.1"/>
    <x v="14"/>
    <m/>
    <x v="11"/>
  </r>
  <r>
    <s v="Ghost Town "/>
    <n v="6.7"/>
    <x v="7"/>
    <m/>
    <x v="11"/>
  </r>
  <r>
    <s v="Ghost Town "/>
    <n v="6.7"/>
    <x v="12"/>
    <m/>
    <x v="11"/>
  </r>
  <r>
    <s v="Ghost Town "/>
    <n v="6.7"/>
    <x v="2"/>
    <m/>
    <x v="11"/>
  </r>
  <r>
    <s v="Ghost Town "/>
    <n v="6.7"/>
    <x v="5"/>
    <m/>
    <x v="11"/>
  </r>
  <r>
    <s v="12 Rounds "/>
    <n v="5.6"/>
    <x v="0"/>
    <m/>
    <x v="11"/>
  </r>
  <r>
    <s v="12 Rounds "/>
    <n v="5.6"/>
    <x v="15"/>
    <m/>
    <x v="11"/>
  </r>
  <r>
    <s v="12 Rounds "/>
    <n v="5.6"/>
    <x v="4"/>
    <m/>
    <x v="11"/>
  </r>
  <r>
    <s v="Let Me In "/>
    <n v="7.2"/>
    <x v="12"/>
    <m/>
    <x v="11"/>
  </r>
  <r>
    <s v="Let Me In "/>
    <n v="7.2"/>
    <x v="2"/>
    <m/>
    <x v="11"/>
  </r>
  <r>
    <s v="Let Me In "/>
    <n v="7.2"/>
    <x v="16"/>
    <m/>
    <x v="11"/>
  </r>
  <r>
    <s v="Let Me In "/>
    <n v="7.2"/>
    <x v="10"/>
    <m/>
    <x v="11"/>
  </r>
  <r>
    <s v="3 Ninjas Kick Back "/>
    <n v="4.3"/>
    <x v="0"/>
    <m/>
    <x v="11"/>
  </r>
  <r>
    <s v="3 Ninjas Kick Back "/>
    <n v="4.3"/>
    <x v="7"/>
    <m/>
    <x v="11"/>
  </r>
  <r>
    <s v="3 Ninjas Kick Back "/>
    <n v="4.3"/>
    <x v="8"/>
    <m/>
    <x v="11"/>
  </r>
  <r>
    <s v="Be Kind Rewind "/>
    <n v="6.4"/>
    <x v="7"/>
    <m/>
    <x v="11"/>
  </r>
  <r>
    <s v="Mrs Henderson Presents "/>
    <n v="7.1"/>
    <x v="7"/>
    <m/>
    <x v="11"/>
  </r>
  <r>
    <s v="Mrs Henderson Presents "/>
    <n v="7.1"/>
    <x v="12"/>
    <m/>
    <x v="11"/>
  </r>
  <r>
    <s v="Mrs Henderson Presents "/>
    <n v="7.1"/>
    <x v="19"/>
    <m/>
    <x v="11"/>
  </r>
  <r>
    <s v="Mrs Henderson Presents "/>
    <n v="7.1"/>
    <x v="17"/>
    <m/>
    <x v="11"/>
  </r>
  <r>
    <s v="Triple 9 "/>
    <n v="6.3"/>
    <x v="0"/>
    <m/>
    <x v="11"/>
  </r>
  <r>
    <s v="Triple 9 "/>
    <n v="6.3"/>
    <x v="15"/>
    <m/>
    <x v="11"/>
  </r>
  <r>
    <s v="Triple 9 "/>
    <n v="6.3"/>
    <x v="12"/>
    <m/>
    <x v="11"/>
  </r>
  <r>
    <s v="Triple 9 "/>
    <n v="6.3"/>
    <x v="4"/>
    <m/>
    <x v="11"/>
  </r>
  <r>
    <s v="Deconstructing Harry "/>
    <n v="7.4"/>
    <x v="7"/>
    <m/>
    <x v="11"/>
  </r>
  <r>
    <s v="Three to Tango "/>
    <n v="6.1"/>
    <x v="7"/>
    <m/>
    <x v="11"/>
  </r>
  <r>
    <s v="Three to Tango "/>
    <n v="6.1"/>
    <x v="5"/>
    <m/>
    <x v="11"/>
  </r>
  <r>
    <s v="Burnt "/>
    <n v="6.6"/>
    <x v="7"/>
    <m/>
    <x v="11"/>
  </r>
  <r>
    <s v="Burnt "/>
    <n v="6.6"/>
    <x v="12"/>
    <m/>
    <x v="11"/>
  </r>
  <r>
    <s v="We're No Angels "/>
    <n v="6"/>
    <x v="7"/>
    <m/>
    <x v="11"/>
  </r>
  <r>
    <s v="We're No Angels "/>
    <n v="6"/>
    <x v="15"/>
    <m/>
    <x v="11"/>
  </r>
  <r>
    <s v="Everyone Says I Love You "/>
    <n v="6.8"/>
    <x v="7"/>
    <m/>
    <x v="11"/>
  </r>
  <r>
    <s v="Everyone Says I Love You "/>
    <n v="6.8"/>
    <x v="9"/>
    <m/>
    <x v="11"/>
  </r>
  <r>
    <s v="Everyone Says I Love You "/>
    <n v="6.8"/>
    <x v="5"/>
    <m/>
    <x v="11"/>
  </r>
  <r>
    <s v="Death Sentence "/>
    <n v="6.8"/>
    <x v="0"/>
    <m/>
    <x v="11"/>
  </r>
  <r>
    <s v="Death Sentence "/>
    <n v="6.8"/>
    <x v="15"/>
    <m/>
    <x v="11"/>
  </r>
  <r>
    <s v="Death Sentence "/>
    <n v="6.8"/>
    <x v="4"/>
    <m/>
    <x v="11"/>
  </r>
  <r>
    <s v="Everybody's Fine "/>
    <n v="7.2"/>
    <x v="1"/>
    <m/>
    <x v="11"/>
  </r>
  <r>
    <s v="Everybody's Fine "/>
    <n v="7.2"/>
    <x v="12"/>
    <m/>
    <x v="11"/>
  </r>
  <r>
    <s v="The Man "/>
    <n v="5.5"/>
    <x v="0"/>
    <m/>
    <x v="11"/>
  </r>
  <r>
    <s v="The Man "/>
    <n v="5.5"/>
    <x v="7"/>
    <m/>
    <x v="11"/>
  </r>
  <r>
    <s v="The Man "/>
    <n v="5.5"/>
    <x v="15"/>
    <m/>
    <x v="11"/>
  </r>
  <r>
    <s v="Code Name: The Cleaner "/>
    <n v="4.5"/>
    <x v="0"/>
    <m/>
    <x v="11"/>
  </r>
  <r>
    <s v="Code Name: The Cleaner "/>
    <n v="4.5"/>
    <x v="7"/>
    <m/>
    <x v="11"/>
  </r>
  <r>
    <s v="Code Name: The Cleaner "/>
    <n v="4.5"/>
    <x v="15"/>
    <m/>
    <x v="11"/>
  </r>
  <r>
    <s v="Connie and Carla "/>
    <n v="6.3"/>
    <x v="7"/>
    <m/>
    <x v="11"/>
  </r>
  <r>
    <s v="Connie and Carla "/>
    <n v="6.3"/>
    <x v="15"/>
    <m/>
    <x v="11"/>
  </r>
  <r>
    <s v="Connie and Carla "/>
    <n v="6.3"/>
    <x v="19"/>
    <m/>
    <x v="11"/>
  </r>
  <r>
    <s v="Inherent Vice "/>
    <n v="6.7"/>
    <x v="7"/>
    <m/>
    <x v="11"/>
  </r>
  <r>
    <s v="Inherent Vice "/>
    <n v="6.7"/>
    <x v="15"/>
    <m/>
    <x v="11"/>
  </r>
  <r>
    <s v="Inherent Vice "/>
    <n v="6.7"/>
    <x v="12"/>
    <m/>
    <x v="11"/>
  </r>
  <r>
    <s v="Inherent Vice "/>
    <n v="6.7"/>
    <x v="10"/>
    <m/>
    <x v="11"/>
  </r>
  <r>
    <s v="Inherent Vice "/>
    <n v="6.7"/>
    <x v="5"/>
    <m/>
    <x v="11"/>
  </r>
  <r>
    <s v="Battle of the Year "/>
    <n v="5"/>
    <x v="12"/>
    <m/>
    <x v="11"/>
  </r>
  <r>
    <s v="Battle of the Year "/>
    <n v="5"/>
    <x v="19"/>
    <m/>
    <x v="11"/>
  </r>
  <r>
    <s v="An American Carol "/>
    <n v="4.3"/>
    <x v="7"/>
    <m/>
    <x v="11"/>
  </r>
  <r>
    <s v="An American Carol "/>
    <n v="4.3"/>
    <x v="2"/>
    <m/>
    <x v="11"/>
  </r>
  <r>
    <s v="Machete Kills "/>
    <n v="5.6"/>
    <x v="0"/>
    <m/>
    <x v="11"/>
  </r>
  <r>
    <s v="Machete Kills "/>
    <n v="5.6"/>
    <x v="7"/>
    <m/>
    <x v="11"/>
  </r>
  <r>
    <s v="Machete Kills "/>
    <n v="5.6"/>
    <x v="15"/>
    <m/>
    <x v="11"/>
  </r>
  <r>
    <s v="Machete Kills "/>
    <n v="5.6"/>
    <x v="4"/>
    <m/>
    <x v="11"/>
  </r>
  <r>
    <s v="Willard "/>
    <n v="6.2"/>
    <x v="12"/>
    <m/>
    <x v="11"/>
  </r>
  <r>
    <s v="Willard "/>
    <n v="6.2"/>
    <x v="16"/>
    <m/>
    <x v="11"/>
  </r>
  <r>
    <s v="Willard "/>
    <n v="6.2"/>
    <x v="3"/>
    <m/>
    <x v="11"/>
  </r>
  <r>
    <s v="Willard "/>
    <n v="6.2"/>
    <x v="4"/>
    <m/>
    <x v="11"/>
  </r>
  <r>
    <s v="Strange Wilderness "/>
    <n v="5.3"/>
    <x v="1"/>
    <m/>
    <x v="11"/>
  </r>
  <r>
    <s v="Strange Wilderness "/>
    <n v="5.3"/>
    <x v="7"/>
    <m/>
    <x v="11"/>
  </r>
  <r>
    <s v="Topsy-Turvy "/>
    <n v="7.4"/>
    <x v="18"/>
    <m/>
    <x v="11"/>
  </r>
  <r>
    <s v="Topsy-Turvy "/>
    <n v="7.4"/>
    <x v="7"/>
    <m/>
    <x v="11"/>
  </r>
  <r>
    <s v="Topsy-Turvy "/>
    <n v="7.4"/>
    <x v="12"/>
    <m/>
    <x v="11"/>
  </r>
  <r>
    <s v="Topsy-Turvy "/>
    <n v="7.4"/>
    <x v="13"/>
    <m/>
    <x v="11"/>
  </r>
  <r>
    <s v="Topsy-Turvy "/>
    <n v="7.4"/>
    <x v="19"/>
    <m/>
    <x v="11"/>
  </r>
  <r>
    <s v="Topsy-Turvy "/>
    <n v="7.4"/>
    <x v="9"/>
    <m/>
    <x v="11"/>
  </r>
  <r>
    <s v="Little Boy "/>
    <n v="7.4"/>
    <x v="12"/>
    <m/>
    <x v="11"/>
  </r>
  <r>
    <s v="Little Boy "/>
    <n v="7.4"/>
    <x v="17"/>
    <m/>
    <x v="11"/>
  </r>
  <r>
    <s v="A Dangerous Method "/>
    <n v="6.5"/>
    <x v="18"/>
    <m/>
    <x v="11"/>
  </r>
  <r>
    <s v="A Dangerous Method "/>
    <n v="6.5"/>
    <x v="12"/>
    <m/>
    <x v="11"/>
  </r>
  <r>
    <s v="A Dangerous Method "/>
    <n v="6.5"/>
    <x v="4"/>
    <m/>
    <x v="11"/>
  </r>
  <r>
    <s v="A Scanner Darkly "/>
    <n v="7.1"/>
    <x v="6"/>
    <m/>
    <x v="11"/>
  </r>
  <r>
    <s v="A Scanner Darkly "/>
    <n v="7.1"/>
    <x v="12"/>
    <m/>
    <x v="11"/>
  </r>
  <r>
    <s v="A Scanner Darkly "/>
    <n v="7.1"/>
    <x v="10"/>
    <m/>
    <x v="11"/>
  </r>
  <r>
    <s v="A Scanner Darkly "/>
    <n v="7.1"/>
    <x v="3"/>
    <m/>
    <x v="11"/>
  </r>
  <r>
    <s v="A Scanner Darkly "/>
    <n v="7.1"/>
    <x v="4"/>
    <m/>
    <x v="11"/>
  </r>
  <r>
    <s v="Chasing Mavericks "/>
    <n v="7.2"/>
    <x v="18"/>
    <m/>
    <x v="11"/>
  </r>
  <r>
    <s v="Chasing Mavericks "/>
    <n v="7.2"/>
    <x v="12"/>
    <m/>
    <x v="11"/>
  </r>
  <r>
    <s v="Chasing Mavericks "/>
    <n v="7.2"/>
    <x v="14"/>
    <m/>
    <x v="11"/>
  </r>
  <r>
    <s v="Bandslam "/>
    <n v="6.4"/>
    <x v="7"/>
    <m/>
    <x v="11"/>
  </r>
  <r>
    <s v="Bandslam "/>
    <n v="6.4"/>
    <x v="12"/>
    <m/>
    <x v="11"/>
  </r>
  <r>
    <s v="Bandslam "/>
    <n v="6.4"/>
    <x v="8"/>
    <m/>
    <x v="11"/>
  </r>
  <r>
    <s v="Bandslam "/>
    <n v="6.4"/>
    <x v="19"/>
    <m/>
    <x v="11"/>
  </r>
  <r>
    <s v="Bandslam "/>
    <n v="6.4"/>
    <x v="5"/>
    <m/>
    <x v="11"/>
  </r>
  <r>
    <s v="Birth "/>
    <n v="6.1"/>
    <x v="12"/>
    <m/>
    <x v="11"/>
  </r>
  <r>
    <s v="Birth "/>
    <n v="6.1"/>
    <x v="10"/>
    <m/>
    <x v="11"/>
  </r>
  <r>
    <s v="Birth "/>
    <n v="6.1"/>
    <x v="5"/>
    <m/>
    <x v="11"/>
  </r>
  <r>
    <s v="Birth "/>
    <n v="6.1"/>
    <x v="4"/>
    <m/>
    <x v="11"/>
  </r>
  <r>
    <s v="A Most Violent Year "/>
    <n v="7"/>
    <x v="0"/>
    <m/>
    <x v="11"/>
  </r>
  <r>
    <s v="A Most Violent Year "/>
    <n v="7"/>
    <x v="15"/>
    <m/>
    <x v="11"/>
  </r>
  <r>
    <s v="A Most Violent Year "/>
    <n v="7"/>
    <x v="12"/>
    <m/>
    <x v="11"/>
  </r>
  <r>
    <s v="A Most Violent Year "/>
    <n v="7"/>
    <x v="4"/>
    <m/>
    <x v="11"/>
  </r>
  <r>
    <s v="Flash of Genius "/>
    <n v="7"/>
    <x v="18"/>
    <m/>
    <x v="11"/>
  </r>
  <r>
    <s v="Flash of Genius "/>
    <n v="7"/>
    <x v="12"/>
    <m/>
    <x v="11"/>
  </r>
  <r>
    <s v="I'm Not There. "/>
    <n v="7"/>
    <x v="18"/>
    <m/>
    <x v="11"/>
  </r>
  <r>
    <s v="I'm Not There. "/>
    <n v="7"/>
    <x v="12"/>
    <m/>
    <x v="11"/>
  </r>
  <r>
    <s v="I'm Not There. "/>
    <n v="7"/>
    <x v="19"/>
    <m/>
    <x v="11"/>
  </r>
  <r>
    <s v="The Cold Light of Day "/>
    <n v="4.9000000000000004"/>
    <x v="0"/>
    <m/>
    <x v="11"/>
  </r>
  <r>
    <s v="The Cold Light of Day "/>
    <n v="4.9000000000000004"/>
    <x v="4"/>
    <m/>
    <x v="11"/>
  </r>
  <r>
    <s v="The Brothers Bloom "/>
    <n v="6.9"/>
    <x v="1"/>
    <m/>
    <x v="11"/>
  </r>
  <r>
    <s v="The Brothers Bloom "/>
    <n v="6.9"/>
    <x v="7"/>
    <m/>
    <x v="11"/>
  </r>
  <r>
    <s v="The Brothers Bloom "/>
    <n v="6.9"/>
    <x v="12"/>
    <m/>
    <x v="11"/>
  </r>
  <r>
    <s v="The Brothers Bloom "/>
    <n v="6.9"/>
    <x v="5"/>
    <m/>
    <x v="11"/>
  </r>
  <r>
    <s v="Synecdoche, New York "/>
    <n v="7.5"/>
    <x v="7"/>
    <m/>
    <x v="11"/>
  </r>
  <r>
    <s v="Synecdoche, New York "/>
    <n v="7.5"/>
    <x v="12"/>
    <m/>
    <x v="11"/>
  </r>
  <r>
    <s v="Synecdoche, New York "/>
    <n v="7.5"/>
    <x v="5"/>
    <m/>
    <x v="11"/>
  </r>
  <r>
    <s v="Princess Mononoke "/>
    <n v="8.4"/>
    <x v="1"/>
    <m/>
    <x v="11"/>
  </r>
  <r>
    <s v="Princess Mononoke "/>
    <n v="8.4"/>
    <x v="6"/>
    <m/>
    <x v="11"/>
  </r>
  <r>
    <s v="Princess Mononoke "/>
    <n v="8.4"/>
    <x v="2"/>
    <m/>
    <x v="11"/>
  </r>
  <r>
    <s v="Bon voyage "/>
    <n v="6.9"/>
    <x v="7"/>
    <m/>
    <x v="11"/>
  </r>
  <r>
    <s v="Bon voyage "/>
    <n v="6.9"/>
    <x v="12"/>
    <m/>
    <x v="11"/>
  </r>
  <r>
    <s v="Bon voyage "/>
    <n v="6.9"/>
    <x v="10"/>
    <m/>
    <x v="11"/>
  </r>
  <r>
    <s v="Bon voyage "/>
    <n v="6.9"/>
    <x v="5"/>
    <m/>
    <x v="11"/>
  </r>
  <r>
    <s v="Bon voyage "/>
    <n v="6.9"/>
    <x v="4"/>
    <m/>
    <x v="11"/>
  </r>
  <r>
    <s v="Bon voyage "/>
    <n v="6.9"/>
    <x v="17"/>
    <m/>
    <x v="11"/>
  </r>
  <r>
    <s v="Can't Stop the Music "/>
    <n v="4.5"/>
    <x v="18"/>
    <m/>
    <x v="11"/>
  </r>
  <r>
    <s v="Can't Stop the Music "/>
    <n v="4.5"/>
    <x v="7"/>
    <m/>
    <x v="11"/>
  </r>
  <r>
    <s v="Can't Stop the Music "/>
    <n v="4.5"/>
    <x v="9"/>
    <m/>
    <x v="11"/>
  </r>
  <r>
    <s v="The Proposition "/>
    <n v="7.4"/>
    <x v="15"/>
    <m/>
    <x v="11"/>
  </r>
  <r>
    <s v="The Proposition "/>
    <n v="7.4"/>
    <x v="12"/>
    <m/>
    <x v="11"/>
  </r>
  <r>
    <s v="The Proposition "/>
    <n v="7.4"/>
    <x v="11"/>
    <m/>
    <x v="11"/>
  </r>
  <r>
    <s v="Courage "/>
    <n v="7"/>
    <x v="18"/>
    <m/>
    <x v="11"/>
  </r>
  <r>
    <s v="Courage "/>
    <n v="7"/>
    <x v="12"/>
    <m/>
    <x v="11"/>
  </r>
  <r>
    <s v="Courage "/>
    <n v="7"/>
    <x v="14"/>
    <m/>
    <x v="11"/>
  </r>
  <r>
    <s v="Equilibrium "/>
    <n v="7.5"/>
    <x v="0"/>
    <m/>
    <x v="11"/>
  </r>
  <r>
    <s v="Equilibrium "/>
    <n v="7.5"/>
    <x v="12"/>
    <m/>
    <x v="11"/>
  </r>
  <r>
    <s v="Equilibrium "/>
    <n v="7.5"/>
    <x v="3"/>
    <m/>
    <x v="11"/>
  </r>
  <r>
    <s v="Equilibrium "/>
    <n v="7.5"/>
    <x v="4"/>
    <m/>
    <x v="11"/>
  </r>
  <r>
    <s v="The Children of Huang Shi "/>
    <n v="7.1"/>
    <x v="12"/>
    <m/>
    <x v="11"/>
  </r>
  <r>
    <s v="The Children of Huang Shi "/>
    <n v="7.1"/>
    <x v="17"/>
    <m/>
    <x v="11"/>
  </r>
  <r>
    <s v="The Yards "/>
    <n v="6.4"/>
    <x v="15"/>
    <m/>
    <x v="11"/>
  </r>
  <r>
    <s v="The Yards "/>
    <n v="6.4"/>
    <x v="12"/>
    <m/>
    <x v="11"/>
  </r>
  <r>
    <s v="The Yards "/>
    <n v="6.4"/>
    <x v="5"/>
    <m/>
    <x v="11"/>
  </r>
  <r>
    <s v="The Yards "/>
    <n v="6.4"/>
    <x v="4"/>
    <m/>
    <x v="11"/>
  </r>
  <r>
    <s v="The Oogieloves in the Big Balloon Adventure "/>
    <n v="6.7"/>
    <x v="1"/>
    <m/>
    <x v="11"/>
  </r>
  <r>
    <s v="The Oogieloves in the Big Balloon Adventure "/>
    <n v="6.7"/>
    <x v="8"/>
    <m/>
    <x v="11"/>
  </r>
  <r>
    <s v="The Oogieloves in the Big Balloon Adventure "/>
    <n v="6.7"/>
    <x v="2"/>
    <m/>
    <x v="11"/>
  </r>
  <r>
    <s v="The Oogieloves in the Big Balloon Adventure "/>
    <n v="6.7"/>
    <x v="9"/>
    <m/>
    <x v="11"/>
  </r>
  <r>
    <s v="By the Sea "/>
    <n v="5.3"/>
    <x v="12"/>
    <m/>
    <x v="11"/>
  </r>
  <r>
    <s v="By the Sea "/>
    <n v="5.3"/>
    <x v="5"/>
    <m/>
    <x v="11"/>
  </r>
  <r>
    <s v="Steamboy "/>
    <n v="6.9"/>
    <x v="0"/>
    <m/>
    <x v="11"/>
  </r>
  <r>
    <s v="Steamboy "/>
    <n v="6.9"/>
    <x v="1"/>
    <m/>
    <x v="11"/>
  </r>
  <r>
    <s v="Steamboy "/>
    <n v="6.9"/>
    <x v="6"/>
    <m/>
    <x v="11"/>
  </r>
  <r>
    <s v="Steamboy "/>
    <n v="6.9"/>
    <x v="8"/>
    <m/>
    <x v="11"/>
  </r>
  <r>
    <s v="Steamboy "/>
    <n v="6.9"/>
    <x v="3"/>
    <m/>
    <x v="11"/>
  </r>
  <r>
    <s v="Steamboy "/>
    <n v="6.9"/>
    <x v="4"/>
    <m/>
    <x v="11"/>
  </r>
  <r>
    <s v="The Game of Their Lives "/>
    <n v="6.2"/>
    <x v="12"/>
    <m/>
    <x v="11"/>
  </r>
  <r>
    <s v="The Game of Their Lives "/>
    <n v="6.2"/>
    <x v="13"/>
    <m/>
    <x v="11"/>
  </r>
  <r>
    <s v="The Game of Their Lives "/>
    <n v="6.2"/>
    <x v="14"/>
    <m/>
    <x v="11"/>
  </r>
  <r>
    <s v="Rapa Nui "/>
    <n v="6.4"/>
    <x v="0"/>
    <m/>
    <x v="11"/>
  </r>
  <r>
    <s v="Rapa Nui "/>
    <n v="6.4"/>
    <x v="1"/>
    <m/>
    <x v="11"/>
  </r>
  <r>
    <s v="Rapa Nui "/>
    <n v="6.4"/>
    <x v="12"/>
    <m/>
    <x v="11"/>
  </r>
  <r>
    <s v="Rapa Nui "/>
    <n v="6.4"/>
    <x v="13"/>
    <m/>
    <x v="11"/>
  </r>
  <r>
    <s v="Rapa Nui "/>
    <n v="6.4"/>
    <x v="5"/>
    <m/>
    <x v="11"/>
  </r>
  <r>
    <s v="Les couloirs du temps: Les visiteurs II "/>
    <n v="6"/>
    <x v="7"/>
    <m/>
    <x v="11"/>
  </r>
  <r>
    <s v="Les couloirs du temps: Les visiteurs II "/>
    <n v="6"/>
    <x v="8"/>
    <m/>
    <x v="11"/>
  </r>
  <r>
    <s v="Les couloirs du temps: Les visiteurs II "/>
    <n v="6"/>
    <x v="2"/>
    <m/>
    <x v="11"/>
  </r>
  <r>
    <s v="Les couloirs du temps: Les visiteurs II "/>
    <n v="6"/>
    <x v="3"/>
    <m/>
    <x v="11"/>
  </r>
  <r>
    <s v="Dylan Dog: Dead of Night "/>
    <n v="5.0999999999999996"/>
    <x v="0"/>
    <m/>
    <x v="11"/>
  </r>
  <r>
    <s v="Dylan Dog: Dead of Night "/>
    <n v="5.0999999999999996"/>
    <x v="7"/>
    <m/>
    <x v="11"/>
  </r>
  <r>
    <s v="Dylan Dog: Dead of Night "/>
    <n v="5.0999999999999996"/>
    <x v="15"/>
    <m/>
    <x v="11"/>
  </r>
  <r>
    <s v="Dylan Dog: Dead of Night "/>
    <n v="5.0999999999999996"/>
    <x v="2"/>
    <m/>
    <x v="11"/>
  </r>
  <r>
    <s v="Dylan Dog: Dead of Night "/>
    <n v="5.0999999999999996"/>
    <x v="16"/>
    <m/>
    <x v="11"/>
  </r>
  <r>
    <s v="Dylan Dog: Dead of Night "/>
    <n v="5.0999999999999996"/>
    <x v="10"/>
    <m/>
    <x v="11"/>
  </r>
  <r>
    <s v="Dylan Dog: Dead of Night "/>
    <n v="5.0999999999999996"/>
    <x v="3"/>
    <m/>
    <x v="11"/>
  </r>
  <r>
    <s v="Dylan Dog: Dead of Night "/>
    <n v="5.0999999999999996"/>
    <x v="4"/>
    <m/>
    <x v="11"/>
  </r>
  <r>
    <s v="People I Know "/>
    <n v="5.5"/>
    <x v="15"/>
    <m/>
    <x v="11"/>
  </r>
  <r>
    <s v="People I Know "/>
    <n v="5.5"/>
    <x v="12"/>
    <m/>
    <x v="11"/>
  </r>
  <r>
    <s v="People I Know "/>
    <n v="5.5"/>
    <x v="10"/>
    <m/>
    <x v="11"/>
  </r>
  <r>
    <s v="The Tempest "/>
    <n v="5.4"/>
    <x v="7"/>
    <m/>
    <x v="11"/>
  </r>
  <r>
    <s v="The Tempest "/>
    <n v="5.4"/>
    <x v="12"/>
    <m/>
    <x v="11"/>
  </r>
  <r>
    <s v="The Tempest "/>
    <n v="5.4"/>
    <x v="2"/>
    <m/>
    <x v="11"/>
  </r>
  <r>
    <s v="The Tempest "/>
    <n v="5.4"/>
    <x v="5"/>
    <m/>
    <x v="11"/>
  </r>
  <r>
    <s v="The Painted Veil "/>
    <n v="7.5"/>
    <x v="12"/>
    <m/>
    <x v="11"/>
  </r>
  <r>
    <s v="The Painted Veil "/>
    <n v="7.5"/>
    <x v="5"/>
    <m/>
    <x v="11"/>
  </r>
  <r>
    <s v="The Baader Meinhof Complex "/>
    <n v="7.4"/>
    <x v="0"/>
    <m/>
    <x v="11"/>
  </r>
  <r>
    <s v="The Baader Meinhof Complex "/>
    <n v="7.4"/>
    <x v="18"/>
    <m/>
    <x v="11"/>
  </r>
  <r>
    <s v="The Baader Meinhof Complex "/>
    <n v="7.4"/>
    <x v="15"/>
    <m/>
    <x v="11"/>
  </r>
  <r>
    <s v="The Baader Meinhof Complex "/>
    <n v="7.4"/>
    <x v="12"/>
    <m/>
    <x v="11"/>
  </r>
  <r>
    <s v="Dances with Wolves "/>
    <n v="8"/>
    <x v="1"/>
    <m/>
    <x v="11"/>
  </r>
  <r>
    <s v="Dances with Wolves "/>
    <n v="8"/>
    <x v="12"/>
    <m/>
    <x v="11"/>
  </r>
  <r>
    <s v="Dances with Wolves "/>
    <n v="8"/>
    <x v="11"/>
    <m/>
    <x v="11"/>
  </r>
  <r>
    <s v="Bad Teacher "/>
    <n v="5.7"/>
    <x v="7"/>
    <m/>
    <x v="11"/>
  </r>
  <r>
    <s v="Sea of Love "/>
    <n v="6.8"/>
    <x v="15"/>
    <m/>
    <x v="11"/>
  </r>
  <r>
    <s v="Sea of Love "/>
    <n v="6.8"/>
    <x v="12"/>
    <m/>
    <x v="11"/>
  </r>
  <r>
    <s v="Sea of Love "/>
    <n v="6.8"/>
    <x v="10"/>
    <m/>
    <x v="11"/>
  </r>
  <r>
    <s v="Sea of Love "/>
    <n v="6.8"/>
    <x v="4"/>
    <m/>
    <x v="11"/>
  </r>
  <r>
    <s v="A Cinderella Story "/>
    <n v="5.9"/>
    <x v="7"/>
    <m/>
    <x v="11"/>
  </r>
  <r>
    <s v="A Cinderella Story "/>
    <n v="5.9"/>
    <x v="8"/>
    <m/>
    <x v="11"/>
  </r>
  <r>
    <s v="A Cinderella Story "/>
    <n v="5.9"/>
    <x v="5"/>
    <m/>
    <x v="11"/>
  </r>
  <r>
    <s v="Scream "/>
    <n v="7.2"/>
    <x v="16"/>
    <m/>
    <x v="11"/>
  </r>
  <r>
    <s v="Scream "/>
    <n v="7.2"/>
    <x v="10"/>
    <m/>
    <x v="11"/>
  </r>
  <r>
    <s v="Thir13en Ghosts "/>
    <n v="5.5"/>
    <x v="16"/>
    <m/>
    <x v="11"/>
  </r>
  <r>
    <s v="Back to the Future "/>
    <n v="8.5"/>
    <x v="1"/>
    <m/>
    <x v="11"/>
  </r>
  <r>
    <s v="Back to the Future "/>
    <n v="8.5"/>
    <x v="7"/>
    <m/>
    <x v="11"/>
  </r>
  <r>
    <s v="Back to the Future "/>
    <n v="8.5"/>
    <x v="3"/>
    <m/>
    <x v="11"/>
  </r>
  <r>
    <s v="House on Haunted Hill "/>
    <n v="5.6"/>
    <x v="16"/>
    <m/>
    <x v="11"/>
  </r>
  <r>
    <s v="House on Haunted Hill "/>
    <n v="5.6"/>
    <x v="10"/>
    <m/>
    <x v="11"/>
  </r>
  <r>
    <s v="House on Haunted Hill "/>
    <n v="5.6"/>
    <x v="4"/>
    <m/>
    <x v="11"/>
  </r>
  <r>
    <s v="I Can Do Bad All by Myself "/>
    <n v="4.0999999999999996"/>
    <x v="7"/>
    <m/>
    <x v="11"/>
  </r>
  <r>
    <s v="I Can Do Bad All by Myself "/>
    <n v="4.0999999999999996"/>
    <x v="12"/>
    <m/>
    <x v="11"/>
  </r>
  <r>
    <s v="The Switch "/>
    <n v="6.1"/>
    <x v="7"/>
    <m/>
    <x v="11"/>
  </r>
  <r>
    <s v="The Switch "/>
    <n v="6.1"/>
    <x v="12"/>
    <m/>
    <x v="11"/>
  </r>
  <r>
    <s v="The Switch "/>
    <n v="6.1"/>
    <x v="5"/>
    <m/>
    <x v="11"/>
  </r>
  <r>
    <s v="Just Married "/>
    <n v="5.4"/>
    <x v="7"/>
    <m/>
    <x v="11"/>
  </r>
  <r>
    <s v="Just Married "/>
    <n v="5.4"/>
    <x v="5"/>
    <m/>
    <x v="11"/>
  </r>
  <r>
    <s v="The Devil's Double "/>
    <n v="7.1"/>
    <x v="18"/>
    <m/>
    <x v="11"/>
  </r>
  <r>
    <s v="The Devil's Double "/>
    <n v="7.1"/>
    <x v="12"/>
    <m/>
    <x v="11"/>
  </r>
  <r>
    <s v="The Devil's Double "/>
    <n v="7.1"/>
    <x v="4"/>
    <m/>
    <x v="11"/>
  </r>
  <r>
    <s v="The Crazies "/>
    <n v="6.5"/>
    <x v="16"/>
    <m/>
    <x v="11"/>
  </r>
  <r>
    <s v="The Crazies "/>
    <n v="6.5"/>
    <x v="4"/>
    <m/>
    <x v="11"/>
  </r>
  <r>
    <s v="Spirited Away "/>
    <n v="8.6"/>
    <x v="1"/>
    <m/>
    <x v="11"/>
  </r>
  <r>
    <s v="Spirited Away "/>
    <n v="8.6"/>
    <x v="6"/>
    <m/>
    <x v="11"/>
  </r>
  <r>
    <s v="Spirited Away "/>
    <n v="8.6"/>
    <x v="8"/>
    <m/>
    <x v="11"/>
  </r>
  <r>
    <s v="Spirited Away "/>
    <n v="8.6"/>
    <x v="2"/>
    <m/>
    <x v="11"/>
  </r>
  <r>
    <s v="The Bounty "/>
    <n v="7"/>
    <x v="0"/>
    <m/>
    <x v="11"/>
  </r>
  <r>
    <s v="The Bounty "/>
    <n v="7"/>
    <x v="1"/>
    <m/>
    <x v="11"/>
  </r>
  <r>
    <s v="The Bounty "/>
    <n v="7"/>
    <x v="12"/>
    <m/>
    <x v="11"/>
  </r>
  <r>
    <s v="The Bounty "/>
    <n v="7"/>
    <x v="13"/>
    <m/>
    <x v="11"/>
  </r>
  <r>
    <s v="The Bounty "/>
    <n v="7"/>
    <x v="5"/>
    <m/>
    <x v="11"/>
  </r>
  <r>
    <s v="The Book Thief "/>
    <n v="7.6"/>
    <x v="12"/>
    <m/>
    <x v="11"/>
  </r>
  <r>
    <s v="The Book Thief "/>
    <n v="7.6"/>
    <x v="17"/>
    <m/>
    <x v="11"/>
  </r>
  <r>
    <s v="Sex Drive "/>
    <n v="6.5"/>
    <x v="1"/>
    <m/>
    <x v="11"/>
  </r>
  <r>
    <s v="Sex Drive "/>
    <n v="6.5"/>
    <x v="7"/>
    <m/>
    <x v="11"/>
  </r>
  <r>
    <s v="Sex Drive "/>
    <n v="6.5"/>
    <x v="5"/>
    <m/>
    <x v="11"/>
  </r>
  <r>
    <s v="Leap Year "/>
    <n v="6.4"/>
    <x v="7"/>
    <m/>
    <x v="11"/>
  </r>
  <r>
    <s v="Leap Year "/>
    <n v="6.4"/>
    <x v="5"/>
    <m/>
    <x v="11"/>
  </r>
  <r>
    <s v="Take Me Home Tonight "/>
    <n v="6.3"/>
    <x v="7"/>
    <m/>
    <x v="11"/>
  </r>
  <r>
    <s v="Take Me Home Tonight "/>
    <n v="6.3"/>
    <x v="12"/>
    <m/>
    <x v="11"/>
  </r>
  <r>
    <s v="Take Me Home Tonight "/>
    <n v="6.3"/>
    <x v="5"/>
    <m/>
    <x v="11"/>
  </r>
  <r>
    <s v="The Nutcracker "/>
    <n v="5.7"/>
    <x v="8"/>
    <m/>
    <x v="11"/>
  </r>
  <r>
    <s v="The Nutcracker "/>
    <n v="5.7"/>
    <x v="2"/>
    <m/>
    <x v="11"/>
  </r>
  <r>
    <s v="The Nutcracker "/>
    <n v="5.7"/>
    <x v="19"/>
    <m/>
    <x v="11"/>
  </r>
  <r>
    <s v="Kansas City "/>
    <n v="6.3"/>
    <x v="15"/>
    <m/>
    <x v="11"/>
  </r>
  <r>
    <s v="Kansas City "/>
    <n v="6.3"/>
    <x v="12"/>
    <m/>
    <x v="11"/>
  </r>
  <r>
    <s v="Kansas City "/>
    <n v="6.3"/>
    <x v="19"/>
    <m/>
    <x v="11"/>
  </r>
  <r>
    <s v="Kansas City "/>
    <n v="6.3"/>
    <x v="4"/>
    <m/>
    <x v="11"/>
  </r>
  <r>
    <s v="The Amityville Horror "/>
    <n v="6"/>
    <x v="12"/>
    <m/>
    <x v="11"/>
  </r>
  <r>
    <s v="The Amityville Horror "/>
    <n v="6"/>
    <x v="16"/>
    <m/>
    <x v="11"/>
  </r>
  <r>
    <s v="The Amityville Horror "/>
    <n v="6"/>
    <x v="10"/>
    <m/>
    <x v="11"/>
  </r>
  <r>
    <s v="The Amityville Horror "/>
    <n v="6"/>
    <x v="4"/>
    <m/>
    <x v="11"/>
  </r>
  <r>
    <s v="Adaptation. "/>
    <n v="7.7"/>
    <x v="7"/>
    <m/>
    <x v="11"/>
  </r>
  <r>
    <s v="Adaptation. "/>
    <n v="7.7"/>
    <x v="12"/>
    <m/>
    <x v="11"/>
  </r>
  <r>
    <s v="Land of the Dead "/>
    <n v="6.2"/>
    <x v="16"/>
    <m/>
    <x v="11"/>
  </r>
  <r>
    <s v="Fear and Loathing in Las Vegas "/>
    <n v="7.7"/>
    <x v="1"/>
    <m/>
    <x v="11"/>
  </r>
  <r>
    <s v="Fear and Loathing in Las Vegas "/>
    <n v="7.7"/>
    <x v="7"/>
    <m/>
    <x v="11"/>
  </r>
  <r>
    <s v="Fear and Loathing in Las Vegas "/>
    <n v="7.7"/>
    <x v="12"/>
    <m/>
    <x v="11"/>
  </r>
  <r>
    <s v="The Invention of Lying "/>
    <n v="6.4"/>
    <x v="7"/>
    <m/>
    <x v="11"/>
  </r>
  <r>
    <s v="The Invention of Lying "/>
    <n v="6.4"/>
    <x v="2"/>
    <m/>
    <x v="11"/>
  </r>
  <r>
    <s v="The Invention of Lying "/>
    <n v="6.4"/>
    <x v="5"/>
    <m/>
    <x v="11"/>
  </r>
  <r>
    <s v="Neighbors "/>
    <n v="6.4"/>
    <x v="7"/>
    <m/>
    <x v="11"/>
  </r>
  <r>
    <s v="The Mask "/>
    <n v="6.9"/>
    <x v="0"/>
    <m/>
    <x v="11"/>
  </r>
  <r>
    <s v="The Mask "/>
    <n v="6.9"/>
    <x v="7"/>
    <m/>
    <x v="11"/>
  </r>
  <r>
    <s v="The Mask "/>
    <n v="6.9"/>
    <x v="15"/>
    <m/>
    <x v="11"/>
  </r>
  <r>
    <s v="The Mask "/>
    <n v="6.9"/>
    <x v="2"/>
    <m/>
    <x v="11"/>
  </r>
  <r>
    <s v="Big "/>
    <n v="7.3"/>
    <x v="7"/>
    <m/>
    <x v="11"/>
  </r>
  <r>
    <s v="Big "/>
    <n v="7.3"/>
    <x v="12"/>
    <m/>
    <x v="11"/>
  </r>
  <r>
    <s v="Big "/>
    <n v="7.3"/>
    <x v="8"/>
    <m/>
    <x v="11"/>
  </r>
  <r>
    <s v="Big "/>
    <n v="7.3"/>
    <x v="2"/>
    <m/>
    <x v="11"/>
  </r>
  <r>
    <s v="Big "/>
    <n v="7.3"/>
    <x v="5"/>
    <m/>
    <x v="11"/>
  </r>
  <r>
    <s v="Borat: Cultural Learnings of America for Make Benefit Glorious Nation of Kazakhstan "/>
    <n v="7.3"/>
    <x v="7"/>
    <m/>
    <x v="11"/>
  </r>
  <r>
    <s v="Legally Blonde "/>
    <n v="6.2"/>
    <x v="7"/>
    <m/>
    <x v="11"/>
  </r>
  <r>
    <s v="Legally Blonde "/>
    <n v="6.2"/>
    <x v="5"/>
    <m/>
    <x v="11"/>
  </r>
  <r>
    <s v="Star Trek III: The Search for Spock "/>
    <n v="6.6"/>
    <x v="0"/>
    <m/>
    <x v="11"/>
  </r>
  <r>
    <s v="Star Trek III: The Search for Spock "/>
    <n v="6.6"/>
    <x v="1"/>
    <m/>
    <x v="11"/>
  </r>
  <r>
    <s v="Star Trek III: The Search for Spock "/>
    <n v="6.6"/>
    <x v="3"/>
    <m/>
    <x v="11"/>
  </r>
  <r>
    <s v="The Exorcism of Emily Rose "/>
    <n v="6.7"/>
    <x v="12"/>
    <m/>
    <x v="11"/>
  </r>
  <r>
    <s v="The Exorcism of Emily Rose "/>
    <n v="6.7"/>
    <x v="16"/>
    <m/>
    <x v="11"/>
  </r>
  <r>
    <s v="The Exorcism of Emily Rose "/>
    <n v="6.7"/>
    <x v="4"/>
    <m/>
    <x v="11"/>
  </r>
  <r>
    <s v="Deuce Bigalow: Male Gigolo "/>
    <n v="5.7"/>
    <x v="7"/>
    <m/>
    <x v="11"/>
  </r>
  <r>
    <s v="Deuce Bigalow: Male Gigolo "/>
    <n v="5.7"/>
    <x v="5"/>
    <m/>
    <x v="11"/>
  </r>
  <r>
    <s v="The Family Stone "/>
    <n v="6.3"/>
    <x v="7"/>
    <m/>
    <x v="11"/>
  </r>
  <r>
    <s v="The Family Stone "/>
    <n v="6.3"/>
    <x v="12"/>
    <m/>
    <x v="11"/>
  </r>
  <r>
    <s v="The Family Stone "/>
    <n v="6.3"/>
    <x v="5"/>
    <m/>
    <x v="11"/>
  </r>
  <r>
    <s v="Barbershop 2: Back in Business "/>
    <n v="5.7"/>
    <x v="7"/>
    <m/>
    <x v="11"/>
  </r>
  <r>
    <s v="Barbershop 2: Back in Business "/>
    <n v="5.7"/>
    <x v="12"/>
    <m/>
    <x v="11"/>
  </r>
  <r>
    <s v="Bad Santa "/>
    <n v="7.1"/>
    <x v="7"/>
    <m/>
    <x v="11"/>
  </r>
  <r>
    <s v="Bad Santa "/>
    <n v="7.1"/>
    <x v="15"/>
    <m/>
    <x v="11"/>
  </r>
  <r>
    <s v="Bad Santa "/>
    <n v="7.1"/>
    <x v="12"/>
    <m/>
    <x v="11"/>
  </r>
  <r>
    <s v="Austin Powers: International Man of Mystery "/>
    <n v="7"/>
    <x v="7"/>
    <m/>
    <x v="11"/>
  </r>
  <r>
    <s v="Austin Powers: International Man of Mystery "/>
    <n v="7"/>
    <x v="15"/>
    <m/>
    <x v="11"/>
  </r>
  <r>
    <s v="My Big Fat Greek Wedding 2 "/>
    <n v="6.1"/>
    <x v="7"/>
    <m/>
    <x v="11"/>
  </r>
  <r>
    <s v="My Big Fat Greek Wedding 2 "/>
    <n v="6.1"/>
    <x v="8"/>
    <m/>
    <x v="11"/>
  </r>
  <r>
    <s v="My Big Fat Greek Wedding 2 "/>
    <n v="6.1"/>
    <x v="5"/>
    <m/>
    <x v="11"/>
  </r>
  <r>
    <s v="Diary of a Wimpy Kid: Rodrick Rules "/>
    <n v="6.6"/>
    <x v="7"/>
    <m/>
    <x v="11"/>
  </r>
  <r>
    <s v="Diary of a Wimpy Kid: Rodrick Rules "/>
    <n v="6.6"/>
    <x v="8"/>
    <m/>
    <x v="11"/>
  </r>
  <r>
    <s v="Predator "/>
    <n v="7.8"/>
    <x v="0"/>
    <m/>
    <x v="11"/>
  </r>
  <r>
    <s v="Predator "/>
    <n v="7.8"/>
    <x v="16"/>
    <m/>
    <x v="11"/>
  </r>
  <r>
    <s v="Predator "/>
    <n v="7.8"/>
    <x v="3"/>
    <m/>
    <x v="11"/>
  </r>
  <r>
    <s v="Amadeus "/>
    <n v="8.3000000000000007"/>
    <x v="18"/>
    <m/>
    <x v="11"/>
  </r>
  <r>
    <s v="Amadeus "/>
    <n v="8.3000000000000007"/>
    <x v="12"/>
    <m/>
    <x v="11"/>
  </r>
  <r>
    <s v="Amadeus "/>
    <n v="8.3000000000000007"/>
    <x v="13"/>
    <m/>
    <x v="11"/>
  </r>
  <r>
    <s v="Amadeus "/>
    <n v="8.3000000000000007"/>
    <x v="19"/>
    <m/>
    <x v="11"/>
  </r>
  <r>
    <s v="Mean Girls "/>
    <n v="7"/>
    <x v="7"/>
    <m/>
    <x v="11"/>
  </r>
  <r>
    <s v="Under the Tuscan Sun "/>
    <n v="6.7"/>
    <x v="7"/>
    <m/>
    <x v="11"/>
  </r>
  <r>
    <s v="Under the Tuscan Sun "/>
    <n v="6.7"/>
    <x v="12"/>
    <m/>
    <x v="11"/>
  </r>
  <r>
    <s v="Under the Tuscan Sun "/>
    <n v="6.7"/>
    <x v="5"/>
    <m/>
    <x v="11"/>
  </r>
  <r>
    <s v="Gosford Park "/>
    <n v="7.3"/>
    <x v="12"/>
    <m/>
    <x v="11"/>
  </r>
  <r>
    <s v="Gosford Park "/>
    <n v="7.3"/>
    <x v="10"/>
    <m/>
    <x v="11"/>
  </r>
  <r>
    <s v="Peggy Sue Got Married "/>
    <n v="6.3"/>
    <x v="7"/>
    <m/>
    <x v="11"/>
  </r>
  <r>
    <s v="Peggy Sue Got Married "/>
    <n v="6.3"/>
    <x v="12"/>
    <m/>
    <x v="11"/>
  </r>
  <r>
    <s v="Peggy Sue Got Married "/>
    <n v="6.3"/>
    <x v="2"/>
    <m/>
    <x v="11"/>
  </r>
  <r>
    <s v="Peggy Sue Got Married "/>
    <n v="6.3"/>
    <x v="5"/>
    <m/>
    <x v="11"/>
  </r>
  <r>
    <s v="Birdman or (The Unexpected Virtue of Ignorance) "/>
    <n v="7.8"/>
    <x v="7"/>
    <m/>
    <x v="11"/>
  </r>
  <r>
    <s v="Birdman or (The Unexpected Virtue of Ignorance) "/>
    <n v="7.8"/>
    <x v="12"/>
    <m/>
    <x v="11"/>
  </r>
  <r>
    <s v="Birdman or (The Unexpected Virtue of Ignorance) "/>
    <n v="7.8"/>
    <x v="5"/>
    <m/>
    <x v="11"/>
  </r>
  <r>
    <s v="Blue Jasmine "/>
    <n v="7.3"/>
    <x v="12"/>
    <m/>
    <x v="11"/>
  </r>
  <r>
    <s v="United 93 "/>
    <n v="7.6"/>
    <x v="12"/>
    <m/>
    <x v="11"/>
  </r>
  <r>
    <s v="United 93 "/>
    <n v="7.6"/>
    <x v="13"/>
    <m/>
    <x v="11"/>
  </r>
  <r>
    <s v="United 93 "/>
    <n v="7.6"/>
    <x v="4"/>
    <m/>
    <x v="11"/>
  </r>
  <r>
    <s v="Honey "/>
    <n v="5.3"/>
    <x v="12"/>
    <m/>
    <x v="11"/>
  </r>
  <r>
    <s v="Honey "/>
    <n v="5.3"/>
    <x v="19"/>
    <m/>
    <x v="11"/>
  </r>
  <r>
    <s v="Honey "/>
    <n v="5.3"/>
    <x v="5"/>
    <m/>
    <x v="11"/>
  </r>
  <r>
    <s v="Spy Hard "/>
    <n v="5.3"/>
    <x v="0"/>
    <m/>
    <x v="11"/>
  </r>
  <r>
    <s v="Spy Hard "/>
    <n v="5.3"/>
    <x v="7"/>
    <m/>
    <x v="11"/>
  </r>
  <r>
    <s v="The Fog "/>
    <n v="6.8"/>
    <x v="2"/>
    <m/>
    <x v="11"/>
  </r>
  <r>
    <s v="The Fog "/>
    <n v="6.8"/>
    <x v="16"/>
    <m/>
    <x v="11"/>
  </r>
  <r>
    <s v="Soul Surfer "/>
    <n v="7.1"/>
    <x v="18"/>
    <m/>
    <x v="11"/>
  </r>
  <r>
    <s v="Soul Surfer "/>
    <n v="7.1"/>
    <x v="12"/>
    <m/>
    <x v="11"/>
  </r>
  <r>
    <s v="Soul Surfer "/>
    <n v="7.1"/>
    <x v="8"/>
    <m/>
    <x v="11"/>
  </r>
  <r>
    <s v="Soul Surfer "/>
    <n v="7.1"/>
    <x v="14"/>
    <m/>
    <x v="11"/>
  </r>
  <r>
    <s v="Observe and Report "/>
    <n v="5.8"/>
    <x v="7"/>
    <m/>
    <x v="11"/>
  </r>
  <r>
    <s v="Observe and Report "/>
    <n v="5.8"/>
    <x v="15"/>
    <m/>
    <x v="11"/>
  </r>
  <r>
    <s v="Observe and Report "/>
    <n v="5.8"/>
    <x v="12"/>
    <m/>
    <x v="11"/>
  </r>
  <r>
    <s v="Conan the Destroyer "/>
    <n v="5.8"/>
    <x v="0"/>
    <m/>
    <x v="11"/>
  </r>
  <r>
    <s v="Conan the Destroyer "/>
    <n v="5.8"/>
    <x v="1"/>
    <m/>
    <x v="11"/>
  </r>
  <r>
    <s v="Conan the Destroyer "/>
    <n v="5.8"/>
    <x v="2"/>
    <m/>
    <x v="11"/>
  </r>
  <r>
    <s v="Raging Bull "/>
    <n v="8.3000000000000007"/>
    <x v="18"/>
    <m/>
    <x v="11"/>
  </r>
  <r>
    <s v="Raging Bull "/>
    <n v="8.3000000000000007"/>
    <x v="12"/>
    <m/>
    <x v="11"/>
  </r>
  <r>
    <s v="Raging Bull "/>
    <n v="8.3000000000000007"/>
    <x v="14"/>
    <m/>
    <x v="11"/>
  </r>
  <r>
    <s v="Love Happens "/>
    <n v="5.6"/>
    <x v="12"/>
    <m/>
    <x v="11"/>
  </r>
  <r>
    <s v="Love Happens "/>
    <n v="5.6"/>
    <x v="5"/>
    <m/>
    <x v="11"/>
  </r>
  <r>
    <s v="Young Sherlock Holmes "/>
    <n v="6.8"/>
    <x v="1"/>
    <m/>
    <x v="11"/>
  </r>
  <r>
    <s v="Young Sherlock Holmes "/>
    <n v="6.8"/>
    <x v="2"/>
    <m/>
    <x v="11"/>
  </r>
  <r>
    <s v="Young Sherlock Holmes "/>
    <n v="6.8"/>
    <x v="10"/>
    <m/>
    <x v="11"/>
  </r>
  <r>
    <s v="Young Sherlock Holmes "/>
    <n v="6.8"/>
    <x v="4"/>
    <m/>
    <x v="11"/>
  </r>
  <r>
    <s v="Fame "/>
    <n v="5"/>
    <x v="7"/>
    <m/>
    <x v="11"/>
  </r>
  <r>
    <s v="Fame "/>
    <n v="5"/>
    <x v="12"/>
    <m/>
    <x v="11"/>
  </r>
  <r>
    <s v="Fame "/>
    <n v="5"/>
    <x v="9"/>
    <m/>
    <x v="11"/>
  </r>
  <r>
    <s v="Fame "/>
    <n v="5"/>
    <x v="5"/>
    <m/>
    <x v="11"/>
  </r>
  <r>
    <s v="127 Hours "/>
    <n v="7.6"/>
    <x v="1"/>
    <m/>
    <x v="11"/>
  </r>
  <r>
    <s v="127 Hours "/>
    <n v="7.6"/>
    <x v="18"/>
    <m/>
    <x v="11"/>
  </r>
  <r>
    <s v="127 Hours "/>
    <n v="7.6"/>
    <x v="12"/>
    <m/>
    <x v="11"/>
  </r>
  <r>
    <s v="127 Hours "/>
    <n v="7.6"/>
    <x v="4"/>
    <m/>
    <x v="11"/>
  </r>
  <r>
    <s v="Small Time Crooks "/>
    <n v="6.7"/>
    <x v="7"/>
    <m/>
    <x v="11"/>
  </r>
  <r>
    <s v="Small Time Crooks "/>
    <n v="6.7"/>
    <x v="15"/>
    <m/>
    <x v="11"/>
  </r>
  <r>
    <s v="Center Stage "/>
    <n v="6.7"/>
    <x v="12"/>
    <m/>
    <x v="11"/>
  </r>
  <r>
    <s v="Center Stage "/>
    <n v="6.7"/>
    <x v="19"/>
    <m/>
    <x v="11"/>
  </r>
  <r>
    <s v="Center Stage "/>
    <n v="6.7"/>
    <x v="5"/>
    <m/>
    <x v="11"/>
  </r>
  <r>
    <s v="Love the Coopers "/>
    <n v="5.7"/>
    <x v="7"/>
    <m/>
    <x v="11"/>
  </r>
  <r>
    <s v="Catch That Kid "/>
    <n v="5.2"/>
    <x v="7"/>
    <m/>
    <x v="11"/>
  </r>
  <r>
    <s v="Catch That Kid "/>
    <n v="5.2"/>
    <x v="15"/>
    <m/>
    <x v="11"/>
  </r>
  <r>
    <s v="Life as a House "/>
    <n v="7.5"/>
    <x v="12"/>
    <m/>
    <x v="11"/>
  </r>
  <r>
    <s v="Steve Jobs "/>
    <n v="7.2"/>
    <x v="18"/>
    <m/>
    <x v="11"/>
  </r>
  <r>
    <s v="Steve Jobs "/>
    <n v="7.2"/>
    <x v="12"/>
    <m/>
    <x v="11"/>
  </r>
  <r>
    <s v="I Love You, Beth Cooper "/>
    <n v="5.3"/>
    <x v="7"/>
    <m/>
    <x v="11"/>
  </r>
  <r>
    <s v="I Love You, Beth Cooper "/>
    <n v="5.3"/>
    <x v="5"/>
    <m/>
    <x v="11"/>
  </r>
  <r>
    <s v="Youth in Revolt "/>
    <n v="6.5"/>
    <x v="7"/>
    <m/>
    <x v="11"/>
  </r>
  <r>
    <s v="Youth in Revolt "/>
    <n v="6.5"/>
    <x v="12"/>
    <m/>
    <x v="11"/>
  </r>
  <r>
    <s v="Youth in Revolt "/>
    <n v="6.5"/>
    <x v="5"/>
    <m/>
    <x v="11"/>
  </r>
  <r>
    <s v="The Legend of the Lone Ranger "/>
    <n v="5"/>
    <x v="0"/>
    <m/>
    <x v="11"/>
  </r>
  <r>
    <s v="The Legend of the Lone Ranger "/>
    <n v="5"/>
    <x v="1"/>
    <m/>
    <x v="11"/>
  </r>
  <r>
    <s v="The Legend of the Lone Ranger "/>
    <n v="5"/>
    <x v="11"/>
    <m/>
    <x v="11"/>
  </r>
  <r>
    <s v="The Tailor of Panama "/>
    <n v="6.1"/>
    <x v="12"/>
    <m/>
    <x v="11"/>
  </r>
  <r>
    <s v="The Tailor of Panama "/>
    <n v="6.1"/>
    <x v="4"/>
    <m/>
    <x v="11"/>
  </r>
  <r>
    <s v="Getaway "/>
    <n v="4.4000000000000004"/>
    <x v="0"/>
    <m/>
    <x v="11"/>
  </r>
  <r>
    <s v="Getaway "/>
    <n v="4.4000000000000004"/>
    <x v="15"/>
    <m/>
    <x v="11"/>
  </r>
  <r>
    <s v="Getaway "/>
    <n v="4.4000000000000004"/>
    <x v="4"/>
    <m/>
    <x v="11"/>
  </r>
  <r>
    <s v="The Ice Storm "/>
    <n v="7.5"/>
    <x v="12"/>
    <m/>
    <x v="11"/>
  </r>
  <r>
    <s v="And So It Goes "/>
    <n v="5.7"/>
    <x v="7"/>
    <m/>
    <x v="11"/>
  </r>
  <r>
    <s v="And So It Goes "/>
    <n v="5.7"/>
    <x v="12"/>
    <m/>
    <x v="11"/>
  </r>
  <r>
    <s v="And So It Goes "/>
    <n v="5.7"/>
    <x v="5"/>
    <m/>
    <x v="11"/>
  </r>
  <r>
    <s v="Troop Beverly Hills "/>
    <n v="5.5"/>
    <x v="1"/>
    <m/>
    <x v="11"/>
  </r>
  <r>
    <s v="Troop Beverly Hills "/>
    <n v="5.5"/>
    <x v="7"/>
    <m/>
    <x v="11"/>
  </r>
  <r>
    <s v="Being Julia "/>
    <n v="7.1"/>
    <x v="7"/>
    <m/>
    <x v="11"/>
  </r>
  <r>
    <s v="Being Julia "/>
    <n v="7.1"/>
    <x v="12"/>
    <m/>
    <x v="11"/>
  </r>
  <r>
    <s v="Being Julia "/>
    <n v="7.1"/>
    <x v="5"/>
    <m/>
    <x v="11"/>
  </r>
  <r>
    <s v="9½ Weeks "/>
    <n v="5.9"/>
    <x v="12"/>
    <m/>
    <x v="11"/>
  </r>
  <r>
    <s v="9½ Weeks "/>
    <n v="5.9"/>
    <x v="5"/>
    <m/>
    <x v="11"/>
  </r>
  <r>
    <s v="Dragonslayer "/>
    <n v="6.7"/>
    <x v="0"/>
    <m/>
    <x v="11"/>
  </r>
  <r>
    <s v="Dragonslayer "/>
    <n v="6.7"/>
    <x v="1"/>
    <m/>
    <x v="11"/>
  </r>
  <r>
    <s v="Dragonslayer "/>
    <n v="6.7"/>
    <x v="2"/>
    <m/>
    <x v="11"/>
  </r>
  <r>
    <s v="The Last Station "/>
    <n v="7"/>
    <x v="18"/>
    <m/>
    <x v="11"/>
  </r>
  <r>
    <s v="The Last Station "/>
    <n v="7"/>
    <x v="12"/>
    <m/>
    <x v="11"/>
  </r>
  <r>
    <s v="The Last Station "/>
    <n v="7"/>
    <x v="5"/>
    <m/>
    <x v="11"/>
  </r>
  <r>
    <s v="Ed Wood "/>
    <n v="7.9"/>
    <x v="18"/>
    <m/>
    <x v="11"/>
  </r>
  <r>
    <s v="Ed Wood "/>
    <n v="7.9"/>
    <x v="7"/>
    <m/>
    <x v="11"/>
  </r>
  <r>
    <s v="Ed Wood "/>
    <n v="7.9"/>
    <x v="12"/>
    <m/>
    <x v="11"/>
  </r>
  <r>
    <s v="Labor Day "/>
    <n v="6.9"/>
    <x v="12"/>
    <m/>
    <x v="11"/>
  </r>
  <r>
    <s v="Mongol: The Rise of Genghis Khan "/>
    <n v="7.3"/>
    <x v="1"/>
    <m/>
    <x v="11"/>
  </r>
  <r>
    <s v="Mongol: The Rise of Genghis Khan "/>
    <n v="7.3"/>
    <x v="18"/>
    <m/>
    <x v="11"/>
  </r>
  <r>
    <s v="Mongol: The Rise of Genghis Khan "/>
    <n v="7.3"/>
    <x v="12"/>
    <m/>
    <x v="11"/>
  </r>
  <r>
    <s v="Mongol: The Rise of Genghis Khan "/>
    <n v="7.3"/>
    <x v="13"/>
    <m/>
    <x v="11"/>
  </r>
  <r>
    <s v="Mongol: The Rise of Genghis Khan "/>
    <n v="7.3"/>
    <x v="17"/>
    <m/>
    <x v="11"/>
  </r>
  <r>
    <s v="RocknRolla "/>
    <n v="7.3"/>
    <x v="0"/>
    <m/>
    <x v="11"/>
  </r>
  <r>
    <s v="RocknRolla "/>
    <n v="7.3"/>
    <x v="15"/>
    <m/>
    <x v="11"/>
  </r>
  <r>
    <s v="RocknRolla "/>
    <n v="7.3"/>
    <x v="4"/>
    <m/>
    <x v="11"/>
  </r>
  <r>
    <s v="Hamlet "/>
    <n v="7.8"/>
    <x v="12"/>
    <m/>
    <x v="11"/>
  </r>
  <r>
    <s v="Midnight Special "/>
    <n v="6.7"/>
    <x v="1"/>
    <m/>
    <x v="11"/>
  </r>
  <r>
    <s v="Midnight Special "/>
    <n v="6.7"/>
    <x v="12"/>
    <m/>
    <x v="11"/>
  </r>
  <r>
    <s v="Midnight Special "/>
    <n v="6.7"/>
    <x v="3"/>
    <m/>
    <x v="11"/>
  </r>
  <r>
    <s v="Midnight Special "/>
    <n v="6.7"/>
    <x v="4"/>
    <m/>
    <x v="11"/>
  </r>
  <r>
    <s v="Anything Else "/>
    <n v="6.4"/>
    <x v="7"/>
    <m/>
    <x v="11"/>
  </r>
  <r>
    <s v="Anything Else "/>
    <n v="6.4"/>
    <x v="5"/>
    <m/>
    <x v="11"/>
  </r>
  <r>
    <s v="The Railway Man "/>
    <n v="7.1"/>
    <x v="18"/>
    <m/>
    <x v="11"/>
  </r>
  <r>
    <s v="The Railway Man "/>
    <n v="7.1"/>
    <x v="12"/>
    <m/>
    <x v="11"/>
  </r>
  <r>
    <s v="The Railway Man "/>
    <n v="7.1"/>
    <x v="5"/>
    <m/>
    <x v="11"/>
  </r>
  <r>
    <s v="The Railway Man "/>
    <n v="7.1"/>
    <x v="17"/>
    <m/>
    <x v="11"/>
  </r>
  <r>
    <s v="The White Ribbon "/>
    <n v="7.8"/>
    <x v="12"/>
    <m/>
    <x v="11"/>
  </r>
  <r>
    <s v="The White Ribbon "/>
    <n v="7.8"/>
    <x v="10"/>
    <m/>
    <x v="11"/>
  </r>
  <r>
    <s v="The Wraith "/>
    <n v="5.9"/>
    <x v="0"/>
    <m/>
    <x v="11"/>
  </r>
  <r>
    <s v="The Wraith "/>
    <n v="5.9"/>
    <x v="16"/>
    <m/>
    <x v="11"/>
  </r>
  <r>
    <s v="The Wraith "/>
    <n v="5.9"/>
    <x v="5"/>
    <m/>
    <x v="11"/>
  </r>
  <r>
    <s v="The Wraith "/>
    <n v="5.9"/>
    <x v="3"/>
    <m/>
    <x v="11"/>
  </r>
  <r>
    <s v="The Wraith "/>
    <n v="5.9"/>
    <x v="4"/>
    <m/>
    <x v="11"/>
  </r>
  <r>
    <s v="The Salton Sea "/>
    <n v="7.2"/>
    <x v="15"/>
    <m/>
    <x v="11"/>
  </r>
  <r>
    <s v="The Salton Sea "/>
    <n v="7.2"/>
    <x v="12"/>
    <m/>
    <x v="11"/>
  </r>
  <r>
    <s v="The Salton Sea "/>
    <n v="7.2"/>
    <x v="10"/>
    <m/>
    <x v="11"/>
  </r>
  <r>
    <s v="The Salton Sea "/>
    <n v="7.2"/>
    <x v="4"/>
    <m/>
    <x v="11"/>
  </r>
  <r>
    <s v="One Man's Hero "/>
    <n v="6.2"/>
    <x v="0"/>
    <m/>
    <x v="11"/>
  </r>
  <r>
    <s v="One Man's Hero "/>
    <n v="6.2"/>
    <x v="12"/>
    <m/>
    <x v="11"/>
  </r>
  <r>
    <s v="One Man's Hero "/>
    <n v="6.2"/>
    <x v="13"/>
    <m/>
    <x v="11"/>
  </r>
  <r>
    <s v="One Man's Hero "/>
    <n v="6.2"/>
    <x v="5"/>
    <m/>
    <x v="11"/>
  </r>
  <r>
    <s v="One Man's Hero "/>
    <n v="6.2"/>
    <x v="17"/>
    <m/>
    <x v="11"/>
  </r>
  <r>
    <s v="One Man's Hero "/>
    <n v="6.2"/>
    <x v="11"/>
    <m/>
    <x v="11"/>
  </r>
  <r>
    <s v="Renaissance "/>
    <n v="6.7"/>
    <x v="0"/>
    <m/>
    <x v="11"/>
  </r>
  <r>
    <s v="Renaissance "/>
    <n v="6.7"/>
    <x v="6"/>
    <m/>
    <x v="11"/>
  </r>
  <r>
    <s v="Renaissance "/>
    <n v="6.7"/>
    <x v="3"/>
    <m/>
    <x v="11"/>
  </r>
  <r>
    <s v="Renaissance "/>
    <n v="6.7"/>
    <x v="4"/>
    <m/>
    <x v="11"/>
  </r>
  <r>
    <s v="Superbad "/>
    <n v="7.6"/>
    <x v="7"/>
    <m/>
    <x v="11"/>
  </r>
  <r>
    <s v="Step Up 2: The Streets "/>
    <n v="6.2"/>
    <x v="12"/>
    <m/>
    <x v="11"/>
  </r>
  <r>
    <s v="Step Up 2: The Streets "/>
    <n v="6.2"/>
    <x v="19"/>
    <m/>
    <x v="11"/>
  </r>
  <r>
    <s v="Step Up 2: The Streets "/>
    <n v="6.2"/>
    <x v="9"/>
    <m/>
    <x v="11"/>
  </r>
  <r>
    <s v="Step Up 2: The Streets "/>
    <n v="6.2"/>
    <x v="5"/>
    <m/>
    <x v="11"/>
  </r>
  <r>
    <s v="Hoodwinked! "/>
    <n v="6.5"/>
    <x v="0"/>
    <m/>
    <x v="11"/>
  </r>
  <r>
    <s v="Hoodwinked! "/>
    <n v="6.5"/>
    <x v="6"/>
    <m/>
    <x v="11"/>
  </r>
  <r>
    <s v="Hoodwinked! "/>
    <n v="6.5"/>
    <x v="7"/>
    <m/>
    <x v="11"/>
  </r>
  <r>
    <s v="Hoodwinked! "/>
    <n v="6.5"/>
    <x v="15"/>
    <m/>
    <x v="11"/>
  </r>
  <r>
    <s v="Hoodwinked! "/>
    <n v="6.5"/>
    <x v="8"/>
    <m/>
    <x v="11"/>
  </r>
  <r>
    <s v="Hotel Rwanda "/>
    <n v="8.1"/>
    <x v="12"/>
    <m/>
    <x v="11"/>
  </r>
  <r>
    <s v="Hotel Rwanda "/>
    <n v="8.1"/>
    <x v="13"/>
    <m/>
    <x v="11"/>
  </r>
  <r>
    <s v="Hotel Rwanda "/>
    <n v="8.1"/>
    <x v="17"/>
    <m/>
    <x v="11"/>
  </r>
  <r>
    <s v="Hitman "/>
    <n v="6.3"/>
    <x v="0"/>
    <m/>
    <x v="11"/>
  </r>
  <r>
    <s v="Hitman "/>
    <n v="6.3"/>
    <x v="15"/>
    <m/>
    <x v="11"/>
  </r>
  <r>
    <s v="Hitman "/>
    <n v="6.3"/>
    <x v="12"/>
    <m/>
    <x v="11"/>
  </r>
  <r>
    <s v="Hitman "/>
    <n v="6.3"/>
    <x v="4"/>
    <m/>
    <x v="11"/>
  </r>
  <r>
    <s v="Black Nativity "/>
    <n v="4.4000000000000004"/>
    <x v="12"/>
    <m/>
    <x v="11"/>
  </r>
  <r>
    <s v="Black Nativity "/>
    <n v="4.4000000000000004"/>
    <x v="8"/>
    <m/>
    <x v="11"/>
  </r>
  <r>
    <s v="Black Nativity "/>
    <n v="4.4000000000000004"/>
    <x v="19"/>
    <m/>
    <x v="11"/>
  </r>
  <r>
    <s v="Black Nativity "/>
    <n v="4.4000000000000004"/>
    <x v="9"/>
    <m/>
    <x v="11"/>
  </r>
  <r>
    <s v="City of Ghosts "/>
    <n v="6"/>
    <x v="15"/>
    <m/>
    <x v="11"/>
  </r>
  <r>
    <s v="City of Ghosts "/>
    <n v="6"/>
    <x v="12"/>
    <m/>
    <x v="11"/>
  </r>
  <r>
    <s v="City of Ghosts "/>
    <n v="6"/>
    <x v="4"/>
    <m/>
    <x v="11"/>
  </r>
  <r>
    <s v="The Others "/>
    <n v="7.6"/>
    <x v="2"/>
    <m/>
    <x v="11"/>
  </r>
  <r>
    <s v="The Others "/>
    <n v="7.6"/>
    <x v="16"/>
    <m/>
    <x v="11"/>
  </r>
  <r>
    <s v="The Others "/>
    <n v="7.6"/>
    <x v="4"/>
    <m/>
    <x v="11"/>
  </r>
  <r>
    <s v="Aliens "/>
    <n v="8.4"/>
    <x v="0"/>
    <m/>
    <x v="11"/>
  </r>
  <r>
    <s v="Aliens "/>
    <n v="8.4"/>
    <x v="1"/>
    <m/>
    <x v="11"/>
  </r>
  <r>
    <s v="Aliens "/>
    <n v="8.4"/>
    <x v="3"/>
    <m/>
    <x v="11"/>
  </r>
  <r>
    <s v="My Fair Lady "/>
    <n v="7.9"/>
    <x v="12"/>
    <m/>
    <x v="11"/>
  </r>
  <r>
    <s v="My Fair Lady "/>
    <n v="7.9"/>
    <x v="8"/>
    <m/>
    <x v="11"/>
  </r>
  <r>
    <s v="My Fair Lady "/>
    <n v="7.9"/>
    <x v="9"/>
    <m/>
    <x v="11"/>
  </r>
  <r>
    <s v="My Fair Lady "/>
    <n v="7.9"/>
    <x v="5"/>
    <m/>
    <x v="11"/>
  </r>
  <r>
    <s v="I Know What You Did Last Summer "/>
    <n v="5.6"/>
    <x v="16"/>
    <m/>
    <x v="11"/>
  </r>
  <r>
    <s v="I Know What You Did Last Summer "/>
    <n v="5.6"/>
    <x v="10"/>
    <m/>
    <x v="11"/>
  </r>
  <r>
    <s v="I Know What You Did Last Summer "/>
    <n v="5.6"/>
    <x v="4"/>
    <m/>
    <x v="11"/>
  </r>
  <r>
    <s v="Let's Be Cops "/>
    <n v="6.5"/>
    <x v="7"/>
    <m/>
    <x v="11"/>
  </r>
  <r>
    <s v="Sideways "/>
    <n v="7.5"/>
    <x v="1"/>
    <m/>
    <x v="11"/>
  </r>
  <r>
    <s v="Sideways "/>
    <n v="7.5"/>
    <x v="7"/>
    <m/>
    <x v="11"/>
  </r>
  <r>
    <s v="Sideways "/>
    <n v="7.5"/>
    <x v="12"/>
    <m/>
    <x v="11"/>
  </r>
  <r>
    <s v="Sideways "/>
    <n v="7.5"/>
    <x v="5"/>
    <m/>
    <x v="11"/>
  </r>
  <r>
    <s v="Beerfest "/>
    <n v="6.3"/>
    <x v="7"/>
    <m/>
    <x v="11"/>
  </r>
  <r>
    <s v="Halloween "/>
    <n v="7.9"/>
    <x v="16"/>
    <m/>
    <x v="11"/>
  </r>
  <r>
    <s v="Halloween "/>
    <n v="7.9"/>
    <x v="4"/>
    <m/>
    <x v="11"/>
  </r>
  <r>
    <s v="Good Boy! "/>
    <n v="5.0999999999999996"/>
    <x v="7"/>
    <m/>
    <x v="11"/>
  </r>
  <r>
    <s v="Good Boy! "/>
    <n v="5.0999999999999996"/>
    <x v="12"/>
    <m/>
    <x v="11"/>
  </r>
  <r>
    <s v="Good Boy! "/>
    <n v="5.0999999999999996"/>
    <x v="8"/>
    <m/>
    <x v="11"/>
  </r>
  <r>
    <s v="Good Boy! "/>
    <n v="5.0999999999999996"/>
    <x v="2"/>
    <m/>
    <x v="11"/>
  </r>
  <r>
    <s v="Good Boy! "/>
    <n v="5.0999999999999996"/>
    <x v="3"/>
    <m/>
    <x v="11"/>
  </r>
  <r>
    <s v="The Best Man Holiday "/>
    <n v="6.7"/>
    <x v="7"/>
    <m/>
    <x v="11"/>
  </r>
  <r>
    <s v="The Best Man Holiday "/>
    <n v="6.7"/>
    <x v="12"/>
    <m/>
    <x v="11"/>
  </r>
  <r>
    <s v="Smokin' Aces "/>
    <n v="6.7"/>
    <x v="0"/>
    <m/>
    <x v="11"/>
  </r>
  <r>
    <s v="Smokin' Aces "/>
    <n v="6.7"/>
    <x v="15"/>
    <m/>
    <x v="11"/>
  </r>
  <r>
    <s v="Smokin' Aces "/>
    <n v="6.7"/>
    <x v="12"/>
    <m/>
    <x v="11"/>
  </r>
  <r>
    <s v="Smokin' Aces "/>
    <n v="6.7"/>
    <x v="4"/>
    <m/>
    <x v="11"/>
  </r>
  <r>
    <s v="Saw 3D: The Final Chapter "/>
    <n v="5.6"/>
    <x v="16"/>
    <m/>
    <x v="11"/>
  </r>
  <r>
    <s v="Saw 3D: The Final Chapter "/>
    <n v="5.6"/>
    <x v="10"/>
    <m/>
    <x v="11"/>
  </r>
  <r>
    <s v="40 Days and 40 Nights "/>
    <n v="5.6"/>
    <x v="7"/>
    <m/>
    <x v="11"/>
  </r>
  <r>
    <s v="40 Days and 40 Nights "/>
    <n v="5.6"/>
    <x v="5"/>
    <m/>
    <x v="11"/>
  </r>
  <r>
    <s v="A Night at the Roxbury "/>
    <n v="6.2"/>
    <x v="7"/>
    <m/>
    <x v="11"/>
  </r>
  <r>
    <s v="A Night at the Roxbury "/>
    <n v="6.2"/>
    <x v="19"/>
    <m/>
    <x v="11"/>
  </r>
  <r>
    <s v="A Night at the Roxbury "/>
    <n v="6.2"/>
    <x v="5"/>
    <m/>
    <x v="11"/>
  </r>
  <r>
    <s v="Beastly "/>
    <n v="5.6"/>
    <x v="12"/>
    <m/>
    <x v="11"/>
  </r>
  <r>
    <s v="Beastly "/>
    <n v="5.6"/>
    <x v="2"/>
    <m/>
    <x v="11"/>
  </r>
  <r>
    <s v="Beastly "/>
    <n v="5.6"/>
    <x v="5"/>
    <m/>
    <x v="11"/>
  </r>
  <r>
    <s v="The Hills Have Eyes "/>
    <n v="6.4"/>
    <x v="16"/>
    <m/>
    <x v="11"/>
  </r>
  <r>
    <s v="Dickie Roberts: Former Child Star "/>
    <n v="5.6"/>
    <x v="7"/>
    <m/>
    <x v="11"/>
  </r>
  <r>
    <s v="McFarland, USA "/>
    <n v="7.4"/>
    <x v="18"/>
    <m/>
    <x v="11"/>
  </r>
  <r>
    <s v="McFarland, USA "/>
    <n v="7.4"/>
    <x v="12"/>
    <m/>
    <x v="11"/>
  </r>
  <r>
    <s v="McFarland, USA "/>
    <n v="7.4"/>
    <x v="14"/>
    <m/>
    <x v="11"/>
  </r>
  <r>
    <s v="Pitch Perfect "/>
    <n v="7.2"/>
    <x v="7"/>
    <m/>
    <x v="11"/>
  </r>
  <r>
    <s v="Pitch Perfect "/>
    <n v="7.2"/>
    <x v="19"/>
    <m/>
    <x v="11"/>
  </r>
  <r>
    <s v="Pitch Perfect "/>
    <n v="7.2"/>
    <x v="5"/>
    <m/>
    <x v="11"/>
  </r>
  <r>
    <s v="Summer Catch "/>
    <n v="4.9000000000000004"/>
    <x v="7"/>
    <m/>
    <x v="11"/>
  </r>
  <r>
    <s v="Summer Catch "/>
    <n v="4.9000000000000004"/>
    <x v="12"/>
    <m/>
    <x v="11"/>
  </r>
  <r>
    <s v="Summer Catch "/>
    <n v="4.9000000000000004"/>
    <x v="5"/>
    <m/>
    <x v="11"/>
  </r>
  <r>
    <s v="Summer Catch "/>
    <n v="4.9000000000000004"/>
    <x v="14"/>
    <m/>
    <x v="11"/>
  </r>
  <r>
    <s v="A Simple Plan "/>
    <n v="7.5"/>
    <x v="15"/>
    <m/>
    <x v="11"/>
  </r>
  <r>
    <s v="A Simple Plan "/>
    <n v="7.5"/>
    <x v="12"/>
    <m/>
    <x v="11"/>
  </r>
  <r>
    <s v="A Simple Plan "/>
    <n v="7.5"/>
    <x v="4"/>
    <m/>
    <x v="11"/>
  </r>
  <r>
    <s v="They "/>
    <n v="4.8"/>
    <x v="16"/>
    <m/>
    <x v="11"/>
  </r>
  <r>
    <s v="They "/>
    <n v="4.8"/>
    <x v="10"/>
    <m/>
    <x v="11"/>
  </r>
  <r>
    <s v="They "/>
    <n v="4.8"/>
    <x v="4"/>
    <m/>
    <x v="11"/>
  </r>
  <r>
    <s v="The Adventures of Elmo in Grouchland "/>
    <n v="5.8"/>
    <x v="1"/>
    <m/>
    <x v="11"/>
  </r>
  <r>
    <s v="The Adventures of Elmo in Grouchland "/>
    <n v="5.8"/>
    <x v="7"/>
    <m/>
    <x v="11"/>
  </r>
  <r>
    <s v="The Adventures of Elmo in Grouchland "/>
    <n v="5.8"/>
    <x v="8"/>
    <m/>
    <x v="11"/>
  </r>
  <r>
    <s v="The Adventures of Elmo in Grouchland "/>
    <n v="5.8"/>
    <x v="2"/>
    <m/>
    <x v="11"/>
  </r>
  <r>
    <s v="The Adventures of Elmo in Grouchland "/>
    <n v="5.8"/>
    <x v="9"/>
    <m/>
    <x v="11"/>
  </r>
  <r>
    <s v="Brooklyn's Finest "/>
    <n v="6.7"/>
    <x v="15"/>
    <m/>
    <x v="11"/>
  </r>
  <r>
    <s v="Brooklyn's Finest "/>
    <n v="6.7"/>
    <x v="12"/>
    <m/>
    <x v="11"/>
  </r>
  <r>
    <s v="Brooklyn's Finest "/>
    <n v="6.7"/>
    <x v="4"/>
    <m/>
    <x v="11"/>
  </r>
  <r>
    <s v="Evil Dead "/>
    <n v="6.5"/>
    <x v="16"/>
    <m/>
    <x v="11"/>
  </r>
  <r>
    <s v="My Life in Ruins "/>
    <n v="5.9"/>
    <x v="7"/>
    <m/>
    <x v="11"/>
  </r>
  <r>
    <s v="My Life in Ruins "/>
    <n v="5.9"/>
    <x v="5"/>
    <m/>
    <x v="11"/>
  </r>
  <r>
    <s v="American Dreamz "/>
    <n v="5.5"/>
    <x v="7"/>
    <m/>
    <x v="11"/>
  </r>
  <r>
    <s v="American Dreamz "/>
    <n v="5.5"/>
    <x v="19"/>
    <m/>
    <x v="11"/>
  </r>
  <r>
    <s v="Running Scared "/>
    <n v="7.4"/>
    <x v="0"/>
    <m/>
    <x v="11"/>
  </r>
  <r>
    <s v="Running Scared "/>
    <n v="7.4"/>
    <x v="15"/>
    <m/>
    <x v="11"/>
  </r>
  <r>
    <s v="Running Scared "/>
    <n v="7.4"/>
    <x v="12"/>
    <m/>
    <x v="11"/>
  </r>
  <r>
    <s v="Running Scared "/>
    <n v="7.4"/>
    <x v="4"/>
    <m/>
    <x v="11"/>
  </r>
  <r>
    <s v="The Illusionist "/>
    <n v="7.6"/>
    <x v="12"/>
    <m/>
    <x v="11"/>
  </r>
  <r>
    <s v="The Illusionist "/>
    <n v="7.6"/>
    <x v="10"/>
    <m/>
    <x v="11"/>
  </r>
  <r>
    <s v="The Illusionist "/>
    <n v="7.6"/>
    <x v="5"/>
    <m/>
    <x v="11"/>
  </r>
  <r>
    <s v="The Illusionist "/>
    <n v="7.6"/>
    <x v="4"/>
    <m/>
    <x v="11"/>
  </r>
  <r>
    <s v="Roar "/>
    <n v="6.4"/>
    <x v="1"/>
    <m/>
    <x v="11"/>
  </r>
  <r>
    <s v="Roar "/>
    <n v="6.4"/>
    <x v="16"/>
    <m/>
    <x v="11"/>
  </r>
  <r>
    <s v="Roar "/>
    <n v="6.4"/>
    <x v="4"/>
    <m/>
    <x v="11"/>
  </r>
  <r>
    <s v="Veronica Guerin "/>
    <n v="6.9"/>
    <x v="18"/>
    <m/>
    <x v="11"/>
  </r>
  <r>
    <s v="Veronica Guerin "/>
    <n v="6.9"/>
    <x v="15"/>
    <m/>
    <x v="11"/>
  </r>
  <r>
    <s v="Veronica Guerin "/>
    <n v="6.9"/>
    <x v="12"/>
    <m/>
    <x v="11"/>
  </r>
  <r>
    <s v="Veronica Guerin "/>
    <n v="6.9"/>
    <x v="4"/>
    <m/>
    <x v="11"/>
  </r>
  <r>
    <s v="Escobar: Paradise Lost "/>
    <n v="6.6"/>
    <x v="15"/>
    <m/>
    <x v="11"/>
  </r>
  <r>
    <s v="Escobar: Paradise Lost "/>
    <n v="6.6"/>
    <x v="12"/>
    <m/>
    <x v="11"/>
  </r>
  <r>
    <s v="Escobar: Paradise Lost "/>
    <n v="6.6"/>
    <x v="5"/>
    <m/>
    <x v="11"/>
  </r>
  <r>
    <s v="Escobar: Paradise Lost "/>
    <n v="6.6"/>
    <x v="4"/>
    <m/>
    <x v="11"/>
  </r>
  <r>
    <s v="Southland Tales "/>
    <n v="5.5"/>
    <x v="7"/>
    <m/>
    <x v="11"/>
  </r>
  <r>
    <s v="Southland Tales "/>
    <n v="5.5"/>
    <x v="10"/>
    <m/>
    <x v="11"/>
  </r>
  <r>
    <s v="Southland Tales "/>
    <n v="5.5"/>
    <x v="3"/>
    <m/>
    <x v="11"/>
  </r>
  <r>
    <s v="Southland Tales "/>
    <n v="5.5"/>
    <x v="4"/>
    <m/>
    <x v="11"/>
  </r>
  <r>
    <s v="The Apparition "/>
    <n v="4.0999999999999996"/>
    <x v="16"/>
    <m/>
    <x v="11"/>
  </r>
  <r>
    <s v="The Apparition "/>
    <n v="4.0999999999999996"/>
    <x v="4"/>
    <m/>
    <x v="11"/>
  </r>
  <r>
    <s v="My Girl "/>
    <n v="6.8"/>
    <x v="7"/>
    <m/>
    <x v="11"/>
  </r>
  <r>
    <s v="My Girl "/>
    <n v="6.8"/>
    <x v="12"/>
    <m/>
    <x v="11"/>
  </r>
  <r>
    <s v="My Girl "/>
    <n v="6.8"/>
    <x v="8"/>
    <m/>
    <x v="11"/>
  </r>
  <r>
    <s v="My Girl "/>
    <n v="6.8"/>
    <x v="5"/>
    <m/>
    <x v="11"/>
  </r>
  <r>
    <s v="Fur: An Imaginary Portrait of Diane Arbus "/>
    <n v="6.5"/>
    <x v="18"/>
    <m/>
    <x v="11"/>
  </r>
  <r>
    <s v="Fur: An Imaginary Portrait of Diane Arbus "/>
    <n v="6.5"/>
    <x v="12"/>
    <m/>
    <x v="11"/>
  </r>
  <r>
    <s v="Fur: An Imaginary Portrait of Diane Arbus "/>
    <n v="6.5"/>
    <x v="5"/>
    <m/>
    <x v="11"/>
  </r>
  <r>
    <s v="Wall Street "/>
    <n v="7.4"/>
    <x v="15"/>
    <m/>
    <x v="11"/>
  </r>
  <r>
    <s v="Wall Street "/>
    <n v="7.4"/>
    <x v="12"/>
    <m/>
    <x v="11"/>
  </r>
  <r>
    <s v="Sense and Sensibility "/>
    <n v="7.7"/>
    <x v="12"/>
    <m/>
    <x v="11"/>
  </r>
  <r>
    <s v="Sense and Sensibility "/>
    <n v="7.7"/>
    <x v="5"/>
    <m/>
    <x v="11"/>
  </r>
  <r>
    <s v="Becoming Jane "/>
    <n v="7.1"/>
    <x v="18"/>
    <m/>
    <x v="11"/>
  </r>
  <r>
    <s v="Becoming Jane "/>
    <n v="7.1"/>
    <x v="12"/>
    <m/>
    <x v="11"/>
  </r>
  <r>
    <s v="Becoming Jane "/>
    <n v="7.1"/>
    <x v="5"/>
    <m/>
    <x v="11"/>
  </r>
  <r>
    <s v="Sydney White "/>
    <n v="6.3"/>
    <x v="7"/>
    <m/>
    <x v="11"/>
  </r>
  <r>
    <s v="Sydney White "/>
    <n v="6.3"/>
    <x v="5"/>
    <m/>
    <x v="11"/>
  </r>
  <r>
    <s v="House of Sand and Fog "/>
    <n v="7.6"/>
    <x v="12"/>
    <m/>
    <x v="11"/>
  </r>
  <r>
    <s v="Dead Poets Society "/>
    <n v="8"/>
    <x v="7"/>
    <m/>
    <x v="11"/>
  </r>
  <r>
    <s v="Dead Poets Society "/>
    <n v="8"/>
    <x v="12"/>
    <m/>
    <x v="11"/>
  </r>
  <r>
    <s v="Dumb &amp; Dumber "/>
    <n v="7.3"/>
    <x v="7"/>
    <m/>
    <x v="11"/>
  </r>
  <r>
    <s v="When Harry Met Sally... "/>
    <n v="7.6"/>
    <x v="7"/>
    <m/>
    <x v="11"/>
  </r>
  <r>
    <s v="When Harry Met Sally... "/>
    <n v="7.6"/>
    <x v="12"/>
    <m/>
    <x v="11"/>
  </r>
  <r>
    <s v="When Harry Met Sally... "/>
    <n v="7.6"/>
    <x v="5"/>
    <m/>
    <x v="11"/>
  </r>
  <r>
    <s v="The Verdict "/>
    <n v="7.8"/>
    <x v="12"/>
    <m/>
    <x v="11"/>
  </r>
  <r>
    <s v="Road Trip "/>
    <n v="6.5"/>
    <x v="7"/>
    <m/>
    <x v="11"/>
  </r>
  <r>
    <s v="Varsity Blues "/>
    <n v="6.4"/>
    <x v="7"/>
    <m/>
    <x v="11"/>
  </r>
  <r>
    <s v="Varsity Blues "/>
    <n v="6.4"/>
    <x v="12"/>
    <m/>
    <x v="11"/>
  </r>
  <r>
    <s v="Varsity Blues "/>
    <n v="6.4"/>
    <x v="5"/>
    <m/>
    <x v="11"/>
  </r>
  <r>
    <s v="Varsity Blues "/>
    <n v="6.4"/>
    <x v="14"/>
    <m/>
    <x v="11"/>
  </r>
  <r>
    <s v="The Artist "/>
    <n v="8"/>
    <x v="7"/>
    <m/>
    <x v="11"/>
  </r>
  <r>
    <s v="The Artist "/>
    <n v="8"/>
    <x v="12"/>
    <m/>
    <x v="11"/>
  </r>
  <r>
    <s v="The Artist "/>
    <n v="8"/>
    <x v="5"/>
    <m/>
    <x v="11"/>
  </r>
  <r>
    <s v="The Unborn "/>
    <n v="4.8"/>
    <x v="12"/>
    <m/>
    <x v="11"/>
  </r>
  <r>
    <s v="The Unborn "/>
    <n v="4.8"/>
    <x v="2"/>
    <m/>
    <x v="11"/>
  </r>
  <r>
    <s v="The Unborn "/>
    <n v="4.8"/>
    <x v="16"/>
    <m/>
    <x v="11"/>
  </r>
  <r>
    <s v="The Unborn "/>
    <n v="4.8"/>
    <x v="10"/>
    <m/>
    <x v="11"/>
  </r>
  <r>
    <s v="The Unborn "/>
    <n v="4.8"/>
    <x v="4"/>
    <m/>
    <x v="11"/>
  </r>
  <r>
    <s v="Moonrise Kingdom "/>
    <n v="7.8"/>
    <x v="1"/>
    <m/>
    <x v="11"/>
  </r>
  <r>
    <s v="Moonrise Kingdom "/>
    <n v="7.8"/>
    <x v="7"/>
    <m/>
    <x v="11"/>
  </r>
  <r>
    <s v="Moonrise Kingdom "/>
    <n v="7.8"/>
    <x v="12"/>
    <m/>
    <x v="11"/>
  </r>
  <r>
    <s v="Moonrise Kingdom "/>
    <n v="7.8"/>
    <x v="5"/>
    <m/>
    <x v="11"/>
  </r>
  <r>
    <s v="The Texas Chainsaw Massacre: The Beginning "/>
    <n v="5.9"/>
    <x v="16"/>
    <m/>
    <x v="11"/>
  </r>
  <r>
    <s v="The Young Messiah "/>
    <n v="5.4"/>
    <x v="12"/>
    <m/>
    <x v="11"/>
  </r>
  <r>
    <s v="Pan's Labyrinth "/>
    <n v="8.1999999999999993"/>
    <x v="12"/>
    <m/>
    <x v="11"/>
  </r>
  <r>
    <s v="Pan's Labyrinth "/>
    <n v="8.1999999999999993"/>
    <x v="2"/>
    <m/>
    <x v="11"/>
  </r>
  <r>
    <s v="Pan's Labyrinth "/>
    <n v="8.1999999999999993"/>
    <x v="17"/>
    <m/>
    <x v="11"/>
  </r>
  <r>
    <s v="See Spot Run "/>
    <n v="5.4"/>
    <x v="0"/>
    <m/>
    <x v="11"/>
  </r>
  <r>
    <s v="See Spot Run "/>
    <n v="5.4"/>
    <x v="7"/>
    <m/>
    <x v="11"/>
  </r>
  <r>
    <s v="See Spot Run "/>
    <n v="5.4"/>
    <x v="15"/>
    <m/>
    <x v="11"/>
  </r>
  <r>
    <s v="See Spot Run "/>
    <n v="5.4"/>
    <x v="8"/>
    <m/>
    <x v="11"/>
  </r>
  <r>
    <s v="Baby Boy "/>
    <n v="6.4"/>
    <x v="15"/>
    <m/>
    <x v="11"/>
  </r>
  <r>
    <s v="Baby Boy "/>
    <n v="6.4"/>
    <x v="12"/>
    <m/>
    <x v="11"/>
  </r>
  <r>
    <s v="Baby Boy "/>
    <n v="6.4"/>
    <x v="5"/>
    <m/>
    <x v="11"/>
  </r>
  <r>
    <s v="Baby Boy "/>
    <n v="6.4"/>
    <x v="4"/>
    <m/>
    <x v="11"/>
  </r>
  <r>
    <s v="The Roommate "/>
    <n v="4.8"/>
    <x v="12"/>
    <m/>
    <x v="11"/>
  </r>
  <r>
    <s v="The Roommate "/>
    <n v="4.8"/>
    <x v="16"/>
    <m/>
    <x v="11"/>
  </r>
  <r>
    <s v="The Roommate "/>
    <n v="4.8"/>
    <x v="4"/>
    <m/>
    <x v="11"/>
  </r>
  <r>
    <s v="Joe Dirt "/>
    <n v="5.9"/>
    <x v="1"/>
    <m/>
    <x v="11"/>
  </r>
  <r>
    <s v="Joe Dirt "/>
    <n v="5.9"/>
    <x v="7"/>
    <m/>
    <x v="11"/>
  </r>
  <r>
    <s v="Joe Dirt "/>
    <n v="5.9"/>
    <x v="12"/>
    <m/>
    <x v="11"/>
  </r>
  <r>
    <s v="Double Impact "/>
    <n v="5.5"/>
    <x v="0"/>
    <m/>
    <x v="11"/>
  </r>
  <r>
    <s v="Double Impact "/>
    <n v="5.5"/>
    <x v="15"/>
    <m/>
    <x v="11"/>
  </r>
  <r>
    <s v="Hot Fuzz "/>
    <n v="7.9"/>
    <x v="0"/>
    <m/>
    <x v="11"/>
  </r>
  <r>
    <s v="Hot Fuzz "/>
    <n v="7.9"/>
    <x v="7"/>
    <m/>
    <x v="11"/>
  </r>
  <r>
    <s v="Hot Fuzz "/>
    <n v="7.9"/>
    <x v="10"/>
    <m/>
    <x v="11"/>
  </r>
  <r>
    <s v="The Women "/>
    <n v="4.9000000000000004"/>
    <x v="7"/>
    <m/>
    <x v="11"/>
  </r>
  <r>
    <s v="The Women "/>
    <n v="4.9000000000000004"/>
    <x v="12"/>
    <m/>
    <x v="11"/>
  </r>
  <r>
    <s v="Vicky Cristina Barcelona "/>
    <n v="7.2"/>
    <x v="12"/>
    <m/>
    <x v="11"/>
  </r>
  <r>
    <s v="Vicky Cristina Barcelona "/>
    <n v="7.2"/>
    <x v="5"/>
    <m/>
    <x v="11"/>
  </r>
  <r>
    <s v="Boys and Girls "/>
    <n v="5.3"/>
    <x v="7"/>
    <m/>
    <x v="11"/>
  </r>
  <r>
    <s v="Boys and Girls "/>
    <n v="5.3"/>
    <x v="12"/>
    <m/>
    <x v="11"/>
  </r>
  <r>
    <s v="Boys and Girls "/>
    <n v="5.3"/>
    <x v="5"/>
    <m/>
    <x v="11"/>
  </r>
  <r>
    <s v="White Oleander "/>
    <n v="7.2"/>
    <x v="12"/>
    <m/>
    <x v="11"/>
  </r>
  <r>
    <s v="Jennifer's Body "/>
    <n v="5.0999999999999996"/>
    <x v="7"/>
    <m/>
    <x v="11"/>
  </r>
  <r>
    <s v="Jennifer's Body "/>
    <n v="5.0999999999999996"/>
    <x v="2"/>
    <m/>
    <x v="11"/>
  </r>
  <r>
    <s v="Jennifer's Body "/>
    <n v="5.0999999999999996"/>
    <x v="16"/>
    <m/>
    <x v="11"/>
  </r>
  <r>
    <s v="Drowning Mona "/>
    <n v="5.6"/>
    <x v="7"/>
    <m/>
    <x v="11"/>
  </r>
  <r>
    <s v="Drowning Mona "/>
    <n v="5.6"/>
    <x v="15"/>
    <m/>
    <x v="11"/>
  </r>
  <r>
    <s v="Drowning Mona "/>
    <n v="5.6"/>
    <x v="10"/>
    <m/>
    <x v="11"/>
  </r>
  <r>
    <s v="Radio Days "/>
    <n v="7.6"/>
    <x v="7"/>
    <m/>
    <x v="11"/>
  </r>
  <r>
    <s v="Remember Me "/>
    <n v="7.2"/>
    <x v="12"/>
    <m/>
    <x v="11"/>
  </r>
  <r>
    <s v="Remember Me "/>
    <n v="7.2"/>
    <x v="5"/>
    <m/>
    <x v="11"/>
  </r>
  <r>
    <s v="How to Deal "/>
    <n v="5.7"/>
    <x v="7"/>
    <m/>
    <x v="11"/>
  </r>
  <r>
    <s v="How to Deal "/>
    <n v="5.7"/>
    <x v="12"/>
    <m/>
    <x v="11"/>
  </r>
  <r>
    <s v="How to Deal "/>
    <n v="5.7"/>
    <x v="5"/>
    <m/>
    <x v="11"/>
  </r>
  <r>
    <s v="My Stepmother Is an Alien "/>
    <n v="5.2"/>
    <x v="7"/>
    <m/>
    <x v="11"/>
  </r>
  <r>
    <s v="My Stepmother Is an Alien "/>
    <n v="5.2"/>
    <x v="5"/>
    <m/>
    <x v="11"/>
  </r>
  <r>
    <s v="My Stepmother Is an Alien "/>
    <n v="5.2"/>
    <x v="3"/>
    <m/>
    <x v="11"/>
  </r>
  <r>
    <s v="Philadelphia "/>
    <n v="7.7"/>
    <x v="12"/>
    <m/>
    <x v="11"/>
  </r>
  <r>
    <s v="The Thirteenth Floor "/>
    <n v="7"/>
    <x v="10"/>
    <m/>
    <x v="11"/>
  </r>
  <r>
    <s v="The Thirteenth Floor "/>
    <n v="7"/>
    <x v="3"/>
    <m/>
    <x v="11"/>
  </r>
  <r>
    <s v="The Thirteenth Floor "/>
    <n v="7"/>
    <x v="4"/>
    <m/>
    <x v="11"/>
  </r>
  <r>
    <s v="Duets "/>
    <n v="6"/>
    <x v="7"/>
    <m/>
    <x v="11"/>
  </r>
  <r>
    <s v="Duets "/>
    <n v="6"/>
    <x v="12"/>
    <m/>
    <x v="11"/>
  </r>
  <r>
    <s v="Duets "/>
    <n v="6"/>
    <x v="19"/>
    <m/>
    <x v="11"/>
  </r>
  <r>
    <s v="Hollywood Ending "/>
    <n v="6.6"/>
    <x v="7"/>
    <m/>
    <x v="11"/>
  </r>
  <r>
    <s v="Hollywood Ending "/>
    <n v="6.6"/>
    <x v="5"/>
    <m/>
    <x v="11"/>
  </r>
  <r>
    <s v="Detroit Rock City "/>
    <n v="6.8"/>
    <x v="7"/>
    <m/>
    <x v="11"/>
  </r>
  <r>
    <s v="Detroit Rock City "/>
    <n v="6.8"/>
    <x v="19"/>
    <m/>
    <x v="11"/>
  </r>
  <r>
    <s v="Highlander "/>
    <n v="7.2"/>
    <x v="0"/>
    <m/>
    <x v="11"/>
  </r>
  <r>
    <s v="Highlander "/>
    <n v="7.2"/>
    <x v="1"/>
    <m/>
    <x v="11"/>
  </r>
  <r>
    <s v="Highlander "/>
    <n v="7.2"/>
    <x v="2"/>
    <m/>
    <x v="11"/>
  </r>
  <r>
    <s v="Things We Lost in the Fire "/>
    <n v="7.2"/>
    <x v="12"/>
    <m/>
    <x v="11"/>
  </r>
  <r>
    <s v="The Immigrant "/>
    <n v="6.6"/>
    <x v="12"/>
    <m/>
    <x v="11"/>
  </r>
  <r>
    <s v="The Immigrant "/>
    <n v="6.6"/>
    <x v="5"/>
    <m/>
    <x v="11"/>
  </r>
  <r>
    <s v="The White Countess "/>
    <n v="6.7"/>
    <x v="12"/>
    <m/>
    <x v="11"/>
  </r>
  <r>
    <s v="The White Countess "/>
    <n v="6.7"/>
    <x v="13"/>
    <m/>
    <x v="11"/>
  </r>
  <r>
    <s v="The White Countess "/>
    <n v="6.7"/>
    <x v="5"/>
    <m/>
    <x v="11"/>
  </r>
  <r>
    <s v="The White Countess "/>
    <n v="6.7"/>
    <x v="17"/>
    <m/>
    <x v="11"/>
  </r>
  <r>
    <s v="Trance "/>
    <n v="7"/>
    <x v="15"/>
    <m/>
    <x v="11"/>
  </r>
  <r>
    <s v="Trance "/>
    <n v="7"/>
    <x v="12"/>
    <m/>
    <x v="11"/>
  </r>
  <r>
    <s v="Trance "/>
    <n v="7"/>
    <x v="10"/>
    <m/>
    <x v="11"/>
  </r>
  <r>
    <s v="Trance "/>
    <n v="7"/>
    <x v="4"/>
    <m/>
    <x v="11"/>
  </r>
  <r>
    <s v="Soul Plane "/>
    <n v="4.4000000000000004"/>
    <x v="7"/>
    <m/>
    <x v="11"/>
  </r>
  <r>
    <s v="Good "/>
    <n v="6.2"/>
    <x v="12"/>
    <m/>
    <x v="11"/>
  </r>
  <r>
    <s v="Good "/>
    <n v="6.2"/>
    <x v="5"/>
    <m/>
    <x v="11"/>
  </r>
  <r>
    <s v="Good "/>
    <n v="6.2"/>
    <x v="17"/>
    <m/>
    <x v="11"/>
  </r>
  <r>
    <s v="Enter the Void "/>
    <n v="7.3"/>
    <x v="12"/>
    <m/>
    <x v="11"/>
  </r>
  <r>
    <s v="Enter the Void "/>
    <n v="7.3"/>
    <x v="2"/>
    <m/>
    <x v="11"/>
  </r>
  <r>
    <s v="Vamps "/>
    <n v="5.0999999999999996"/>
    <x v="7"/>
    <m/>
    <x v="11"/>
  </r>
  <r>
    <s v="Vamps "/>
    <n v="5.0999999999999996"/>
    <x v="16"/>
    <m/>
    <x v="11"/>
  </r>
  <r>
    <s v="Vamps "/>
    <n v="5.0999999999999996"/>
    <x v="5"/>
    <m/>
    <x v="11"/>
  </r>
  <r>
    <s v="The Homesman "/>
    <n v="6.6"/>
    <x v="12"/>
    <m/>
    <x v="11"/>
  </r>
  <r>
    <s v="The Homesman "/>
    <n v="6.6"/>
    <x v="11"/>
    <m/>
    <x v="11"/>
  </r>
  <r>
    <s v="Juwanna Mann "/>
    <n v="4.5"/>
    <x v="7"/>
    <m/>
    <x v="11"/>
  </r>
  <r>
    <s v="Juwanna Mann "/>
    <n v="4.5"/>
    <x v="12"/>
    <m/>
    <x v="11"/>
  </r>
  <r>
    <s v="Juwanna Mann "/>
    <n v="4.5"/>
    <x v="5"/>
    <m/>
    <x v="11"/>
  </r>
  <r>
    <s v="Juwanna Mann "/>
    <n v="4.5"/>
    <x v="14"/>
    <m/>
    <x v="11"/>
  </r>
  <r>
    <s v="Slow Burn "/>
    <n v="5.9"/>
    <x v="12"/>
    <m/>
    <x v="11"/>
  </r>
  <r>
    <s v="Slow Burn "/>
    <n v="5.9"/>
    <x v="10"/>
    <m/>
    <x v="11"/>
  </r>
  <r>
    <s v="Slow Burn "/>
    <n v="5.9"/>
    <x v="4"/>
    <m/>
    <x v="11"/>
  </r>
  <r>
    <s v="Wasabi "/>
    <n v="6.6"/>
    <x v="0"/>
    <m/>
    <x v="11"/>
  </r>
  <r>
    <s v="Wasabi "/>
    <n v="6.6"/>
    <x v="7"/>
    <m/>
    <x v="11"/>
  </r>
  <r>
    <s v="Wasabi "/>
    <n v="6.6"/>
    <x v="15"/>
    <m/>
    <x v="11"/>
  </r>
  <r>
    <s v="Wasabi "/>
    <n v="6.6"/>
    <x v="12"/>
    <m/>
    <x v="11"/>
  </r>
  <r>
    <s v="Wasabi "/>
    <n v="6.6"/>
    <x v="4"/>
    <m/>
    <x v="11"/>
  </r>
  <r>
    <s v="Slither "/>
    <n v="6.5"/>
    <x v="7"/>
    <m/>
    <x v="11"/>
  </r>
  <r>
    <s v="Slither "/>
    <n v="6.5"/>
    <x v="16"/>
    <m/>
    <x v="11"/>
  </r>
  <r>
    <s v="Slither "/>
    <n v="6.5"/>
    <x v="3"/>
    <m/>
    <x v="11"/>
  </r>
  <r>
    <s v="Beverly Hills Cop "/>
    <n v="7.3"/>
    <x v="0"/>
    <m/>
    <x v="11"/>
  </r>
  <r>
    <s v="Beverly Hills Cop "/>
    <n v="7.3"/>
    <x v="7"/>
    <m/>
    <x v="11"/>
  </r>
  <r>
    <s v="Beverly Hills Cop "/>
    <n v="7.3"/>
    <x v="15"/>
    <m/>
    <x v="11"/>
  </r>
  <r>
    <s v="Home Alone "/>
    <n v="7.5"/>
    <x v="7"/>
    <m/>
    <x v="11"/>
  </r>
  <r>
    <s v="Home Alone "/>
    <n v="7.5"/>
    <x v="8"/>
    <m/>
    <x v="11"/>
  </r>
  <r>
    <s v="3 Men and a Baby "/>
    <n v="5.9"/>
    <x v="7"/>
    <m/>
    <x v="11"/>
  </r>
  <r>
    <s v="3 Men and a Baby "/>
    <n v="5.9"/>
    <x v="12"/>
    <m/>
    <x v="11"/>
  </r>
  <r>
    <s v="3 Men and a Baby "/>
    <n v="5.9"/>
    <x v="8"/>
    <m/>
    <x v="11"/>
  </r>
  <r>
    <s v="Tootsie "/>
    <n v="7.4"/>
    <x v="7"/>
    <m/>
    <x v="11"/>
  </r>
  <r>
    <s v="Tootsie "/>
    <n v="7.4"/>
    <x v="12"/>
    <m/>
    <x v="11"/>
  </r>
  <r>
    <s v="Tootsie "/>
    <n v="7.4"/>
    <x v="5"/>
    <m/>
    <x v="11"/>
  </r>
  <r>
    <s v="Top Gun "/>
    <n v="6.9"/>
    <x v="0"/>
    <m/>
    <x v="11"/>
  </r>
  <r>
    <s v="Top Gun "/>
    <n v="6.9"/>
    <x v="12"/>
    <m/>
    <x v="11"/>
  </r>
  <r>
    <s v="Top Gun "/>
    <n v="6.9"/>
    <x v="5"/>
    <m/>
    <x v="11"/>
  </r>
  <r>
    <s v="Crouching Tiger, Hidden Dragon "/>
    <n v="7.9"/>
    <x v="0"/>
    <m/>
    <x v="11"/>
  </r>
  <r>
    <s v="Crouching Tiger, Hidden Dragon "/>
    <n v="7.9"/>
    <x v="12"/>
    <m/>
    <x v="11"/>
  </r>
  <r>
    <s v="Crouching Tiger, Hidden Dragon "/>
    <n v="7.9"/>
    <x v="5"/>
    <m/>
    <x v="11"/>
  </r>
  <r>
    <s v="American Beauty "/>
    <n v="8.4"/>
    <x v="12"/>
    <m/>
    <x v="11"/>
  </r>
  <r>
    <s v="The King's Speech "/>
    <n v="8"/>
    <x v="18"/>
    <m/>
    <x v="11"/>
  </r>
  <r>
    <s v="The King's Speech "/>
    <n v="8"/>
    <x v="12"/>
    <m/>
    <x v="11"/>
  </r>
  <r>
    <s v="The King's Speech "/>
    <n v="8"/>
    <x v="13"/>
    <m/>
    <x v="11"/>
  </r>
  <r>
    <s v="The King's Speech "/>
    <n v="8"/>
    <x v="5"/>
    <m/>
    <x v="11"/>
  </r>
  <r>
    <s v="Twins "/>
    <n v="6"/>
    <x v="7"/>
    <m/>
    <x v="11"/>
  </r>
  <r>
    <s v="Twins "/>
    <n v="6"/>
    <x v="15"/>
    <m/>
    <x v="11"/>
  </r>
  <r>
    <s v="The Yellow Handkerchief "/>
    <n v="6.8"/>
    <x v="12"/>
    <m/>
    <x v="11"/>
  </r>
  <r>
    <s v="The Yellow Handkerchief "/>
    <n v="6.8"/>
    <x v="5"/>
    <m/>
    <x v="11"/>
  </r>
  <r>
    <s v="The Color Purple "/>
    <n v="7.8"/>
    <x v="12"/>
    <m/>
    <x v="11"/>
  </r>
  <r>
    <s v="The Imitation Game "/>
    <n v="8.1"/>
    <x v="18"/>
    <m/>
    <x v="11"/>
  </r>
  <r>
    <s v="The Imitation Game "/>
    <n v="8.1"/>
    <x v="12"/>
    <m/>
    <x v="11"/>
  </r>
  <r>
    <s v="The Imitation Game "/>
    <n v="8.1"/>
    <x v="4"/>
    <m/>
    <x v="11"/>
  </r>
  <r>
    <s v="The Imitation Game "/>
    <n v="8.1"/>
    <x v="17"/>
    <m/>
    <x v="11"/>
  </r>
  <r>
    <s v="Private Benjamin "/>
    <n v="6.1"/>
    <x v="7"/>
    <m/>
    <x v="11"/>
  </r>
  <r>
    <s v="Private Benjamin "/>
    <n v="6.1"/>
    <x v="17"/>
    <m/>
    <x v="11"/>
  </r>
  <r>
    <s v="Diary of a Wimpy Kid "/>
    <n v="6.2"/>
    <x v="7"/>
    <m/>
    <x v="11"/>
  </r>
  <r>
    <s v="Diary of a Wimpy Kid "/>
    <n v="6.2"/>
    <x v="8"/>
    <m/>
    <x v="11"/>
  </r>
  <r>
    <s v="Mama "/>
    <n v="6.2"/>
    <x v="2"/>
    <m/>
    <x v="11"/>
  </r>
  <r>
    <s v="Mama "/>
    <n v="6.2"/>
    <x v="16"/>
    <m/>
    <x v="11"/>
  </r>
  <r>
    <s v="National Lampoon's Vacation "/>
    <n v="7.4"/>
    <x v="1"/>
    <m/>
    <x v="11"/>
  </r>
  <r>
    <s v="National Lampoon's Vacation "/>
    <n v="7.4"/>
    <x v="7"/>
    <m/>
    <x v="11"/>
  </r>
  <r>
    <s v="Bad Grandpa "/>
    <n v="6.6"/>
    <x v="7"/>
    <m/>
    <x v="11"/>
  </r>
  <r>
    <s v="The Queen "/>
    <n v="7.3"/>
    <x v="18"/>
    <m/>
    <x v="11"/>
  </r>
  <r>
    <s v="The Queen "/>
    <n v="7.3"/>
    <x v="12"/>
    <m/>
    <x v="11"/>
  </r>
  <r>
    <s v="Beetlejuice "/>
    <n v="7.5"/>
    <x v="7"/>
    <m/>
    <x v="11"/>
  </r>
  <r>
    <s v="Beetlejuice "/>
    <n v="7.5"/>
    <x v="2"/>
    <m/>
    <x v="11"/>
  </r>
  <r>
    <s v="Why Did I Get Married? "/>
    <n v="5.6"/>
    <x v="7"/>
    <m/>
    <x v="11"/>
  </r>
  <r>
    <s v="Why Did I Get Married? "/>
    <n v="5.6"/>
    <x v="12"/>
    <m/>
    <x v="11"/>
  </r>
  <r>
    <s v="Little Women "/>
    <n v="7.3"/>
    <x v="12"/>
    <m/>
    <x v="11"/>
  </r>
  <r>
    <s v="Little Women "/>
    <n v="7.3"/>
    <x v="8"/>
    <m/>
    <x v="11"/>
  </r>
  <r>
    <s v="Little Women "/>
    <n v="7.3"/>
    <x v="5"/>
    <m/>
    <x v="11"/>
  </r>
  <r>
    <s v="The Woman in Black "/>
    <n v="6.4"/>
    <x v="12"/>
    <m/>
    <x v="11"/>
  </r>
  <r>
    <s v="The Woman in Black "/>
    <n v="6.4"/>
    <x v="2"/>
    <m/>
    <x v="11"/>
  </r>
  <r>
    <s v="The Woman in Black "/>
    <n v="6.4"/>
    <x v="16"/>
    <m/>
    <x v="11"/>
  </r>
  <r>
    <s v="The Woman in Black "/>
    <n v="6.4"/>
    <x v="4"/>
    <m/>
    <x v="11"/>
  </r>
  <r>
    <s v="When a Stranger Calls "/>
    <n v="5"/>
    <x v="16"/>
    <m/>
    <x v="11"/>
  </r>
  <r>
    <s v="When a Stranger Calls "/>
    <n v="5"/>
    <x v="4"/>
    <m/>
    <x v="11"/>
  </r>
  <r>
    <s v="Big Fat Liar "/>
    <n v="5.4"/>
    <x v="1"/>
    <m/>
    <x v="11"/>
  </r>
  <r>
    <s v="Big Fat Liar "/>
    <n v="5.4"/>
    <x v="7"/>
    <m/>
    <x v="11"/>
  </r>
  <r>
    <s v="Big Fat Liar "/>
    <n v="5.4"/>
    <x v="8"/>
    <m/>
    <x v="11"/>
  </r>
  <r>
    <s v="Wag the Dog "/>
    <n v="7.1"/>
    <x v="7"/>
    <m/>
    <x v="11"/>
  </r>
  <r>
    <s v="Wag the Dog "/>
    <n v="7.1"/>
    <x v="12"/>
    <m/>
    <x v="11"/>
  </r>
  <r>
    <s v="The Lizzie McGuire Movie "/>
    <n v="5.3"/>
    <x v="1"/>
    <m/>
    <x v="11"/>
  </r>
  <r>
    <s v="The Lizzie McGuire Movie "/>
    <n v="5.3"/>
    <x v="7"/>
    <m/>
    <x v="11"/>
  </r>
  <r>
    <s v="The Lizzie McGuire Movie "/>
    <n v="5.3"/>
    <x v="8"/>
    <m/>
    <x v="11"/>
  </r>
  <r>
    <s v="The Lizzie McGuire Movie "/>
    <n v="5.3"/>
    <x v="19"/>
    <m/>
    <x v="11"/>
  </r>
  <r>
    <s v="The Lizzie McGuire Movie "/>
    <n v="5.3"/>
    <x v="5"/>
    <m/>
    <x v="11"/>
  </r>
  <r>
    <s v="Snitch "/>
    <n v="6.5"/>
    <x v="0"/>
    <m/>
    <x v="11"/>
  </r>
  <r>
    <s v="Snitch "/>
    <n v="6.5"/>
    <x v="12"/>
    <m/>
    <x v="11"/>
  </r>
  <r>
    <s v="Snitch "/>
    <n v="6.5"/>
    <x v="4"/>
    <m/>
    <x v="11"/>
  </r>
  <r>
    <s v="Krampus "/>
    <n v="6.2"/>
    <x v="7"/>
    <m/>
    <x v="11"/>
  </r>
  <r>
    <s v="Krampus "/>
    <n v="6.2"/>
    <x v="2"/>
    <m/>
    <x v="11"/>
  </r>
  <r>
    <s v="Krampus "/>
    <n v="6.2"/>
    <x v="16"/>
    <m/>
    <x v="11"/>
  </r>
  <r>
    <s v="The Faculty "/>
    <n v="6.4"/>
    <x v="16"/>
    <m/>
    <x v="11"/>
  </r>
  <r>
    <s v="The Faculty "/>
    <n v="6.4"/>
    <x v="10"/>
    <m/>
    <x v="11"/>
  </r>
  <r>
    <s v="The Faculty "/>
    <n v="6.4"/>
    <x v="3"/>
    <m/>
    <x v="11"/>
  </r>
  <r>
    <s v="Cop Land "/>
    <n v="6.9"/>
    <x v="15"/>
    <m/>
    <x v="11"/>
  </r>
  <r>
    <s v="Cop Land "/>
    <n v="6.9"/>
    <x v="12"/>
    <m/>
    <x v="11"/>
  </r>
  <r>
    <s v="Cop Land "/>
    <n v="6.9"/>
    <x v="4"/>
    <m/>
    <x v="11"/>
  </r>
  <r>
    <s v="Not Another Teen Movie "/>
    <n v="5.7"/>
    <x v="7"/>
    <m/>
    <x v="11"/>
  </r>
  <r>
    <s v="End of Watch "/>
    <n v="7.7"/>
    <x v="15"/>
    <m/>
    <x v="11"/>
  </r>
  <r>
    <s v="End of Watch "/>
    <n v="7.7"/>
    <x v="12"/>
    <m/>
    <x v="11"/>
  </r>
  <r>
    <s v="End of Watch "/>
    <n v="7.7"/>
    <x v="4"/>
    <m/>
    <x v="11"/>
  </r>
  <r>
    <s v="The Skulls "/>
    <n v="5.6"/>
    <x v="0"/>
    <m/>
    <x v="11"/>
  </r>
  <r>
    <s v="The Skulls "/>
    <n v="5.6"/>
    <x v="15"/>
    <m/>
    <x v="11"/>
  </r>
  <r>
    <s v="The Skulls "/>
    <n v="5.6"/>
    <x v="12"/>
    <m/>
    <x v="11"/>
  </r>
  <r>
    <s v="The Skulls "/>
    <n v="5.6"/>
    <x v="4"/>
    <m/>
    <x v="11"/>
  </r>
  <r>
    <s v="The Theory of Everything "/>
    <n v="7.7"/>
    <x v="18"/>
    <m/>
    <x v="11"/>
  </r>
  <r>
    <s v="The Theory of Everything "/>
    <n v="7.7"/>
    <x v="12"/>
    <m/>
    <x v="11"/>
  </r>
  <r>
    <s v="The Theory of Everything "/>
    <n v="7.7"/>
    <x v="5"/>
    <m/>
    <x v="11"/>
  </r>
  <r>
    <s v="Malibu's Most Wanted "/>
    <n v="5.0999999999999996"/>
    <x v="7"/>
    <m/>
    <x v="11"/>
  </r>
  <r>
    <s v="Malibu's Most Wanted "/>
    <n v="5.0999999999999996"/>
    <x v="15"/>
    <m/>
    <x v="11"/>
  </r>
  <r>
    <s v="Where the Heart Is "/>
    <n v="6.8"/>
    <x v="7"/>
    <m/>
    <x v="11"/>
  </r>
  <r>
    <s v="Where the Heart Is "/>
    <n v="6.8"/>
    <x v="12"/>
    <m/>
    <x v="11"/>
  </r>
  <r>
    <s v="Where the Heart Is "/>
    <n v="6.8"/>
    <x v="5"/>
    <m/>
    <x v="11"/>
  </r>
  <r>
    <s v="Lawrence of Arabia "/>
    <n v="8.4"/>
    <x v="1"/>
    <m/>
    <x v="11"/>
  </r>
  <r>
    <s v="Lawrence of Arabia "/>
    <n v="8.4"/>
    <x v="18"/>
    <m/>
    <x v="11"/>
  </r>
  <r>
    <s v="Lawrence of Arabia "/>
    <n v="8.4"/>
    <x v="12"/>
    <m/>
    <x v="11"/>
  </r>
  <r>
    <s v="Lawrence of Arabia "/>
    <n v="8.4"/>
    <x v="13"/>
    <m/>
    <x v="11"/>
  </r>
  <r>
    <s v="Lawrence of Arabia "/>
    <n v="8.4"/>
    <x v="17"/>
    <m/>
    <x v="11"/>
  </r>
  <r>
    <s v="Halloween II "/>
    <n v="4.9000000000000004"/>
    <x v="16"/>
    <m/>
    <x v="11"/>
  </r>
  <r>
    <s v="Wild "/>
    <n v="7.1"/>
    <x v="1"/>
    <m/>
    <x v="11"/>
  </r>
  <r>
    <s v="Wild "/>
    <n v="7.1"/>
    <x v="18"/>
    <m/>
    <x v="11"/>
  </r>
  <r>
    <s v="Wild "/>
    <n v="7.1"/>
    <x v="12"/>
    <m/>
    <x v="11"/>
  </r>
  <r>
    <s v="The Last House on the Left "/>
    <n v="6.6"/>
    <x v="15"/>
    <m/>
    <x v="11"/>
  </r>
  <r>
    <s v="The Last House on the Left "/>
    <n v="6.6"/>
    <x v="16"/>
    <m/>
    <x v="11"/>
  </r>
  <r>
    <s v="The Last House on the Left "/>
    <n v="6.6"/>
    <x v="4"/>
    <m/>
    <x v="11"/>
  </r>
  <r>
    <s v="The Wedding Date "/>
    <n v="6.1"/>
    <x v="7"/>
    <m/>
    <x v="11"/>
  </r>
  <r>
    <s v="The Wedding Date "/>
    <n v="6.1"/>
    <x v="5"/>
    <m/>
    <x v="11"/>
  </r>
  <r>
    <s v="Halloween: Resurrection "/>
    <n v="4.0999999999999996"/>
    <x v="7"/>
    <m/>
    <x v="11"/>
  </r>
  <r>
    <s v="Halloween: Resurrection "/>
    <n v="4.0999999999999996"/>
    <x v="16"/>
    <m/>
    <x v="11"/>
  </r>
  <r>
    <s v="Halloween: Resurrection "/>
    <n v="4.0999999999999996"/>
    <x v="4"/>
    <m/>
    <x v="11"/>
  </r>
  <r>
    <s v="The Princess Bride "/>
    <n v="8.1"/>
    <x v="1"/>
    <m/>
    <x v="11"/>
  </r>
  <r>
    <s v="The Princess Bride "/>
    <n v="8.1"/>
    <x v="8"/>
    <m/>
    <x v="11"/>
  </r>
  <r>
    <s v="The Princess Bride "/>
    <n v="8.1"/>
    <x v="2"/>
    <m/>
    <x v="11"/>
  </r>
  <r>
    <s v="The Princess Bride "/>
    <n v="8.1"/>
    <x v="5"/>
    <m/>
    <x v="11"/>
  </r>
  <r>
    <s v="The Great Debaters "/>
    <n v="7.6"/>
    <x v="18"/>
    <m/>
    <x v="11"/>
  </r>
  <r>
    <s v="The Great Debaters "/>
    <n v="7.6"/>
    <x v="12"/>
    <m/>
    <x v="11"/>
  </r>
  <r>
    <s v="Drive "/>
    <n v="7.8"/>
    <x v="15"/>
    <m/>
    <x v="11"/>
  </r>
  <r>
    <s v="Drive "/>
    <n v="7.8"/>
    <x v="12"/>
    <m/>
    <x v="11"/>
  </r>
  <r>
    <s v="Confessions of a Teenage Drama Queen "/>
    <n v="4.5999999999999996"/>
    <x v="7"/>
    <m/>
    <x v="11"/>
  </r>
  <r>
    <s v="Confessions of a Teenage Drama Queen "/>
    <n v="4.5999999999999996"/>
    <x v="8"/>
    <m/>
    <x v="11"/>
  </r>
  <r>
    <s v="Confessions of a Teenage Drama Queen "/>
    <n v="4.5999999999999996"/>
    <x v="19"/>
    <m/>
    <x v="11"/>
  </r>
  <r>
    <s v="Confessions of a Teenage Drama Queen "/>
    <n v="4.5999999999999996"/>
    <x v="5"/>
    <m/>
    <x v="11"/>
  </r>
  <r>
    <s v="The Object of My Affection "/>
    <n v="6"/>
    <x v="7"/>
    <m/>
    <x v="11"/>
  </r>
  <r>
    <s v="The Object of My Affection "/>
    <n v="6"/>
    <x v="12"/>
    <m/>
    <x v="11"/>
  </r>
  <r>
    <s v="The Object of My Affection "/>
    <n v="6"/>
    <x v="5"/>
    <m/>
    <x v="11"/>
  </r>
  <r>
    <s v="28 Weeks Later "/>
    <n v="7"/>
    <x v="12"/>
    <m/>
    <x v="11"/>
  </r>
  <r>
    <s v="28 Weeks Later "/>
    <n v="7"/>
    <x v="16"/>
    <m/>
    <x v="11"/>
  </r>
  <r>
    <s v="28 Weeks Later "/>
    <n v="7"/>
    <x v="3"/>
    <m/>
    <x v="11"/>
  </r>
  <r>
    <s v="When the Game Stands Tall "/>
    <n v="6.7"/>
    <x v="12"/>
    <m/>
    <x v="11"/>
  </r>
  <r>
    <s v="When the Game Stands Tall "/>
    <n v="6.7"/>
    <x v="8"/>
    <m/>
    <x v="11"/>
  </r>
  <r>
    <s v="When the Game Stands Tall "/>
    <n v="6.7"/>
    <x v="14"/>
    <m/>
    <x v="11"/>
  </r>
  <r>
    <s v="Because of Winn-Dixie "/>
    <n v="6.4"/>
    <x v="7"/>
    <m/>
    <x v="11"/>
  </r>
  <r>
    <s v="Because of Winn-Dixie "/>
    <n v="6.4"/>
    <x v="12"/>
    <m/>
    <x v="11"/>
  </r>
  <r>
    <s v="Because of Winn-Dixie "/>
    <n v="6.4"/>
    <x v="8"/>
    <m/>
    <x v="11"/>
  </r>
  <r>
    <s v="Love &amp; Basketball "/>
    <n v="7.2"/>
    <x v="12"/>
    <m/>
    <x v="11"/>
  </r>
  <r>
    <s v="Love &amp; Basketball "/>
    <n v="7.2"/>
    <x v="5"/>
    <m/>
    <x v="11"/>
  </r>
  <r>
    <s v="Love &amp; Basketball "/>
    <n v="7.2"/>
    <x v="14"/>
    <m/>
    <x v="11"/>
  </r>
  <r>
    <s v="Grosse Pointe Blank "/>
    <n v="7.4"/>
    <x v="0"/>
    <m/>
    <x v="11"/>
  </r>
  <r>
    <s v="Grosse Pointe Blank "/>
    <n v="7.4"/>
    <x v="7"/>
    <m/>
    <x v="11"/>
  </r>
  <r>
    <s v="Grosse Pointe Blank "/>
    <n v="7.4"/>
    <x v="15"/>
    <m/>
    <x v="11"/>
  </r>
  <r>
    <s v="Grosse Pointe Blank "/>
    <n v="7.4"/>
    <x v="5"/>
    <m/>
    <x v="11"/>
  </r>
  <r>
    <s v="Grosse Pointe Blank "/>
    <n v="7.4"/>
    <x v="4"/>
    <m/>
    <x v="11"/>
  </r>
  <r>
    <s v="All About Steve "/>
    <n v="4.8"/>
    <x v="7"/>
    <m/>
    <x v="11"/>
  </r>
  <r>
    <s v="All About Steve "/>
    <n v="4.8"/>
    <x v="5"/>
    <m/>
    <x v="11"/>
  </r>
  <r>
    <s v="Book of Shadows: Blair Witch 2 "/>
    <n v="4"/>
    <x v="1"/>
    <m/>
    <x v="11"/>
  </r>
  <r>
    <s v="Book of Shadows: Blair Witch 2 "/>
    <n v="4"/>
    <x v="2"/>
    <m/>
    <x v="11"/>
  </r>
  <r>
    <s v="Book of Shadows: Blair Witch 2 "/>
    <n v="4"/>
    <x v="16"/>
    <m/>
    <x v="11"/>
  </r>
  <r>
    <s v="Book of Shadows: Blair Witch 2 "/>
    <n v="4"/>
    <x v="10"/>
    <m/>
    <x v="11"/>
  </r>
  <r>
    <s v="Book of Shadows: Blair Witch 2 "/>
    <n v="4"/>
    <x v="4"/>
    <m/>
    <x v="11"/>
  </r>
  <r>
    <s v="The Craft "/>
    <n v="6.2"/>
    <x v="12"/>
    <m/>
    <x v="11"/>
  </r>
  <r>
    <s v="The Craft "/>
    <n v="6.2"/>
    <x v="2"/>
    <m/>
    <x v="11"/>
  </r>
  <r>
    <s v="The Craft "/>
    <n v="6.2"/>
    <x v="16"/>
    <m/>
    <x v="11"/>
  </r>
  <r>
    <s v="The Craft "/>
    <n v="6.2"/>
    <x v="4"/>
    <m/>
    <x v="11"/>
  </r>
  <r>
    <s v="Match Point "/>
    <n v="7.7"/>
    <x v="12"/>
    <m/>
    <x v="11"/>
  </r>
  <r>
    <s v="Match Point "/>
    <n v="7.7"/>
    <x v="5"/>
    <m/>
    <x v="11"/>
  </r>
  <r>
    <s v="Match Point "/>
    <n v="7.7"/>
    <x v="4"/>
    <m/>
    <x v="11"/>
  </r>
  <r>
    <s v="Ramona and Beezus "/>
    <n v="6.7"/>
    <x v="1"/>
    <m/>
    <x v="11"/>
  </r>
  <r>
    <s v="Ramona and Beezus "/>
    <n v="6.7"/>
    <x v="7"/>
    <m/>
    <x v="11"/>
  </r>
  <r>
    <s v="Ramona and Beezus "/>
    <n v="6.7"/>
    <x v="8"/>
    <m/>
    <x v="11"/>
  </r>
  <r>
    <s v="Ramona and Beezus "/>
    <n v="6.7"/>
    <x v="2"/>
    <m/>
    <x v="11"/>
  </r>
  <r>
    <s v="The Remains of the Day "/>
    <n v="7.9"/>
    <x v="12"/>
    <m/>
    <x v="11"/>
  </r>
  <r>
    <s v="The Remains of the Day "/>
    <n v="7.9"/>
    <x v="5"/>
    <m/>
    <x v="11"/>
  </r>
  <r>
    <s v="Boogie Nights "/>
    <n v="7.9"/>
    <x v="12"/>
    <m/>
    <x v="11"/>
  </r>
  <r>
    <s v="Nowhere to Run "/>
    <n v="5.5"/>
    <x v="0"/>
    <m/>
    <x v="11"/>
  </r>
  <r>
    <s v="Nowhere to Run "/>
    <n v="5.5"/>
    <x v="15"/>
    <m/>
    <x v="11"/>
  </r>
  <r>
    <s v="Nowhere to Run "/>
    <n v="5.5"/>
    <x v="12"/>
    <m/>
    <x v="11"/>
  </r>
  <r>
    <s v="Nowhere to Run "/>
    <n v="5.5"/>
    <x v="5"/>
    <m/>
    <x v="11"/>
  </r>
  <r>
    <s v="Nowhere to Run "/>
    <n v="5.5"/>
    <x v="4"/>
    <m/>
    <x v="11"/>
  </r>
  <r>
    <s v="Flicka "/>
    <n v="6.2"/>
    <x v="1"/>
    <m/>
    <x v="11"/>
  </r>
  <r>
    <s v="Flicka "/>
    <n v="6.2"/>
    <x v="12"/>
    <m/>
    <x v="11"/>
  </r>
  <r>
    <s v="Flicka "/>
    <n v="6.2"/>
    <x v="8"/>
    <m/>
    <x v="11"/>
  </r>
  <r>
    <s v="The Hills Have Eyes II "/>
    <n v="5.0999999999999996"/>
    <x v="16"/>
    <m/>
    <x v="11"/>
  </r>
  <r>
    <s v="Urban Legends: Final Cut "/>
    <n v="4.0999999999999996"/>
    <x v="16"/>
    <m/>
    <x v="11"/>
  </r>
  <r>
    <s v="Urban Legends: Final Cut "/>
    <n v="4.0999999999999996"/>
    <x v="10"/>
    <m/>
    <x v="11"/>
  </r>
  <r>
    <s v="Urban Legends: Final Cut "/>
    <n v="4.0999999999999996"/>
    <x v="4"/>
    <m/>
    <x v="11"/>
  </r>
  <r>
    <s v="Tuck Everlasting "/>
    <n v="6.7"/>
    <x v="12"/>
    <m/>
    <x v="11"/>
  </r>
  <r>
    <s v="Tuck Everlasting "/>
    <n v="6.7"/>
    <x v="8"/>
    <m/>
    <x v="11"/>
  </r>
  <r>
    <s v="Tuck Everlasting "/>
    <n v="6.7"/>
    <x v="2"/>
    <m/>
    <x v="11"/>
  </r>
  <r>
    <s v="Tuck Everlasting "/>
    <n v="6.7"/>
    <x v="5"/>
    <m/>
    <x v="11"/>
  </r>
  <r>
    <s v="The Marine "/>
    <n v="4.7"/>
    <x v="0"/>
    <m/>
    <x v="11"/>
  </r>
  <r>
    <s v="The Marine "/>
    <n v="4.7"/>
    <x v="12"/>
    <m/>
    <x v="11"/>
  </r>
  <r>
    <s v="The Marine "/>
    <n v="4.7"/>
    <x v="4"/>
    <m/>
    <x v="11"/>
  </r>
  <r>
    <s v="Keanu "/>
    <n v="6.4"/>
    <x v="0"/>
    <m/>
    <x v="11"/>
  </r>
  <r>
    <s v="Keanu "/>
    <n v="6.4"/>
    <x v="7"/>
    <m/>
    <x v="11"/>
  </r>
  <r>
    <s v="Country Strong "/>
    <n v="6.3"/>
    <x v="12"/>
    <m/>
    <x v="11"/>
  </r>
  <r>
    <s v="Country Strong "/>
    <n v="6.3"/>
    <x v="19"/>
    <m/>
    <x v="11"/>
  </r>
  <r>
    <s v="Disturbing Behavior "/>
    <n v="5.5"/>
    <x v="16"/>
    <m/>
    <x v="11"/>
  </r>
  <r>
    <s v="Disturbing Behavior "/>
    <n v="5.5"/>
    <x v="10"/>
    <m/>
    <x v="11"/>
  </r>
  <r>
    <s v="Disturbing Behavior "/>
    <n v="5.5"/>
    <x v="3"/>
    <m/>
    <x v="11"/>
  </r>
  <r>
    <s v="Disturbing Behavior "/>
    <n v="5.5"/>
    <x v="4"/>
    <m/>
    <x v="11"/>
  </r>
  <r>
    <s v="The Place Beyond the Pines "/>
    <n v="7.3"/>
    <x v="15"/>
    <m/>
    <x v="11"/>
  </r>
  <r>
    <s v="The Place Beyond the Pines "/>
    <n v="7.3"/>
    <x v="12"/>
    <m/>
    <x v="11"/>
  </r>
  <r>
    <s v="The Place Beyond the Pines "/>
    <n v="7.3"/>
    <x v="4"/>
    <m/>
    <x v="11"/>
  </r>
  <r>
    <s v="The November Man "/>
    <n v="6.3"/>
    <x v="0"/>
    <m/>
    <x v="11"/>
  </r>
  <r>
    <s v="The November Man "/>
    <n v="6.3"/>
    <x v="15"/>
    <m/>
    <x v="11"/>
  </r>
  <r>
    <s v="The November Man "/>
    <n v="6.3"/>
    <x v="4"/>
    <m/>
    <x v="11"/>
  </r>
  <r>
    <s v="Eye of the Beholder "/>
    <n v="4.9000000000000004"/>
    <x v="12"/>
    <m/>
    <x v="11"/>
  </r>
  <r>
    <s v="Eye of the Beholder "/>
    <n v="4.9000000000000004"/>
    <x v="10"/>
    <m/>
    <x v="11"/>
  </r>
  <r>
    <s v="Eye of the Beholder "/>
    <n v="4.9000000000000004"/>
    <x v="4"/>
    <m/>
    <x v="11"/>
  </r>
  <r>
    <s v="The Hurt Locker "/>
    <n v="7.6"/>
    <x v="12"/>
    <m/>
    <x v="11"/>
  </r>
  <r>
    <s v="The Hurt Locker "/>
    <n v="7.6"/>
    <x v="13"/>
    <m/>
    <x v="11"/>
  </r>
  <r>
    <s v="The Hurt Locker "/>
    <n v="7.6"/>
    <x v="4"/>
    <m/>
    <x v="11"/>
  </r>
  <r>
    <s v="The Hurt Locker "/>
    <n v="7.6"/>
    <x v="17"/>
    <m/>
    <x v="11"/>
  </r>
  <r>
    <s v="Firestarter "/>
    <n v="6"/>
    <x v="0"/>
    <m/>
    <x v="11"/>
  </r>
  <r>
    <s v="Firestarter "/>
    <n v="6"/>
    <x v="16"/>
    <m/>
    <x v="11"/>
  </r>
  <r>
    <s v="Firestarter "/>
    <n v="6"/>
    <x v="3"/>
    <m/>
    <x v="11"/>
  </r>
  <r>
    <s v="Firestarter "/>
    <n v="6"/>
    <x v="4"/>
    <m/>
    <x v="11"/>
  </r>
  <r>
    <s v="Killing Them Softly "/>
    <n v="6.2"/>
    <x v="15"/>
    <m/>
    <x v="11"/>
  </r>
  <r>
    <s v="Killing Them Softly "/>
    <n v="6.2"/>
    <x v="4"/>
    <m/>
    <x v="11"/>
  </r>
  <r>
    <s v="A Most Wanted Man "/>
    <n v="6.8"/>
    <x v="15"/>
    <m/>
    <x v="11"/>
  </r>
  <r>
    <s v="A Most Wanted Man "/>
    <n v="6.8"/>
    <x v="12"/>
    <m/>
    <x v="11"/>
  </r>
  <r>
    <s v="A Most Wanted Man "/>
    <n v="6.8"/>
    <x v="4"/>
    <m/>
    <x v="11"/>
  </r>
  <r>
    <s v="Freddy Got Fingered "/>
    <n v="4.5"/>
    <x v="7"/>
    <m/>
    <x v="11"/>
  </r>
  <r>
    <s v="The Pirates Who Don't Do Anything: A VeggieTales Movie "/>
    <n v="5.7"/>
    <x v="1"/>
    <m/>
    <x v="11"/>
  </r>
  <r>
    <s v="The Pirates Who Don't Do Anything: A VeggieTales Movie "/>
    <n v="5.7"/>
    <x v="6"/>
    <m/>
    <x v="11"/>
  </r>
  <r>
    <s v="The Pirates Who Don't Do Anything: A VeggieTales Movie "/>
    <n v="5.7"/>
    <x v="7"/>
    <m/>
    <x v="11"/>
  </r>
  <r>
    <s v="The Pirates Who Don't Do Anything: A VeggieTales Movie "/>
    <n v="5.7"/>
    <x v="8"/>
    <m/>
    <x v="11"/>
  </r>
  <r>
    <s v="Highlander: Endgame "/>
    <n v="4.5999999999999996"/>
    <x v="0"/>
    <m/>
    <x v="11"/>
  </r>
  <r>
    <s v="Highlander: Endgame "/>
    <n v="4.5999999999999996"/>
    <x v="1"/>
    <m/>
    <x v="11"/>
  </r>
  <r>
    <s v="Highlander: Endgame "/>
    <n v="4.5999999999999996"/>
    <x v="2"/>
    <m/>
    <x v="11"/>
  </r>
  <r>
    <s v="Highlander: Endgame "/>
    <n v="4.5999999999999996"/>
    <x v="3"/>
    <m/>
    <x v="11"/>
  </r>
  <r>
    <s v="Idlewild "/>
    <n v="6.2"/>
    <x v="15"/>
    <m/>
    <x v="11"/>
  </r>
  <r>
    <s v="Idlewild "/>
    <n v="6.2"/>
    <x v="12"/>
    <m/>
    <x v="11"/>
  </r>
  <r>
    <s v="Idlewild "/>
    <n v="6.2"/>
    <x v="9"/>
    <m/>
    <x v="11"/>
  </r>
  <r>
    <s v="Idlewild "/>
    <n v="6.2"/>
    <x v="5"/>
    <m/>
    <x v="11"/>
  </r>
  <r>
    <s v="One Day "/>
    <n v="7"/>
    <x v="12"/>
    <m/>
    <x v="11"/>
  </r>
  <r>
    <s v="One Day "/>
    <n v="7"/>
    <x v="5"/>
    <m/>
    <x v="11"/>
  </r>
  <r>
    <s v="Whip It "/>
    <n v="6.9"/>
    <x v="12"/>
    <m/>
    <x v="11"/>
  </r>
  <r>
    <s v="Whip It "/>
    <n v="6.9"/>
    <x v="14"/>
    <m/>
    <x v="11"/>
  </r>
  <r>
    <s v="Confidence "/>
    <n v="6.7"/>
    <x v="15"/>
    <m/>
    <x v="11"/>
  </r>
  <r>
    <s v="Confidence "/>
    <n v="6.7"/>
    <x v="4"/>
    <m/>
    <x v="11"/>
  </r>
  <r>
    <s v="The Muse "/>
    <n v="5.6"/>
    <x v="7"/>
    <m/>
    <x v="11"/>
  </r>
  <r>
    <s v="De-Lovely "/>
    <n v="6.6"/>
    <x v="18"/>
    <m/>
    <x v="11"/>
  </r>
  <r>
    <s v="De-Lovely "/>
    <n v="6.6"/>
    <x v="12"/>
    <m/>
    <x v="11"/>
  </r>
  <r>
    <s v="De-Lovely "/>
    <n v="6.6"/>
    <x v="19"/>
    <m/>
    <x v="11"/>
  </r>
  <r>
    <s v="De-Lovely "/>
    <n v="6.6"/>
    <x v="9"/>
    <m/>
    <x v="11"/>
  </r>
  <r>
    <s v="New York Stories "/>
    <n v="6.4"/>
    <x v="7"/>
    <m/>
    <x v="11"/>
  </r>
  <r>
    <s v="New York Stories "/>
    <n v="6.4"/>
    <x v="12"/>
    <m/>
    <x v="11"/>
  </r>
  <r>
    <s v="New York Stories "/>
    <n v="6.4"/>
    <x v="5"/>
    <m/>
    <x v="11"/>
  </r>
  <r>
    <s v="The Man with the Iron Fists "/>
    <n v="5.4"/>
    <x v="0"/>
    <m/>
    <x v="11"/>
  </r>
  <r>
    <s v="Home Fries "/>
    <n v="5"/>
    <x v="7"/>
    <m/>
    <x v="11"/>
  </r>
  <r>
    <s v="Home Fries "/>
    <n v="5"/>
    <x v="12"/>
    <m/>
    <x v="11"/>
  </r>
  <r>
    <s v="Home Fries "/>
    <n v="5"/>
    <x v="5"/>
    <m/>
    <x v="11"/>
  </r>
  <r>
    <s v="Here on Earth "/>
    <n v="5.0999999999999996"/>
    <x v="12"/>
    <m/>
    <x v="11"/>
  </r>
  <r>
    <s v="Here on Earth "/>
    <n v="5.0999999999999996"/>
    <x v="5"/>
    <m/>
    <x v="11"/>
  </r>
  <r>
    <s v="Brazil "/>
    <n v="8"/>
    <x v="12"/>
    <m/>
    <x v="11"/>
  </r>
  <r>
    <s v="Brazil "/>
    <n v="8"/>
    <x v="3"/>
    <m/>
    <x v="11"/>
  </r>
  <r>
    <s v="Raise Your Voice "/>
    <n v="5.9"/>
    <x v="8"/>
    <m/>
    <x v="11"/>
  </r>
  <r>
    <s v="Raise Your Voice "/>
    <n v="5.9"/>
    <x v="19"/>
    <m/>
    <x v="11"/>
  </r>
  <r>
    <s v="Raise Your Voice "/>
    <n v="5.9"/>
    <x v="5"/>
    <m/>
    <x v="11"/>
  </r>
  <r>
    <s v="The Big Lebowski "/>
    <n v="8.1999999999999993"/>
    <x v="7"/>
    <m/>
    <x v="11"/>
  </r>
  <r>
    <s v="The Big Lebowski "/>
    <n v="8.1999999999999993"/>
    <x v="15"/>
    <m/>
    <x v="11"/>
  </r>
  <r>
    <s v="Black Snake Moan "/>
    <n v="7"/>
    <x v="12"/>
    <m/>
    <x v="11"/>
  </r>
  <r>
    <s v="Black Snake Moan "/>
    <n v="7"/>
    <x v="19"/>
    <m/>
    <x v="11"/>
  </r>
  <r>
    <s v="Dark Blue "/>
    <n v="6.6"/>
    <x v="15"/>
    <m/>
    <x v="11"/>
  </r>
  <r>
    <s v="Dark Blue "/>
    <n v="6.6"/>
    <x v="12"/>
    <m/>
    <x v="11"/>
  </r>
  <r>
    <s v="Dark Blue "/>
    <n v="6.6"/>
    <x v="5"/>
    <m/>
    <x v="11"/>
  </r>
  <r>
    <s v="Dark Blue "/>
    <n v="6.6"/>
    <x v="4"/>
    <m/>
    <x v="11"/>
  </r>
  <r>
    <s v="A Mighty Heart "/>
    <n v="6.7"/>
    <x v="18"/>
    <m/>
    <x v="11"/>
  </r>
  <r>
    <s v="A Mighty Heart "/>
    <n v="6.7"/>
    <x v="12"/>
    <m/>
    <x v="11"/>
  </r>
  <r>
    <s v="A Mighty Heart "/>
    <n v="6.7"/>
    <x v="13"/>
    <m/>
    <x v="11"/>
  </r>
  <r>
    <s v="A Mighty Heart "/>
    <n v="6.7"/>
    <x v="4"/>
    <m/>
    <x v="11"/>
  </r>
  <r>
    <s v="A Mighty Heart "/>
    <n v="6.7"/>
    <x v="17"/>
    <m/>
    <x v="11"/>
  </r>
  <r>
    <s v="Whatever It Takes "/>
    <n v="5.5"/>
    <x v="7"/>
    <m/>
    <x v="11"/>
  </r>
  <r>
    <s v="Whatever It Takes "/>
    <n v="5.5"/>
    <x v="12"/>
    <m/>
    <x v="11"/>
  </r>
  <r>
    <s v="Whatever It Takes "/>
    <n v="5.5"/>
    <x v="5"/>
    <m/>
    <x v="11"/>
  </r>
  <r>
    <s v="Boat Trip "/>
    <n v="4.9000000000000004"/>
    <x v="7"/>
    <m/>
    <x v="11"/>
  </r>
  <r>
    <s v="The Importance of Being Earnest "/>
    <n v="6.9"/>
    <x v="7"/>
    <m/>
    <x v="11"/>
  </r>
  <r>
    <s v="The Importance of Being Earnest "/>
    <n v="6.9"/>
    <x v="12"/>
    <m/>
    <x v="11"/>
  </r>
  <r>
    <s v="The Importance of Being Earnest "/>
    <n v="6.9"/>
    <x v="5"/>
    <m/>
    <x v="11"/>
  </r>
  <r>
    <s v="Hoot "/>
    <n v="5.6"/>
    <x v="1"/>
    <m/>
    <x v="11"/>
  </r>
  <r>
    <s v="Hoot "/>
    <n v="5.6"/>
    <x v="7"/>
    <m/>
    <x v="11"/>
  </r>
  <r>
    <s v="Hoot "/>
    <n v="5.6"/>
    <x v="8"/>
    <m/>
    <x v="11"/>
  </r>
  <r>
    <s v="In Bruges "/>
    <n v="8"/>
    <x v="7"/>
    <m/>
    <x v="11"/>
  </r>
  <r>
    <s v="In Bruges "/>
    <n v="8"/>
    <x v="15"/>
    <m/>
    <x v="11"/>
  </r>
  <r>
    <s v="In Bruges "/>
    <n v="8"/>
    <x v="12"/>
    <m/>
    <x v="11"/>
  </r>
  <r>
    <s v="Peeples "/>
    <n v="5.3"/>
    <x v="7"/>
    <m/>
    <x v="11"/>
  </r>
  <r>
    <s v="Peeples "/>
    <n v="5.3"/>
    <x v="5"/>
    <m/>
    <x v="11"/>
  </r>
  <r>
    <s v="The Rocker "/>
    <n v="6.2"/>
    <x v="7"/>
    <m/>
    <x v="11"/>
  </r>
  <r>
    <s v="The Rocker "/>
    <n v="6.2"/>
    <x v="19"/>
    <m/>
    <x v="11"/>
  </r>
  <r>
    <s v="Post Grad "/>
    <n v="5.3"/>
    <x v="7"/>
    <m/>
    <x v="11"/>
  </r>
  <r>
    <s v="Post Grad "/>
    <n v="5.3"/>
    <x v="5"/>
    <m/>
    <x v="11"/>
  </r>
  <r>
    <s v="Promised Land "/>
    <n v="6.6"/>
    <x v="12"/>
    <m/>
    <x v="11"/>
  </r>
  <r>
    <s v="Whatever Works "/>
    <n v="7.2"/>
    <x v="7"/>
    <m/>
    <x v="11"/>
  </r>
  <r>
    <s v="Whatever Works "/>
    <n v="7.2"/>
    <x v="5"/>
    <m/>
    <x v="11"/>
  </r>
  <r>
    <s v="The In Crowd "/>
    <n v="4.5999999999999996"/>
    <x v="12"/>
    <m/>
    <x v="11"/>
  </r>
  <r>
    <s v="The In Crowd "/>
    <n v="4.5999999999999996"/>
    <x v="10"/>
    <m/>
    <x v="11"/>
  </r>
  <r>
    <s v="The In Crowd "/>
    <n v="4.5999999999999996"/>
    <x v="4"/>
    <m/>
    <x v="11"/>
  </r>
  <r>
    <s v="Three Burials "/>
    <n v="7.5"/>
    <x v="1"/>
    <m/>
    <x v="11"/>
  </r>
  <r>
    <s v="Three Burials "/>
    <n v="7.5"/>
    <x v="15"/>
    <m/>
    <x v="11"/>
  </r>
  <r>
    <s v="Three Burials "/>
    <n v="7.5"/>
    <x v="12"/>
    <m/>
    <x v="11"/>
  </r>
  <r>
    <s v="Three Burials "/>
    <n v="7.5"/>
    <x v="10"/>
    <m/>
    <x v="11"/>
  </r>
  <r>
    <s v="Three Burials "/>
    <n v="7.5"/>
    <x v="11"/>
    <m/>
    <x v="11"/>
  </r>
  <r>
    <s v="Jakob the Liar "/>
    <n v="6.5"/>
    <x v="12"/>
    <m/>
    <x v="11"/>
  </r>
  <r>
    <s v="Jakob the Liar "/>
    <n v="6.5"/>
    <x v="17"/>
    <m/>
    <x v="11"/>
  </r>
  <r>
    <s v="Kiss Kiss Bang Bang "/>
    <n v="7.6"/>
    <x v="7"/>
    <m/>
    <x v="11"/>
  </r>
  <r>
    <s v="Kiss Kiss Bang Bang "/>
    <n v="7.6"/>
    <x v="15"/>
    <m/>
    <x v="11"/>
  </r>
  <r>
    <s v="Kiss Kiss Bang Bang "/>
    <n v="7.6"/>
    <x v="10"/>
    <m/>
    <x v="11"/>
  </r>
  <r>
    <s v="Idle Hands "/>
    <n v="6.2"/>
    <x v="7"/>
    <m/>
    <x v="11"/>
  </r>
  <r>
    <s v="Idle Hands "/>
    <n v="6.2"/>
    <x v="2"/>
    <m/>
    <x v="11"/>
  </r>
  <r>
    <s v="Idle Hands "/>
    <n v="6.2"/>
    <x v="16"/>
    <m/>
    <x v="11"/>
  </r>
  <r>
    <s v="Idle Hands "/>
    <n v="6.2"/>
    <x v="4"/>
    <m/>
    <x v="11"/>
  </r>
  <r>
    <s v="Mulholland Drive "/>
    <n v="8"/>
    <x v="12"/>
    <m/>
    <x v="11"/>
  </r>
  <r>
    <s v="Mulholland Drive "/>
    <n v="8"/>
    <x v="10"/>
    <m/>
    <x v="11"/>
  </r>
  <r>
    <s v="Mulholland Drive "/>
    <n v="8"/>
    <x v="4"/>
    <m/>
    <x v="11"/>
  </r>
  <r>
    <s v="You Will Meet a Tall Dark Stranger "/>
    <n v="6.3"/>
    <x v="7"/>
    <m/>
    <x v="11"/>
  </r>
  <r>
    <s v="You Will Meet a Tall Dark Stranger "/>
    <n v="6.3"/>
    <x v="12"/>
    <m/>
    <x v="11"/>
  </r>
  <r>
    <s v="You Will Meet a Tall Dark Stranger "/>
    <n v="6.3"/>
    <x v="5"/>
    <m/>
    <x v="11"/>
  </r>
  <r>
    <s v="Never Let Me Go "/>
    <n v="7.2"/>
    <x v="12"/>
    <m/>
    <x v="11"/>
  </r>
  <r>
    <s v="Never Let Me Go "/>
    <n v="7.2"/>
    <x v="5"/>
    <m/>
    <x v="11"/>
  </r>
  <r>
    <s v="Never Let Me Go "/>
    <n v="7.2"/>
    <x v="3"/>
    <m/>
    <x v="11"/>
  </r>
  <r>
    <s v="Transsiberian "/>
    <n v="6.7"/>
    <x v="15"/>
    <m/>
    <x v="11"/>
  </r>
  <r>
    <s v="Transsiberian "/>
    <n v="6.7"/>
    <x v="12"/>
    <m/>
    <x v="11"/>
  </r>
  <r>
    <s v="Transsiberian "/>
    <n v="6.7"/>
    <x v="10"/>
    <m/>
    <x v="11"/>
  </r>
  <r>
    <s v="Transsiberian "/>
    <n v="6.7"/>
    <x v="4"/>
    <m/>
    <x v="11"/>
  </r>
  <r>
    <s v="The Clan of the Cave Bear "/>
    <n v="5.3"/>
    <x v="1"/>
    <m/>
    <x v="11"/>
  </r>
  <r>
    <s v="The Clan of the Cave Bear "/>
    <n v="5.3"/>
    <x v="12"/>
    <m/>
    <x v="11"/>
  </r>
  <r>
    <s v="The Clan of the Cave Bear "/>
    <n v="5.3"/>
    <x v="2"/>
    <m/>
    <x v="11"/>
  </r>
  <r>
    <s v="Crazy in Alabama "/>
    <n v="6.3"/>
    <x v="7"/>
    <m/>
    <x v="11"/>
  </r>
  <r>
    <s v="Crazy in Alabama "/>
    <n v="6.3"/>
    <x v="15"/>
    <m/>
    <x v="11"/>
  </r>
  <r>
    <s v="Crazy in Alabama "/>
    <n v="6.3"/>
    <x v="12"/>
    <m/>
    <x v="11"/>
  </r>
  <r>
    <s v="Funny Games "/>
    <n v="6.5"/>
    <x v="15"/>
    <m/>
    <x v="11"/>
  </r>
  <r>
    <s v="Funny Games "/>
    <n v="6.5"/>
    <x v="12"/>
    <m/>
    <x v="11"/>
  </r>
  <r>
    <s v="Funny Games "/>
    <n v="6.5"/>
    <x v="16"/>
    <m/>
    <x v="11"/>
  </r>
  <r>
    <s v="Funny Games "/>
    <n v="6.5"/>
    <x v="4"/>
    <m/>
    <x v="11"/>
  </r>
  <r>
    <s v="Metropolis "/>
    <n v="8.3000000000000007"/>
    <x v="12"/>
    <m/>
    <x v="11"/>
  </r>
  <r>
    <s v="Metropolis "/>
    <n v="8.3000000000000007"/>
    <x v="3"/>
    <m/>
    <x v="11"/>
  </r>
  <r>
    <s v="District B13 "/>
    <n v="7.2"/>
    <x v="0"/>
    <m/>
    <x v="11"/>
  </r>
  <r>
    <s v="District B13 "/>
    <n v="7.2"/>
    <x v="15"/>
    <m/>
    <x v="11"/>
  </r>
  <r>
    <s v="District B13 "/>
    <n v="7.2"/>
    <x v="4"/>
    <m/>
    <x v="11"/>
  </r>
  <r>
    <s v="Things to Do in Denver When You're Dead "/>
    <n v="6.8"/>
    <x v="15"/>
    <m/>
    <x v="11"/>
  </r>
  <r>
    <s v="Things to Do in Denver When You're Dead "/>
    <n v="6.8"/>
    <x v="12"/>
    <m/>
    <x v="11"/>
  </r>
  <r>
    <s v="The Assassin "/>
    <n v="6.4"/>
    <x v="0"/>
    <m/>
    <x v="11"/>
  </r>
  <r>
    <s v="The Assassin "/>
    <n v="6.4"/>
    <x v="12"/>
    <m/>
    <x v="11"/>
  </r>
  <r>
    <s v="Buffalo Soldiers "/>
    <n v="6.9"/>
    <x v="7"/>
    <m/>
    <x v="11"/>
  </r>
  <r>
    <s v="Buffalo Soldiers "/>
    <n v="6.9"/>
    <x v="15"/>
    <m/>
    <x v="11"/>
  </r>
  <r>
    <s v="Buffalo Soldiers "/>
    <n v="6.9"/>
    <x v="12"/>
    <m/>
    <x v="11"/>
  </r>
  <r>
    <s v="Buffalo Soldiers "/>
    <n v="6.9"/>
    <x v="4"/>
    <m/>
    <x v="11"/>
  </r>
  <r>
    <s v="Buffalo Soldiers "/>
    <n v="6.9"/>
    <x v="17"/>
    <m/>
    <x v="11"/>
  </r>
  <r>
    <s v="Ong-bak 2 "/>
    <n v="6.2"/>
    <x v="0"/>
    <m/>
    <x v="11"/>
  </r>
  <r>
    <s v="The Midnight Meat Train "/>
    <n v="6.1"/>
    <x v="2"/>
    <m/>
    <x v="11"/>
  </r>
  <r>
    <s v="The Midnight Meat Train "/>
    <n v="6.1"/>
    <x v="16"/>
    <m/>
    <x v="11"/>
  </r>
  <r>
    <s v="The Midnight Meat Train "/>
    <n v="6.1"/>
    <x v="10"/>
    <m/>
    <x v="11"/>
  </r>
  <r>
    <s v="The Son of No One "/>
    <n v="5.0999999999999996"/>
    <x v="15"/>
    <m/>
    <x v="11"/>
  </r>
  <r>
    <s v="The Son of No One "/>
    <n v="5.0999999999999996"/>
    <x v="12"/>
    <m/>
    <x v="11"/>
  </r>
  <r>
    <s v="The Son of No One "/>
    <n v="5.0999999999999996"/>
    <x v="4"/>
    <m/>
    <x v="11"/>
  </r>
  <r>
    <s v="All the Queen's Men "/>
    <n v="4.5"/>
    <x v="0"/>
    <m/>
    <x v="11"/>
  </r>
  <r>
    <s v="All the Queen's Men "/>
    <n v="4.5"/>
    <x v="7"/>
    <m/>
    <x v="11"/>
  </r>
  <r>
    <s v="All the Queen's Men "/>
    <n v="4.5"/>
    <x v="12"/>
    <m/>
    <x v="11"/>
  </r>
  <r>
    <s v="All the Queen's Men "/>
    <n v="4.5"/>
    <x v="17"/>
    <m/>
    <x v="11"/>
  </r>
  <r>
    <s v="The Good Night "/>
    <n v="5.9"/>
    <x v="7"/>
    <m/>
    <x v="11"/>
  </r>
  <r>
    <s v="The Good Night "/>
    <n v="5.9"/>
    <x v="12"/>
    <m/>
    <x v="11"/>
  </r>
  <r>
    <s v="The Good Night "/>
    <n v="5.9"/>
    <x v="2"/>
    <m/>
    <x v="11"/>
  </r>
  <r>
    <s v="The Good Night "/>
    <n v="5.9"/>
    <x v="19"/>
    <m/>
    <x v="11"/>
  </r>
  <r>
    <s v="The Good Night "/>
    <n v="5.9"/>
    <x v="5"/>
    <m/>
    <x v="11"/>
  </r>
  <r>
    <s v="Groundhog Day "/>
    <n v="8.1"/>
    <x v="7"/>
    <m/>
    <x v="11"/>
  </r>
  <r>
    <s v="Groundhog Day "/>
    <n v="8.1"/>
    <x v="2"/>
    <m/>
    <x v="11"/>
  </r>
  <r>
    <s v="Groundhog Day "/>
    <n v="8.1"/>
    <x v="5"/>
    <m/>
    <x v="11"/>
  </r>
  <r>
    <s v="Magic Mike XXL "/>
    <n v="5.7"/>
    <x v="7"/>
    <m/>
    <x v="11"/>
  </r>
  <r>
    <s v="Magic Mike XXL "/>
    <n v="5.7"/>
    <x v="12"/>
    <m/>
    <x v="11"/>
  </r>
  <r>
    <s v="Magic Mike XXL "/>
    <n v="5.7"/>
    <x v="19"/>
    <m/>
    <x v="11"/>
  </r>
  <r>
    <s v="Romeo + Juliet "/>
    <n v="6.8"/>
    <x v="12"/>
    <m/>
    <x v="11"/>
  </r>
  <r>
    <s v="Romeo + Juliet "/>
    <n v="6.8"/>
    <x v="5"/>
    <m/>
    <x v="11"/>
  </r>
  <r>
    <s v="Sarah's Key "/>
    <n v="7.5"/>
    <x v="12"/>
    <m/>
    <x v="11"/>
  </r>
  <r>
    <s v="Sarah's Key "/>
    <n v="7.5"/>
    <x v="17"/>
    <m/>
    <x v="11"/>
  </r>
  <r>
    <s v="Unforgiven "/>
    <n v="8.3000000000000007"/>
    <x v="12"/>
    <m/>
    <x v="11"/>
  </r>
  <r>
    <s v="Unforgiven "/>
    <n v="8.3000000000000007"/>
    <x v="11"/>
    <m/>
    <x v="11"/>
  </r>
  <r>
    <s v="Manderlay "/>
    <n v="7.4"/>
    <x v="12"/>
    <m/>
    <x v="11"/>
  </r>
  <r>
    <s v="Slumdog Millionaire "/>
    <n v="8"/>
    <x v="12"/>
    <m/>
    <x v="11"/>
  </r>
  <r>
    <s v="Slumdog Millionaire "/>
    <n v="8"/>
    <x v="5"/>
    <m/>
    <x v="11"/>
  </r>
  <r>
    <s v="Fatal Attraction "/>
    <n v="6.9"/>
    <x v="12"/>
    <m/>
    <x v="11"/>
  </r>
  <r>
    <s v="Fatal Attraction "/>
    <n v="6.9"/>
    <x v="5"/>
    <m/>
    <x v="11"/>
  </r>
  <r>
    <s v="Fatal Attraction "/>
    <n v="6.9"/>
    <x v="4"/>
    <m/>
    <x v="11"/>
  </r>
  <r>
    <s v="Pretty Woman "/>
    <n v="6.9"/>
    <x v="7"/>
    <m/>
    <x v="11"/>
  </r>
  <r>
    <s v="Pretty Woman "/>
    <n v="6.9"/>
    <x v="5"/>
    <m/>
    <x v="11"/>
  </r>
  <r>
    <s v="Crocodile Dundee II "/>
    <n v="5.5"/>
    <x v="0"/>
    <m/>
    <x v="11"/>
  </r>
  <r>
    <s v="Crocodile Dundee II "/>
    <n v="5.5"/>
    <x v="1"/>
    <m/>
    <x v="11"/>
  </r>
  <r>
    <s v="Crocodile Dundee II "/>
    <n v="5.5"/>
    <x v="7"/>
    <m/>
    <x v="11"/>
  </r>
  <r>
    <s v="Born on the Fourth of July "/>
    <n v="7.2"/>
    <x v="18"/>
    <m/>
    <x v="11"/>
  </r>
  <r>
    <s v="Born on the Fourth of July "/>
    <n v="7.2"/>
    <x v="12"/>
    <m/>
    <x v="11"/>
  </r>
  <r>
    <s v="Born on the Fourth of July "/>
    <n v="7.2"/>
    <x v="17"/>
    <m/>
    <x v="11"/>
  </r>
  <r>
    <s v="Cool Runnings "/>
    <n v="6.9"/>
    <x v="1"/>
    <m/>
    <x v="11"/>
  </r>
  <r>
    <s v="Cool Runnings "/>
    <n v="6.9"/>
    <x v="7"/>
    <m/>
    <x v="11"/>
  </r>
  <r>
    <s v="Cool Runnings "/>
    <n v="6.9"/>
    <x v="8"/>
    <m/>
    <x v="11"/>
  </r>
  <r>
    <s v="Cool Runnings "/>
    <n v="6.9"/>
    <x v="14"/>
    <m/>
    <x v="11"/>
  </r>
  <r>
    <s v="My Bloody Valentine "/>
    <n v="5.5"/>
    <x v="16"/>
    <m/>
    <x v="11"/>
  </r>
  <r>
    <s v="My Bloody Valentine "/>
    <n v="5.5"/>
    <x v="4"/>
    <m/>
    <x v="11"/>
  </r>
  <r>
    <s v="Stomp the Yard "/>
    <n v="5.2"/>
    <x v="12"/>
    <m/>
    <x v="11"/>
  </r>
  <r>
    <s v="Stomp the Yard "/>
    <n v="5.2"/>
    <x v="19"/>
    <m/>
    <x v="11"/>
  </r>
  <r>
    <s v="Stomp the Yard "/>
    <n v="5.2"/>
    <x v="5"/>
    <m/>
    <x v="11"/>
  </r>
  <r>
    <s v="The Spy Who Loved Me "/>
    <n v="7.1"/>
    <x v="0"/>
    <m/>
    <x v="11"/>
  </r>
  <r>
    <s v="The Spy Who Loved Me "/>
    <n v="7.1"/>
    <x v="1"/>
    <m/>
    <x v="11"/>
  </r>
  <r>
    <s v="The Spy Who Loved Me "/>
    <n v="7.1"/>
    <x v="3"/>
    <m/>
    <x v="11"/>
  </r>
  <r>
    <s v="The Spy Who Loved Me "/>
    <n v="7.1"/>
    <x v="4"/>
    <m/>
    <x v="11"/>
  </r>
  <r>
    <s v="Urban Legend "/>
    <n v="5.5"/>
    <x v="16"/>
    <m/>
    <x v="11"/>
  </r>
  <r>
    <s v="Urban Legend "/>
    <n v="5.5"/>
    <x v="10"/>
    <m/>
    <x v="11"/>
  </r>
  <r>
    <s v="Urban Legend "/>
    <n v="5.5"/>
    <x v="4"/>
    <m/>
    <x v="11"/>
  </r>
  <r>
    <s v="White Fang "/>
    <n v="6.7"/>
    <x v="1"/>
    <m/>
    <x v="11"/>
  </r>
  <r>
    <s v="White Fang "/>
    <n v="6.7"/>
    <x v="12"/>
    <m/>
    <x v="11"/>
  </r>
  <r>
    <s v="Superstar "/>
    <n v="5"/>
    <x v="7"/>
    <m/>
    <x v="11"/>
  </r>
  <r>
    <s v="Superstar "/>
    <n v="5"/>
    <x v="5"/>
    <m/>
    <x v="11"/>
  </r>
  <r>
    <s v="The Iron Lady "/>
    <n v="6.4"/>
    <x v="18"/>
    <m/>
    <x v="11"/>
  </r>
  <r>
    <s v="The Iron Lady "/>
    <n v="6.4"/>
    <x v="12"/>
    <m/>
    <x v="11"/>
  </r>
  <r>
    <s v="The Iron Lady "/>
    <n v="6.4"/>
    <x v="13"/>
    <m/>
    <x v="11"/>
  </r>
  <r>
    <s v="Jonah: A VeggieTales Movie "/>
    <n v="6.6"/>
    <x v="1"/>
    <m/>
    <x v="11"/>
  </r>
  <r>
    <s v="Jonah: A VeggieTales Movie "/>
    <n v="6.6"/>
    <x v="6"/>
    <m/>
    <x v="11"/>
  </r>
  <r>
    <s v="Jonah: A VeggieTales Movie "/>
    <n v="6.6"/>
    <x v="7"/>
    <m/>
    <x v="11"/>
  </r>
  <r>
    <s v="Jonah: A VeggieTales Movie "/>
    <n v="6.6"/>
    <x v="12"/>
    <m/>
    <x v="11"/>
  </r>
  <r>
    <s v="Jonah: A VeggieTales Movie "/>
    <n v="6.6"/>
    <x v="8"/>
    <m/>
    <x v="11"/>
  </r>
  <r>
    <s v="Jonah: A VeggieTales Movie "/>
    <n v="6.6"/>
    <x v="9"/>
    <m/>
    <x v="11"/>
  </r>
  <r>
    <s v="Poetic Justice "/>
    <n v="5.9"/>
    <x v="12"/>
    <m/>
    <x v="11"/>
  </r>
  <r>
    <s v="Poetic Justice "/>
    <n v="5.9"/>
    <x v="5"/>
    <m/>
    <x v="11"/>
  </r>
  <r>
    <s v="All About the Benjamins "/>
    <n v="5.7"/>
    <x v="0"/>
    <m/>
    <x v="11"/>
  </r>
  <r>
    <s v="All About the Benjamins "/>
    <n v="5.7"/>
    <x v="7"/>
    <m/>
    <x v="11"/>
  </r>
  <r>
    <s v="All About the Benjamins "/>
    <n v="5.7"/>
    <x v="15"/>
    <m/>
    <x v="11"/>
  </r>
  <r>
    <s v="All About the Benjamins "/>
    <n v="5.7"/>
    <x v="4"/>
    <m/>
    <x v="11"/>
  </r>
  <r>
    <s v="Vampire in Brooklyn "/>
    <n v="4.5"/>
    <x v="7"/>
    <m/>
    <x v="11"/>
  </r>
  <r>
    <s v="Vampire in Brooklyn "/>
    <n v="4.5"/>
    <x v="2"/>
    <m/>
    <x v="11"/>
  </r>
  <r>
    <s v="Vampire in Brooklyn "/>
    <n v="4.5"/>
    <x v="16"/>
    <m/>
    <x v="11"/>
  </r>
  <r>
    <s v="Vampire in Brooklyn "/>
    <n v="4.5"/>
    <x v="5"/>
    <m/>
    <x v="11"/>
  </r>
  <r>
    <s v="An American Haunting "/>
    <n v="5"/>
    <x v="16"/>
    <m/>
    <x v="11"/>
  </r>
  <r>
    <s v="An American Haunting "/>
    <n v="5"/>
    <x v="10"/>
    <m/>
    <x v="11"/>
  </r>
  <r>
    <s v="An American Haunting "/>
    <n v="5"/>
    <x v="4"/>
    <m/>
    <x v="11"/>
  </r>
  <r>
    <s v="My Boss's Daughter "/>
    <n v="4.5999999999999996"/>
    <x v="7"/>
    <m/>
    <x v="11"/>
  </r>
  <r>
    <s v="My Boss's Daughter "/>
    <n v="4.5999999999999996"/>
    <x v="5"/>
    <m/>
    <x v="11"/>
  </r>
  <r>
    <s v="A Perfect Getaway "/>
    <n v="6.5"/>
    <x v="1"/>
    <m/>
    <x v="11"/>
  </r>
  <r>
    <s v="A Perfect Getaway "/>
    <n v="6.5"/>
    <x v="10"/>
    <m/>
    <x v="11"/>
  </r>
  <r>
    <s v="A Perfect Getaway "/>
    <n v="6.5"/>
    <x v="4"/>
    <m/>
    <x v="11"/>
  </r>
  <r>
    <s v="Our Family Wedding "/>
    <n v="4.9000000000000004"/>
    <x v="7"/>
    <m/>
    <x v="11"/>
  </r>
  <r>
    <s v="Our Family Wedding "/>
    <n v="4.9000000000000004"/>
    <x v="5"/>
    <m/>
    <x v="11"/>
  </r>
  <r>
    <s v="Dead Man on Campus "/>
    <n v="6"/>
    <x v="7"/>
    <m/>
    <x v="11"/>
  </r>
  <r>
    <s v="Tea with Mussolini "/>
    <n v="6.9"/>
    <x v="7"/>
    <m/>
    <x v="11"/>
  </r>
  <r>
    <s v="Tea with Mussolini "/>
    <n v="6.9"/>
    <x v="12"/>
    <m/>
    <x v="11"/>
  </r>
  <r>
    <s v="Tea with Mussolini "/>
    <n v="6.9"/>
    <x v="17"/>
    <m/>
    <x v="11"/>
  </r>
  <r>
    <s v="Thinner "/>
    <n v="5.7"/>
    <x v="2"/>
    <m/>
    <x v="11"/>
  </r>
  <r>
    <s v="Thinner "/>
    <n v="5.7"/>
    <x v="16"/>
    <m/>
    <x v="11"/>
  </r>
  <r>
    <s v="Crooklyn "/>
    <n v="6.9"/>
    <x v="7"/>
    <m/>
    <x v="11"/>
  </r>
  <r>
    <s v="Crooklyn "/>
    <n v="6.9"/>
    <x v="12"/>
    <m/>
    <x v="11"/>
  </r>
  <r>
    <s v="Jason X "/>
    <n v="4.4000000000000004"/>
    <x v="0"/>
    <m/>
    <x v="11"/>
  </r>
  <r>
    <s v="Jason X "/>
    <n v="4.4000000000000004"/>
    <x v="16"/>
    <m/>
    <x v="11"/>
  </r>
  <r>
    <s v="Jason X "/>
    <n v="4.4000000000000004"/>
    <x v="3"/>
    <m/>
    <x v="11"/>
  </r>
  <r>
    <s v="Jason X "/>
    <n v="4.4000000000000004"/>
    <x v="4"/>
    <m/>
    <x v="11"/>
  </r>
  <r>
    <s v="Bobby "/>
    <n v="7"/>
    <x v="12"/>
    <m/>
    <x v="11"/>
  </r>
  <r>
    <s v="Bobby "/>
    <n v="7"/>
    <x v="13"/>
    <m/>
    <x v="11"/>
  </r>
  <r>
    <s v="Head Over Heels "/>
    <n v="5.4"/>
    <x v="7"/>
    <m/>
    <x v="11"/>
  </r>
  <r>
    <s v="Head Over Heels "/>
    <n v="5.4"/>
    <x v="10"/>
    <m/>
    <x v="11"/>
  </r>
  <r>
    <s v="Head Over Heels "/>
    <n v="5.4"/>
    <x v="5"/>
    <m/>
    <x v="11"/>
  </r>
  <r>
    <s v="Fun Size "/>
    <n v="5.4"/>
    <x v="1"/>
    <m/>
    <x v="11"/>
  </r>
  <r>
    <s v="Fun Size "/>
    <n v="5.4"/>
    <x v="7"/>
    <m/>
    <x v="11"/>
  </r>
  <r>
    <s v="Little Children "/>
    <n v="7.6"/>
    <x v="12"/>
    <m/>
    <x v="11"/>
  </r>
  <r>
    <s v="Little Children "/>
    <n v="7.6"/>
    <x v="5"/>
    <m/>
    <x v="11"/>
  </r>
  <r>
    <s v="Gossip "/>
    <n v="5.9"/>
    <x v="12"/>
    <m/>
    <x v="11"/>
  </r>
  <r>
    <s v="Gossip "/>
    <n v="5.9"/>
    <x v="10"/>
    <m/>
    <x v="11"/>
  </r>
  <r>
    <s v="Gossip "/>
    <n v="5.9"/>
    <x v="4"/>
    <m/>
    <x v="11"/>
  </r>
  <r>
    <s v="A Walk on the Moon "/>
    <n v="6.6"/>
    <x v="12"/>
    <m/>
    <x v="11"/>
  </r>
  <r>
    <s v="Catch a Fire "/>
    <n v="6.7"/>
    <x v="18"/>
    <m/>
    <x v="11"/>
  </r>
  <r>
    <s v="Catch a Fire "/>
    <n v="6.7"/>
    <x v="12"/>
    <m/>
    <x v="11"/>
  </r>
  <r>
    <s v="Catch a Fire "/>
    <n v="6.7"/>
    <x v="13"/>
    <m/>
    <x v="11"/>
  </r>
  <r>
    <s v="Jefferson in Paris "/>
    <n v="5.7"/>
    <x v="18"/>
    <m/>
    <x v="11"/>
  </r>
  <r>
    <s v="Jefferson in Paris "/>
    <n v="5.7"/>
    <x v="12"/>
    <m/>
    <x v="11"/>
  </r>
  <r>
    <s v="Jefferson in Paris "/>
    <n v="5.7"/>
    <x v="13"/>
    <m/>
    <x v="11"/>
  </r>
  <r>
    <s v="Jefferson in Paris "/>
    <n v="5.7"/>
    <x v="5"/>
    <m/>
    <x v="11"/>
  </r>
  <r>
    <s v="Caravans "/>
    <n v="6.5"/>
    <x v="0"/>
    <m/>
    <x v="11"/>
  </r>
  <r>
    <s v="Caravans "/>
    <n v="6.5"/>
    <x v="1"/>
    <m/>
    <x v="11"/>
  </r>
  <r>
    <s v="Caravans "/>
    <n v="6.5"/>
    <x v="13"/>
    <m/>
    <x v="11"/>
  </r>
  <r>
    <s v="Mr. Turner "/>
    <n v="6.8"/>
    <x v="18"/>
    <m/>
    <x v="11"/>
  </r>
  <r>
    <s v="Mr. Turner "/>
    <n v="6.8"/>
    <x v="12"/>
    <m/>
    <x v="11"/>
  </r>
  <r>
    <s v="Mr. Turner "/>
    <n v="6.8"/>
    <x v="13"/>
    <m/>
    <x v="11"/>
  </r>
  <r>
    <s v="Amen. "/>
    <n v="7.3"/>
    <x v="18"/>
    <m/>
    <x v="11"/>
  </r>
  <r>
    <s v="Amen. "/>
    <n v="7.3"/>
    <x v="15"/>
    <m/>
    <x v="11"/>
  </r>
  <r>
    <s v="Amen. "/>
    <n v="7.3"/>
    <x v="12"/>
    <m/>
    <x v="11"/>
  </r>
  <r>
    <s v="Amen. "/>
    <n v="7.3"/>
    <x v="17"/>
    <m/>
    <x v="11"/>
  </r>
  <r>
    <s v="The Lucky Ones "/>
    <n v="7"/>
    <x v="7"/>
    <m/>
    <x v="11"/>
  </r>
  <r>
    <s v="The Lucky Ones "/>
    <n v="7"/>
    <x v="12"/>
    <m/>
    <x v="11"/>
  </r>
  <r>
    <s v="The Lucky Ones "/>
    <n v="7"/>
    <x v="17"/>
    <m/>
    <x v="11"/>
  </r>
  <r>
    <s v="Margaret "/>
    <n v="6.5"/>
    <x v="12"/>
    <m/>
    <x v="11"/>
  </r>
  <r>
    <s v="Flipped "/>
    <n v="7.7"/>
    <x v="7"/>
    <m/>
    <x v="11"/>
  </r>
  <r>
    <s v="Flipped "/>
    <n v="7.7"/>
    <x v="12"/>
    <m/>
    <x v="11"/>
  </r>
  <r>
    <s v="Flipped "/>
    <n v="7.7"/>
    <x v="5"/>
    <m/>
    <x v="11"/>
  </r>
  <r>
    <s v="Brokeback Mountain "/>
    <n v="7.7"/>
    <x v="12"/>
    <m/>
    <x v="11"/>
  </r>
  <r>
    <s v="Brokeback Mountain "/>
    <n v="7.7"/>
    <x v="5"/>
    <m/>
    <x v="11"/>
  </r>
  <r>
    <s v="Clueless "/>
    <n v="6.8"/>
    <x v="7"/>
    <m/>
    <x v="11"/>
  </r>
  <r>
    <s v="Clueless "/>
    <n v="6.8"/>
    <x v="5"/>
    <m/>
    <x v="11"/>
  </r>
  <r>
    <s v="Far from Heaven "/>
    <n v="7.4"/>
    <x v="12"/>
    <m/>
    <x v="11"/>
  </r>
  <r>
    <s v="Far from Heaven "/>
    <n v="7.4"/>
    <x v="5"/>
    <m/>
    <x v="11"/>
  </r>
  <r>
    <s v="Hot Tub Time Machine 2 "/>
    <n v="5.0999999999999996"/>
    <x v="7"/>
    <m/>
    <x v="11"/>
  </r>
  <r>
    <s v="Hot Tub Time Machine 2 "/>
    <n v="5.0999999999999996"/>
    <x v="3"/>
    <m/>
    <x v="11"/>
  </r>
  <r>
    <s v="Quills "/>
    <n v="7.4"/>
    <x v="18"/>
    <m/>
    <x v="11"/>
  </r>
  <r>
    <s v="Quills "/>
    <n v="7.4"/>
    <x v="12"/>
    <m/>
    <x v="11"/>
  </r>
  <r>
    <s v="Seven Psychopaths "/>
    <n v="7.2"/>
    <x v="7"/>
    <m/>
    <x v="11"/>
  </r>
  <r>
    <s v="Seven Psychopaths "/>
    <n v="7.2"/>
    <x v="15"/>
    <m/>
    <x v="11"/>
  </r>
  <r>
    <s v="Downfall "/>
    <n v="8.3000000000000007"/>
    <x v="18"/>
    <m/>
    <x v="11"/>
  </r>
  <r>
    <s v="Downfall "/>
    <n v="8.3000000000000007"/>
    <x v="12"/>
    <m/>
    <x v="11"/>
  </r>
  <r>
    <s v="Downfall "/>
    <n v="8.3000000000000007"/>
    <x v="13"/>
    <m/>
    <x v="11"/>
  </r>
  <r>
    <s v="Downfall "/>
    <n v="8.3000000000000007"/>
    <x v="17"/>
    <m/>
    <x v="11"/>
  </r>
  <r>
    <s v="The Sea Inside "/>
    <n v="8.1"/>
    <x v="18"/>
    <m/>
    <x v="11"/>
  </r>
  <r>
    <s v="The Sea Inside "/>
    <n v="8.1"/>
    <x v="12"/>
    <m/>
    <x v="11"/>
  </r>
  <r>
    <s v="The Sea Inside "/>
    <n v="8.1"/>
    <x v="5"/>
    <m/>
    <x v="11"/>
  </r>
  <r>
    <s v="Good Morning, Vietnam "/>
    <n v="7.3"/>
    <x v="18"/>
    <m/>
    <x v="11"/>
  </r>
  <r>
    <s v="Good Morning, Vietnam "/>
    <n v="7.3"/>
    <x v="7"/>
    <m/>
    <x v="11"/>
  </r>
  <r>
    <s v="Good Morning, Vietnam "/>
    <n v="7.3"/>
    <x v="12"/>
    <m/>
    <x v="11"/>
  </r>
  <r>
    <s v="Good Morning, Vietnam "/>
    <n v="7.3"/>
    <x v="17"/>
    <m/>
    <x v="11"/>
  </r>
  <r>
    <s v="Black Swan "/>
    <n v="8"/>
    <x v="12"/>
    <m/>
    <x v="11"/>
  </r>
  <r>
    <s v="Black Swan "/>
    <n v="8"/>
    <x v="4"/>
    <m/>
    <x v="11"/>
  </r>
  <r>
    <s v="The Godfather: Part II "/>
    <n v="9"/>
    <x v="15"/>
    <m/>
    <x v="11"/>
  </r>
  <r>
    <s v="The Godfather: Part II "/>
    <n v="9"/>
    <x v="12"/>
    <m/>
    <x v="11"/>
  </r>
  <r>
    <s v="Save the Last Dance "/>
    <n v="6.1"/>
    <x v="12"/>
    <m/>
    <x v="11"/>
  </r>
  <r>
    <s v="Save the Last Dance "/>
    <n v="6.1"/>
    <x v="19"/>
    <m/>
    <x v="11"/>
  </r>
  <r>
    <s v="Save the Last Dance "/>
    <n v="6.1"/>
    <x v="5"/>
    <m/>
    <x v="11"/>
  </r>
  <r>
    <s v="A Nightmare on Elm Street 4: The Dream Master "/>
    <n v="5.7"/>
    <x v="2"/>
    <m/>
    <x v="11"/>
  </r>
  <r>
    <s v="A Nightmare on Elm Street 4: The Dream Master "/>
    <n v="5.7"/>
    <x v="16"/>
    <m/>
    <x v="11"/>
  </r>
  <r>
    <s v="A Nightmare on Elm Street 4: The Dream Master "/>
    <n v="5.7"/>
    <x v="4"/>
    <m/>
    <x v="11"/>
  </r>
  <r>
    <s v="Miracles from Heaven "/>
    <n v="6.8"/>
    <x v="12"/>
    <m/>
    <x v="11"/>
  </r>
  <r>
    <s v="Dude, Where's My Car? "/>
    <n v="5.5"/>
    <x v="7"/>
    <m/>
    <x v="11"/>
  </r>
  <r>
    <s v="Dude, Where's My Car? "/>
    <n v="5.5"/>
    <x v="10"/>
    <m/>
    <x v="11"/>
  </r>
  <r>
    <s v="Young Guns "/>
    <n v="6.8"/>
    <x v="0"/>
    <m/>
    <x v="11"/>
  </r>
  <r>
    <s v="Young Guns "/>
    <n v="6.8"/>
    <x v="15"/>
    <m/>
    <x v="11"/>
  </r>
  <r>
    <s v="Young Guns "/>
    <n v="6.8"/>
    <x v="12"/>
    <m/>
    <x v="11"/>
  </r>
  <r>
    <s v="Young Guns "/>
    <n v="6.8"/>
    <x v="4"/>
    <m/>
    <x v="11"/>
  </r>
  <r>
    <s v="Young Guns "/>
    <n v="6.8"/>
    <x v="11"/>
    <m/>
    <x v="11"/>
  </r>
  <r>
    <s v="St. Vincent "/>
    <n v="7.3"/>
    <x v="7"/>
    <m/>
    <x v="11"/>
  </r>
  <r>
    <s v="St. Vincent "/>
    <n v="7.3"/>
    <x v="12"/>
    <m/>
    <x v="11"/>
  </r>
  <r>
    <s v="About Last Night "/>
    <n v="6.1"/>
    <x v="7"/>
    <m/>
    <x v="11"/>
  </r>
  <r>
    <s v="About Last Night "/>
    <n v="6.1"/>
    <x v="5"/>
    <m/>
    <x v="11"/>
  </r>
  <r>
    <s v="10 Things I Hate About You "/>
    <n v="7.2"/>
    <x v="7"/>
    <m/>
    <x v="11"/>
  </r>
  <r>
    <s v="10 Things I Hate About You "/>
    <n v="7.2"/>
    <x v="12"/>
    <m/>
    <x v="11"/>
  </r>
  <r>
    <s v="10 Things I Hate About You "/>
    <n v="7.2"/>
    <x v="5"/>
    <m/>
    <x v="11"/>
  </r>
  <r>
    <s v="The New Guy "/>
    <n v="5.9"/>
    <x v="7"/>
    <m/>
    <x v="11"/>
  </r>
  <r>
    <s v="Loaded Weapon 1 "/>
    <n v="6.1"/>
    <x v="0"/>
    <m/>
    <x v="11"/>
  </r>
  <r>
    <s v="Loaded Weapon 1 "/>
    <n v="6.1"/>
    <x v="7"/>
    <m/>
    <x v="11"/>
  </r>
  <r>
    <s v="Loaded Weapon 1 "/>
    <n v="6.1"/>
    <x v="15"/>
    <m/>
    <x v="11"/>
  </r>
  <r>
    <s v="The Shallows "/>
    <n v="6.8"/>
    <x v="12"/>
    <m/>
    <x v="11"/>
  </r>
  <r>
    <s v="The Shallows "/>
    <n v="6.8"/>
    <x v="16"/>
    <m/>
    <x v="11"/>
  </r>
  <r>
    <s v="The Shallows "/>
    <n v="6.8"/>
    <x v="4"/>
    <m/>
    <x v="11"/>
  </r>
  <r>
    <s v="The Butterfly Effect "/>
    <n v="7.7"/>
    <x v="3"/>
    <m/>
    <x v="11"/>
  </r>
  <r>
    <s v="The Butterfly Effect "/>
    <n v="7.7"/>
    <x v="4"/>
    <m/>
    <x v="11"/>
  </r>
  <r>
    <s v="Snow Day "/>
    <n v="4.9000000000000004"/>
    <x v="1"/>
    <m/>
    <x v="11"/>
  </r>
  <r>
    <s v="Snow Day "/>
    <n v="4.9000000000000004"/>
    <x v="7"/>
    <m/>
    <x v="11"/>
  </r>
  <r>
    <s v="Snow Day "/>
    <n v="4.9000000000000004"/>
    <x v="8"/>
    <m/>
    <x v="11"/>
  </r>
  <r>
    <s v="This Christmas "/>
    <n v="6.1"/>
    <x v="7"/>
    <m/>
    <x v="11"/>
  </r>
  <r>
    <s v="This Christmas "/>
    <n v="6.1"/>
    <x v="12"/>
    <m/>
    <x v="11"/>
  </r>
  <r>
    <s v="This Christmas "/>
    <n v="6.1"/>
    <x v="5"/>
    <m/>
    <x v="11"/>
  </r>
  <r>
    <s v="The Big Hit "/>
    <n v="6.1"/>
    <x v="0"/>
    <m/>
    <x v="11"/>
  </r>
  <r>
    <s v="The Big Hit "/>
    <n v="6.1"/>
    <x v="7"/>
    <m/>
    <x v="11"/>
  </r>
  <r>
    <s v="The Big Hit "/>
    <n v="6.1"/>
    <x v="15"/>
    <m/>
    <x v="11"/>
  </r>
  <r>
    <s v="The Big Hit "/>
    <n v="6.1"/>
    <x v="4"/>
    <m/>
    <x v="11"/>
  </r>
  <r>
    <s v="Harriet the Spy "/>
    <n v="5.9"/>
    <x v="7"/>
    <m/>
    <x v="11"/>
  </r>
  <r>
    <s v="Harriet the Spy "/>
    <n v="5.9"/>
    <x v="12"/>
    <m/>
    <x v="11"/>
  </r>
  <r>
    <s v="Harriet the Spy "/>
    <n v="5.9"/>
    <x v="8"/>
    <m/>
    <x v="11"/>
  </r>
  <r>
    <s v="Child's Play 2 "/>
    <n v="5.7"/>
    <x v="2"/>
    <m/>
    <x v="11"/>
  </r>
  <r>
    <s v="Child's Play 2 "/>
    <n v="5.7"/>
    <x v="16"/>
    <m/>
    <x v="11"/>
  </r>
  <r>
    <s v="No Good Deed "/>
    <n v="5.6"/>
    <x v="15"/>
    <m/>
    <x v="11"/>
  </r>
  <r>
    <s v="No Good Deed "/>
    <n v="5.6"/>
    <x v="4"/>
    <m/>
    <x v="11"/>
  </r>
  <r>
    <s v="The Mist "/>
    <n v="7.2"/>
    <x v="16"/>
    <m/>
    <x v="11"/>
  </r>
  <r>
    <s v="Ex Machina "/>
    <n v="7.7"/>
    <x v="12"/>
    <m/>
    <x v="11"/>
  </r>
  <r>
    <s v="Ex Machina "/>
    <n v="7.7"/>
    <x v="10"/>
    <m/>
    <x v="11"/>
  </r>
  <r>
    <s v="Ex Machina "/>
    <n v="7.7"/>
    <x v="3"/>
    <m/>
    <x v="11"/>
  </r>
  <r>
    <s v="Ex Machina "/>
    <n v="7.7"/>
    <x v="4"/>
    <m/>
    <x v="11"/>
  </r>
  <r>
    <s v="Being John Malkovich "/>
    <n v="7.8"/>
    <x v="7"/>
    <m/>
    <x v="11"/>
  </r>
  <r>
    <s v="Being John Malkovich "/>
    <n v="7.8"/>
    <x v="12"/>
    <m/>
    <x v="11"/>
  </r>
  <r>
    <s v="Being John Malkovich "/>
    <n v="7.8"/>
    <x v="2"/>
    <m/>
    <x v="11"/>
  </r>
  <r>
    <s v="Two Can Play That Game "/>
    <n v="6.1"/>
    <x v="7"/>
    <m/>
    <x v="11"/>
  </r>
  <r>
    <s v="Two Can Play That Game "/>
    <n v="6.1"/>
    <x v="5"/>
    <m/>
    <x v="11"/>
  </r>
  <r>
    <s v="Earth to Echo "/>
    <n v="5.8"/>
    <x v="1"/>
    <m/>
    <x v="11"/>
  </r>
  <r>
    <s v="Earth to Echo "/>
    <n v="5.8"/>
    <x v="8"/>
    <m/>
    <x v="11"/>
  </r>
  <r>
    <s v="Earth to Echo "/>
    <n v="5.8"/>
    <x v="3"/>
    <m/>
    <x v="11"/>
  </r>
  <r>
    <s v="Crazy/Beautiful "/>
    <n v="6.5"/>
    <x v="12"/>
    <m/>
    <x v="11"/>
  </r>
  <r>
    <s v="Crazy/Beautiful "/>
    <n v="6.5"/>
    <x v="5"/>
    <m/>
    <x v="11"/>
  </r>
  <r>
    <s v="Letters from Iwo Jima "/>
    <n v="7.9"/>
    <x v="12"/>
    <m/>
    <x v="11"/>
  </r>
  <r>
    <s v="Letters from Iwo Jima "/>
    <n v="7.9"/>
    <x v="13"/>
    <m/>
    <x v="11"/>
  </r>
  <r>
    <s v="Letters from Iwo Jima "/>
    <n v="7.9"/>
    <x v="17"/>
    <m/>
    <x v="11"/>
  </r>
  <r>
    <s v="The Astronaut Farmer "/>
    <n v="6.3"/>
    <x v="1"/>
    <m/>
    <x v="11"/>
  </r>
  <r>
    <s v="The Astronaut Farmer "/>
    <n v="6.3"/>
    <x v="12"/>
    <m/>
    <x v="11"/>
  </r>
  <r>
    <s v="The Astronaut Farmer "/>
    <n v="6.3"/>
    <x v="3"/>
    <m/>
    <x v="11"/>
  </r>
  <r>
    <s v="Room "/>
    <n v="8.3000000000000007"/>
    <x v="12"/>
    <m/>
    <x v="11"/>
  </r>
  <r>
    <s v="Dirty Work "/>
    <n v="6.4"/>
    <x v="7"/>
    <m/>
    <x v="11"/>
  </r>
  <r>
    <s v="Serial Mom "/>
    <n v="6.7"/>
    <x v="7"/>
    <m/>
    <x v="11"/>
  </r>
  <r>
    <s v="Serial Mom "/>
    <n v="6.7"/>
    <x v="15"/>
    <m/>
    <x v="11"/>
  </r>
  <r>
    <s v="Serial Mom "/>
    <n v="6.7"/>
    <x v="4"/>
    <m/>
    <x v="11"/>
  </r>
  <r>
    <s v="Dick "/>
    <n v="6.1"/>
    <x v="7"/>
    <m/>
    <x v="11"/>
  </r>
  <r>
    <s v="Light It Up "/>
    <n v="6"/>
    <x v="12"/>
    <m/>
    <x v="11"/>
  </r>
  <r>
    <s v="Light It Up "/>
    <n v="6"/>
    <x v="4"/>
    <m/>
    <x v="11"/>
  </r>
  <r>
    <s v="54 "/>
    <n v="5.8"/>
    <x v="12"/>
    <m/>
    <x v="11"/>
  </r>
  <r>
    <s v="54 "/>
    <n v="5.8"/>
    <x v="19"/>
    <m/>
    <x v="11"/>
  </r>
  <r>
    <s v="Bubble Boy "/>
    <n v="5.6"/>
    <x v="1"/>
    <m/>
    <x v="11"/>
  </r>
  <r>
    <s v="Bubble Boy "/>
    <n v="5.6"/>
    <x v="7"/>
    <m/>
    <x v="11"/>
  </r>
  <r>
    <s v="Bubble Boy "/>
    <n v="5.6"/>
    <x v="5"/>
    <m/>
    <x v="11"/>
  </r>
  <r>
    <s v="Bubble Boy "/>
    <n v="5.6"/>
    <x v="3"/>
    <m/>
    <x v="11"/>
  </r>
  <r>
    <s v="Birthday Girl "/>
    <n v="6.1"/>
    <x v="7"/>
    <m/>
    <x v="11"/>
  </r>
  <r>
    <s v="Birthday Girl "/>
    <n v="6.1"/>
    <x v="15"/>
    <m/>
    <x v="11"/>
  </r>
  <r>
    <s v="Birthday Girl "/>
    <n v="6.1"/>
    <x v="4"/>
    <m/>
    <x v="11"/>
  </r>
  <r>
    <s v="21 &amp; Over "/>
    <n v="5.9"/>
    <x v="7"/>
    <m/>
    <x v="11"/>
  </r>
  <r>
    <s v="Paris, je t'aime "/>
    <n v="7.3"/>
    <x v="7"/>
    <m/>
    <x v="11"/>
  </r>
  <r>
    <s v="Paris, je t'aime "/>
    <n v="7.3"/>
    <x v="12"/>
    <m/>
    <x v="11"/>
  </r>
  <r>
    <s v="Paris, je t'aime "/>
    <n v="7.3"/>
    <x v="5"/>
    <m/>
    <x v="11"/>
  </r>
  <r>
    <s v="Resurrecting the Champ "/>
    <n v="6.8"/>
    <x v="12"/>
    <m/>
    <x v="11"/>
  </r>
  <r>
    <s v="Resurrecting the Champ "/>
    <n v="6.8"/>
    <x v="14"/>
    <m/>
    <x v="11"/>
  </r>
  <r>
    <s v="Admission "/>
    <n v="5.7"/>
    <x v="7"/>
    <m/>
    <x v="11"/>
  </r>
  <r>
    <s v="Admission "/>
    <n v="5.7"/>
    <x v="12"/>
    <m/>
    <x v="11"/>
  </r>
  <r>
    <s v="Admission "/>
    <n v="5.7"/>
    <x v="5"/>
    <m/>
    <x v="11"/>
  </r>
  <r>
    <s v="The Widow of Saint-Pierre "/>
    <n v="7.3"/>
    <x v="12"/>
    <m/>
    <x v="11"/>
  </r>
  <r>
    <s v="The Widow of Saint-Pierre "/>
    <n v="7.3"/>
    <x v="5"/>
    <m/>
    <x v="11"/>
  </r>
  <r>
    <s v="Chloe "/>
    <n v="6.3"/>
    <x v="12"/>
    <m/>
    <x v="11"/>
  </r>
  <r>
    <s v="Chloe "/>
    <n v="6.3"/>
    <x v="10"/>
    <m/>
    <x v="11"/>
  </r>
  <r>
    <s v="Chloe "/>
    <n v="6.3"/>
    <x v="5"/>
    <m/>
    <x v="11"/>
  </r>
  <r>
    <s v="Chloe "/>
    <n v="6.3"/>
    <x v="4"/>
    <m/>
    <x v="11"/>
  </r>
  <r>
    <s v="Faithful "/>
    <n v="5.9"/>
    <x v="7"/>
    <m/>
    <x v="11"/>
  </r>
  <r>
    <s v="Faithful "/>
    <n v="5.9"/>
    <x v="15"/>
    <m/>
    <x v="11"/>
  </r>
  <r>
    <s v="Faithful "/>
    <n v="5.9"/>
    <x v="12"/>
    <m/>
    <x v="11"/>
  </r>
  <r>
    <s v="Find Me Guilty "/>
    <n v="7.1"/>
    <x v="18"/>
    <m/>
    <x v="11"/>
  </r>
  <r>
    <s v="Find Me Guilty "/>
    <n v="7.1"/>
    <x v="7"/>
    <m/>
    <x v="11"/>
  </r>
  <r>
    <s v="Find Me Guilty "/>
    <n v="7.1"/>
    <x v="15"/>
    <m/>
    <x v="11"/>
  </r>
  <r>
    <s v="Find Me Guilty "/>
    <n v="7.1"/>
    <x v="12"/>
    <m/>
    <x v="11"/>
  </r>
  <r>
    <s v="The Perks of Being a Wallflower "/>
    <n v="8"/>
    <x v="12"/>
    <m/>
    <x v="11"/>
  </r>
  <r>
    <s v="The Perks of Being a Wallflower "/>
    <n v="8"/>
    <x v="5"/>
    <m/>
    <x v="11"/>
  </r>
  <r>
    <s v="Excessive Force "/>
    <n v="5.0999999999999996"/>
    <x v="0"/>
    <m/>
    <x v="11"/>
  </r>
  <r>
    <s v="Infamous "/>
    <n v="7.1"/>
    <x v="18"/>
    <m/>
    <x v="11"/>
  </r>
  <r>
    <s v="Infamous "/>
    <n v="7.1"/>
    <x v="15"/>
    <m/>
    <x v="11"/>
  </r>
  <r>
    <s v="Infamous "/>
    <n v="7.1"/>
    <x v="12"/>
    <m/>
    <x v="11"/>
  </r>
  <r>
    <s v="The Claim "/>
    <n v="6.5"/>
    <x v="12"/>
    <m/>
    <x v="11"/>
  </r>
  <r>
    <s v="The Claim "/>
    <n v="6.5"/>
    <x v="5"/>
    <m/>
    <x v="11"/>
  </r>
  <r>
    <s v="The Claim "/>
    <n v="6.5"/>
    <x v="11"/>
    <m/>
    <x v="11"/>
  </r>
  <r>
    <s v="The Vatican Tapes "/>
    <n v="4.5"/>
    <x v="16"/>
    <m/>
    <x v="11"/>
  </r>
  <r>
    <s v="The Vatican Tapes "/>
    <n v="4.5"/>
    <x v="4"/>
    <m/>
    <x v="11"/>
  </r>
  <r>
    <s v="Attack the Block "/>
    <n v="6.6"/>
    <x v="0"/>
    <m/>
    <x v="11"/>
  </r>
  <r>
    <s v="Attack the Block "/>
    <n v="6.6"/>
    <x v="7"/>
    <m/>
    <x v="11"/>
  </r>
  <r>
    <s v="Attack the Block "/>
    <n v="6.6"/>
    <x v="3"/>
    <m/>
    <x v="11"/>
  </r>
  <r>
    <s v="Attack the Block "/>
    <n v="6.6"/>
    <x v="4"/>
    <m/>
    <x v="11"/>
  </r>
  <r>
    <s v="In the Land of Blood and Honey "/>
    <n v="4.3"/>
    <x v="12"/>
    <m/>
    <x v="11"/>
  </r>
  <r>
    <s v="In the Land of Blood and Honey "/>
    <n v="4.3"/>
    <x v="5"/>
    <m/>
    <x v="11"/>
  </r>
  <r>
    <s v="In the Land of Blood and Honey "/>
    <n v="4.3"/>
    <x v="17"/>
    <m/>
    <x v="11"/>
  </r>
  <r>
    <s v="The Call "/>
    <n v="6.7"/>
    <x v="15"/>
    <m/>
    <x v="11"/>
  </r>
  <r>
    <s v="The Call "/>
    <n v="6.7"/>
    <x v="4"/>
    <m/>
    <x v="11"/>
  </r>
  <r>
    <s v="Operation Chromite "/>
    <n v="6.8"/>
    <x v="0"/>
    <m/>
    <x v="11"/>
  </r>
  <r>
    <s v="Operation Chromite "/>
    <n v="6.8"/>
    <x v="12"/>
    <m/>
    <x v="11"/>
  </r>
  <r>
    <s v="Operation Chromite "/>
    <n v="6.8"/>
    <x v="13"/>
    <m/>
    <x v="11"/>
  </r>
  <r>
    <s v="Operation Chromite "/>
    <n v="6.8"/>
    <x v="17"/>
    <m/>
    <x v="11"/>
  </r>
  <r>
    <s v="The Crocodile Hunter: Collision Course "/>
    <n v="5.4"/>
    <x v="0"/>
    <m/>
    <x v="11"/>
  </r>
  <r>
    <s v="The Crocodile Hunter: Collision Course "/>
    <n v="5.4"/>
    <x v="1"/>
    <m/>
    <x v="11"/>
  </r>
  <r>
    <s v="The Crocodile Hunter: Collision Course "/>
    <n v="5.4"/>
    <x v="7"/>
    <m/>
    <x v="11"/>
  </r>
  <r>
    <s v="The Crocodile Hunter: Collision Course "/>
    <n v="5.4"/>
    <x v="8"/>
    <m/>
    <x v="11"/>
  </r>
  <r>
    <s v="I Love You Phillip Morris "/>
    <n v="6.6"/>
    <x v="18"/>
    <m/>
    <x v="11"/>
  </r>
  <r>
    <s v="I Love You Phillip Morris "/>
    <n v="6.6"/>
    <x v="7"/>
    <m/>
    <x v="11"/>
  </r>
  <r>
    <s v="I Love You Phillip Morris "/>
    <n v="6.6"/>
    <x v="15"/>
    <m/>
    <x v="11"/>
  </r>
  <r>
    <s v="I Love You Phillip Morris "/>
    <n v="6.6"/>
    <x v="12"/>
    <m/>
    <x v="11"/>
  </r>
  <r>
    <s v="I Love You Phillip Morris "/>
    <n v="6.6"/>
    <x v="5"/>
    <m/>
    <x v="11"/>
  </r>
  <r>
    <s v="Antwone Fisher "/>
    <n v="7.3"/>
    <x v="18"/>
    <m/>
    <x v="11"/>
  </r>
  <r>
    <s v="Antwone Fisher "/>
    <n v="7.3"/>
    <x v="12"/>
    <m/>
    <x v="11"/>
  </r>
  <r>
    <s v="The Emperor's Club "/>
    <n v="6.9"/>
    <x v="12"/>
    <m/>
    <x v="11"/>
  </r>
  <r>
    <s v="True Romance "/>
    <n v="8"/>
    <x v="0"/>
    <m/>
    <x v="11"/>
  </r>
  <r>
    <s v="True Romance "/>
    <n v="8"/>
    <x v="15"/>
    <m/>
    <x v="11"/>
  </r>
  <r>
    <s v="True Romance "/>
    <n v="8"/>
    <x v="12"/>
    <m/>
    <x v="11"/>
  </r>
  <r>
    <s v="True Romance "/>
    <n v="8"/>
    <x v="5"/>
    <m/>
    <x v="11"/>
  </r>
  <r>
    <s v="True Romance "/>
    <n v="8"/>
    <x v="4"/>
    <m/>
    <x v="11"/>
  </r>
  <r>
    <s v="Glengarry Glen Ross "/>
    <n v="7.8"/>
    <x v="15"/>
    <m/>
    <x v="11"/>
  </r>
  <r>
    <s v="Glengarry Glen Ross "/>
    <n v="7.8"/>
    <x v="12"/>
    <m/>
    <x v="11"/>
  </r>
  <r>
    <s v="Glengarry Glen Ross "/>
    <n v="7.8"/>
    <x v="10"/>
    <m/>
    <x v="11"/>
  </r>
  <r>
    <s v="The Killer Inside Me "/>
    <n v="6.1"/>
    <x v="15"/>
    <m/>
    <x v="11"/>
  </r>
  <r>
    <s v="The Killer Inside Me "/>
    <n v="6.1"/>
    <x v="12"/>
    <m/>
    <x v="11"/>
  </r>
  <r>
    <s v="The Killer Inside Me "/>
    <n v="6.1"/>
    <x v="4"/>
    <m/>
    <x v="11"/>
  </r>
  <r>
    <s v="Sorority Row "/>
    <n v="5.0999999999999996"/>
    <x v="16"/>
    <m/>
    <x v="11"/>
  </r>
  <r>
    <s v="Sorority Row "/>
    <n v="5.0999999999999996"/>
    <x v="10"/>
    <m/>
    <x v="11"/>
  </r>
  <r>
    <s v="Lars and the Real Girl "/>
    <n v="7.4"/>
    <x v="7"/>
    <m/>
    <x v="11"/>
  </r>
  <r>
    <s v="Lars and the Real Girl "/>
    <n v="7.4"/>
    <x v="12"/>
    <m/>
    <x v="11"/>
  </r>
  <r>
    <s v="Lars and the Real Girl "/>
    <n v="7.4"/>
    <x v="5"/>
    <m/>
    <x v="11"/>
  </r>
  <r>
    <s v="The Boy in the Striped Pajamas "/>
    <n v="7.8"/>
    <x v="12"/>
    <m/>
    <x v="11"/>
  </r>
  <r>
    <s v="The Boy in the Striped Pajamas "/>
    <n v="7.8"/>
    <x v="17"/>
    <m/>
    <x v="11"/>
  </r>
  <r>
    <s v="Dancer in the Dark "/>
    <n v="8"/>
    <x v="15"/>
    <m/>
    <x v="11"/>
  </r>
  <r>
    <s v="Dancer in the Dark "/>
    <n v="8"/>
    <x v="12"/>
    <m/>
    <x v="11"/>
  </r>
  <r>
    <s v="Dancer in the Dark "/>
    <n v="8"/>
    <x v="9"/>
    <m/>
    <x v="11"/>
  </r>
  <r>
    <s v="Oscar and Lucinda "/>
    <n v="6.7"/>
    <x v="12"/>
    <m/>
    <x v="11"/>
  </r>
  <r>
    <s v="Oscar and Lucinda "/>
    <n v="6.7"/>
    <x v="5"/>
    <m/>
    <x v="11"/>
  </r>
  <r>
    <s v="The Funeral "/>
    <n v="6.6"/>
    <x v="15"/>
    <m/>
    <x v="11"/>
  </r>
  <r>
    <s v="The Funeral "/>
    <n v="6.6"/>
    <x v="12"/>
    <m/>
    <x v="11"/>
  </r>
  <r>
    <s v="Solitary Man "/>
    <n v="6.4"/>
    <x v="7"/>
    <m/>
    <x v="11"/>
  </r>
  <r>
    <s v="Solitary Man "/>
    <n v="6.4"/>
    <x v="12"/>
    <m/>
    <x v="11"/>
  </r>
  <r>
    <s v="Solitary Man "/>
    <n v="6.4"/>
    <x v="5"/>
    <m/>
    <x v="11"/>
  </r>
  <r>
    <s v="Machete "/>
    <n v="6.7"/>
    <x v="0"/>
    <m/>
    <x v="11"/>
  </r>
  <r>
    <s v="Machete "/>
    <n v="6.7"/>
    <x v="15"/>
    <m/>
    <x v="11"/>
  </r>
  <r>
    <s v="Machete "/>
    <n v="6.7"/>
    <x v="4"/>
    <m/>
    <x v="11"/>
  </r>
  <r>
    <s v="Casino Jack "/>
    <n v="6.2"/>
    <x v="18"/>
    <m/>
    <x v="11"/>
  </r>
  <r>
    <s v="Casino Jack "/>
    <n v="6.2"/>
    <x v="7"/>
    <m/>
    <x v="11"/>
  </r>
  <r>
    <s v="Casino Jack "/>
    <n v="6.2"/>
    <x v="15"/>
    <m/>
    <x v="11"/>
  </r>
  <r>
    <s v="Casino Jack "/>
    <n v="6.2"/>
    <x v="12"/>
    <m/>
    <x v="11"/>
  </r>
  <r>
    <s v="The Land Before Time "/>
    <n v="7.3"/>
    <x v="1"/>
    <m/>
    <x v="11"/>
  </r>
  <r>
    <s v="The Land Before Time "/>
    <n v="7.3"/>
    <x v="6"/>
    <m/>
    <x v="11"/>
  </r>
  <r>
    <s v="The Land Before Time "/>
    <n v="7.3"/>
    <x v="8"/>
    <m/>
    <x v="11"/>
  </r>
  <r>
    <s v="Tae Guk Gi: The Brotherhood of War "/>
    <n v="8.1"/>
    <x v="0"/>
    <m/>
    <x v="11"/>
  </r>
  <r>
    <s v="Tae Guk Gi: The Brotherhood of War "/>
    <n v="8.1"/>
    <x v="12"/>
    <m/>
    <x v="11"/>
  </r>
  <r>
    <s v="Tae Guk Gi: The Brotherhood of War "/>
    <n v="8.1"/>
    <x v="17"/>
    <m/>
    <x v="11"/>
  </r>
  <r>
    <s v="The Perfect Game "/>
    <n v="7"/>
    <x v="7"/>
    <m/>
    <x v="11"/>
  </r>
  <r>
    <s v="The Perfect Game "/>
    <n v="7"/>
    <x v="12"/>
    <m/>
    <x v="11"/>
  </r>
  <r>
    <s v="The Perfect Game "/>
    <n v="7"/>
    <x v="8"/>
    <m/>
    <x v="11"/>
  </r>
  <r>
    <s v="The Perfect Game "/>
    <n v="7"/>
    <x v="14"/>
    <m/>
    <x v="11"/>
  </r>
  <r>
    <s v="The Exorcist "/>
    <n v="8"/>
    <x v="16"/>
    <m/>
    <x v="11"/>
  </r>
  <r>
    <s v="Jaws "/>
    <n v="8"/>
    <x v="1"/>
    <m/>
    <x v="11"/>
  </r>
  <r>
    <s v="Jaws "/>
    <n v="8"/>
    <x v="12"/>
    <m/>
    <x v="11"/>
  </r>
  <r>
    <s v="Jaws "/>
    <n v="8"/>
    <x v="4"/>
    <m/>
    <x v="11"/>
  </r>
  <r>
    <s v="American Pie "/>
    <n v="7"/>
    <x v="7"/>
    <m/>
    <x v="11"/>
  </r>
  <r>
    <s v="Ernest &amp; Celestine "/>
    <n v="7.9"/>
    <x v="6"/>
    <m/>
    <x v="11"/>
  </r>
  <r>
    <s v="Ernest &amp; Celestine "/>
    <n v="7.9"/>
    <x v="7"/>
    <m/>
    <x v="11"/>
  </r>
  <r>
    <s v="Ernest &amp; Celestine "/>
    <n v="7.9"/>
    <x v="15"/>
    <m/>
    <x v="11"/>
  </r>
  <r>
    <s v="Ernest &amp; Celestine "/>
    <n v="7.9"/>
    <x v="12"/>
    <m/>
    <x v="11"/>
  </r>
  <r>
    <s v="Ernest &amp; Celestine "/>
    <n v="7.9"/>
    <x v="8"/>
    <m/>
    <x v="11"/>
  </r>
  <r>
    <s v="The Golden Child "/>
    <n v="5.9"/>
    <x v="0"/>
    <m/>
    <x v="11"/>
  </r>
  <r>
    <s v="The Golden Child "/>
    <n v="5.9"/>
    <x v="1"/>
    <m/>
    <x v="11"/>
  </r>
  <r>
    <s v="The Golden Child "/>
    <n v="5.9"/>
    <x v="7"/>
    <m/>
    <x v="11"/>
  </r>
  <r>
    <s v="The Golden Child "/>
    <n v="5.9"/>
    <x v="2"/>
    <m/>
    <x v="11"/>
  </r>
  <r>
    <s v="The Golden Child "/>
    <n v="5.9"/>
    <x v="10"/>
    <m/>
    <x v="11"/>
  </r>
  <r>
    <s v="Think Like a Man "/>
    <n v="6.6"/>
    <x v="7"/>
    <m/>
    <x v="11"/>
  </r>
  <r>
    <s v="Think Like a Man "/>
    <n v="6.6"/>
    <x v="5"/>
    <m/>
    <x v="11"/>
  </r>
  <r>
    <s v="Barbershop "/>
    <n v="6.3"/>
    <x v="7"/>
    <m/>
    <x v="11"/>
  </r>
  <r>
    <s v="Barbershop "/>
    <n v="6.3"/>
    <x v="12"/>
    <m/>
    <x v="11"/>
  </r>
  <r>
    <s v="Star Trek II: The Wrath of Khan "/>
    <n v="7.7"/>
    <x v="0"/>
    <m/>
    <x v="11"/>
  </r>
  <r>
    <s v="Star Trek II: The Wrath of Khan "/>
    <n v="7.7"/>
    <x v="1"/>
    <m/>
    <x v="11"/>
  </r>
  <r>
    <s v="Star Trek II: The Wrath of Khan "/>
    <n v="7.7"/>
    <x v="3"/>
    <m/>
    <x v="11"/>
  </r>
  <r>
    <s v="Ace Ventura: Pet Detective "/>
    <n v="6.9"/>
    <x v="7"/>
    <m/>
    <x v="11"/>
  </r>
  <r>
    <s v="WarGames "/>
    <n v="7.1"/>
    <x v="3"/>
    <m/>
    <x v="11"/>
  </r>
  <r>
    <s v="WarGames "/>
    <n v="7.1"/>
    <x v="4"/>
    <m/>
    <x v="11"/>
  </r>
  <r>
    <s v="Witness "/>
    <n v="7.4"/>
    <x v="15"/>
    <m/>
    <x v="11"/>
  </r>
  <r>
    <s v="Witness "/>
    <n v="7.4"/>
    <x v="12"/>
    <m/>
    <x v="11"/>
  </r>
  <r>
    <s v="Witness "/>
    <n v="7.4"/>
    <x v="5"/>
    <m/>
    <x v="11"/>
  </r>
  <r>
    <s v="Witness "/>
    <n v="7.4"/>
    <x v="4"/>
    <m/>
    <x v="11"/>
  </r>
  <r>
    <s v="Act of Valor "/>
    <n v="6.5"/>
    <x v="0"/>
    <m/>
    <x v="11"/>
  </r>
  <r>
    <s v="Act of Valor "/>
    <n v="6.5"/>
    <x v="1"/>
    <m/>
    <x v="11"/>
  </r>
  <r>
    <s v="Act of Valor "/>
    <n v="6.5"/>
    <x v="12"/>
    <m/>
    <x v="11"/>
  </r>
  <r>
    <s v="Act of Valor "/>
    <n v="6.5"/>
    <x v="4"/>
    <m/>
    <x v="11"/>
  </r>
  <r>
    <s v="Act of Valor "/>
    <n v="6.5"/>
    <x v="17"/>
    <m/>
    <x v="11"/>
  </r>
  <r>
    <s v="Step Up "/>
    <n v="6.5"/>
    <x v="15"/>
    <m/>
    <x v="11"/>
  </r>
  <r>
    <s v="Step Up "/>
    <n v="6.5"/>
    <x v="12"/>
    <m/>
    <x v="11"/>
  </r>
  <r>
    <s v="Step Up "/>
    <n v="6.5"/>
    <x v="19"/>
    <m/>
    <x v="11"/>
  </r>
  <r>
    <s v="Step Up "/>
    <n v="6.5"/>
    <x v="5"/>
    <m/>
    <x v="11"/>
  </r>
  <r>
    <s v="Beavis and Butt-Head Do America "/>
    <n v="6.8"/>
    <x v="1"/>
    <m/>
    <x v="11"/>
  </r>
  <r>
    <s v="Beavis and Butt-Head Do America "/>
    <n v="6.8"/>
    <x v="6"/>
    <m/>
    <x v="11"/>
  </r>
  <r>
    <s v="Beavis and Butt-Head Do America "/>
    <n v="6.8"/>
    <x v="7"/>
    <m/>
    <x v="11"/>
  </r>
  <r>
    <s v="Beavis and Butt-Head Do America "/>
    <n v="6.8"/>
    <x v="15"/>
    <m/>
    <x v="11"/>
  </r>
  <r>
    <s v="Jackie Brown "/>
    <n v="7.5"/>
    <x v="15"/>
    <m/>
    <x v="11"/>
  </r>
  <r>
    <s v="Jackie Brown "/>
    <n v="7.5"/>
    <x v="4"/>
    <m/>
    <x v="11"/>
  </r>
  <r>
    <s v="Harold &amp; Kumar Escape from Guantanamo Bay "/>
    <n v="6.6"/>
    <x v="1"/>
    <m/>
    <x v="11"/>
  </r>
  <r>
    <s v="Harold &amp; Kumar Escape from Guantanamo Bay "/>
    <n v="6.6"/>
    <x v="7"/>
    <m/>
    <x v="11"/>
  </r>
  <r>
    <s v="Chronicle "/>
    <n v="7.1"/>
    <x v="12"/>
    <m/>
    <x v="11"/>
  </r>
  <r>
    <s v="Chronicle "/>
    <n v="7.1"/>
    <x v="3"/>
    <m/>
    <x v="11"/>
  </r>
  <r>
    <s v="Chronicle "/>
    <n v="7.1"/>
    <x v="4"/>
    <m/>
    <x v="11"/>
  </r>
  <r>
    <s v="Yentl "/>
    <n v="6.6"/>
    <x v="12"/>
    <m/>
    <x v="11"/>
  </r>
  <r>
    <s v="Yentl "/>
    <n v="6.6"/>
    <x v="9"/>
    <m/>
    <x v="11"/>
  </r>
  <r>
    <s v="Yentl "/>
    <n v="6.6"/>
    <x v="5"/>
    <m/>
    <x v="11"/>
  </r>
  <r>
    <s v="Time Bandits "/>
    <n v="7"/>
    <x v="1"/>
    <m/>
    <x v="11"/>
  </r>
  <r>
    <s v="Time Bandits "/>
    <n v="7"/>
    <x v="7"/>
    <m/>
    <x v="11"/>
  </r>
  <r>
    <s v="Time Bandits "/>
    <n v="7"/>
    <x v="2"/>
    <m/>
    <x v="11"/>
  </r>
  <r>
    <s v="Time Bandits "/>
    <n v="7"/>
    <x v="3"/>
    <m/>
    <x v="11"/>
  </r>
  <r>
    <s v="Project X "/>
    <n v="6.7"/>
    <x v="7"/>
    <m/>
    <x v="11"/>
  </r>
  <r>
    <s v="Project X "/>
    <n v="6.7"/>
    <x v="15"/>
    <m/>
    <x v="11"/>
  </r>
  <r>
    <s v="One Hour Photo "/>
    <n v="6.8"/>
    <x v="12"/>
    <m/>
    <x v="11"/>
  </r>
  <r>
    <s v="One Hour Photo "/>
    <n v="6.8"/>
    <x v="4"/>
    <m/>
    <x v="11"/>
  </r>
  <r>
    <s v="Quarantine "/>
    <n v="6"/>
    <x v="16"/>
    <m/>
    <x v="11"/>
  </r>
  <r>
    <s v="Quarantine "/>
    <n v="6"/>
    <x v="3"/>
    <m/>
    <x v="11"/>
  </r>
  <r>
    <s v="Quarantine "/>
    <n v="6"/>
    <x v="4"/>
    <m/>
    <x v="11"/>
  </r>
  <r>
    <s v="The Eye "/>
    <n v="5.4"/>
    <x v="16"/>
    <m/>
    <x v="11"/>
  </r>
  <r>
    <s v="The Eye "/>
    <n v="5.4"/>
    <x v="10"/>
    <m/>
    <x v="11"/>
  </r>
  <r>
    <s v="Johnson Family Vacation "/>
    <n v="4.3"/>
    <x v="7"/>
    <m/>
    <x v="11"/>
  </r>
  <r>
    <s v="How High "/>
    <n v="6.2"/>
    <x v="7"/>
    <m/>
    <x v="11"/>
  </r>
  <r>
    <s v="How High "/>
    <n v="6.2"/>
    <x v="2"/>
    <m/>
    <x v="11"/>
  </r>
  <r>
    <s v="The Muppet Christmas Carol "/>
    <n v="7.7"/>
    <x v="7"/>
    <m/>
    <x v="11"/>
  </r>
  <r>
    <s v="The Muppet Christmas Carol "/>
    <n v="7.7"/>
    <x v="12"/>
    <m/>
    <x v="11"/>
  </r>
  <r>
    <s v="The Muppet Christmas Carol "/>
    <n v="7.7"/>
    <x v="8"/>
    <m/>
    <x v="11"/>
  </r>
  <r>
    <s v="The Muppet Christmas Carol "/>
    <n v="7.7"/>
    <x v="2"/>
    <m/>
    <x v="11"/>
  </r>
  <r>
    <s v="The Muppet Christmas Carol "/>
    <n v="7.7"/>
    <x v="9"/>
    <m/>
    <x v="11"/>
  </r>
  <r>
    <s v="Frida "/>
    <n v="7.4"/>
    <x v="18"/>
    <m/>
    <x v="11"/>
  </r>
  <r>
    <s v="Frida "/>
    <n v="7.4"/>
    <x v="12"/>
    <m/>
    <x v="11"/>
  </r>
  <r>
    <s v="Frida "/>
    <n v="7.4"/>
    <x v="5"/>
    <m/>
    <x v="11"/>
  </r>
  <r>
    <s v="Katy Perry: Part of Me "/>
    <n v="5.9"/>
    <x v="20"/>
    <m/>
    <x v="11"/>
  </r>
  <r>
    <s v="Katy Perry: Part of Me "/>
    <n v="5.9"/>
    <x v="19"/>
    <m/>
    <x v="11"/>
  </r>
  <r>
    <s v="The Fault in Our Stars "/>
    <n v="7.8"/>
    <x v="12"/>
    <m/>
    <x v="11"/>
  </r>
  <r>
    <s v="The Fault in Our Stars "/>
    <n v="7.8"/>
    <x v="5"/>
    <m/>
    <x v="11"/>
  </r>
  <r>
    <s v="Rounders "/>
    <n v="7.4"/>
    <x v="15"/>
    <m/>
    <x v="11"/>
  </r>
  <r>
    <s v="Rounders "/>
    <n v="7.4"/>
    <x v="12"/>
    <m/>
    <x v="11"/>
  </r>
  <r>
    <s v="Top Five "/>
    <n v="6.5"/>
    <x v="7"/>
    <m/>
    <x v="11"/>
  </r>
  <r>
    <s v="Top Five "/>
    <n v="6.5"/>
    <x v="5"/>
    <m/>
    <x v="11"/>
  </r>
  <r>
    <s v="Stir of Echoes "/>
    <n v="7"/>
    <x v="16"/>
    <m/>
    <x v="11"/>
  </r>
  <r>
    <s v="Stir of Echoes "/>
    <n v="7"/>
    <x v="10"/>
    <m/>
    <x v="11"/>
  </r>
  <r>
    <s v="Stir of Echoes "/>
    <n v="7"/>
    <x v="4"/>
    <m/>
    <x v="11"/>
  </r>
  <r>
    <s v="Philomena "/>
    <n v="7.6"/>
    <x v="18"/>
    <m/>
    <x v="11"/>
  </r>
  <r>
    <s v="Philomena "/>
    <n v="7.6"/>
    <x v="12"/>
    <m/>
    <x v="11"/>
  </r>
  <r>
    <s v="The Upside of Anger "/>
    <n v="6.9"/>
    <x v="7"/>
    <m/>
    <x v="11"/>
  </r>
  <r>
    <s v="The Upside of Anger "/>
    <n v="6.9"/>
    <x v="12"/>
    <m/>
    <x v="11"/>
  </r>
  <r>
    <s v="Aquamarine "/>
    <n v="5.3"/>
    <x v="7"/>
    <m/>
    <x v="11"/>
  </r>
  <r>
    <s v="Aquamarine "/>
    <n v="5.3"/>
    <x v="8"/>
    <m/>
    <x v="11"/>
  </r>
  <r>
    <s v="Aquamarine "/>
    <n v="5.3"/>
    <x v="2"/>
    <m/>
    <x v="11"/>
  </r>
  <r>
    <s v="Aquamarine "/>
    <n v="5.3"/>
    <x v="5"/>
    <m/>
    <x v="11"/>
  </r>
  <r>
    <s v="Paper Towns "/>
    <n v="6.4"/>
    <x v="12"/>
    <m/>
    <x v="11"/>
  </r>
  <r>
    <s v="Paper Towns "/>
    <n v="6.4"/>
    <x v="10"/>
    <m/>
    <x v="11"/>
  </r>
  <r>
    <s v="Paper Towns "/>
    <n v="6.4"/>
    <x v="5"/>
    <m/>
    <x v="11"/>
  </r>
  <r>
    <s v="Nebraska "/>
    <n v="7.8"/>
    <x v="1"/>
    <m/>
    <x v="11"/>
  </r>
  <r>
    <s v="Nebraska "/>
    <n v="7.8"/>
    <x v="7"/>
    <m/>
    <x v="11"/>
  </r>
  <r>
    <s v="Nebraska "/>
    <n v="7.8"/>
    <x v="12"/>
    <m/>
    <x v="11"/>
  </r>
  <r>
    <s v="Tales from the Crypt: Demon Knight "/>
    <n v="6.7"/>
    <x v="0"/>
    <m/>
    <x v="11"/>
  </r>
  <r>
    <s v="Tales from the Crypt: Demon Knight "/>
    <n v="6.7"/>
    <x v="2"/>
    <m/>
    <x v="11"/>
  </r>
  <r>
    <s v="Tales from the Crypt: Demon Knight "/>
    <n v="6.7"/>
    <x v="16"/>
    <m/>
    <x v="11"/>
  </r>
  <r>
    <s v="Tales from the Crypt: Demon Knight "/>
    <n v="6.7"/>
    <x v="4"/>
    <m/>
    <x v="11"/>
  </r>
  <r>
    <s v="Max Keeble's Big Move "/>
    <n v="5.3"/>
    <x v="7"/>
    <m/>
    <x v="11"/>
  </r>
  <r>
    <s v="Max Keeble's Big Move "/>
    <n v="5.3"/>
    <x v="15"/>
    <m/>
    <x v="11"/>
  </r>
  <r>
    <s v="Max Keeble's Big Move "/>
    <n v="5.3"/>
    <x v="8"/>
    <m/>
    <x v="11"/>
  </r>
  <r>
    <s v="Young Adult "/>
    <n v="6.3"/>
    <x v="7"/>
    <m/>
    <x v="11"/>
  </r>
  <r>
    <s v="Young Adult "/>
    <n v="6.3"/>
    <x v="12"/>
    <m/>
    <x v="11"/>
  </r>
  <r>
    <s v="Crank "/>
    <n v="7"/>
    <x v="0"/>
    <m/>
    <x v="11"/>
  </r>
  <r>
    <s v="Crank "/>
    <n v="7"/>
    <x v="15"/>
    <m/>
    <x v="11"/>
  </r>
  <r>
    <s v="Crank "/>
    <n v="7"/>
    <x v="4"/>
    <m/>
    <x v="11"/>
  </r>
  <r>
    <s v="Living Out Loud "/>
    <n v="6.6"/>
    <x v="7"/>
    <m/>
    <x v="11"/>
  </r>
  <r>
    <s v="Living Out Loud "/>
    <n v="6.6"/>
    <x v="12"/>
    <m/>
    <x v="11"/>
  </r>
  <r>
    <s v="Living Out Loud "/>
    <n v="6.6"/>
    <x v="5"/>
    <m/>
    <x v="11"/>
  </r>
  <r>
    <s v="Das Boot "/>
    <n v="8.4"/>
    <x v="1"/>
    <m/>
    <x v="11"/>
  </r>
  <r>
    <s v="Das Boot "/>
    <n v="8.4"/>
    <x v="12"/>
    <m/>
    <x v="11"/>
  </r>
  <r>
    <s v="Das Boot "/>
    <n v="8.4"/>
    <x v="4"/>
    <m/>
    <x v="11"/>
  </r>
  <r>
    <s v="Das Boot "/>
    <n v="8.4"/>
    <x v="17"/>
    <m/>
    <x v="11"/>
  </r>
  <r>
    <s v="Sorority Boys "/>
    <n v="5.4"/>
    <x v="7"/>
    <m/>
    <x v="11"/>
  </r>
  <r>
    <s v="About Time "/>
    <n v="7.8"/>
    <x v="12"/>
    <m/>
    <x v="11"/>
  </r>
  <r>
    <s v="About Time "/>
    <n v="7.8"/>
    <x v="2"/>
    <m/>
    <x v="11"/>
  </r>
  <r>
    <s v="About Time "/>
    <n v="7.8"/>
    <x v="5"/>
    <m/>
    <x v="11"/>
  </r>
  <r>
    <s v="House of Flying Daggers "/>
    <n v="7.6"/>
    <x v="0"/>
    <m/>
    <x v="11"/>
  </r>
  <r>
    <s v="House of Flying Daggers "/>
    <n v="7.6"/>
    <x v="1"/>
    <m/>
    <x v="11"/>
  </r>
  <r>
    <s v="House of Flying Daggers "/>
    <n v="7.6"/>
    <x v="12"/>
    <m/>
    <x v="11"/>
  </r>
  <r>
    <s v="House of Flying Daggers "/>
    <n v="7.6"/>
    <x v="5"/>
    <m/>
    <x v="11"/>
  </r>
  <r>
    <s v="Arbitrage "/>
    <n v="6.6"/>
    <x v="12"/>
    <m/>
    <x v="11"/>
  </r>
  <r>
    <s v="Arbitrage "/>
    <n v="6.6"/>
    <x v="4"/>
    <m/>
    <x v="11"/>
  </r>
  <r>
    <s v="Project Almanac "/>
    <n v="6.4"/>
    <x v="3"/>
    <m/>
    <x v="11"/>
  </r>
  <r>
    <s v="Project Almanac "/>
    <n v="6.4"/>
    <x v="4"/>
    <m/>
    <x v="11"/>
  </r>
  <r>
    <s v="Cadillac Records "/>
    <n v="7"/>
    <x v="18"/>
    <m/>
    <x v="11"/>
  </r>
  <r>
    <s v="Cadillac Records "/>
    <n v="7"/>
    <x v="12"/>
    <m/>
    <x v="11"/>
  </r>
  <r>
    <s v="Cadillac Records "/>
    <n v="7"/>
    <x v="19"/>
    <m/>
    <x v="11"/>
  </r>
  <r>
    <s v="Screwed "/>
    <n v="5.7"/>
    <x v="7"/>
    <m/>
    <x v="11"/>
  </r>
  <r>
    <s v="Screwed "/>
    <n v="5.7"/>
    <x v="15"/>
    <m/>
    <x v="11"/>
  </r>
  <r>
    <s v="Fortress "/>
    <n v="5.9"/>
    <x v="0"/>
    <m/>
    <x v="11"/>
  </r>
  <r>
    <s v="Fortress "/>
    <n v="5.9"/>
    <x v="15"/>
    <m/>
    <x v="11"/>
  </r>
  <r>
    <s v="Fortress "/>
    <n v="5.9"/>
    <x v="3"/>
    <m/>
    <x v="11"/>
  </r>
  <r>
    <s v="Fortress "/>
    <n v="5.9"/>
    <x v="4"/>
    <m/>
    <x v="11"/>
  </r>
  <r>
    <s v="For Your Consideration "/>
    <n v="6.3"/>
    <x v="7"/>
    <m/>
    <x v="11"/>
  </r>
  <r>
    <s v="Celebrity "/>
    <n v="6.3"/>
    <x v="7"/>
    <m/>
    <x v="11"/>
  </r>
  <r>
    <s v="Celebrity "/>
    <n v="6.3"/>
    <x v="12"/>
    <m/>
    <x v="11"/>
  </r>
  <r>
    <s v="Running with Scissors "/>
    <n v="6.2"/>
    <x v="7"/>
    <m/>
    <x v="11"/>
  </r>
  <r>
    <s v="Running with Scissors "/>
    <n v="6.2"/>
    <x v="12"/>
    <m/>
    <x v="11"/>
  </r>
  <r>
    <s v="Girl 6 "/>
    <n v="5"/>
    <x v="7"/>
    <m/>
    <x v="11"/>
  </r>
  <r>
    <s v="Girl 6 "/>
    <n v="5"/>
    <x v="12"/>
    <m/>
    <x v="11"/>
  </r>
  <r>
    <s v="In the Cut "/>
    <n v="5.3"/>
    <x v="10"/>
    <m/>
    <x v="11"/>
  </r>
  <r>
    <s v="In the Cut "/>
    <n v="5.3"/>
    <x v="4"/>
    <m/>
    <x v="11"/>
  </r>
  <r>
    <s v="Two Lovers "/>
    <n v="7.1"/>
    <x v="12"/>
    <m/>
    <x v="11"/>
  </r>
  <r>
    <s v="Two Lovers "/>
    <n v="7.1"/>
    <x v="5"/>
    <m/>
    <x v="11"/>
  </r>
  <r>
    <s v="Last Orders "/>
    <n v="7"/>
    <x v="12"/>
    <m/>
    <x v="11"/>
  </r>
  <r>
    <s v="The Host "/>
    <n v="7"/>
    <x v="7"/>
    <m/>
    <x v="11"/>
  </r>
  <r>
    <s v="The Host "/>
    <n v="7"/>
    <x v="12"/>
    <m/>
    <x v="11"/>
  </r>
  <r>
    <s v="The Host "/>
    <n v="7"/>
    <x v="16"/>
    <m/>
    <x v="11"/>
  </r>
  <r>
    <s v="The Host "/>
    <n v="7"/>
    <x v="3"/>
    <m/>
    <x v="11"/>
  </r>
  <r>
    <s v="Ravenous "/>
    <n v="7.1"/>
    <x v="2"/>
    <m/>
    <x v="11"/>
  </r>
  <r>
    <s v="Ravenous "/>
    <n v="7.1"/>
    <x v="16"/>
    <m/>
    <x v="11"/>
  </r>
  <r>
    <s v="Ravenous "/>
    <n v="7.1"/>
    <x v="4"/>
    <m/>
    <x v="11"/>
  </r>
  <r>
    <s v="Charlie Bartlett "/>
    <n v="7"/>
    <x v="7"/>
    <m/>
    <x v="11"/>
  </r>
  <r>
    <s v="Charlie Bartlett "/>
    <n v="7"/>
    <x v="12"/>
    <m/>
    <x v="11"/>
  </r>
  <r>
    <s v="Charlie Bartlett "/>
    <n v="7"/>
    <x v="5"/>
    <m/>
    <x v="11"/>
  </r>
  <r>
    <s v="The Great Beauty "/>
    <n v="7.7"/>
    <x v="12"/>
    <m/>
    <x v="11"/>
  </r>
  <r>
    <s v="The Dangerous Lives of Altar Boys "/>
    <n v="7.1"/>
    <x v="7"/>
    <m/>
    <x v="11"/>
  </r>
  <r>
    <s v="The Dangerous Lives of Altar Boys "/>
    <n v="7.1"/>
    <x v="12"/>
    <m/>
    <x v="11"/>
  </r>
  <r>
    <s v="Stoker "/>
    <n v="6.8"/>
    <x v="12"/>
    <m/>
    <x v="11"/>
  </r>
  <r>
    <s v="Stoker "/>
    <n v="6.8"/>
    <x v="4"/>
    <m/>
    <x v="11"/>
  </r>
  <r>
    <s v="2046 "/>
    <n v="7.5"/>
    <x v="12"/>
    <m/>
    <x v="11"/>
  </r>
  <r>
    <s v="2046 "/>
    <n v="7.5"/>
    <x v="5"/>
    <m/>
    <x v="11"/>
  </r>
  <r>
    <s v="2046 "/>
    <n v="7.5"/>
    <x v="3"/>
    <m/>
    <x v="11"/>
  </r>
  <r>
    <s v="Married Life "/>
    <n v="6.3"/>
    <x v="15"/>
    <m/>
    <x v="11"/>
  </r>
  <r>
    <s v="Married Life "/>
    <n v="6.3"/>
    <x v="12"/>
    <m/>
    <x v="11"/>
  </r>
  <r>
    <s v="Married Life "/>
    <n v="6.3"/>
    <x v="5"/>
    <m/>
    <x v="11"/>
  </r>
  <r>
    <s v="Duma "/>
    <n v="7.3"/>
    <x v="1"/>
    <m/>
    <x v="11"/>
  </r>
  <r>
    <s v="Duma "/>
    <n v="7.3"/>
    <x v="12"/>
    <m/>
    <x v="11"/>
  </r>
  <r>
    <s v="Duma "/>
    <n v="7.3"/>
    <x v="8"/>
    <m/>
    <x v="11"/>
  </r>
  <r>
    <s v="Ondine "/>
    <n v="6.8"/>
    <x v="12"/>
    <m/>
    <x v="11"/>
  </r>
  <r>
    <s v="Ondine "/>
    <n v="6.8"/>
    <x v="10"/>
    <m/>
    <x v="11"/>
  </r>
  <r>
    <s v="Ondine "/>
    <n v="6.8"/>
    <x v="5"/>
    <m/>
    <x v="11"/>
  </r>
  <r>
    <s v="Brother "/>
    <n v="7.2"/>
    <x v="15"/>
    <m/>
    <x v="11"/>
  </r>
  <r>
    <s v="Brother "/>
    <n v="7.2"/>
    <x v="12"/>
    <m/>
    <x v="11"/>
  </r>
  <r>
    <s v="Brother "/>
    <n v="7.2"/>
    <x v="4"/>
    <m/>
    <x v="11"/>
  </r>
  <r>
    <s v="Welcome to Collinwood "/>
    <n v="6.4"/>
    <x v="7"/>
    <m/>
    <x v="11"/>
  </r>
  <r>
    <s v="Welcome to Collinwood "/>
    <n v="6.4"/>
    <x v="15"/>
    <m/>
    <x v="11"/>
  </r>
  <r>
    <s v="Critical Care "/>
    <n v="6"/>
    <x v="7"/>
    <m/>
    <x v="11"/>
  </r>
  <r>
    <s v="Critical Care "/>
    <n v="6"/>
    <x v="12"/>
    <m/>
    <x v="11"/>
  </r>
  <r>
    <s v="The Life Before Her Eyes "/>
    <n v="6.4"/>
    <x v="12"/>
    <m/>
    <x v="11"/>
  </r>
  <r>
    <s v="The Life Before Her Eyes "/>
    <n v="6.4"/>
    <x v="10"/>
    <m/>
    <x v="11"/>
  </r>
  <r>
    <s v="The Life Before Her Eyes "/>
    <n v="6.4"/>
    <x v="4"/>
    <m/>
    <x v="11"/>
  </r>
  <r>
    <s v="Trade "/>
    <n v="7.5"/>
    <x v="15"/>
    <m/>
    <x v="11"/>
  </r>
  <r>
    <s v="Trade "/>
    <n v="7.5"/>
    <x v="12"/>
    <m/>
    <x v="11"/>
  </r>
  <r>
    <s v="Trade "/>
    <n v="7.5"/>
    <x v="4"/>
    <m/>
    <x v="11"/>
  </r>
  <r>
    <s v="Fateless "/>
    <n v="7.1"/>
    <x v="12"/>
    <m/>
    <x v="11"/>
  </r>
  <r>
    <s v="Fateless "/>
    <n v="7.1"/>
    <x v="5"/>
    <m/>
    <x v="11"/>
  </r>
  <r>
    <s v="Fateless "/>
    <n v="7.1"/>
    <x v="17"/>
    <m/>
    <x v="11"/>
  </r>
  <r>
    <s v="Breakfast of Champions "/>
    <n v="4.5999999999999996"/>
    <x v="7"/>
    <m/>
    <x v="11"/>
  </r>
  <r>
    <s v="City of Life and Death "/>
    <n v="7.7"/>
    <x v="12"/>
    <m/>
    <x v="11"/>
  </r>
  <r>
    <s v="City of Life and Death "/>
    <n v="7.7"/>
    <x v="13"/>
    <m/>
    <x v="11"/>
  </r>
  <r>
    <s v="City of Life and Death "/>
    <n v="7.7"/>
    <x v="17"/>
    <m/>
    <x v="11"/>
  </r>
  <r>
    <s v="5 Days of War "/>
    <n v="5.6"/>
    <x v="0"/>
    <m/>
    <x v="11"/>
  </r>
  <r>
    <s v="5 Days of War "/>
    <n v="5.6"/>
    <x v="12"/>
    <m/>
    <x v="11"/>
  </r>
  <r>
    <s v="5 Days of War "/>
    <n v="5.6"/>
    <x v="17"/>
    <m/>
    <x v="11"/>
  </r>
  <r>
    <s v="10 Days in a Madhouse "/>
    <n v="7.5"/>
    <x v="12"/>
    <m/>
    <x v="11"/>
  </r>
  <r>
    <s v="Heaven Is for Real "/>
    <n v="5.8"/>
    <x v="18"/>
    <m/>
    <x v="11"/>
  </r>
  <r>
    <s v="Heaven Is for Real "/>
    <n v="5.8"/>
    <x v="12"/>
    <m/>
    <x v="11"/>
  </r>
  <r>
    <s v="Snatch "/>
    <n v="8.3000000000000007"/>
    <x v="7"/>
    <m/>
    <x v="11"/>
  </r>
  <r>
    <s v="Snatch "/>
    <n v="8.3000000000000007"/>
    <x v="15"/>
    <m/>
    <x v="11"/>
  </r>
  <r>
    <s v="Pet Sematary "/>
    <n v="6.6"/>
    <x v="2"/>
    <m/>
    <x v="11"/>
  </r>
  <r>
    <s v="Pet Sematary "/>
    <n v="6.6"/>
    <x v="16"/>
    <m/>
    <x v="11"/>
  </r>
  <r>
    <s v="Madadayo "/>
    <n v="7.5"/>
    <x v="12"/>
    <m/>
    <x v="11"/>
  </r>
  <r>
    <s v="Gremlins "/>
    <n v="7.2"/>
    <x v="7"/>
    <m/>
    <x v="11"/>
  </r>
  <r>
    <s v="Gremlins "/>
    <n v="7.2"/>
    <x v="2"/>
    <m/>
    <x v="11"/>
  </r>
  <r>
    <s v="Gremlins "/>
    <n v="7.2"/>
    <x v="16"/>
    <m/>
    <x v="11"/>
  </r>
  <r>
    <s v="Star Wars: Episode IV - A New Hope "/>
    <n v="8.6999999999999993"/>
    <x v="0"/>
    <m/>
    <x v="11"/>
  </r>
  <r>
    <s v="Star Wars: Episode IV - A New Hope "/>
    <n v="8.6999999999999993"/>
    <x v="1"/>
    <m/>
    <x v="11"/>
  </r>
  <r>
    <s v="Star Wars: Episode IV - A New Hope "/>
    <n v="8.6999999999999993"/>
    <x v="2"/>
    <m/>
    <x v="11"/>
  </r>
  <r>
    <s v="Star Wars: Episode IV - A New Hope "/>
    <n v="8.6999999999999993"/>
    <x v="3"/>
    <m/>
    <x v="11"/>
  </r>
  <r>
    <s v="Dirty Grandpa "/>
    <n v="6"/>
    <x v="7"/>
    <m/>
    <x v="11"/>
  </r>
  <r>
    <s v="Doctor Zhivago "/>
    <n v="8"/>
    <x v="12"/>
    <m/>
    <x v="11"/>
  </r>
  <r>
    <s v="Doctor Zhivago "/>
    <n v="8"/>
    <x v="5"/>
    <m/>
    <x v="11"/>
  </r>
  <r>
    <s v="Doctor Zhivago "/>
    <n v="8"/>
    <x v="17"/>
    <m/>
    <x v="11"/>
  </r>
  <r>
    <s v="High School Musical 3: Senior Year "/>
    <n v="4.5"/>
    <x v="7"/>
    <m/>
    <x v="11"/>
  </r>
  <r>
    <s v="High School Musical 3: Senior Year "/>
    <n v="4.5"/>
    <x v="12"/>
    <m/>
    <x v="11"/>
  </r>
  <r>
    <s v="High School Musical 3: Senior Year "/>
    <n v="4.5"/>
    <x v="8"/>
    <m/>
    <x v="11"/>
  </r>
  <r>
    <s v="High School Musical 3: Senior Year "/>
    <n v="4.5"/>
    <x v="19"/>
    <m/>
    <x v="11"/>
  </r>
  <r>
    <s v="High School Musical 3: Senior Year "/>
    <n v="4.5"/>
    <x v="9"/>
    <m/>
    <x v="11"/>
  </r>
  <r>
    <s v="High School Musical 3: Senior Year "/>
    <n v="4.5"/>
    <x v="5"/>
    <m/>
    <x v="11"/>
  </r>
  <r>
    <s v="The Fighter "/>
    <n v="7.9"/>
    <x v="18"/>
    <m/>
    <x v="11"/>
  </r>
  <r>
    <s v="The Fighter "/>
    <n v="7.9"/>
    <x v="12"/>
    <m/>
    <x v="11"/>
  </r>
  <r>
    <s v="The Fighter "/>
    <n v="7.9"/>
    <x v="14"/>
    <m/>
    <x v="11"/>
  </r>
  <r>
    <s v="My Cousin Vinny "/>
    <n v="7.5"/>
    <x v="7"/>
    <m/>
    <x v="11"/>
  </r>
  <r>
    <s v="My Cousin Vinny "/>
    <n v="7.5"/>
    <x v="15"/>
    <m/>
    <x v="11"/>
  </r>
  <r>
    <s v="If I Stay "/>
    <n v="6.8"/>
    <x v="12"/>
    <m/>
    <x v="11"/>
  </r>
  <r>
    <s v="If I Stay "/>
    <n v="6.8"/>
    <x v="2"/>
    <m/>
    <x v="11"/>
  </r>
  <r>
    <s v="If I Stay "/>
    <n v="6.8"/>
    <x v="19"/>
    <m/>
    <x v="11"/>
  </r>
  <r>
    <s v="If I Stay "/>
    <n v="6.8"/>
    <x v="5"/>
    <m/>
    <x v="11"/>
  </r>
  <r>
    <s v="Major League "/>
    <n v="7.2"/>
    <x v="7"/>
    <m/>
    <x v="11"/>
  </r>
  <r>
    <s v="Major League "/>
    <n v="7.2"/>
    <x v="14"/>
    <m/>
    <x v="11"/>
  </r>
  <r>
    <s v="Phone Booth "/>
    <n v="7.1"/>
    <x v="15"/>
    <m/>
    <x v="11"/>
  </r>
  <r>
    <s v="Phone Booth "/>
    <n v="7.1"/>
    <x v="4"/>
    <m/>
    <x v="11"/>
  </r>
  <r>
    <s v="A Walk to Remember "/>
    <n v="7.4"/>
    <x v="12"/>
    <m/>
    <x v="11"/>
  </r>
  <r>
    <s v="A Walk to Remember "/>
    <n v="7.4"/>
    <x v="5"/>
    <m/>
    <x v="11"/>
  </r>
  <r>
    <s v="Dead Man Walking "/>
    <n v="7.6"/>
    <x v="15"/>
    <m/>
    <x v="11"/>
  </r>
  <r>
    <s v="Dead Man Walking "/>
    <n v="7.6"/>
    <x v="12"/>
    <m/>
    <x v="11"/>
  </r>
  <r>
    <s v="Cruel Intentions "/>
    <n v="6.9"/>
    <x v="12"/>
    <m/>
    <x v="11"/>
  </r>
  <r>
    <s v="Cruel Intentions "/>
    <n v="6.9"/>
    <x v="5"/>
    <m/>
    <x v="11"/>
  </r>
  <r>
    <s v="Saw VI "/>
    <n v="6"/>
    <x v="16"/>
    <m/>
    <x v="11"/>
  </r>
  <r>
    <s v="Saw VI "/>
    <n v="6"/>
    <x v="10"/>
    <m/>
    <x v="11"/>
  </r>
  <r>
    <s v="The Secret Life of Bees "/>
    <n v="7.3"/>
    <x v="12"/>
    <m/>
    <x v="11"/>
  </r>
  <r>
    <s v="Corky Romano "/>
    <n v="4.5999999999999996"/>
    <x v="7"/>
    <m/>
    <x v="11"/>
  </r>
  <r>
    <s v="Corky Romano "/>
    <n v="4.5999999999999996"/>
    <x v="15"/>
    <m/>
    <x v="11"/>
  </r>
  <r>
    <s v="Raising Cain "/>
    <n v="6"/>
    <x v="15"/>
    <m/>
    <x v="11"/>
  </r>
  <r>
    <s v="Raising Cain "/>
    <n v="6"/>
    <x v="12"/>
    <m/>
    <x v="11"/>
  </r>
  <r>
    <s v="Raising Cain "/>
    <n v="6"/>
    <x v="4"/>
    <m/>
    <x v="11"/>
  </r>
  <r>
    <s v="Invaders from Mars "/>
    <n v="5.5"/>
    <x v="16"/>
    <m/>
    <x v="11"/>
  </r>
  <r>
    <s v="Invaders from Mars "/>
    <n v="5.5"/>
    <x v="3"/>
    <m/>
    <x v="11"/>
  </r>
  <r>
    <s v="Brooklyn "/>
    <n v="7.5"/>
    <x v="12"/>
    <m/>
    <x v="11"/>
  </r>
  <r>
    <s v="Brooklyn "/>
    <n v="7.5"/>
    <x v="5"/>
    <m/>
    <x v="11"/>
  </r>
  <r>
    <s v="Out Cold "/>
    <n v="6.3"/>
    <x v="7"/>
    <m/>
    <x v="11"/>
  </r>
  <r>
    <s v="Out Cold "/>
    <n v="6.3"/>
    <x v="14"/>
    <m/>
    <x v="11"/>
  </r>
  <r>
    <s v="The Ladies Man "/>
    <n v="5.0999999999999996"/>
    <x v="7"/>
    <m/>
    <x v="11"/>
  </r>
  <r>
    <s v="Quartet "/>
    <n v="6.8"/>
    <x v="7"/>
    <m/>
    <x v="11"/>
  </r>
  <r>
    <s v="Quartet "/>
    <n v="6.8"/>
    <x v="12"/>
    <m/>
    <x v="11"/>
  </r>
  <r>
    <s v="Tomcats "/>
    <n v="5.3"/>
    <x v="7"/>
    <m/>
    <x v="11"/>
  </r>
  <r>
    <s v="Frailty "/>
    <n v="7.3"/>
    <x v="15"/>
    <m/>
    <x v="11"/>
  </r>
  <r>
    <s v="Frailty "/>
    <n v="7.3"/>
    <x v="12"/>
    <m/>
    <x v="11"/>
  </r>
  <r>
    <s v="Frailty "/>
    <n v="7.3"/>
    <x v="4"/>
    <m/>
    <x v="11"/>
  </r>
  <r>
    <s v="Woman in Gold "/>
    <n v="7.3"/>
    <x v="18"/>
    <m/>
    <x v="11"/>
  </r>
  <r>
    <s v="Woman in Gold "/>
    <n v="7.3"/>
    <x v="12"/>
    <m/>
    <x v="11"/>
  </r>
  <r>
    <s v="Woman in Gold "/>
    <n v="7.3"/>
    <x v="13"/>
    <m/>
    <x v="11"/>
  </r>
  <r>
    <s v="Kinsey "/>
    <n v="7.1"/>
    <x v="18"/>
    <m/>
    <x v="11"/>
  </r>
  <r>
    <s v="Kinsey "/>
    <n v="7.1"/>
    <x v="12"/>
    <m/>
    <x v="11"/>
  </r>
  <r>
    <s v="Army of Darkness "/>
    <n v="7.6"/>
    <x v="7"/>
    <m/>
    <x v="11"/>
  </r>
  <r>
    <s v="Army of Darkness "/>
    <n v="7.6"/>
    <x v="2"/>
    <m/>
    <x v="11"/>
  </r>
  <r>
    <s v="Army of Darkness "/>
    <n v="7.6"/>
    <x v="16"/>
    <m/>
    <x v="11"/>
  </r>
  <r>
    <s v="Slackers "/>
    <n v="5.3"/>
    <x v="7"/>
    <m/>
    <x v="11"/>
  </r>
  <r>
    <s v="Slackers "/>
    <n v="5.3"/>
    <x v="5"/>
    <m/>
    <x v="11"/>
  </r>
  <r>
    <s v="What's Eating Gilbert Grape "/>
    <n v="7.8"/>
    <x v="12"/>
    <m/>
    <x v="11"/>
  </r>
  <r>
    <s v="What's Eating Gilbert Grape "/>
    <n v="7.8"/>
    <x v="5"/>
    <m/>
    <x v="11"/>
  </r>
  <r>
    <s v="The Visual Bible: The Gospel of John "/>
    <n v="7.7"/>
    <x v="18"/>
    <m/>
    <x v="11"/>
  </r>
  <r>
    <s v="The Visual Bible: The Gospel of John "/>
    <n v="7.7"/>
    <x v="12"/>
    <m/>
    <x v="11"/>
  </r>
  <r>
    <s v="The Visual Bible: The Gospel of John "/>
    <n v="7.7"/>
    <x v="13"/>
    <m/>
    <x v="11"/>
  </r>
  <r>
    <s v="Vera Drake "/>
    <n v="7.7"/>
    <x v="15"/>
    <m/>
    <x v="11"/>
  </r>
  <r>
    <s v="Vera Drake "/>
    <n v="7.7"/>
    <x v="12"/>
    <m/>
    <x v="11"/>
  </r>
  <r>
    <s v="The Guru "/>
    <n v="5.4"/>
    <x v="7"/>
    <m/>
    <x v="11"/>
  </r>
  <r>
    <s v="The Guru "/>
    <n v="5.4"/>
    <x v="19"/>
    <m/>
    <x v="11"/>
  </r>
  <r>
    <s v="The Guru "/>
    <n v="5.4"/>
    <x v="5"/>
    <m/>
    <x v="11"/>
  </r>
  <r>
    <s v="The Perez Family "/>
    <n v="6.2"/>
    <x v="7"/>
    <m/>
    <x v="11"/>
  </r>
  <r>
    <s v="The Perez Family "/>
    <n v="6.2"/>
    <x v="12"/>
    <m/>
    <x v="11"/>
  </r>
  <r>
    <s v="The Perez Family "/>
    <n v="6.2"/>
    <x v="5"/>
    <m/>
    <x v="11"/>
  </r>
  <r>
    <s v="Inside Llewyn Davis "/>
    <n v="7.4"/>
    <x v="12"/>
    <m/>
    <x v="11"/>
  </r>
  <r>
    <s v="Inside Llewyn Davis "/>
    <n v="7.4"/>
    <x v="19"/>
    <m/>
    <x v="11"/>
  </r>
  <r>
    <s v="O "/>
    <n v="6.2"/>
    <x v="12"/>
    <m/>
    <x v="11"/>
  </r>
  <r>
    <s v="O "/>
    <n v="6.2"/>
    <x v="5"/>
    <m/>
    <x v="11"/>
  </r>
  <r>
    <s v="O "/>
    <n v="6.2"/>
    <x v="4"/>
    <m/>
    <x v="11"/>
  </r>
  <r>
    <s v="Return to the Blue Lagoon "/>
    <n v="5.0999999999999996"/>
    <x v="1"/>
    <m/>
    <x v="11"/>
  </r>
  <r>
    <s v="Return to the Blue Lagoon "/>
    <n v="5.0999999999999996"/>
    <x v="12"/>
    <m/>
    <x v="11"/>
  </r>
  <r>
    <s v="Return to the Blue Lagoon "/>
    <n v="5.0999999999999996"/>
    <x v="5"/>
    <m/>
    <x v="11"/>
  </r>
  <r>
    <s v="Copying Beethoven "/>
    <n v="6.8"/>
    <x v="18"/>
    <m/>
    <x v="11"/>
  </r>
  <r>
    <s v="Copying Beethoven "/>
    <n v="6.8"/>
    <x v="12"/>
    <m/>
    <x v="11"/>
  </r>
  <r>
    <s v="Copying Beethoven "/>
    <n v="6.8"/>
    <x v="19"/>
    <m/>
    <x v="11"/>
  </r>
  <r>
    <s v="Saw V "/>
    <n v="5.8"/>
    <x v="16"/>
    <m/>
    <x v="11"/>
  </r>
  <r>
    <s v="Saw V "/>
    <n v="5.8"/>
    <x v="10"/>
    <m/>
    <x v="11"/>
  </r>
  <r>
    <s v="Jindabyne "/>
    <n v="6.4"/>
    <x v="15"/>
    <m/>
    <x v="11"/>
  </r>
  <r>
    <s v="Jindabyne "/>
    <n v="6.4"/>
    <x v="12"/>
    <m/>
    <x v="11"/>
  </r>
  <r>
    <s v="Jindabyne "/>
    <n v="6.4"/>
    <x v="10"/>
    <m/>
    <x v="11"/>
  </r>
  <r>
    <s v="Jindabyne "/>
    <n v="6.4"/>
    <x v="4"/>
    <m/>
    <x v="11"/>
  </r>
  <r>
    <s v="Kabhi Alvida Naa Kehna "/>
    <n v="6"/>
    <x v="12"/>
    <m/>
    <x v="11"/>
  </r>
  <r>
    <s v="An Ideal Husband "/>
    <n v="6.9"/>
    <x v="7"/>
    <m/>
    <x v="11"/>
  </r>
  <r>
    <s v="An Ideal Husband "/>
    <n v="6.9"/>
    <x v="5"/>
    <m/>
    <x v="11"/>
  </r>
  <r>
    <s v="The Last Days on Mars "/>
    <n v="5.5"/>
    <x v="16"/>
    <m/>
    <x v="11"/>
  </r>
  <r>
    <s v="The Last Days on Mars "/>
    <n v="5.5"/>
    <x v="3"/>
    <m/>
    <x v="11"/>
  </r>
  <r>
    <s v="The Last Days on Mars "/>
    <n v="5.5"/>
    <x v="4"/>
    <m/>
    <x v="11"/>
  </r>
  <r>
    <s v="Darkness "/>
    <n v="5.4"/>
    <x v="16"/>
    <m/>
    <x v="11"/>
  </r>
  <r>
    <s v="2001: A Space Odyssey "/>
    <n v="8.3000000000000007"/>
    <x v="1"/>
    <m/>
    <x v="11"/>
  </r>
  <r>
    <s v="2001: A Space Odyssey "/>
    <n v="8.3000000000000007"/>
    <x v="10"/>
    <m/>
    <x v="11"/>
  </r>
  <r>
    <s v="2001: A Space Odyssey "/>
    <n v="8.3000000000000007"/>
    <x v="3"/>
    <m/>
    <x v="11"/>
  </r>
  <r>
    <s v="E.T. the Extra-Terrestrial "/>
    <n v="7.9"/>
    <x v="8"/>
    <m/>
    <x v="11"/>
  </r>
  <r>
    <s v="E.T. the Extra-Terrestrial "/>
    <n v="7.9"/>
    <x v="3"/>
    <m/>
    <x v="11"/>
  </r>
  <r>
    <s v="In the Land of Women "/>
    <n v="6.5"/>
    <x v="7"/>
    <m/>
    <x v="11"/>
  </r>
  <r>
    <s v="In the Land of Women "/>
    <n v="6.5"/>
    <x v="12"/>
    <m/>
    <x v="11"/>
  </r>
  <r>
    <s v="In the Land of Women "/>
    <n v="6.5"/>
    <x v="5"/>
    <m/>
    <x v="11"/>
  </r>
  <r>
    <s v="There Goes My Baby "/>
    <n v="6.4"/>
    <x v="7"/>
    <m/>
    <x v="11"/>
  </r>
  <r>
    <s v="There Goes My Baby "/>
    <n v="6.4"/>
    <x v="12"/>
    <m/>
    <x v="11"/>
  </r>
  <r>
    <s v="For Greater Glory: The True Story of Cristiada "/>
    <n v="6.6"/>
    <x v="12"/>
    <m/>
    <x v="11"/>
  </r>
  <r>
    <s v="For Greater Glory: The True Story of Cristiada "/>
    <n v="6.6"/>
    <x v="13"/>
    <m/>
    <x v="11"/>
  </r>
  <r>
    <s v="For Greater Glory: The True Story of Cristiada "/>
    <n v="6.6"/>
    <x v="17"/>
    <m/>
    <x v="11"/>
  </r>
  <r>
    <s v="Good Will Hunting "/>
    <n v="8.3000000000000007"/>
    <x v="12"/>
    <m/>
    <x v="11"/>
  </r>
  <r>
    <s v="Saw III "/>
    <n v="6.2"/>
    <x v="16"/>
    <m/>
    <x v="11"/>
  </r>
  <r>
    <s v="Saw III "/>
    <n v="6.2"/>
    <x v="10"/>
    <m/>
    <x v="11"/>
  </r>
  <r>
    <s v="Stripes "/>
    <n v="6.9"/>
    <x v="0"/>
    <m/>
    <x v="11"/>
  </r>
  <r>
    <s v="Stripes "/>
    <n v="6.9"/>
    <x v="7"/>
    <m/>
    <x v="11"/>
  </r>
  <r>
    <s v="Stripes "/>
    <n v="6.9"/>
    <x v="17"/>
    <m/>
    <x v="11"/>
  </r>
  <r>
    <s v="Bring It On "/>
    <n v="5.9"/>
    <x v="7"/>
    <m/>
    <x v="11"/>
  </r>
  <r>
    <s v="Bring It On "/>
    <n v="5.9"/>
    <x v="14"/>
    <m/>
    <x v="11"/>
  </r>
  <r>
    <s v="The Purge: Election Year "/>
    <n v="6.1"/>
    <x v="0"/>
    <m/>
    <x v="11"/>
  </r>
  <r>
    <s v="The Purge: Election Year "/>
    <n v="6.1"/>
    <x v="16"/>
    <m/>
    <x v="11"/>
  </r>
  <r>
    <s v="The Purge: Election Year "/>
    <n v="6.1"/>
    <x v="3"/>
    <m/>
    <x v="11"/>
  </r>
  <r>
    <s v="The Purge: Election Year "/>
    <n v="6.1"/>
    <x v="4"/>
    <m/>
    <x v="11"/>
  </r>
  <r>
    <s v="She's All That "/>
    <n v="5.8"/>
    <x v="7"/>
    <m/>
    <x v="11"/>
  </r>
  <r>
    <s v="She's All That "/>
    <n v="5.8"/>
    <x v="5"/>
    <m/>
    <x v="11"/>
  </r>
  <r>
    <s v="Saw IV "/>
    <n v="5.9"/>
    <x v="16"/>
    <m/>
    <x v="11"/>
  </r>
  <r>
    <s v="Saw IV "/>
    <n v="5.9"/>
    <x v="10"/>
    <m/>
    <x v="11"/>
  </r>
  <r>
    <s v="White Noise "/>
    <n v="5.5"/>
    <x v="12"/>
    <m/>
    <x v="11"/>
  </r>
  <r>
    <s v="White Noise "/>
    <n v="5.5"/>
    <x v="16"/>
    <m/>
    <x v="11"/>
  </r>
  <r>
    <s v="White Noise "/>
    <n v="5.5"/>
    <x v="10"/>
    <m/>
    <x v="11"/>
  </r>
  <r>
    <s v="White Noise "/>
    <n v="5.5"/>
    <x v="4"/>
    <m/>
    <x v="11"/>
  </r>
  <r>
    <s v="Madea's Family Reunion "/>
    <n v="5"/>
    <x v="7"/>
    <m/>
    <x v="11"/>
  </r>
  <r>
    <s v="Madea's Family Reunion "/>
    <n v="5"/>
    <x v="12"/>
    <m/>
    <x v="11"/>
  </r>
  <r>
    <s v="Madea's Family Reunion "/>
    <n v="5"/>
    <x v="5"/>
    <m/>
    <x v="11"/>
  </r>
  <r>
    <s v="The Color of Money "/>
    <n v="7"/>
    <x v="12"/>
    <m/>
    <x v="11"/>
  </r>
  <r>
    <s v="The Color of Money "/>
    <n v="7"/>
    <x v="14"/>
    <m/>
    <x v="11"/>
  </r>
  <r>
    <s v="The Mighty Ducks "/>
    <n v="6.4"/>
    <x v="7"/>
    <m/>
    <x v="11"/>
  </r>
  <r>
    <s v="The Mighty Ducks "/>
    <n v="6.4"/>
    <x v="12"/>
    <m/>
    <x v="11"/>
  </r>
  <r>
    <s v="The Mighty Ducks "/>
    <n v="6.4"/>
    <x v="8"/>
    <m/>
    <x v="11"/>
  </r>
  <r>
    <s v="The Mighty Ducks "/>
    <n v="6.4"/>
    <x v="14"/>
    <m/>
    <x v="11"/>
  </r>
  <r>
    <s v="The Grudge "/>
    <n v="5.9"/>
    <x v="16"/>
    <m/>
    <x v="11"/>
  </r>
  <r>
    <s v="The Grudge "/>
    <n v="5.9"/>
    <x v="10"/>
    <m/>
    <x v="11"/>
  </r>
  <r>
    <s v="The Grudge "/>
    <n v="5.9"/>
    <x v="4"/>
    <m/>
    <x v="11"/>
  </r>
  <r>
    <s v="Happy Gilmore "/>
    <n v="7"/>
    <x v="7"/>
    <m/>
    <x v="11"/>
  </r>
  <r>
    <s v="Happy Gilmore "/>
    <n v="7"/>
    <x v="14"/>
    <m/>
    <x v="11"/>
  </r>
  <r>
    <s v="Jeepers Creepers "/>
    <n v="6.1"/>
    <x v="16"/>
    <m/>
    <x v="11"/>
  </r>
  <r>
    <s v="Jeepers Creepers "/>
    <n v="6.1"/>
    <x v="10"/>
    <m/>
    <x v="11"/>
  </r>
  <r>
    <s v="Bill &amp; Ted's Excellent Adventure "/>
    <n v="6.9"/>
    <x v="1"/>
    <m/>
    <x v="11"/>
  </r>
  <r>
    <s v="Bill &amp; Ted's Excellent Adventure "/>
    <n v="6.9"/>
    <x v="7"/>
    <m/>
    <x v="11"/>
  </r>
  <r>
    <s v="Bill &amp; Ted's Excellent Adventure "/>
    <n v="6.9"/>
    <x v="19"/>
    <m/>
    <x v="11"/>
  </r>
  <r>
    <s v="Bill &amp; Ted's Excellent Adventure "/>
    <n v="6.9"/>
    <x v="3"/>
    <m/>
    <x v="11"/>
  </r>
  <r>
    <s v="Oliver! "/>
    <n v="7.5"/>
    <x v="12"/>
    <m/>
    <x v="11"/>
  </r>
  <r>
    <s v="Oliver! "/>
    <n v="7.5"/>
    <x v="8"/>
    <m/>
    <x v="11"/>
  </r>
  <r>
    <s v="Oliver! "/>
    <n v="7.5"/>
    <x v="9"/>
    <m/>
    <x v="11"/>
  </r>
  <r>
    <s v="The Best Exotic Marigold Hotel "/>
    <n v="7.3"/>
    <x v="7"/>
    <m/>
    <x v="11"/>
  </r>
  <r>
    <s v="The Best Exotic Marigold Hotel "/>
    <n v="7.3"/>
    <x v="12"/>
    <m/>
    <x v="11"/>
  </r>
  <r>
    <s v="Recess: School's Out "/>
    <n v="6.5"/>
    <x v="6"/>
    <m/>
    <x v="11"/>
  </r>
  <r>
    <s v="Recess: School's Out "/>
    <n v="6.5"/>
    <x v="7"/>
    <m/>
    <x v="11"/>
  </r>
  <r>
    <s v="Recess: School's Out "/>
    <n v="6.5"/>
    <x v="8"/>
    <m/>
    <x v="11"/>
  </r>
  <r>
    <s v="Recess: School's Out "/>
    <n v="6.5"/>
    <x v="10"/>
    <m/>
    <x v="11"/>
  </r>
  <r>
    <s v="Recess: School's Out "/>
    <n v="6.5"/>
    <x v="3"/>
    <m/>
    <x v="11"/>
  </r>
  <r>
    <s v="Mad Max Beyond Thunderdome "/>
    <n v="6.2"/>
    <x v="0"/>
    <m/>
    <x v="11"/>
  </r>
  <r>
    <s v="Mad Max Beyond Thunderdome "/>
    <n v="6.2"/>
    <x v="1"/>
    <m/>
    <x v="11"/>
  </r>
  <r>
    <s v="Mad Max Beyond Thunderdome "/>
    <n v="6.2"/>
    <x v="3"/>
    <m/>
    <x v="11"/>
  </r>
  <r>
    <s v="Mad Max Beyond Thunderdome "/>
    <n v="6.2"/>
    <x v="4"/>
    <m/>
    <x v="11"/>
  </r>
  <r>
    <s v="The Boy "/>
    <n v="6"/>
    <x v="16"/>
    <m/>
    <x v="11"/>
  </r>
  <r>
    <s v="The Boy "/>
    <n v="6"/>
    <x v="10"/>
    <m/>
    <x v="11"/>
  </r>
  <r>
    <s v="The Boy "/>
    <n v="6"/>
    <x v="4"/>
    <m/>
    <x v="11"/>
  </r>
  <r>
    <s v="Devil "/>
    <n v="6.3"/>
    <x v="16"/>
    <m/>
    <x v="11"/>
  </r>
  <r>
    <s v="Devil "/>
    <n v="6.3"/>
    <x v="10"/>
    <m/>
    <x v="11"/>
  </r>
  <r>
    <s v="Devil "/>
    <n v="6.3"/>
    <x v="4"/>
    <m/>
    <x v="11"/>
  </r>
  <r>
    <s v="Friday After Next "/>
    <n v="5.8"/>
    <x v="7"/>
    <m/>
    <x v="11"/>
  </r>
  <r>
    <s v="Friday After Next "/>
    <n v="5.8"/>
    <x v="12"/>
    <m/>
    <x v="11"/>
  </r>
  <r>
    <s v="Insidious: Chapter 3 "/>
    <n v="6.1"/>
    <x v="2"/>
    <m/>
    <x v="11"/>
  </r>
  <r>
    <s v="Insidious: Chapter 3 "/>
    <n v="6.1"/>
    <x v="16"/>
    <m/>
    <x v="11"/>
  </r>
  <r>
    <s v="Insidious: Chapter 3 "/>
    <n v="6.1"/>
    <x v="4"/>
    <m/>
    <x v="11"/>
  </r>
  <r>
    <s v="The Last Dragon "/>
    <n v="6.9"/>
    <x v="0"/>
    <m/>
    <x v="11"/>
  </r>
  <r>
    <s v="The Last Dragon "/>
    <n v="6.9"/>
    <x v="7"/>
    <m/>
    <x v="11"/>
  </r>
  <r>
    <s v="The Last Dragon "/>
    <n v="6.9"/>
    <x v="12"/>
    <m/>
    <x v="11"/>
  </r>
  <r>
    <s v="The Last Dragon "/>
    <n v="6.9"/>
    <x v="19"/>
    <m/>
    <x v="11"/>
  </r>
  <r>
    <s v="The Lawnmower Man "/>
    <n v="5.4"/>
    <x v="16"/>
    <m/>
    <x v="11"/>
  </r>
  <r>
    <s v="The Lawnmower Man "/>
    <n v="5.4"/>
    <x v="3"/>
    <m/>
    <x v="11"/>
  </r>
  <r>
    <s v="Nick and Norah's Infinite Playlist "/>
    <n v="6.7"/>
    <x v="7"/>
    <m/>
    <x v="11"/>
  </r>
  <r>
    <s v="Nick and Norah's Infinite Playlist "/>
    <n v="6.7"/>
    <x v="12"/>
    <m/>
    <x v="11"/>
  </r>
  <r>
    <s v="Nick and Norah's Infinite Playlist "/>
    <n v="6.7"/>
    <x v="19"/>
    <m/>
    <x v="11"/>
  </r>
  <r>
    <s v="Nick and Norah's Infinite Playlist "/>
    <n v="6.7"/>
    <x v="5"/>
    <m/>
    <x v="11"/>
  </r>
  <r>
    <s v="Dogma "/>
    <n v="7.4"/>
    <x v="1"/>
    <m/>
    <x v="11"/>
  </r>
  <r>
    <s v="Dogma "/>
    <n v="7.4"/>
    <x v="7"/>
    <m/>
    <x v="11"/>
  </r>
  <r>
    <s v="Dogma "/>
    <n v="7.4"/>
    <x v="12"/>
    <m/>
    <x v="11"/>
  </r>
  <r>
    <s v="Dogma "/>
    <n v="7.4"/>
    <x v="2"/>
    <m/>
    <x v="11"/>
  </r>
  <r>
    <s v="The Banger Sisters "/>
    <n v="5.6"/>
    <x v="7"/>
    <m/>
    <x v="11"/>
  </r>
  <r>
    <s v="The Banger Sisters "/>
    <n v="5.6"/>
    <x v="12"/>
    <m/>
    <x v="11"/>
  </r>
  <r>
    <s v="Twilight Zone: The Movie "/>
    <n v="6.5"/>
    <x v="2"/>
    <m/>
    <x v="11"/>
  </r>
  <r>
    <s v="Twilight Zone: The Movie "/>
    <n v="6.5"/>
    <x v="16"/>
    <m/>
    <x v="11"/>
  </r>
  <r>
    <s v="Twilight Zone: The Movie "/>
    <n v="6.5"/>
    <x v="3"/>
    <m/>
    <x v="11"/>
  </r>
  <r>
    <s v="Road House "/>
    <n v="6.5"/>
    <x v="0"/>
    <m/>
    <x v="11"/>
  </r>
  <r>
    <s v="Road House "/>
    <n v="6.5"/>
    <x v="4"/>
    <m/>
    <x v="11"/>
  </r>
  <r>
    <s v="A Low Down Dirty Shame "/>
    <n v="5.8"/>
    <x v="0"/>
    <m/>
    <x v="11"/>
  </r>
  <r>
    <s v="A Low Down Dirty Shame "/>
    <n v="5.8"/>
    <x v="7"/>
    <m/>
    <x v="11"/>
  </r>
  <r>
    <s v="A Low Down Dirty Shame "/>
    <n v="5.8"/>
    <x v="15"/>
    <m/>
    <x v="11"/>
  </r>
  <r>
    <s v="Swimfan "/>
    <n v="5"/>
    <x v="12"/>
    <m/>
    <x v="11"/>
  </r>
  <r>
    <s v="Swimfan "/>
    <n v="5"/>
    <x v="4"/>
    <m/>
    <x v="11"/>
  </r>
  <r>
    <s v="Employee of the Month "/>
    <n v="5.5"/>
    <x v="7"/>
    <m/>
    <x v="11"/>
  </r>
  <r>
    <s v="Employee of the Month "/>
    <n v="5.5"/>
    <x v="5"/>
    <m/>
    <x v="11"/>
  </r>
  <r>
    <s v="Can't Hardly Wait "/>
    <n v="6.5"/>
    <x v="7"/>
    <m/>
    <x v="11"/>
  </r>
  <r>
    <s v="Can't Hardly Wait "/>
    <n v="6.5"/>
    <x v="5"/>
    <m/>
    <x v="11"/>
  </r>
  <r>
    <s v="The Outsiders "/>
    <n v="7.2"/>
    <x v="15"/>
    <m/>
    <x v="11"/>
  </r>
  <r>
    <s v="The Outsiders "/>
    <n v="7.2"/>
    <x v="12"/>
    <m/>
    <x v="11"/>
  </r>
  <r>
    <s v="Sinister 2 "/>
    <n v="5.2"/>
    <x v="16"/>
    <m/>
    <x v="11"/>
  </r>
  <r>
    <s v="Sinister 2 "/>
    <n v="5.2"/>
    <x v="10"/>
    <m/>
    <x v="11"/>
  </r>
  <r>
    <s v="Sinister 2 "/>
    <n v="5.2"/>
    <x v="4"/>
    <m/>
    <x v="11"/>
  </r>
  <r>
    <s v="Sparkle "/>
    <n v="5.7"/>
    <x v="12"/>
    <m/>
    <x v="11"/>
  </r>
  <r>
    <s v="Sparkle "/>
    <n v="5.7"/>
    <x v="19"/>
    <m/>
    <x v="11"/>
  </r>
  <r>
    <s v="Valentine "/>
    <n v="4.7"/>
    <x v="16"/>
    <m/>
    <x v="11"/>
  </r>
  <r>
    <s v="Valentine "/>
    <n v="4.7"/>
    <x v="10"/>
    <m/>
    <x v="11"/>
  </r>
  <r>
    <s v="Valentine "/>
    <n v="4.7"/>
    <x v="4"/>
    <m/>
    <x v="11"/>
  </r>
  <r>
    <s v="The Fourth Kind "/>
    <n v="5.9"/>
    <x v="10"/>
    <m/>
    <x v="11"/>
  </r>
  <r>
    <s v="The Fourth Kind "/>
    <n v="5.9"/>
    <x v="3"/>
    <m/>
    <x v="11"/>
  </r>
  <r>
    <s v="The Fourth Kind "/>
    <n v="5.9"/>
    <x v="4"/>
    <m/>
    <x v="11"/>
  </r>
  <r>
    <s v="A Prairie Home Companion "/>
    <n v="6.8"/>
    <x v="7"/>
    <m/>
    <x v="11"/>
  </r>
  <r>
    <s v="A Prairie Home Companion "/>
    <n v="6.8"/>
    <x v="12"/>
    <m/>
    <x v="11"/>
  </r>
  <r>
    <s v="A Prairie Home Companion "/>
    <n v="6.8"/>
    <x v="19"/>
    <m/>
    <x v="11"/>
  </r>
  <r>
    <s v="Sugar Hill "/>
    <n v="5.9"/>
    <x v="12"/>
    <m/>
    <x v="11"/>
  </r>
  <r>
    <s v="Sugar Hill "/>
    <n v="5.9"/>
    <x v="4"/>
    <m/>
    <x v="11"/>
  </r>
  <r>
    <s v="Rushmore "/>
    <n v="7.7"/>
    <x v="7"/>
    <m/>
    <x v="11"/>
  </r>
  <r>
    <s v="Rushmore "/>
    <n v="7.7"/>
    <x v="12"/>
    <m/>
    <x v="11"/>
  </r>
  <r>
    <s v="Skyline "/>
    <n v="4.4000000000000004"/>
    <x v="0"/>
    <m/>
    <x v="11"/>
  </r>
  <r>
    <s v="Skyline "/>
    <n v="4.4000000000000004"/>
    <x v="3"/>
    <m/>
    <x v="11"/>
  </r>
  <r>
    <s v="Skyline "/>
    <n v="4.4000000000000004"/>
    <x v="4"/>
    <m/>
    <x v="11"/>
  </r>
  <r>
    <s v="The Second Best Exotic Marigold Hotel "/>
    <n v="6.6"/>
    <x v="7"/>
    <m/>
    <x v="11"/>
  </r>
  <r>
    <s v="The Second Best Exotic Marigold Hotel "/>
    <n v="6.6"/>
    <x v="12"/>
    <m/>
    <x v="11"/>
  </r>
  <r>
    <s v="Kit Kittredge: An American Girl "/>
    <n v="6.7"/>
    <x v="12"/>
    <m/>
    <x v="11"/>
  </r>
  <r>
    <s v="Kit Kittredge: An American Girl "/>
    <n v="6.7"/>
    <x v="8"/>
    <m/>
    <x v="11"/>
  </r>
  <r>
    <s v="The Perfect Man "/>
    <n v="5.5"/>
    <x v="7"/>
    <m/>
    <x v="11"/>
  </r>
  <r>
    <s v="The Perfect Man "/>
    <n v="5.5"/>
    <x v="8"/>
    <m/>
    <x v="11"/>
  </r>
  <r>
    <s v="The Perfect Man "/>
    <n v="5.5"/>
    <x v="5"/>
    <m/>
    <x v="11"/>
  </r>
  <r>
    <s v="Mo' Better Blues "/>
    <n v="6.5"/>
    <x v="12"/>
    <m/>
    <x v="11"/>
  </r>
  <r>
    <s v="Mo' Better Blues "/>
    <n v="6.5"/>
    <x v="19"/>
    <m/>
    <x v="11"/>
  </r>
  <r>
    <s v="Mo' Better Blues "/>
    <n v="6.5"/>
    <x v="5"/>
    <m/>
    <x v="11"/>
  </r>
  <r>
    <s v="Kung Pow: Enter the Fist "/>
    <n v="6.2"/>
    <x v="0"/>
    <m/>
    <x v="11"/>
  </r>
  <r>
    <s v="Kung Pow: Enter the Fist "/>
    <n v="6.2"/>
    <x v="7"/>
    <m/>
    <x v="11"/>
  </r>
  <r>
    <s v="Tremors "/>
    <n v="7.1"/>
    <x v="7"/>
    <m/>
    <x v="11"/>
  </r>
  <r>
    <s v="Tremors "/>
    <n v="7.1"/>
    <x v="16"/>
    <m/>
    <x v="11"/>
  </r>
  <r>
    <s v="Tremors "/>
    <n v="7.1"/>
    <x v="3"/>
    <m/>
    <x v="11"/>
  </r>
  <r>
    <s v="Wrong Turn "/>
    <n v="6.1"/>
    <x v="16"/>
    <m/>
    <x v="11"/>
  </r>
  <r>
    <s v="Wrong Turn "/>
    <n v="6.1"/>
    <x v="4"/>
    <m/>
    <x v="11"/>
  </r>
  <r>
    <s v="The Corruptor "/>
    <n v="6"/>
    <x v="0"/>
    <m/>
    <x v="11"/>
  </r>
  <r>
    <s v="The Corruptor "/>
    <n v="6"/>
    <x v="15"/>
    <m/>
    <x v="11"/>
  </r>
  <r>
    <s v="The Corruptor "/>
    <n v="6"/>
    <x v="12"/>
    <m/>
    <x v="11"/>
  </r>
  <r>
    <s v="The Corruptor "/>
    <n v="6"/>
    <x v="10"/>
    <m/>
    <x v="11"/>
  </r>
  <r>
    <s v="The Corruptor "/>
    <n v="6"/>
    <x v="4"/>
    <m/>
    <x v="11"/>
  </r>
  <r>
    <s v="Mud "/>
    <n v="7.4"/>
    <x v="12"/>
    <m/>
    <x v="11"/>
  </r>
  <r>
    <s v="Reno 911!: Miami "/>
    <n v="5.9"/>
    <x v="7"/>
    <m/>
    <x v="11"/>
  </r>
  <r>
    <s v="Reno 911!: Miami "/>
    <n v="5.9"/>
    <x v="15"/>
    <m/>
    <x v="11"/>
  </r>
  <r>
    <s v="One Direction: This Is Us "/>
    <n v="4.0999999999999996"/>
    <x v="20"/>
    <m/>
    <x v="11"/>
  </r>
  <r>
    <s v="One Direction: This Is Us "/>
    <n v="4.0999999999999996"/>
    <x v="19"/>
    <m/>
    <x v="11"/>
  </r>
  <r>
    <s v="Hey Arnold! The Movie "/>
    <n v="5.9"/>
    <x v="1"/>
    <m/>
    <x v="11"/>
  </r>
  <r>
    <s v="Hey Arnold! The Movie "/>
    <n v="5.9"/>
    <x v="6"/>
    <m/>
    <x v="11"/>
  </r>
  <r>
    <s v="Hey Arnold! The Movie "/>
    <n v="5.9"/>
    <x v="7"/>
    <m/>
    <x v="11"/>
  </r>
  <r>
    <s v="Hey Arnold! The Movie "/>
    <n v="5.9"/>
    <x v="8"/>
    <m/>
    <x v="11"/>
  </r>
  <r>
    <s v="My Week with Marilyn "/>
    <n v="7"/>
    <x v="18"/>
    <m/>
    <x v="11"/>
  </r>
  <r>
    <s v="My Week with Marilyn "/>
    <n v="7"/>
    <x v="12"/>
    <m/>
    <x v="11"/>
  </r>
  <r>
    <s v="The Matador "/>
    <n v="6.8"/>
    <x v="7"/>
    <m/>
    <x v="11"/>
  </r>
  <r>
    <s v="The Matador "/>
    <n v="6.8"/>
    <x v="15"/>
    <m/>
    <x v="11"/>
  </r>
  <r>
    <s v="The Matador "/>
    <n v="6.8"/>
    <x v="12"/>
    <m/>
    <x v="11"/>
  </r>
  <r>
    <s v="The Matador "/>
    <n v="6.8"/>
    <x v="4"/>
    <m/>
    <x v="11"/>
  </r>
  <r>
    <s v="Love Jones "/>
    <n v="7.4"/>
    <x v="12"/>
    <m/>
    <x v="11"/>
  </r>
  <r>
    <s v="Love Jones "/>
    <n v="7.4"/>
    <x v="5"/>
    <m/>
    <x v="11"/>
  </r>
  <r>
    <s v="The Gift "/>
    <n v="7.1"/>
    <x v="10"/>
    <m/>
    <x v="11"/>
  </r>
  <r>
    <s v="The Gift "/>
    <n v="7.1"/>
    <x v="4"/>
    <m/>
    <x v="11"/>
  </r>
  <r>
    <s v="End of the Spear "/>
    <n v="7"/>
    <x v="1"/>
    <m/>
    <x v="11"/>
  </r>
  <r>
    <s v="End of the Spear "/>
    <n v="7"/>
    <x v="12"/>
    <m/>
    <x v="11"/>
  </r>
  <r>
    <s v="Get Over It "/>
    <n v="5.8"/>
    <x v="7"/>
    <m/>
    <x v="11"/>
  </r>
  <r>
    <s v="Get Over It "/>
    <n v="5.8"/>
    <x v="5"/>
    <m/>
    <x v="11"/>
  </r>
  <r>
    <s v="Office Space "/>
    <n v="7.8"/>
    <x v="7"/>
    <m/>
    <x v="11"/>
  </r>
  <r>
    <s v="Drop Dead Gorgeous "/>
    <n v="6.5"/>
    <x v="7"/>
    <m/>
    <x v="11"/>
  </r>
  <r>
    <s v="Drop Dead Gorgeous "/>
    <n v="6.5"/>
    <x v="5"/>
    <m/>
    <x v="11"/>
  </r>
  <r>
    <s v="Drop Dead Gorgeous "/>
    <n v="6.5"/>
    <x v="4"/>
    <m/>
    <x v="11"/>
  </r>
  <r>
    <s v="Big Eyes "/>
    <n v="7"/>
    <x v="18"/>
    <m/>
    <x v="11"/>
  </r>
  <r>
    <s v="Big Eyes "/>
    <n v="7"/>
    <x v="15"/>
    <m/>
    <x v="11"/>
  </r>
  <r>
    <s v="Big Eyes "/>
    <n v="7"/>
    <x v="12"/>
    <m/>
    <x v="11"/>
  </r>
  <r>
    <s v="Big Eyes "/>
    <n v="7"/>
    <x v="5"/>
    <m/>
    <x v="11"/>
  </r>
  <r>
    <s v="Very Bad Things "/>
    <n v="6.3"/>
    <x v="7"/>
    <m/>
    <x v="11"/>
  </r>
  <r>
    <s v="Very Bad Things "/>
    <n v="6.3"/>
    <x v="15"/>
    <m/>
    <x v="11"/>
  </r>
  <r>
    <s v="Very Bad Things "/>
    <n v="6.3"/>
    <x v="4"/>
    <m/>
    <x v="11"/>
  </r>
  <r>
    <s v="Sleepover "/>
    <n v="5.3"/>
    <x v="7"/>
    <m/>
    <x v="11"/>
  </r>
  <r>
    <s v="Sleepover "/>
    <n v="5.3"/>
    <x v="5"/>
    <m/>
    <x v="11"/>
  </r>
  <r>
    <s v="MacGruber "/>
    <n v="5.5"/>
    <x v="0"/>
    <m/>
    <x v="11"/>
  </r>
  <r>
    <s v="MacGruber "/>
    <n v="5.5"/>
    <x v="7"/>
    <m/>
    <x v="11"/>
  </r>
  <r>
    <s v="MacGruber "/>
    <n v="5.5"/>
    <x v="5"/>
    <m/>
    <x v="11"/>
  </r>
  <r>
    <s v="Dirty Pretty Things "/>
    <n v="7.4"/>
    <x v="15"/>
    <m/>
    <x v="11"/>
  </r>
  <r>
    <s v="Dirty Pretty Things "/>
    <n v="7.4"/>
    <x v="12"/>
    <m/>
    <x v="11"/>
  </r>
  <r>
    <s v="Dirty Pretty Things "/>
    <n v="7.4"/>
    <x v="4"/>
    <m/>
    <x v="11"/>
  </r>
  <r>
    <s v="Movie 43 "/>
    <n v="4.3"/>
    <x v="7"/>
    <m/>
    <x v="11"/>
  </r>
  <r>
    <s v="Over Her Dead Body "/>
    <n v="5.2"/>
    <x v="7"/>
    <m/>
    <x v="11"/>
  </r>
  <r>
    <s v="Over Her Dead Body "/>
    <n v="5.2"/>
    <x v="2"/>
    <m/>
    <x v="11"/>
  </r>
  <r>
    <s v="Over Her Dead Body "/>
    <n v="5.2"/>
    <x v="5"/>
    <m/>
    <x v="11"/>
  </r>
  <r>
    <s v="Seeking a Friend for the End of the World "/>
    <n v="6.7"/>
    <x v="1"/>
    <m/>
    <x v="11"/>
  </r>
  <r>
    <s v="Seeking a Friend for the End of the World "/>
    <n v="6.7"/>
    <x v="7"/>
    <m/>
    <x v="11"/>
  </r>
  <r>
    <s v="Seeking a Friend for the End of the World "/>
    <n v="6.7"/>
    <x v="12"/>
    <m/>
    <x v="11"/>
  </r>
  <r>
    <s v="Seeking a Friend for the End of the World "/>
    <n v="6.7"/>
    <x v="5"/>
    <m/>
    <x v="11"/>
  </r>
  <r>
    <s v="Seeking a Friend for the End of the World "/>
    <n v="6.7"/>
    <x v="3"/>
    <m/>
    <x v="11"/>
  </r>
  <r>
    <s v="American History X "/>
    <n v="8.6"/>
    <x v="15"/>
    <m/>
    <x v="11"/>
  </r>
  <r>
    <s v="American History X "/>
    <n v="8.6"/>
    <x v="12"/>
    <m/>
    <x v="11"/>
  </r>
  <r>
    <s v="The Collection "/>
    <n v="6.1"/>
    <x v="0"/>
    <m/>
    <x v="11"/>
  </r>
  <r>
    <s v="The Collection "/>
    <n v="6.1"/>
    <x v="16"/>
    <m/>
    <x v="11"/>
  </r>
  <r>
    <s v="The Collection "/>
    <n v="6.1"/>
    <x v="4"/>
    <m/>
    <x v="11"/>
  </r>
  <r>
    <s v="Teacher's Pet "/>
    <n v="5.8"/>
    <x v="6"/>
    <m/>
    <x v="11"/>
  </r>
  <r>
    <s v="Teacher's Pet "/>
    <n v="5.8"/>
    <x v="7"/>
    <m/>
    <x v="11"/>
  </r>
  <r>
    <s v="Teacher's Pet "/>
    <n v="5.8"/>
    <x v="8"/>
    <m/>
    <x v="11"/>
  </r>
  <r>
    <s v="Teacher's Pet "/>
    <n v="5.8"/>
    <x v="2"/>
    <m/>
    <x v="11"/>
  </r>
  <r>
    <s v="Teacher's Pet "/>
    <n v="5.8"/>
    <x v="9"/>
    <m/>
    <x v="11"/>
  </r>
  <r>
    <s v="The Red Violin "/>
    <n v="7.7"/>
    <x v="12"/>
    <m/>
    <x v="11"/>
  </r>
  <r>
    <s v="The Red Violin "/>
    <n v="7.7"/>
    <x v="19"/>
    <m/>
    <x v="11"/>
  </r>
  <r>
    <s v="The Red Violin "/>
    <n v="7.7"/>
    <x v="10"/>
    <m/>
    <x v="11"/>
  </r>
  <r>
    <s v="The Red Violin "/>
    <n v="7.7"/>
    <x v="5"/>
    <m/>
    <x v="11"/>
  </r>
  <r>
    <s v="The Straight Story "/>
    <n v="8"/>
    <x v="18"/>
    <m/>
    <x v="11"/>
  </r>
  <r>
    <s v="The Straight Story "/>
    <n v="8"/>
    <x v="12"/>
    <m/>
    <x v="11"/>
  </r>
  <r>
    <s v="Deuces Wild "/>
    <n v="5.6"/>
    <x v="0"/>
    <m/>
    <x v="11"/>
  </r>
  <r>
    <s v="Deuces Wild "/>
    <n v="5.6"/>
    <x v="15"/>
    <m/>
    <x v="11"/>
  </r>
  <r>
    <s v="Deuces Wild "/>
    <n v="5.6"/>
    <x v="12"/>
    <m/>
    <x v="11"/>
  </r>
  <r>
    <s v="Bad Words "/>
    <n v="6.7"/>
    <x v="7"/>
    <m/>
    <x v="11"/>
  </r>
  <r>
    <s v="Bad Words "/>
    <n v="6.7"/>
    <x v="12"/>
    <m/>
    <x v="11"/>
  </r>
  <r>
    <s v="Black or White "/>
    <n v="6.6"/>
    <x v="12"/>
    <m/>
    <x v="11"/>
  </r>
  <r>
    <s v="On the Line "/>
    <n v="4.0999999999999996"/>
    <x v="7"/>
    <m/>
    <x v="11"/>
  </r>
  <r>
    <s v="On the Line "/>
    <n v="4.0999999999999996"/>
    <x v="8"/>
    <m/>
    <x v="11"/>
  </r>
  <r>
    <s v="On the Line "/>
    <n v="4.0999999999999996"/>
    <x v="5"/>
    <m/>
    <x v="11"/>
  </r>
  <r>
    <s v="Rescue Dawn "/>
    <n v="7.3"/>
    <x v="1"/>
    <m/>
    <x v="11"/>
  </r>
  <r>
    <s v="Rescue Dawn "/>
    <n v="7.3"/>
    <x v="18"/>
    <m/>
    <x v="11"/>
  </r>
  <r>
    <s v="Rescue Dawn "/>
    <n v="7.3"/>
    <x v="12"/>
    <m/>
    <x v="11"/>
  </r>
  <r>
    <s v="Rescue Dawn "/>
    <n v="7.3"/>
    <x v="17"/>
    <m/>
    <x v="11"/>
  </r>
  <r>
    <s v="Danny Collins "/>
    <n v="7.1"/>
    <x v="7"/>
    <m/>
    <x v="11"/>
  </r>
  <r>
    <s v="Danny Collins "/>
    <n v="7.1"/>
    <x v="12"/>
    <m/>
    <x v="11"/>
  </r>
  <r>
    <s v="Danny Collins "/>
    <n v="7.1"/>
    <x v="19"/>
    <m/>
    <x v="11"/>
  </r>
  <r>
    <s v="Jeff, Who Lives at Home "/>
    <n v="6.5"/>
    <x v="7"/>
    <m/>
    <x v="11"/>
  </r>
  <r>
    <s v="Jeff, Who Lives at Home "/>
    <n v="6.5"/>
    <x v="12"/>
    <m/>
    <x v="11"/>
  </r>
  <r>
    <s v="I Am Love "/>
    <n v="7"/>
    <x v="12"/>
    <m/>
    <x v="11"/>
  </r>
  <r>
    <s v="I Am Love "/>
    <n v="7"/>
    <x v="5"/>
    <m/>
    <x v="11"/>
  </r>
  <r>
    <s v="Atlas Shrugged II: The Strike "/>
    <n v="5.5"/>
    <x v="12"/>
    <m/>
    <x v="11"/>
  </r>
  <r>
    <s v="Atlas Shrugged II: The Strike "/>
    <n v="5.5"/>
    <x v="10"/>
    <m/>
    <x v="11"/>
  </r>
  <r>
    <s v="Atlas Shrugged II: The Strike "/>
    <n v="5.5"/>
    <x v="3"/>
    <m/>
    <x v="11"/>
  </r>
  <r>
    <s v="Romeo Is Bleeding "/>
    <n v="6.6"/>
    <x v="0"/>
    <m/>
    <x v="11"/>
  </r>
  <r>
    <s v="Romeo Is Bleeding "/>
    <n v="6.6"/>
    <x v="15"/>
    <m/>
    <x v="11"/>
  </r>
  <r>
    <s v="Romeo Is Bleeding "/>
    <n v="6.6"/>
    <x v="12"/>
    <m/>
    <x v="11"/>
  </r>
  <r>
    <s v="Romeo Is Bleeding "/>
    <n v="6.6"/>
    <x v="4"/>
    <m/>
    <x v="11"/>
  </r>
  <r>
    <s v="The Limey "/>
    <n v="7.1"/>
    <x v="15"/>
    <m/>
    <x v="11"/>
  </r>
  <r>
    <s v="The Limey "/>
    <n v="7.1"/>
    <x v="12"/>
    <m/>
    <x v="11"/>
  </r>
  <r>
    <s v="The Limey "/>
    <n v="7.1"/>
    <x v="10"/>
    <m/>
    <x v="11"/>
  </r>
  <r>
    <s v="The Limey "/>
    <n v="7.1"/>
    <x v="4"/>
    <m/>
    <x v="11"/>
  </r>
  <r>
    <s v="Crash "/>
    <n v="7.9"/>
    <x v="15"/>
    <m/>
    <x v="11"/>
  </r>
  <r>
    <s v="Crash "/>
    <n v="7.9"/>
    <x v="12"/>
    <m/>
    <x v="11"/>
  </r>
  <r>
    <s v="Crash "/>
    <n v="7.9"/>
    <x v="4"/>
    <m/>
    <x v="11"/>
  </r>
  <r>
    <s v="The House of Mirth "/>
    <n v="7.1"/>
    <x v="12"/>
    <m/>
    <x v="11"/>
  </r>
  <r>
    <s v="The House of Mirth "/>
    <n v="7.1"/>
    <x v="5"/>
    <m/>
    <x v="11"/>
  </r>
  <r>
    <s v="Malone "/>
    <n v="5.6"/>
    <x v="0"/>
    <m/>
    <x v="11"/>
  </r>
  <r>
    <s v="Malone "/>
    <n v="5.6"/>
    <x v="12"/>
    <m/>
    <x v="11"/>
  </r>
  <r>
    <s v="Malone "/>
    <n v="5.6"/>
    <x v="4"/>
    <m/>
    <x v="11"/>
  </r>
  <r>
    <s v="Peaceful Warrior "/>
    <n v="7.3"/>
    <x v="12"/>
    <m/>
    <x v="11"/>
  </r>
  <r>
    <s v="Peaceful Warrior "/>
    <n v="7.3"/>
    <x v="5"/>
    <m/>
    <x v="11"/>
  </r>
  <r>
    <s v="Peaceful Warrior "/>
    <n v="7.3"/>
    <x v="14"/>
    <m/>
    <x v="11"/>
  </r>
  <r>
    <s v="Bamboozled "/>
    <n v="6.5"/>
    <x v="7"/>
    <m/>
    <x v="11"/>
  </r>
  <r>
    <s v="Bamboozled "/>
    <n v="6.5"/>
    <x v="12"/>
    <m/>
    <x v="11"/>
  </r>
  <r>
    <s v="Bamboozled "/>
    <n v="6.5"/>
    <x v="19"/>
    <m/>
    <x v="11"/>
  </r>
  <r>
    <s v="The Forest "/>
    <n v="4.8"/>
    <x v="16"/>
    <m/>
    <x v="11"/>
  </r>
  <r>
    <s v="The Forest "/>
    <n v="4.8"/>
    <x v="10"/>
    <m/>
    <x v="11"/>
  </r>
  <r>
    <s v="The Forest "/>
    <n v="4.8"/>
    <x v="4"/>
    <m/>
    <x v="11"/>
  </r>
  <r>
    <s v="Sphinx "/>
    <n v="5.2"/>
    <x v="1"/>
    <m/>
    <x v="11"/>
  </r>
  <r>
    <s v="Sphinx "/>
    <n v="5.2"/>
    <x v="10"/>
    <m/>
    <x v="11"/>
  </r>
  <r>
    <s v="Sphinx "/>
    <n v="5.2"/>
    <x v="4"/>
    <m/>
    <x v="11"/>
  </r>
  <r>
    <s v="While We're Young "/>
    <n v="6.3"/>
    <x v="7"/>
    <m/>
    <x v="11"/>
  </r>
  <r>
    <s v="While We're Young "/>
    <n v="6.3"/>
    <x v="12"/>
    <m/>
    <x v="11"/>
  </r>
  <r>
    <s v="A Better Life "/>
    <n v="7.2"/>
    <x v="12"/>
    <m/>
    <x v="11"/>
  </r>
  <r>
    <s v="A Better Life "/>
    <n v="7.2"/>
    <x v="5"/>
    <m/>
    <x v="11"/>
  </r>
  <r>
    <s v="Spider "/>
    <n v="6.8"/>
    <x v="12"/>
    <m/>
    <x v="11"/>
  </r>
  <r>
    <s v="Spider "/>
    <n v="6.8"/>
    <x v="10"/>
    <m/>
    <x v="11"/>
  </r>
  <r>
    <s v="Spider "/>
    <n v="6.8"/>
    <x v="4"/>
    <m/>
    <x v="11"/>
  </r>
  <r>
    <s v="Gun Shy "/>
    <n v="5.7"/>
    <x v="7"/>
    <m/>
    <x v="11"/>
  </r>
  <r>
    <s v="Gun Shy "/>
    <n v="5.7"/>
    <x v="15"/>
    <m/>
    <x v="11"/>
  </r>
  <r>
    <s v="Gun Shy "/>
    <n v="5.7"/>
    <x v="5"/>
    <m/>
    <x v="11"/>
  </r>
  <r>
    <s v="Nicholas Nickleby "/>
    <n v="7.2"/>
    <x v="12"/>
    <m/>
    <x v="11"/>
  </r>
  <r>
    <s v="Nicholas Nickleby "/>
    <n v="7.2"/>
    <x v="5"/>
    <m/>
    <x v="11"/>
  </r>
  <r>
    <s v="The Iceman "/>
    <n v="6.9"/>
    <x v="18"/>
    <m/>
    <x v="11"/>
  </r>
  <r>
    <s v="The Iceman "/>
    <n v="6.9"/>
    <x v="15"/>
    <m/>
    <x v="11"/>
  </r>
  <r>
    <s v="The Iceman "/>
    <n v="6.9"/>
    <x v="12"/>
    <m/>
    <x v="11"/>
  </r>
  <r>
    <s v="Cecil B. DeMented "/>
    <n v="6.2"/>
    <x v="7"/>
    <m/>
    <x v="11"/>
  </r>
  <r>
    <s v="Cecil B. DeMented "/>
    <n v="6.2"/>
    <x v="15"/>
    <m/>
    <x v="11"/>
  </r>
  <r>
    <s v="Cecil B. DeMented "/>
    <n v="6.2"/>
    <x v="4"/>
    <m/>
    <x v="11"/>
  </r>
  <r>
    <s v="Killer Joe "/>
    <n v="6.7"/>
    <x v="15"/>
    <m/>
    <x v="11"/>
  </r>
  <r>
    <s v="Killer Joe "/>
    <n v="6.7"/>
    <x v="12"/>
    <m/>
    <x v="11"/>
  </r>
  <r>
    <s v="Killer Joe "/>
    <n v="6.7"/>
    <x v="5"/>
    <m/>
    <x v="11"/>
  </r>
  <r>
    <s v="Killer Joe "/>
    <n v="6.7"/>
    <x v="4"/>
    <m/>
    <x v="11"/>
  </r>
  <r>
    <s v="The Joneses "/>
    <n v="6.5"/>
    <x v="7"/>
    <m/>
    <x v="11"/>
  </r>
  <r>
    <s v="The Joneses "/>
    <n v="6.5"/>
    <x v="12"/>
    <m/>
    <x v="11"/>
  </r>
  <r>
    <s v="Owning Mahowny "/>
    <n v="7.2"/>
    <x v="15"/>
    <m/>
    <x v="11"/>
  </r>
  <r>
    <s v="Owning Mahowny "/>
    <n v="7.2"/>
    <x v="12"/>
    <m/>
    <x v="11"/>
  </r>
  <r>
    <s v="Owning Mahowny "/>
    <n v="7.2"/>
    <x v="4"/>
    <m/>
    <x v="11"/>
  </r>
  <r>
    <s v="The Brothers Solomon "/>
    <n v="5.3"/>
    <x v="7"/>
    <m/>
    <x v="11"/>
  </r>
  <r>
    <s v="My Blueberry Nights "/>
    <n v="6.7"/>
    <x v="12"/>
    <m/>
    <x v="11"/>
  </r>
  <r>
    <s v="My Blueberry Nights "/>
    <n v="6.7"/>
    <x v="5"/>
    <m/>
    <x v="11"/>
  </r>
  <r>
    <s v="War, Inc. "/>
    <n v="5.7"/>
    <x v="0"/>
    <m/>
    <x v="11"/>
  </r>
  <r>
    <s v="War, Inc. "/>
    <n v="5.7"/>
    <x v="7"/>
    <m/>
    <x v="11"/>
  </r>
  <r>
    <s v="War, Inc. "/>
    <n v="5.7"/>
    <x v="4"/>
    <m/>
    <x v="11"/>
  </r>
  <r>
    <s v="Shaolin Soccer "/>
    <n v="7.3"/>
    <x v="0"/>
    <m/>
    <x v="11"/>
  </r>
  <r>
    <s v="Shaolin Soccer "/>
    <n v="7.3"/>
    <x v="7"/>
    <m/>
    <x v="11"/>
  </r>
  <r>
    <s v="Shaolin Soccer "/>
    <n v="7.3"/>
    <x v="14"/>
    <m/>
    <x v="11"/>
  </r>
  <r>
    <s v="The Brown Bunny "/>
    <n v="5"/>
    <x v="12"/>
    <m/>
    <x v="11"/>
  </r>
  <r>
    <s v="The Swindle "/>
    <n v="6.6"/>
    <x v="7"/>
    <m/>
    <x v="11"/>
  </r>
  <r>
    <s v="The Swindle "/>
    <n v="6.6"/>
    <x v="15"/>
    <m/>
    <x v="11"/>
  </r>
  <r>
    <s v="The Swindle "/>
    <n v="6.6"/>
    <x v="4"/>
    <m/>
    <x v="11"/>
  </r>
  <r>
    <s v="Rosewater "/>
    <n v="6.6"/>
    <x v="18"/>
    <m/>
    <x v="11"/>
  </r>
  <r>
    <s v="Rosewater "/>
    <n v="6.6"/>
    <x v="12"/>
    <m/>
    <x v="11"/>
  </r>
  <r>
    <s v="Imaginary Heroes "/>
    <n v="7.3"/>
    <x v="7"/>
    <m/>
    <x v="11"/>
  </r>
  <r>
    <s v="Imaginary Heroes "/>
    <n v="7.3"/>
    <x v="12"/>
    <m/>
    <x v="11"/>
  </r>
  <r>
    <s v="High Heels and Low Lifes "/>
    <n v="6.2"/>
    <x v="0"/>
    <m/>
    <x v="11"/>
  </r>
  <r>
    <s v="High Heels and Low Lifes "/>
    <n v="6.2"/>
    <x v="7"/>
    <m/>
    <x v="11"/>
  </r>
  <r>
    <s v="High Heels and Low Lifes "/>
    <n v="6.2"/>
    <x v="12"/>
    <m/>
    <x v="11"/>
  </r>
  <r>
    <s v="Severance "/>
    <n v="6.6"/>
    <x v="7"/>
    <m/>
    <x v="11"/>
  </r>
  <r>
    <s v="Severance "/>
    <n v="6.6"/>
    <x v="16"/>
    <m/>
    <x v="11"/>
  </r>
  <r>
    <s v="Severance "/>
    <n v="6.6"/>
    <x v="4"/>
    <m/>
    <x v="11"/>
  </r>
  <r>
    <s v="Edmond "/>
    <n v="6.3"/>
    <x v="12"/>
    <m/>
    <x v="11"/>
  </r>
  <r>
    <s v="Edmond "/>
    <n v="6.3"/>
    <x v="4"/>
    <m/>
    <x v="11"/>
  </r>
  <r>
    <s v="Cinco de Mayo, La Batalla "/>
    <n v="6.2"/>
    <x v="12"/>
    <m/>
    <x v="11"/>
  </r>
  <r>
    <s v="Cinco de Mayo, La Batalla "/>
    <n v="6.2"/>
    <x v="13"/>
    <m/>
    <x v="11"/>
  </r>
  <r>
    <s v="Cinco de Mayo, La Batalla "/>
    <n v="6.2"/>
    <x v="17"/>
    <m/>
    <x v="11"/>
  </r>
  <r>
    <s v="The Open Road "/>
    <n v="5.5"/>
    <x v="7"/>
    <m/>
    <x v="11"/>
  </r>
  <r>
    <s v="The Open Road "/>
    <n v="5.5"/>
    <x v="12"/>
    <m/>
    <x v="11"/>
  </r>
  <r>
    <s v="The Good Guy "/>
    <n v="5.9"/>
    <x v="7"/>
    <m/>
    <x v="11"/>
  </r>
  <r>
    <s v="The Good Guy "/>
    <n v="5.9"/>
    <x v="5"/>
    <m/>
    <x v="11"/>
  </r>
  <r>
    <s v="Motherhood "/>
    <n v="4.7"/>
    <x v="7"/>
    <m/>
    <x v="11"/>
  </r>
  <r>
    <s v="Motherhood "/>
    <n v="4.7"/>
    <x v="12"/>
    <m/>
    <x v="11"/>
  </r>
  <r>
    <s v="The Oxford Murders "/>
    <n v="6.1"/>
    <x v="15"/>
    <m/>
    <x v="11"/>
  </r>
  <r>
    <s v="The Oxford Murders "/>
    <n v="6.1"/>
    <x v="10"/>
    <m/>
    <x v="11"/>
  </r>
  <r>
    <s v="The Oxford Murders "/>
    <n v="6.1"/>
    <x v="4"/>
    <m/>
    <x v="11"/>
  </r>
  <r>
    <s v="Eulogy "/>
    <n v="6.7"/>
    <x v="7"/>
    <m/>
    <x v="11"/>
  </r>
  <r>
    <s v="Eulogy "/>
    <n v="6.7"/>
    <x v="12"/>
    <m/>
    <x v="11"/>
  </r>
  <r>
    <s v="Of Horses and Men "/>
    <n v="6.9"/>
    <x v="7"/>
    <m/>
    <x v="11"/>
  </r>
  <r>
    <s v="Of Horses and Men "/>
    <n v="6.9"/>
    <x v="12"/>
    <m/>
    <x v="11"/>
  </r>
  <r>
    <s v="Of Horses and Men "/>
    <n v="6.9"/>
    <x v="5"/>
    <m/>
    <x v="11"/>
  </r>
  <r>
    <s v="The Good, the Bad, the Weird "/>
    <n v="7.3"/>
    <x v="0"/>
    <m/>
    <x v="11"/>
  </r>
  <r>
    <s v="The Good, the Bad, the Weird "/>
    <n v="7.3"/>
    <x v="1"/>
    <m/>
    <x v="11"/>
  </r>
  <r>
    <s v="The Good, the Bad, the Weird "/>
    <n v="7.3"/>
    <x v="7"/>
    <m/>
    <x v="11"/>
  </r>
  <r>
    <s v="The Good, the Bad, the Weird "/>
    <n v="7.3"/>
    <x v="11"/>
    <m/>
    <x v="11"/>
  </r>
  <r>
    <s v="The Lost City "/>
    <n v="6.7"/>
    <x v="12"/>
    <m/>
    <x v="11"/>
  </r>
  <r>
    <s v="The Lost City "/>
    <n v="6.7"/>
    <x v="5"/>
    <m/>
    <x v="11"/>
  </r>
  <r>
    <s v="Next Friday "/>
    <n v="6.1"/>
    <x v="7"/>
    <m/>
    <x v="11"/>
  </r>
  <r>
    <s v="You Only Live Twice "/>
    <n v="6.9"/>
    <x v="0"/>
    <m/>
    <x v="11"/>
  </r>
  <r>
    <s v="You Only Live Twice "/>
    <n v="6.9"/>
    <x v="1"/>
    <m/>
    <x v="11"/>
  </r>
  <r>
    <s v="You Only Live Twice "/>
    <n v="6.9"/>
    <x v="4"/>
    <m/>
    <x v="11"/>
  </r>
  <r>
    <s v="Amour "/>
    <n v="7.9"/>
    <x v="12"/>
    <m/>
    <x v="11"/>
  </r>
  <r>
    <s v="Amour "/>
    <n v="7.9"/>
    <x v="5"/>
    <m/>
    <x v="11"/>
  </r>
  <r>
    <s v="Poltergeist III "/>
    <n v="4.5"/>
    <x v="16"/>
    <m/>
    <x v="11"/>
  </r>
  <r>
    <s v="Poltergeist III "/>
    <n v="4.5"/>
    <x v="4"/>
    <m/>
    <x v="11"/>
  </r>
  <r>
    <s v="It's a Mad, Mad, Mad, Mad World "/>
    <n v="7.6"/>
    <x v="0"/>
    <m/>
    <x v="11"/>
  </r>
  <r>
    <s v="It's a Mad, Mad, Mad, Mad World "/>
    <n v="7.6"/>
    <x v="1"/>
    <m/>
    <x v="11"/>
  </r>
  <r>
    <s v="It's a Mad, Mad, Mad, Mad World "/>
    <n v="7.6"/>
    <x v="7"/>
    <m/>
    <x v="11"/>
  </r>
  <r>
    <s v="It's a Mad, Mad, Mad, Mad World "/>
    <n v="7.6"/>
    <x v="15"/>
    <m/>
    <x v="11"/>
  </r>
  <r>
    <s v="Richard III "/>
    <n v="7.5"/>
    <x v="12"/>
    <m/>
    <x v="11"/>
  </r>
  <r>
    <s v="Richard III "/>
    <n v="7.5"/>
    <x v="17"/>
    <m/>
    <x v="11"/>
  </r>
  <r>
    <s v="Kites "/>
    <n v="6"/>
    <x v="0"/>
    <m/>
    <x v="11"/>
  </r>
  <r>
    <s v="Kites "/>
    <n v="6"/>
    <x v="12"/>
    <m/>
    <x v="11"/>
  </r>
  <r>
    <s v="Kites "/>
    <n v="6"/>
    <x v="5"/>
    <m/>
    <x v="11"/>
  </r>
  <r>
    <s v="Kites "/>
    <n v="6"/>
    <x v="4"/>
    <m/>
    <x v="11"/>
  </r>
  <r>
    <s v="Melancholia "/>
    <n v="7.1"/>
    <x v="12"/>
    <m/>
    <x v="11"/>
  </r>
  <r>
    <s v="Melancholia "/>
    <n v="7.1"/>
    <x v="3"/>
    <m/>
    <x v="11"/>
  </r>
  <r>
    <s v="Jab Tak Hai Jaan "/>
    <n v="6.9"/>
    <x v="12"/>
    <m/>
    <x v="11"/>
  </r>
  <r>
    <s v="Jab Tak Hai Jaan "/>
    <n v="6.9"/>
    <x v="5"/>
    <m/>
    <x v="11"/>
  </r>
  <r>
    <s v="Alien "/>
    <n v="8.5"/>
    <x v="16"/>
    <m/>
    <x v="11"/>
  </r>
  <r>
    <s v="Alien "/>
    <n v="8.5"/>
    <x v="3"/>
    <m/>
    <x v="11"/>
  </r>
  <r>
    <s v="The Texas Chain Saw Massacre "/>
    <n v="7.5"/>
    <x v="16"/>
    <m/>
    <x v="11"/>
  </r>
  <r>
    <s v="The Texas Chain Saw Massacre "/>
    <n v="7.5"/>
    <x v="4"/>
    <m/>
    <x v="11"/>
  </r>
  <r>
    <s v="The Runaways "/>
    <n v="6.6"/>
    <x v="18"/>
    <m/>
    <x v="11"/>
  </r>
  <r>
    <s v="The Runaways "/>
    <n v="6.6"/>
    <x v="12"/>
    <m/>
    <x v="11"/>
  </r>
  <r>
    <s v="The Runaways "/>
    <n v="6.6"/>
    <x v="19"/>
    <m/>
    <x v="11"/>
  </r>
  <r>
    <s v="Fiddler on the Roof "/>
    <n v="8"/>
    <x v="12"/>
    <m/>
    <x v="11"/>
  </r>
  <r>
    <s v="Fiddler on the Roof "/>
    <n v="8"/>
    <x v="8"/>
    <m/>
    <x v="11"/>
  </r>
  <r>
    <s v="Fiddler on the Roof "/>
    <n v="8"/>
    <x v="9"/>
    <m/>
    <x v="11"/>
  </r>
  <r>
    <s v="Fiddler on the Roof "/>
    <n v="8"/>
    <x v="5"/>
    <m/>
    <x v="11"/>
  </r>
  <r>
    <s v="Thunderball "/>
    <n v="7"/>
    <x v="0"/>
    <m/>
    <x v="11"/>
  </r>
  <r>
    <s v="Thunderball "/>
    <n v="7"/>
    <x v="1"/>
    <m/>
    <x v="11"/>
  </r>
  <r>
    <s v="Thunderball "/>
    <n v="7"/>
    <x v="4"/>
    <m/>
    <x v="11"/>
  </r>
  <r>
    <s v="Set It Off "/>
    <n v="6.8"/>
    <x v="0"/>
    <m/>
    <x v="11"/>
  </r>
  <r>
    <s v="Set It Off "/>
    <n v="6.8"/>
    <x v="15"/>
    <m/>
    <x v="11"/>
  </r>
  <r>
    <s v="Set It Off "/>
    <n v="6.8"/>
    <x v="12"/>
    <m/>
    <x v="11"/>
  </r>
  <r>
    <s v="Set It Off "/>
    <n v="6.8"/>
    <x v="5"/>
    <m/>
    <x v="11"/>
  </r>
  <r>
    <s v="Set It Off "/>
    <n v="6.8"/>
    <x v="4"/>
    <m/>
    <x v="11"/>
  </r>
  <r>
    <s v="The Best Man "/>
    <n v="6.7"/>
    <x v="7"/>
    <m/>
    <x v="11"/>
  </r>
  <r>
    <s v="The Best Man "/>
    <n v="6.7"/>
    <x v="12"/>
    <m/>
    <x v="11"/>
  </r>
  <r>
    <s v="Child's Play "/>
    <n v="6.5"/>
    <x v="2"/>
    <m/>
    <x v="11"/>
  </r>
  <r>
    <s v="Child's Play "/>
    <n v="6.5"/>
    <x v="16"/>
    <m/>
    <x v="11"/>
  </r>
  <r>
    <s v="Sicko "/>
    <n v="8"/>
    <x v="20"/>
    <m/>
    <x v="11"/>
  </r>
  <r>
    <s v="Sicko "/>
    <n v="8"/>
    <x v="12"/>
    <m/>
    <x v="11"/>
  </r>
  <r>
    <s v="The Purge: Anarchy "/>
    <n v="6.5"/>
    <x v="0"/>
    <m/>
    <x v="11"/>
  </r>
  <r>
    <s v="The Purge: Anarchy "/>
    <n v="6.5"/>
    <x v="16"/>
    <m/>
    <x v="11"/>
  </r>
  <r>
    <s v="The Purge: Anarchy "/>
    <n v="6.5"/>
    <x v="3"/>
    <m/>
    <x v="11"/>
  </r>
  <r>
    <s v="The Purge: Anarchy "/>
    <n v="6.5"/>
    <x v="4"/>
    <m/>
    <x v="11"/>
  </r>
  <r>
    <s v="Down to You "/>
    <n v="4.9000000000000004"/>
    <x v="7"/>
    <m/>
    <x v="11"/>
  </r>
  <r>
    <s v="Down to You "/>
    <n v="4.9000000000000004"/>
    <x v="12"/>
    <m/>
    <x v="11"/>
  </r>
  <r>
    <s v="Down to You "/>
    <n v="4.9000000000000004"/>
    <x v="5"/>
    <m/>
    <x v="11"/>
  </r>
  <r>
    <s v="Harold &amp; Kumar Go to White Castle "/>
    <n v="7.1"/>
    <x v="1"/>
    <m/>
    <x v="11"/>
  </r>
  <r>
    <s v="Harold &amp; Kumar Go to White Castle "/>
    <n v="7.1"/>
    <x v="7"/>
    <m/>
    <x v="11"/>
  </r>
  <r>
    <s v="The Contender "/>
    <n v="7"/>
    <x v="12"/>
    <m/>
    <x v="11"/>
  </r>
  <r>
    <s v="The Contender "/>
    <n v="7"/>
    <x v="4"/>
    <m/>
    <x v="11"/>
  </r>
  <r>
    <s v="Boiler Room "/>
    <n v="7"/>
    <x v="15"/>
    <m/>
    <x v="11"/>
  </r>
  <r>
    <s v="Boiler Room "/>
    <n v="7"/>
    <x v="12"/>
    <m/>
    <x v="11"/>
  </r>
  <r>
    <s v="Boiler Room "/>
    <n v="7"/>
    <x v="4"/>
    <m/>
    <x v="11"/>
  </r>
  <r>
    <s v="Black Christmas "/>
    <n v="4.5"/>
    <x v="16"/>
    <m/>
    <x v="11"/>
  </r>
  <r>
    <s v="Henry V "/>
    <n v="7.7"/>
    <x v="0"/>
    <m/>
    <x v="11"/>
  </r>
  <r>
    <s v="Henry V "/>
    <n v="7.7"/>
    <x v="18"/>
    <m/>
    <x v="11"/>
  </r>
  <r>
    <s v="Henry V "/>
    <n v="7.7"/>
    <x v="12"/>
    <m/>
    <x v="11"/>
  </r>
  <r>
    <s v="Henry V "/>
    <n v="7.7"/>
    <x v="13"/>
    <m/>
    <x v="11"/>
  </r>
  <r>
    <s v="Henry V "/>
    <n v="7.7"/>
    <x v="5"/>
    <m/>
    <x v="11"/>
  </r>
  <r>
    <s v="Henry V "/>
    <n v="7.7"/>
    <x v="17"/>
    <m/>
    <x v="11"/>
  </r>
  <r>
    <s v="The Way of the Gun "/>
    <n v="6.7"/>
    <x v="0"/>
    <m/>
    <x v="11"/>
  </r>
  <r>
    <s v="The Way of the Gun "/>
    <n v="6.7"/>
    <x v="15"/>
    <m/>
    <x v="11"/>
  </r>
  <r>
    <s v="The Way of the Gun "/>
    <n v="6.7"/>
    <x v="12"/>
    <m/>
    <x v="11"/>
  </r>
  <r>
    <s v="The Way of the Gun "/>
    <n v="6.7"/>
    <x v="4"/>
    <m/>
    <x v="11"/>
  </r>
  <r>
    <s v="Igby Goes Down "/>
    <n v="7"/>
    <x v="7"/>
    <m/>
    <x v="11"/>
  </r>
  <r>
    <s v="Igby Goes Down "/>
    <n v="7"/>
    <x v="12"/>
    <m/>
    <x v="11"/>
  </r>
  <r>
    <s v="PCU "/>
    <n v="6.5"/>
    <x v="7"/>
    <m/>
    <x v="11"/>
  </r>
  <r>
    <s v="Gracie "/>
    <n v="6.2"/>
    <x v="18"/>
    <m/>
    <x v="11"/>
  </r>
  <r>
    <s v="Gracie "/>
    <n v="6.2"/>
    <x v="12"/>
    <m/>
    <x v="11"/>
  </r>
  <r>
    <s v="Gracie "/>
    <n v="6.2"/>
    <x v="14"/>
    <m/>
    <x v="11"/>
  </r>
  <r>
    <s v="Trust the Man "/>
    <n v="5.7"/>
    <x v="7"/>
    <m/>
    <x v="11"/>
  </r>
  <r>
    <s v="Trust the Man "/>
    <n v="5.7"/>
    <x v="12"/>
    <m/>
    <x v="11"/>
  </r>
  <r>
    <s v="Trust the Man "/>
    <n v="5.7"/>
    <x v="5"/>
    <m/>
    <x v="11"/>
  </r>
  <r>
    <s v="Hamlet 2 "/>
    <n v="6.4"/>
    <x v="7"/>
    <m/>
    <x v="11"/>
  </r>
  <r>
    <s v="Hamlet 2 "/>
    <n v="6.4"/>
    <x v="19"/>
    <m/>
    <x v="11"/>
  </r>
  <r>
    <s v="Glee: The 3D Concert Movie "/>
    <n v="5.4"/>
    <x v="20"/>
    <m/>
    <x v="11"/>
  </r>
  <r>
    <s v="Glee: The 3D Concert Movie "/>
    <n v="5.4"/>
    <x v="19"/>
    <m/>
    <x v="11"/>
  </r>
  <r>
    <s v="The Legend of Suriyothai "/>
    <n v="6.6"/>
    <x v="0"/>
    <m/>
    <x v="11"/>
  </r>
  <r>
    <s v="The Legend of Suriyothai "/>
    <n v="6.6"/>
    <x v="1"/>
    <m/>
    <x v="11"/>
  </r>
  <r>
    <s v="The Legend of Suriyothai "/>
    <n v="6.6"/>
    <x v="12"/>
    <m/>
    <x v="11"/>
  </r>
  <r>
    <s v="The Legend of Suriyothai "/>
    <n v="6.6"/>
    <x v="13"/>
    <m/>
    <x v="11"/>
  </r>
  <r>
    <s v="The Legend of Suriyothai "/>
    <n v="6.6"/>
    <x v="17"/>
    <m/>
    <x v="11"/>
  </r>
  <r>
    <s v="Two Evil Eyes "/>
    <n v="6.1"/>
    <x v="16"/>
    <m/>
    <x v="11"/>
  </r>
  <r>
    <s v="All or Nothing "/>
    <n v="7.6"/>
    <x v="12"/>
    <m/>
    <x v="11"/>
  </r>
  <r>
    <s v="Princess Kaiulani "/>
    <n v="6.2"/>
    <x v="12"/>
    <m/>
    <x v="11"/>
  </r>
  <r>
    <s v="Opal Dream "/>
    <n v="6.6"/>
    <x v="12"/>
    <m/>
    <x v="11"/>
  </r>
  <r>
    <s v="Opal Dream "/>
    <n v="6.6"/>
    <x v="8"/>
    <m/>
    <x v="11"/>
  </r>
  <r>
    <s v="Flame and Citron "/>
    <n v="7.3"/>
    <x v="12"/>
    <m/>
    <x v="11"/>
  </r>
  <r>
    <s v="Flame and Citron "/>
    <n v="7.3"/>
    <x v="13"/>
    <m/>
    <x v="11"/>
  </r>
  <r>
    <s v="Flame and Citron "/>
    <n v="7.3"/>
    <x v="4"/>
    <m/>
    <x v="11"/>
  </r>
  <r>
    <s v="Flame and Citron "/>
    <n v="7.3"/>
    <x v="17"/>
    <m/>
    <x v="11"/>
  </r>
  <r>
    <s v="Undiscovered "/>
    <n v="4.2"/>
    <x v="7"/>
    <m/>
    <x v="11"/>
  </r>
  <r>
    <s v="Undiscovered "/>
    <n v="4.2"/>
    <x v="19"/>
    <m/>
    <x v="11"/>
  </r>
  <r>
    <s v="Undiscovered "/>
    <n v="4.2"/>
    <x v="5"/>
    <m/>
    <x v="11"/>
  </r>
  <r>
    <s v="Crocodile Dundee "/>
    <n v="6.5"/>
    <x v="1"/>
    <m/>
    <x v="11"/>
  </r>
  <r>
    <s v="Crocodile Dundee "/>
    <n v="6.5"/>
    <x v="7"/>
    <m/>
    <x v="11"/>
  </r>
  <r>
    <s v="Awake "/>
    <n v="6.5"/>
    <x v="15"/>
    <m/>
    <x v="11"/>
  </r>
  <r>
    <s v="Awake "/>
    <n v="6.5"/>
    <x v="10"/>
    <m/>
    <x v="11"/>
  </r>
  <r>
    <s v="Awake "/>
    <n v="6.5"/>
    <x v="4"/>
    <m/>
    <x v="11"/>
  </r>
  <r>
    <s v="Skin Trade "/>
    <n v="5.7"/>
    <x v="0"/>
    <m/>
    <x v="11"/>
  </r>
  <r>
    <s v="Skin Trade "/>
    <n v="5.7"/>
    <x v="15"/>
    <m/>
    <x v="11"/>
  </r>
  <r>
    <s v="Skin Trade "/>
    <n v="5.7"/>
    <x v="4"/>
    <m/>
    <x v="11"/>
  </r>
  <r>
    <s v="Crazy Heart "/>
    <n v="7.3"/>
    <x v="12"/>
    <m/>
    <x v="11"/>
  </r>
  <r>
    <s v="Crazy Heart "/>
    <n v="7.3"/>
    <x v="19"/>
    <m/>
    <x v="11"/>
  </r>
  <r>
    <s v="Crazy Heart "/>
    <n v="7.3"/>
    <x v="5"/>
    <m/>
    <x v="11"/>
  </r>
  <r>
    <s v="The Rose "/>
    <n v="6.9"/>
    <x v="12"/>
    <m/>
    <x v="11"/>
  </r>
  <r>
    <s v="The Rose "/>
    <n v="6.9"/>
    <x v="19"/>
    <m/>
    <x v="11"/>
  </r>
  <r>
    <s v="The Rose "/>
    <n v="6.9"/>
    <x v="5"/>
    <m/>
    <x v="11"/>
  </r>
  <r>
    <s v="Baggage Claim "/>
    <n v="5"/>
    <x v="7"/>
    <m/>
    <x v="11"/>
  </r>
  <r>
    <s v="Election "/>
    <n v="7.3"/>
    <x v="7"/>
    <m/>
    <x v="11"/>
  </r>
  <r>
    <s v="Election "/>
    <n v="7.3"/>
    <x v="12"/>
    <m/>
    <x v="11"/>
  </r>
  <r>
    <s v="The DUFF "/>
    <n v="6.5"/>
    <x v="7"/>
    <m/>
    <x v="11"/>
  </r>
  <r>
    <s v="Bright Star "/>
    <n v="7"/>
    <x v="18"/>
    <m/>
    <x v="11"/>
  </r>
  <r>
    <s v="Bright Star "/>
    <n v="7"/>
    <x v="12"/>
    <m/>
    <x v="11"/>
  </r>
  <r>
    <s v="Bright Star "/>
    <n v="7"/>
    <x v="5"/>
    <m/>
    <x v="11"/>
  </r>
  <r>
    <s v="My Name Is Khan "/>
    <n v="8"/>
    <x v="1"/>
    <m/>
    <x v="11"/>
  </r>
  <r>
    <s v="My Name Is Khan "/>
    <n v="8"/>
    <x v="12"/>
    <m/>
    <x v="11"/>
  </r>
  <r>
    <s v="My Name Is Khan "/>
    <n v="8"/>
    <x v="4"/>
    <m/>
    <x v="11"/>
  </r>
  <r>
    <s v="All Is Lost "/>
    <n v="6.9"/>
    <x v="0"/>
    <m/>
    <x v="11"/>
  </r>
  <r>
    <s v="All Is Lost "/>
    <n v="6.9"/>
    <x v="1"/>
    <m/>
    <x v="11"/>
  </r>
  <r>
    <s v="All Is Lost "/>
    <n v="6.9"/>
    <x v="12"/>
    <m/>
    <x v="11"/>
  </r>
  <r>
    <s v="Limbo "/>
    <n v="7.1"/>
    <x v="1"/>
    <m/>
    <x v="11"/>
  </r>
  <r>
    <s v="Limbo "/>
    <n v="7.1"/>
    <x v="12"/>
    <m/>
    <x v="11"/>
  </r>
  <r>
    <s v="Limbo "/>
    <n v="7.1"/>
    <x v="4"/>
    <m/>
    <x v="11"/>
  </r>
  <r>
    <s v="Repo! The Genetic Opera "/>
    <n v="6.7"/>
    <x v="16"/>
    <m/>
    <x v="11"/>
  </r>
  <r>
    <s v="Repo! The Genetic Opera "/>
    <n v="6.7"/>
    <x v="9"/>
    <m/>
    <x v="11"/>
  </r>
  <r>
    <s v="Repo! The Genetic Opera "/>
    <n v="6.7"/>
    <x v="3"/>
    <m/>
    <x v="11"/>
  </r>
  <r>
    <s v="Pulp Fiction "/>
    <n v="8.9"/>
    <x v="15"/>
    <m/>
    <x v="11"/>
  </r>
  <r>
    <s v="Pulp Fiction "/>
    <n v="8.9"/>
    <x v="12"/>
    <m/>
    <x v="11"/>
  </r>
  <r>
    <s v="Nightcrawler "/>
    <n v="7.9"/>
    <x v="15"/>
    <m/>
    <x v="11"/>
  </r>
  <r>
    <s v="Nightcrawler "/>
    <n v="7.9"/>
    <x v="12"/>
    <m/>
    <x v="11"/>
  </r>
  <r>
    <s v="Nightcrawler "/>
    <n v="7.9"/>
    <x v="4"/>
    <m/>
    <x v="11"/>
  </r>
  <r>
    <s v="Club Dread "/>
    <n v="5.6"/>
    <x v="7"/>
    <m/>
    <x v="11"/>
  </r>
  <r>
    <s v="Club Dread "/>
    <n v="5.6"/>
    <x v="16"/>
    <m/>
    <x v="11"/>
  </r>
  <r>
    <s v="Club Dread "/>
    <n v="5.6"/>
    <x v="4"/>
    <m/>
    <x v="11"/>
  </r>
  <r>
    <s v="The Sound of Music "/>
    <n v="8"/>
    <x v="18"/>
    <m/>
    <x v="11"/>
  </r>
  <r>
    <s v="The Sound of Music "/>
    <n v="8"/>
    <x v="12"/>
    <m/>
    <x v="11"/>
  </r>
  <r>
    <s v="The Sound of Music "/>
    <n v="8"/>
    <x v="8"/>
    <m/>
    <x v="11"/>
  </r>
  <r>
    <s v="The Sound of Music "/>
    <n v="8"/>
    <x v="9"/>
    <m/>
    <x v="11"/>
  </r>
  <r>
    <s v="The Sound of Music "/>
    <n v="8"/>
    <x v="5"/>
    <m/>
    <x v="11"/>
  </r>
  <r>
    <s v="Splash "/>
    <n v="6.2"/>
    <x v="7"/>
    <m/>
    <x v="11"/>
  </r>
  <r>
    <s v="Splash "/>
    <n v="6.2"/>
    <x v="2"/>
    <m/>
    <x v="11"/>
  </r>
  <r>
    <s v="Splash "/>
    <n v="6.2"/>
    <x v="5"/>
    <m/>
    <x v="11"/>
  </r>
  <r>
    <s v="Little Miss Sunshine "/>
    <n v="7.9"/>
    <x v="7"/>
    <m/>
    <x v="11"/>
  </r>
  <r>
    <s v="Little Miss Sunshine "/>
    <n v="7.9"/>
    <x v="12"/>
    <m/>
    <x v="11"/>
  </r>
  <r>
    <s v="Stand by Me "/>
    <n v="8.1"/>
    <x v="1"/>
    <m/>
    <x v="11"/>
  </r>
  <r>
    <s v="Stand by Me "/>
    <n v="8.1"/>
    <x v="12"/>
    <m/>
    <x v="11"/>
  </r>
  <r>
    <s v="28 Days Later... "/>
    <n v="7.6"/>
    <x v="12"/>
    <m/>
    <x v="11"/>
  </r>
  <r>
    <s v="28 Days Later... "/>
    <n v="7.6"/>
    <x v="16"/>
    <m/>
    <x v="11"/>
  </r>
  <r>
    <s v="28 Days Later... "/>
    <n v="7.6"/>
    <x v="3"/>
    <m/>
    <x v="11"/>
  </r>
  <r>
    <s v="28 Days Later... "/>
    <n v="7.6"/>
    <x v="4"/>
    <m/>
    <x v="11"/>
  </r>
  <r>
    <s v="Escape from Alcatraz "/>
    <n v="7.6"/>
    <x v="18"/>
    <m/>
    <x v="11"/>
  </r>
  <r>
    <s v="Escape from Alcatraz "/>
    <n v="7.6"/>
    <x v="15"/>
    <m/>
    <x v="11"/>
  </r>
  <r>
    <s v="Escape from Alcatraz "/>
    <n v="7.6"/>
    <x v="12"/>
    <m/>
    <x v="11"/>
  </r>
  <r>
    <s v="Brown Sugar "/>
    <n v="6.5"/>
    <x v="7"/>
    <m/>
    <x v="11"/>
  </r>
  <r>
    <s v="Brown Sugar "/>
    <n v="6.5"/>
    <x v="12"/>
    <m/>
    <x v="11"/>
  </r>
  <r>
    <s v="Brown Sugar "/>
    <n v="6.5"/>
    <x v="19"/>
    <m/>
    <x v="11"/>
  </r>
  <r>
    <s v="Brown Sugar "/>
    <n v="6.5"/>
    <x v="5"/>
    <m/>
    <x v="11"/>
  </r>
  <r>
    <s v="A Thin Line Between Love and Hate "/>
    <n v="5.6"/>
    <x v="7"/>
    <m/>
    <x v="11"/>
  </r>
  <r>
    <s v="A Thin Line Between Love and Hate "/>
    <n v="5.6"/>
    <x v="15"/>
    <m/>
    <x v="11"/>
  </r>
  <r>
    <s v="A Thin Line Between Love and Hate "/>
    <n v="5.6"/>
    <x v="12"/>
    <m/>
    <x v="11"/>
  </r>
  <r>
    <s v="A Thin Line Between Love and Hate "/>
    <n v="5.6"/>
    <x v="5"/>
    <m/>
    <x v="11"/>
  </r>
  <r>
    <s v="A Thin Line Between Love and Hate "/>
    <n v="5.6"/>
    <x v="4"/>
    <m/>
    <x v="11"/>
  </r>
  <r>
    <s v="50/50 "/>
    <n v="7.7"/>
    <x v="7"/>
    <m/>
    <x v="11"/>
  </r>
  <r>
    <s v="50/50 "/>
    <n v="7.7"/>
    <x v="12"/>
    <m/>
    <x v="11"/>
  </r>
  <r>
    <s v="50/50 "/>
    <n v="7.7"/>
    <x v="5"/>
    <m/>
    <x v="11"/>
  </r>
  <r>
    <s v="Shutter "/>
    <n v="5.2"/>
    <x v="16"/>
    <m/>
    <x v="11"/>
  </r>
  <r>
    <s v="Shutter "/>
    <n v="5.2"/>
    <x v="10"/>
    <m/>
    <x v="11"/>
  </r>
  <r>
    <s v="Shutter "/>
    <n v="5.2"/>
    <x v="4"/>
    <m/>
    <x v="11"/>
  </r>
  <r>
    <s v="That Awkward Moment "/>
    <n v="6.1"/>
    <x v="7"/>
    <m/>
    <x v="11"/>
  </r>
  <r>
    <s v="That Awkward Moment "/>
    <n v="6.1"/>
    <x v="5"/>
    <m/>
    <x v="11"/>
  </r>
  <r>
    <s v="Much Ado About Nothing "/>
    <n v="7.4"/>
    <x v="7"/>
    <m/>
    <x v="11"/>
  </r>
  <r>
    <s v="Much Ado About Nothing "/>
    <n v="7.4"/>
    <x v="12"/>
    <m/>
    <x v="11"/>
  </r>
  <r>
    <s v="Much Ado About Nothing "/>
    <n v="7.4"/>
    <x v="5"/>
    <m/>
    <x v="11"/>
  </r>
  <r>
    <s v="On Her Majesty's Secret Service "/>
    <n v="6.8"/>
    <x v="0"/>
    <m/>
    <x v="11"/>
  </r>
  <r>
    <s v="On Her Majesty's Secret Service "/>
    <n v="6.8"/>
    <x v="1"/>
    <m/>
    <x v="11"/>
  </r>
  <r>
    <s v="On Her Majesty's Secret Service "/>
    <n v="6.8"/>
    <x v="4"/>
    <m/>
    <x v="11"/>
  </r>
  <r>
    <s v="New Nightmare "/>
    <n v="6.4"/>
    <x v="2"/>
    <m/>
    <x v="11"/>
  </r>
  <r>
    <s v="New Nightmare "/>
    <n v="6.4"/>
    <x v="16"/>
    <m/>
    <x v="11"/>
  </r>
  <r>
    <s v="New Nightmare "/>
    <n v="6.4"/>
    <x v="10"/>
    <m/>
    <x v="11"/>
  </r>
  <r>
    <s v="New Nightmare "/>
    <n v="6.4"/>
    <x v="4"/>
    <m/>
    <x v="11"/>
  </r>
  <r>
    <s v="Drive Me Crazy "/>
    <n v="5.7"/>
    <x v="7"/>
    <m/>
    <x v="11"/>
  </r>
  <r>
    <s v="Drive Me Crazy "/>
    <n v="5.7"/>
    <x v="12"/>
    <m/>
    <x v="11"/>
  </r>
  <r>
    <s v="Drive Me Crazy "/>
    <n v="5.7"/>
    <x v="5"/>
    <m/>
    <x v="11"/>
  </r>
  <r>
    <s v="Half Baked "/>
    <n v="6.7"/>
    <x v="7"/>
    <m/>
    <x v="11"/>
  </r>
  <r>
    <s v="Half Baked "/>
    <n v="6.7"/>
    <x v="15"/>
    <m/>
    <x v="11"/>
  </r>
  <r>
    <s v="New in Town "/>
    <n v="5.6"/>
    <x v="7"/>
    <m/>
    <x v="11"/>
  </r>
  <r>
    <s v="New in Town "/>
    <n v="5.6"/>
    <x v="5"/>
    <m/>
    <x v="11"/>
  </r>
  <r>
    <s v="American Psycho "/>
    <n v="7.6"/>
    <x v="15"/>
    <m/>
    <x v="11"/>
  </r>
  <r>
    <s v="American Psycho "/>
    <n v="7.6"/>
    <x v="12"/>
    <m/>
    <x v="11"/>
  </r>
  <r>
    <s v="The Good Girl "/>
    <n v="6.5"/>
    <x v="12"/>
    <m/>
    <x v="11"/>
  </r>
  <r>
    <s v="The Good Girl "/>
    <n v="6.5"/>
    <x v="5"/>
    <m/>
    <x v="11"/>
  </r>
  <r>
    <s v="The Boondock Saints II: All Saints Day "/>
    <n v="6.3"/>
    <x v="0"/>
    <m/>
    <x v="11"/>
  </r>
  <r>
    <s v="The Boondock Saints II: All Saints Day "/>
    <n v="6.3"/>
    <x v="15"/>
    <m/>
    <x v="11"/>
  </r>
  <r>
    <s v="The Boondock Saints II: All Saints Day "/>
    <n v="6.3"/>
    <x v="4"/>
    <m/>
    <x v="11"/>
  </r>
  <r>
    <s v="Enough Said "/>
    <n v="7.1"/>
    <x v="7"/>
    <m/>
    <x v="11"/>
  </r>
  <r>
    <s v="Enough Said "/>
    <n v="7.1"/>
    <x v="12"/>
    <m/>
    <x v="11"/>
  </r>
  <r>
    <s v="Enough Said "/>
    <n v="7.1"/>
    <x v="5"/>
    <m/>
    <x v="11"/>
  </r>
  <r>
    <s v="Easy A "/>
    <n v="7.1"/>
    <x v="7"/>
    <m/>
    <x v="11"/>
  </r>
  <r>
    <s v="Easy A "/>
    <n v="7.1"/>
    <x v="5"/>
    <m/>
    <x v="11"/>
  </r>
  <r>
    <s v="Shadow of the Vampire "/>
    <n v="6.9"/>
    <x v="12"/>
    <m/>
    <x v="11"/>
  </r>
  <r>
    <s v="Shadow of the Vampire "/>
    <n v="6.9"/>
    <x v="16"/>
    <m/>
    <x v="11"/>
  </r>
  <r>
    <s v="Prom "/>
    <n v="5.4"/>
    <x v="7"/>
    <m/>
    <x v="11"/>
  </r>
  <r>
    <s v="Prom "/>
    <n v="5.4"/>
    <x v="12"/>
    <m/>
    <x v="11"/>
  </r>
  <r>
    <s v="Held Up "/>
    <n v="5.0999999999999996"/>
    <x v="7"/>
    <m/>
    <x v="11"/>
  </r>
  <r>
    <s v="Woman on Top "/>
    <n v="5.3"/>
    <x v="7"/>
    <m/>
    <x v="11"/>
  </r>
  <r>
    <s v="Woman on Top "/>
    <n v="5.3"/>
    <x v="2"/>
    <m/>
    <x v="11"/>
  </r>
  <r>
    <s v="Woman on Top "/>
    <n v="5.3"/>
    <x v="5"/>
    <m/>
    <x v="11"/>
  </r>
  <r>
    <s v="Anomalisa "/>
    <n v="7.3"/>
    <x v="6"/>
    <m/>
    <x v="11"/>
  </r>
  <r>
    <s v="Anomalisa "/>
    <n v="7.3"/>
    <x v="7"/>
    <m/>
    <x v="11"/>
  </r>
  <r>
    <s v="Anomalisa "/>
    <n v="7.3"/>
    <x v="12"/>
    <m/>
    <x v="11"/>
  </r>
  <r>
    <s v="Anomalisa "/>
    <n v="7.3"/>
    <x v="5"/>
    <m/>
    <x v="11"/>
  </r>
  <r>
    <s v="Another Year "/>
    <n v="7.3"/>
    <x v="7"/>
    <m/>
    <x v="11"/>
  </r>
  <r>
    <s v="Another Year "/>
    <n v="7.3"/>
    <x v="12"/>
    <m/>
    <x v="11"/>
  </r>
  <r>
    <s v="8 Women "/>
    <n v="7.1"/>
    <x v="7"/>
    <m/>
    <x v="11"/>
  </r>
  <r>
    <s v="8 Women "/>
    <n v="7.1"/>
    <x v="15"/>
    <m/>
    <x v="11"/>
  </r>
  <r>
    <s v="8 Women "/>
    <n v="7.1"/>
    <x v="9"/>
    <m/>
    <x v="11"/>
  </r>
  <r>
    <s v="8 Women "/>
    <n v="7.1"/>
    <x v="5"/>
    <m/>
    <x v="11"/>
  </r>
  <r>
    <s v="Showdown in Little Tokyo "/>
    <n v="6"/>
    <x v="0"/>
    <m/>
    <x v="11"/>
  </r>
  <r>
    <s v="Showdown in Little Tokyo "/>
    <n v="6"/>
    <x v="7"/>
    <m/>
    <x v="11"/>
  </r>
  <r>
    <s v="Showdown in Little Tokyo "/>
    <n v="6"/>
    <x v="15"/>
    <m/>
    <x v="11"/>
  </r>
  <r>
    <s v="Showdown in Little Tokyo "/>
    <n v="6"/>
    <x v="4"/>
    <m/>
    <x v="11"/>
  </r>
  <r>
    <s v="Clay Pigeons "/>
    <n v="6.6"/>
    <x v="7"/>
    <m/>
    <x v="11"/>
  </r>
  <r>
    <s v="Clay Pigeons "/>
    <n v="6.6"/>
    <x v="15"/>
    <m/>
    <x v="11"/>
  </r>
  <r>
    <s v="It's Kind of a Funny Story "/>
    <n v="7.2"/>
    <x v="7"/>
    <m/>
    <x v="11"/>
  </r>
  <r>
    <s v="It's Kind of a Funny Story "/>
    <n v="7.2"/>
    <x v="12"/>
    <m/>
    <x v="11"/>
  </r>
  <r>
    <s v="It's Kind of a Funny Story "/>
    <n v="7.2"/>
    <x v="5"/>
    <m/>
    <x v="11"/>
  </r>
  <r>
    <s v="Made in Dagenham "/>
    <n v="7.2"/>
    <x v="18"/>
    <m/>
    <x v="11"/>
  </r>
  <r>
    <s v="Made in Dagenham "/>
    <n v="7.2"/>
    <x v="7"/>
    <m/>
    <x v="11"/>
  </r>
  <r>
    <s v="Made in Dagenham "/>
    <n v="7.2"/>
    <x v="12"/>
    <m/>
    <x v="11"/>
  </r>
  <r>
    <s v="Made in Dagenham "/>
    <n v="7.2"/>
    <x v="13"/>
    <m/>
    <x v="11"/>
  </r>
  <r>
    <s v="When Did You Last See Your Father? "/>
    <n v="6.9"/>
    <x v="18"/>
    <m/>
    <x v="11"/>
  </r>
  <r>
    <s v="When Did You Last See Your Father? "/>
    <n v="6.9"/>
    <x v="12"/>
    <m/>
    <x v="11"/>
  </r>
  <r>
    <s v="Prefontaine "/>
    <n v="6.8"/>
    <x v="18"/>
    <m/>
    <x v="11"/>
  </r>
  <r>
    <s v="Prefontaine "/>
    <n v="6.8"/>
    <x v="12"/>
    <m/>
    <x v="11"/>
  </r>
  <r>
    <s v="Prefontaine "/>
    <n v="6.8"/>
    <x v="5"/>
    <m/>
    <x v="11"/>
  </r>
  <r>
    <s v="Prefontaine "/>
    <n v="6.8"/>
    <x v="14"/>
    <m/>
    <x v="11"/>
  </r>
  <r>
    <s v="The Secret of Kells "/>
    <n v="7.7"/>
    <x v="1"/>
    <m/>
    <x v="11"/>
  </r>
  <r>
    <s v="The Secret of Kells "/>
    <n v="7.7"/>
    <x v="6"/>
    <m/>
    <x v="11"/>
  </r>
  <r>
    <s v="The Secret of Kells "/>
    <n v="7.7"/>
    <x v="8"/>
    <m/>
    <x v="11"/>
  </r>
  <r>
    <s v="The Secret of Kells "/>
    <n v="7.7"/>
    <x v="2"/>
    <m/>
    <x v="11"/>
  </r>
  <r>
    <s v="Begin Again "/>
    <n v="7.4"/>
    <x v="12"/>
    <m/>
    <x v="11"/>
  </r>
  <r>
    <s v="Begin Again "/>
    <n v="7.4"/>
    <x v="19"/>
    <m/>
    <x v="11"/>
  </r>
  <r>
    <s v="Down in the Valley "/>
    <n v="6.5"/>
    <x v="12"/>
    <m/>
    <x v="11"/>
  </r>
  <r>
    <s v="Down in the Valley "/>
    <n v="6.5"/>
    <x v="5"/>
    <m/>
    <x v="11"/>
  </r>
  <r>
    <s v="Down in the Valley "/>
    <n v="6.5"/>
    <x v="4"/>
    <m/>
    <x v="11"/>
  </r>
  <r>
    <s v="Brooklyn Rules "/>
    <n v="6.4"/>
    <x v="15"/>
    <m/>
    <x v="11"/>
  </r>
  <r>
    <s v="Brooklyn Rules "/>
    <n v="6.4"/>
    <x v="12"/>
    <m/>
    <x v="11"/>
  </r>
  <r>
    <s v="The Singing Detective "/>
    <n v="5.6"/>
    <x v="7"/>
    <m/>
    <x v="11"/>
  </r>
  <r>
    <s v="The Singing Detective "/>
    <n v="5.6"/>
    <x v="15"/>
    <m/>
    <x v="11"/>
  </r>
  <r>
    <s v="The Singing Detective "/>
    <n v="5.6"/>
    <x v="9"/>
    <m/>
    <x v="11"/>
  </r>
  <r>
    <s v="The Singing Detective "/>
    <n v="5.6"/>
    <x v="10"/>
    <m/>
    <x v="11"/>
  </r>
  <r>
    <s v="Fido "/>
    <n v="6.8"/>
    <x v="7"/>
    <m/>
    <x v="11"/>
  </r>
  <r>
    <s v="Fido "/>
    <n v="6.8"/>
    <x v="12"/>
    <m/>
    <x v="11"/>
  </r>
  <r>
    <s v="Fido "/>
    <n v="6.8"/>
    <x v="16"/>
    <m/>
    <x v="11"/>
  </r>
  <r>
    <s v="Fido "/>
    <n v="6.8"/>
    <x v="3"/>
    <m/>
    <x v="11"/>
  </r>
  <r>
    <s v="The Wendell Baker Story "/>
    <n v="5.5"/>
    <x v="7"/>
    <m/>
    <x v="11"/>
  </r>
  <r>
    <s v="The Wendell Baker Story "/>
    <n v="5.5"/>
    <x v="12"/>
    <m/>
    <x v="11"/>
  </r>
  <r>
    <s v="The Wendell Baker Story "/>
    <n v="5.5"/>
    <x v="5"/>
    <m/>
    <x v="11"/>
  </r>
  <r>
    <s v="Wild Target "/>
    <n v="6.9"/>
    <x v="0"/>
    <m/>
    <x v="11"/>
  </r>
  <r>
    <s v="Wild Target "/>
    <n v="6.9"/>
    <x v="7"/>
    <m/>
    <x v="11"/>
  </r>
  <r>
    <s v="Wild Target "/>
    <n v="6.9"/>
    <x v="15"/>
    <m/>
    <x v="11"/>
  </r>
  <r>
    <s v="Pathology "/>
    <n v="6"/>
    <x v="15"/>
    <m/>
    <x v="11"/>
  </r>
  <r>
    <s v="Pathology "/>
    <n v="6"/>
    <x v="16"/>
    <m/>
    <x v="11"/>
  </r>
  <r>
    <s v="Pathology "/>
    <n v="6"/>
    <x v="4"/>
    <m/>
    <x v="11"/>
  </r>
  <r>
    <s v="10th &amp; Wolf "/>
    <n v="6.4"/>
    <x v="15"/>
    <m/>
    <x v="11"/>
  </r>
  <r>
    <s v="10th &amp; Wolf "/>
    <n v="6.4"/>
    <x v="12"/>
    <m/>
    <x v="11"/>
  </r>
  <r>
    <s v="10th &amp; Wolf "/>
    <n v="6.4"/>
    <x v="4"/>
    <m/>
    <x v="11"/>
  </r>
  <r>
    <s v="Dear Wendy "/>
    <n v="6.6"/>
    <x v="7"/>
    <m/>
    <x v="11"/>
  </r>
  <r>
    <s v="Dear Wendy "/>
    <n v="6.6"/>
    <x v="15"/>
    <m/>
    <x v="11"/>
  </r>
  <r>
    <s v="Dear Wendy "/>
    <n v="6.6"/>
    <x v="12"/>
    <m/>
    <x v="11"/>
  </r>
  <r>
    <s v="Dear Wendy "/>
    <n v="6.6"/>
    <x v="5"/>
    <m/>
    <x v="11"/>
  </r>
  <r>
    <s v="Aloft "/>
    <n v="5.3"/>
    <x v="12"/>
    <m/>
    <x v="11"/>
  </r>
  <r>
    <s v="Akira "/>
    <n v="8.1"/>
    <x v="0"/>
    <m/>
    <x v="11"/>
  </r>
  <r>
    <s v="Akira "/>
    <n v="8.1"/>
    <x v="6"/>
    <m/>
    <x v="11"/>
  </r>
  <r>
    <s v="Akira "/>
    <n v="8.1"/>
    <x v="3"/>
    <m/>
    <x v="11"/>
  </r>
  <r>
    <s v="Imagine Me &amp; You "/>
    <n v="6.9"/>
    <x v="7"/>
    <m/>
    <x v="11"/>
  </r>
  <r>
    <s v="Imagine Me &amp; You "/>
    <n v="6.9"/>
    <x v="12"/>
    <m/>
    <x v="11"/>
  </r>
  <r>
    <s v="Imagine Me &amp; You "/>
    <n v="6.9"/>
    <x v="5"/>
    <m/>
    <x v="11"/>
  </r>
  <r>
    <s v="The Blood of Heroes "/>
    <n v="6.5"/>
    <x v="0"/>
    <m/>
    <x v="11"/>
  </r>
  <r>
    <s v="The Blood of Heroes "/>
    <n v="6.5"/>
    <x v="3"/>
    <m/>
    <x v="11"/>
  </r>
  <r>
    <s v="The Blood of Heroes "/>
    <n v="6.5"/>
    <x v="14"/>
    <m/>
    <x v="11"/>
  </r>
  <r>
    <s v="Driving Miss Daisy "/>
    <n v="7.4"/>
    <x v="7"/>
    <m/>
    <x v="11"/>
  </r>
  <r>
    <s v="Driving Miss Daisy "/>
    <n v="7.4"/>
    <x v="12"/>
    <m/>
    <x v="11"/>
  </r>
  <r>
    <s v="Driving Miss Daisy "/>
    <n v="7.4"/>
    <x v="8"/>
    <m/>
    <x v="11"/>
  </r>
  <r>
    <s v="Soul Food "/>
    <n v="6.9"/>
    <x v="7"/>
    <m/>
    <x v="11"/>
  </r>
  <r>
    <s v="Soul Food "/>
    <n v="6.9"/>
    <x v="12"/>
    <m/>
    <x v="11"/>
  </r>
  <r>
    <s v="Rumble in the Bronx "/>
    <n v="6.7"/>
    <x v="0"/>
    <m/>
    <x v="11"/>
  </r>
  <r>
    <s v="Rumble in the Bronx "/>
    <n v="6.7"/>
    <x v="7"/>
    <m/>
    <x v="11"/>
  </r>
  <r>
    <s v="Thank You for Smoking "/>
    <n v="7.6"/>
    <x v="7"/>
    <m/>
    <x v="11"/>
  </r>
  <r>
    <s v="Thank You for Smoking "/>
    <n v="7.6"/>
    <x v="12"/>
    <m/>
    <x v="11"/>
  </r>
  <r>
    <s v="Hostel: Part II "/>
    <n v="5.4"/>
    <x v="16"/>
    <m/>
    <x v="11"/>
  </r>
  <r>
    <s v="An Education "/>
    <n v="7.3"/>
    <x v="12"/>
    <m/>
    <x v="11"/>
  </r>
  <r>
    <s v="The Hotel New Hampshire "/>
    <n v="6"/>
    <x v="7"/>
    <m/>
    <x v="11"/>
  </r>
  <r>
    <s v="The Hotel New Hampshire "/>
    <n v="6"/>
    <x v="12"/>
    <m/>
    <x v="11"/>
  </r>
  <r>
    <s v="The Hotel New Hampshire "/>
    <n v="6"/>
    <x v="5"/>
    <m/>
    <x v="11"/>
  </r>
  <r>
    <s v="Narc "/>
    <n v="7.2"/>
    <x v="15"/>
    <m/>
    <x v="11"/>
  </r>
  <r>
    <s v="Narc "/>
    <n v="7.2"/>
    <x v="12"/>
    <m/>
    <x v="11"/>
  </r>
  <r>
    <s v="Narc "/>
    <n v="7.2"/>
    <x v="10"/>
    <m/>
    <x v="11"/>
  </r>
  <r>
    <s v="Narc "/>
    <n v="7.2"/>
    <x v="4"/>
    <m/>
    <x v="11"/>
  </r>
  <r>
    <s v="Men with Brooms "/>
    <n v="6"/>
    <x v="7"/>
    <m/>
    <x v="11"/>
  </r>
  <r>
    <s v="Men with Brooms "/>
    <n v="6"/>
    <x v="12"/>
    <m/>
    <x v="11"/>
  </r>
  <r>
    <s v="Men with Brooms "/>
    <n v="6"/>
    <x v="5"/>
    <m/>
    <x v="11"/>
  </r>
  <r>
    <s v="Men with Brooms "/>
    <n v="6"/>
    <x v="14"/>
    <m/>
    <x v="11"/>
  </r>
  <r>
    <s v="The Work and the Glory "/>
    <n v="6.9"/>
    <x v="12"/>
    <m/>
    <x v="11"/>
  </r>
  <r>
    <s v="The Work and the Glory "/>
    <n v="6.9"/>
    <x v="5"/>
    <m/>
    <x v="11"/>
  </r>
  <r>
    <s v="Extract "/>
    <n v="6.2"/>
    <x v="7"/>
    <m/>
    <x v="11"/>
  </r>
  <r>
    <s v="Extract "/>
    <n v="6.2"/>
    <x v="15"/>
    <m/>
    <x v="11"/>
  </r>
  <r>
    <s v="Extract "/>
    <n v="6.2"/>
    <x v="5"/>
    <m/>
    <x v="11"/>
  </r>
  <r>
    <s v="Alias Betty "/>
    <n v="6.9"/>
    <x v="7"/>
    <m/>
    <x v="11"/>
  </r>
  <r>
    <s v="Alias Betty "/>
    <n v="6.9"/>
    <x v="15"/>
    <m/>
    <x v="11"/>
  </r>
  <r>
    <s v="Alias Betty "/>
    <n v="6.9"/>
    <x v="12"/>
    <m/>
    <x v="11"/>
  </r>
  <r>
    <s v="Alias Betty "/>
    <n v="6.9"/>
    <x v="5"/>
    <m/>
    <x v="11"/>
  </r>
  <r>
    <s v="Alias Betty "/>
    <n v="6.9"/>
    <x v="4"/>
    <m/>
    <x v="11"/>
  </r>
  <r>
    <s v="Code 46 "/>
    <n v="6.3"/>
    <x v="12"/>
    <m/>
    <x v="11"/>
  </r>
  <r>
    <s v="Code 46 "/>
    <n v="6.3"/>
    <x v="5"/>
    <m/>
    <x v="11"/>
  </r>
  <r>
    <s v="Code 46 "/>
    <n v="6.3"/>
    <x v="3"/>
    <m/>
    <x v="11"/>
  </r>
  <r>
    <s v="Code 46 "/>
    <n v="6.3"/>
    <x v="4"/>
    <m/>
    <x v="11"/>
  </r>
  <r>
    <s v="Albert Nobbs "/>
    <n v="6.7"/>
    <x v="12"/>
    <m/>
    <x v="11"/>
  </r>
  <r>
    <s v="Ta Ra Rum Pum "/>
    <n v="5.4"/>
    <x v="7"/>
    <m/>
    <x v="11"/>
  </r>
  <r>
    <s v="Ta Ra Rum Pum "/>
    <n v="5.4"/>
    <x v="8"/>
    <m/>
    <x v="11"/>
  </r>
  <r>
    <s v="Ta Ra Rum Pum "/>
    <n v="5.4"/>
    <x v="5"/>
    <m/>
    <x v="11"/>
  </r>
  <r>
    <s v="Persepolis "/>
    <n v="8"/>
    <x v="6"/>
    <m/>
    <x v="11"/>
  </r>
  <r>
    <s v="Persepolis "/>
    <n v="8"/>
    <x v="18"/>
    <m/>
    <x v="11"/>
  </r>
  <r>
    <s v="Persepolis "/>
    <n v="8"/>
    <x v="12"/>
    <m/>
    <x v="11"/>
  </r>
  <r>
    <s v="Persepolis "/>
    <n v="8"/>
    <x v="17"/>
    <m/>
    <x v="11"/>
  </r>
  <r>
    <s v="The Neon Demon "/>
    <n v="7"/>
    <x v="16"/>
    <m/>
    <x v="11"/>
  </r>
  <r>
    <s v="The Neon Demon "/>
    <n v="7"/>
    <x v="4"/>
    <m/>
    <x v="11"/>
  </r>
  <r>
    <s v="Harry Brown "/>
    <n v="7.2"/>
    <x v="0"/>
    <m/>
    <x v="11"/>
  </r>
  <r>
    <s v="Harry Brown "/>
    <n v="7.2"/>
    <x v="15"/>
    <m/>
    <x v="11"/>
  </r>
  <r>
    <s v="Harry Brown "/>
    <n v="7.2"/>
    <x v="12"/>
    <m/>
    <x v="11"/>
  </r>
  <r>
    <s v="Harry Brown "/>
    <n v="7.2"/>
    <x v="4"/>
    <m/>
    <x v="11"/>
  </r>
  <r>
    <s v="Juno "/>
    <n v="7.5"/>
    <x v="7"/>
    <m/>
    <x v="11"/>
  </r>
  <r>
    <s v="Juno "/>
    <n v="7.5"/>
    <x v="12"/>
    <m/>
    <x v="11"/>
  </r>
  <r>
    <s v="Juno "/>
    <n v="7.5"/>
    <x v="5"/>
    <m/>
    <x v="11"/>
  </r>
  <r>
    <s v="Diamonds Are Forever "/>
    <n v="6.7"/>
    <x v="0"/>
    <m/>
    <x v="11"/>
  </r>
  <r>
    <s v="Diamonds Are Forever "/>
    <n v="6.7"/>
    <x v="1"/>
    <m/>
    <x v="11"/>
  </r>
  <r>
    <s v="Diamonds Are Forever "/>
    <n v="6.7"/>
    <x v="4"/>
    <m/>
    <x v="11"/>
  </r>
  <r>
    <s v="Flashdance "/>
    <n v="6.1"/>
    <x v="12"/>
    <m/>
    <x v="11"/>
  </r>
  <r>
    <s v="Flashdance "/>
    <n v="6.1"/>
    <x v="19"/>
    <m/>
    <x v="11"/>
  </r>
  <r>
    <s v="Flashdance "/>
    <n v="6.1"/>
    <x v="5"/>
    <m/>
    <x v="11"/>
  </r>
  <r>
    <s v="500 Days of Summer "/>
    <n v="7.7"/>
    <x v="7"/>
    <m/>
    <x v="11"/>
  </r>
  <r>
    <s v="500 Days of Summer "/>
    <n v="7.7"/>
    <x v="12"/>
    <m/>
    <x v="11"/>
  </r>
  <r>
    <s v="500 Days of Summer "/>
    <n v="7.7"/>
    <x v="5"/>
    <m/>
    <x v="11"/>
  </r>
  <r>
    <s v="The Piano "/>
    <n v="7.6"/>
    <x v="12"/>
    <m/>
    <x v="11"/>
  </r>
  <r>
    <s v="The Piano "/>
    <n v="7.6"/>
    <x v="19"/>
    <m/>
    <x v="11"/>
  </r>
  <r>
    <s v="The Piano "/>
    <n v="7.6"/>
    <x v="5"/>
    <m/>
    <x v="11"/>
  </r>
  <r>
    <s v="Magic Mike "/>
    <n v="6.1"/>
    <x v="7"/>
    <m/>
    <x v="11"/>
  </r>
  <r>
    <s v="Magic Mike "/>
    <n v="6.1"/>
    <x v="12"/>
    <m/>
    <x v="11"/>
  </r>
  <r>
    <s v="Darkness Falls "/>
    <n v="4.9000000000000004"/>
    <x v="16"/>
    <m/>
    <x v="11"/>
  </r>
  <r>
    <s v="Darkness Falls "/>
    <n v="4.9000000000000004"/>
    <x v="10"/>
    <m/>
    <x v="11"/>
  </r>
  <r>
    <s v="Darkness Falls "/>
    <n v="4.9000000000000004"/>
    <x v="4"/>
    <m/>
    <x v="11"/>
  </r>
  <r>
    <s v="Live and Let Die "/>
    <n v="6.8"/>
    <x v="0"/>
    <m/>
    <x v="11"/>
  </r>
  <r>
    <s v="Live and Let Die "/>
    <n v="6.8"/>
    <x v="1"/>
    <m/>
    <x v="11"/>
  </r>
  <r>
    <s v="Live and Let Die "/>
    <n v="6.8"/>
    <x v="4"/>
    <m/>
    <x v="11"/>
  </r>
  <r>
    <s v="My Dog Skip "/>
    <n v="7"/>
    <x v="12"/>
    <m/>
    <x v="11"/>
  </r>
  <r>
    <s v="My Dog Skip "/>
    <n v="7"/>
    <x v="8"/>
    <m/>
    <x v="11"/>
  </r>
  <r>
    <s v="My Dog Skip "/>
    <n v="7"/>
    <x v="14"/>
    <m/>
    <x v="11"/>
  </r>
  <r>
    <s v="Jumping the Broom "/>
    <n v="5.7"/>
    <x v="7"/>
    <m/>
    <x v="11"/>
  </r>
  <r>
    <s v="Jumping the Broom "/>
    <n v="5.7"/>
    <x v="12"/>
    <m/>
    <x v="11"/>
  </r>
  <r>
    <s v="Good Night, and Good Luck. "/>
    <n v="7.5"/>
    <x v="18"/>
    <m/>
    <x v="11"/>
  </r>
  <r>
    <s v="Good Night, and Good Luck. "/>
    <n v="7.5"/>
    <x v="12"/>
    <m/>
    <x v="11"/>
  </r>
  <r>
    <s v="Good Night, and Good Luck. "/>
    <n v="7.5"/>
    <x v="13"/>
    <m/>
    <x v="11"/>
  </r>
  <r>
    <s v="Capote "/>
    <n v="7.4"/>
    <x v="18"/>
    <m/>
    <x v="11"/>
  </r>
  <r>
    <s v="Capote "/>
    <n v="7.4"/>
    <x v="15"/>
    <m/>
    <x v="11"/>
  </r>
  <r>
    <s v="Capote "/>
    <n v="7.4"/>
    <x v="12"/>
    <m/>
    <x v="11"/>
  </r>
  <r>
    <s v="Desperado "/>
    <n v="7.2"/>
    <x v="0"/>
    <m/>
    <x v="11"/>
  </r>
  <r>
    <s v="Desperado "/>
    <n v="7.2"/>
    <x v="15"/>
    <m/>
    <x v="11"/>
  </r>
  <r>
    <s v="Desperado "/>
    <n v="7.2"/>
    <x v="4"/>
    <m/>
    <x v="11"/>
  </r>
  <r>
    <s v="Logan's Run "/>
    <n v="6.8"/>
    <x v="0"/>
    <m/>
    <x v="11"/>
  </r>
  <r>
    <s v="Logan's Run "/>
    <n v="6.8"/>
    <x v="1"/>
    <m/>
    <x v="11"/>
  </r>
  <r>
    <s v="Logan's Run "/>
    <n v="6.8"/>
    <x v="3"/>
    <m/>
    <x v="11"/>
  </r>
  <r>
    <s v="The Man with the Golden Gun "/>
    <n v="6.8"/>
    <x v="0"/>
    <m/>
    <x v="11"/>
  </r>
  <r>
    <s v="The Man with the Golden Gun "/>
    <n v="6.8"/>
    <x v="1"/>
    <m/>
    <x v="11"/>
  </r>
  <r>
    <s v="The Man with the Golden Gun "/>
    <n v="6.8"/>
    <x v="4"/>
    <m/>
    <x v="11"/>
  </r>
  <r>
    <s v="Action Jackson "/>
    <n v="5.2"/>
    <x v="0"/>
    <m/>
    <x v="11"/>
  </r>
  <r>
    <s v="Action Jackson "/>
    <n v="5.2"/>
    <x v="7"/>
    <m/>
    <x v="11"/>
  </r>
  <r>
    <s v="Action Jackson "/>
    <n v="5.2"/>
    <x v="15"/>
    <m/>
    <x v="11"/>
  </r>
  <r>
    <s v="Action Jackson "/>
    <n v="5.2"/>
    <x v="4"/>
    <m/>
    <x v="11"/>
  </r>
  <r>
    <s v="The Descent "/>
    <n v="7.2"/>
    <x v="1"/>
    <m/>
    <x v="11"/>
  </r>
  <r>
    <s v="The Descent "/>
    <n v="7.2"/>
    <x v="16"/>
    <m/>
    <x v="11"/>
  </r>
  <r>
    <s v="The Descent "/>
    <n v="7.2"/>
    <x v="4"/>
    <m/>
    <x v="11"/>
  </r>
  <r>
    <s v="Devil's Due "/>
    <n v="4"/>
    <x v="16"/>
    <m/>
    <x v="11"/>
  </r>
  <r>
    <s v="Devil's Due "/>
    <n v="4"/>
    <x v="10"/>
    <m/>
    <x v="11"/>
  </r>
  <r>
    <s v="Flirting with Disaster "/>
    <n v="6.8"/>
    <x v="7"/>
    <m/>
    <x v="11"/>
  </r>
  <r>
    <s v="The Devil's Rejects "/>
    <n v="6.9"/>
    <x v="15"/>
    <m/>
    <x v="11"/>
  </r>
  <r>
    <s v="The Devil's Rejects "/>
    <n v="6.9"/>
    <x v="16"/>
    <m/>
    <x v="11"/>
  </r>
  <r>
    <s v="Dope "/>
    <n v="7.3"/>
    <x v="7"/>
    <m/>
    <x v="11"/>
  </r>
  <r>
    <s v="Dope "/>
    <n v="7.3"/>
    <x v="15"/>
    <m/>
    <x v="11"/>
  </r>
  <r>
    <s v="Dope "/>
    <n v="7.3"/>
    <x v="12"/>
    <m/>
    <x v="11"/>
  </r>
  <r>
    <s v="In Too Deep "/>
    <n v="6.1"/>
    <x v="15"/>
    <m/>
    <x v="11"/>
  </r>
  <r>
    <s v="In Too Deep "/>
    <n v="6.1"/>
    <x v="12"/>
    <m/>
    <x v="11"/>
  </r>
  <r>
    <s v="In Too Deep "/>
    <n v="6.1"/>
    <x v="4"/>
    <m/>
    <x v="11"/>
  </r>
  <r>
    <s v="House of 1000 Corpses "/>
    <n v="6"/>
    <x v="16"/>
    <m/>
    <x v="11"/>
  </r>
  <r>
    <s v="A Serious Man "/>
    <n v="7"/>
    <x v="7"/>
    <m/>
    <x v="11"/>
  </r>
  <r>
    <s v="A Serious Man "/>
    <n v="7"/>
    <x v="12"/>
    <m/>
    <x v="11"/>
  </r>
  <r>
    <s v="Get Low "/>
    <n v="7.1"/>
    <x v="12"/>
    <m/>
    <x v="11"/>
  </r>
  <r>
    <s v="Get Low "/>
    <n v="7.1"/>
    <x v="10"/>
    <m/>
    <x v="11"/>
  </r>
  <r>
    <s v="Warlock "/>
    <n v="6.2"/>
    <x v="0"/>
    <m/>
    <x v="11"/>
  </r>
  <r>
    <s v="Warlock "/>
    <n v="6.2"/>
    <x v="2"/>
    <m/>
    <x v="11"/>
  </r>
  <r>
    <s v="Warlock "/>
    <n v="6.2"/>
    <x v="16"/>
    <m/>
    <x v="11"/>
  </r>
  <r>
    <s v="Warlock "/>
    <n v="6.2"/>
    <x v="4"/>
    <m/>
    <x v="11"/>
  </r>
  <r>
    <s v="Beyond the Lights "/>
    <n v="6.9"/>
    <x v="12"/>
    <m/>
    <x v="11"/>
  </r>
  <r>
    <s v="Beyond the Lights "/>
    <n v="6.9"/>
    <x v="19"/>
    <m/>
    <x v="11"/>
  </r>
  <r>
    <s v="A Single Man "/>
    <n v="7.6"/>
    <x v="12"/>
    <m/>
    <x v="11"/>
  </r>
  <r>
    <s v="A Single Man "/>
    <n v="7.6"/>
    <x v="5"/>
    <m/>
    <x v="11"/>
  </r>
  <r>
    <s v="The Last Temptation of Christ "/>
    <n v="7.6"/>
    <x v="12"/>
    <m/>
    <x v="11"/>
  </r>
  <r>
    <s v="Outside Providence "/>
    <n v="6.4"/>
    <x v="7"/>
    <m/>
    <x v="11"/>
  </r>
  <r>
    <s v="Outside Providence "/>
    <n v="6.4"/>
    <x v="12"/>
    <m/>
    <x v="11"/>
  </r>
  <r>
    <s v="Outside Providence "/>
    <n v="6.4"/>
    <x v="5"/>
    <m/>
    <x v="11"/>
  </r>
  <r>
    <s v="Bride &amp; Prejudice "/>
    <n v="6.2"/>
    <x v="7"/>
    <m/>
    <x v="11"/>
  </r>
  <r>
    <s v="Bride &amp; Prejudice "/>
    <n v="6.2"/>
    <x v="12"/>
    <m/>
    <x v="11"/>
  </r>
  <r>
    <s v="Bride &amp; Prejudice "/>
    <n v="6.2"/>
    <x v="9"/>
    <m/>
    <x v="11"/>
  </r>
  <r>
    <s v="Bride &amp; Prejudice "/>
    <n v="6.2"/>
    <x v="5"/>
    <m/>
    <x v="11"/>
  </r>
  <r>
    <s v="Rabbit-Proof Fence "/>
    <n v="7.5"/>
    <x v="1"/>
    <m/>
    <x v="11"/>
  </r>
  <r>
    <s v="Rabbit-Proof Fence "/>
    <n v="7.5"/>
    <x v="18"/>
    <m/>
    <x v="11"/>
  </r>
  <r>
    <s v="Rabbit-Proof Fence "/>
    <n v="7.5"/>
    <x v="12"/>
    <m/>
    <x v="11"/>
  </r>
  <r>
    <s v="Rabbit-Proof Fence "/>
    <n v="7.5"/>
    <x v="13"/>
    <m/>
    <x v="11"/>
  </r>
  <r>
    <s v="Split Second "/>
    <n v="6.2"/>
    <x v="0"/>
    <m/>
    <x v="11"/>
  </r>
  <r>
    <s v="Split Second "/>
    <n v="6.2"/>
    <x v="15"/>
    <m/>
    <x v="11"/>
  </r>
  <r>
    <s v="Split Second "/>
    <n v="6.2"/>
    <x v="16"/>
    <m/>
    <x v="11"/>
  </r>
  <r>
    <s v="Split Second "/>
    <n v="6.2"/>
    <x v="3"/>
    <m/>
    <x v="11"/>
  </r>
  <r>
    <s v="Split Second "/>
    <n v="6.2"/>
    <x v="4"/>
    <m/>
    <x v="11"/>
  </r>
  <r>
    <s v="The Other Side of Heaven "/>
    <n v="6.5"/>
    <x v="1"/>
    <m/>
    <x v="11"/>
  </r>
  <r>
    <s v="The Other Side of Heaven "/>
    <n v="6.5"/>
    <x v="18"/>
    <m/>
    <x v="11"/>
  </r>
  <r>
    <s v="The Other Side of Heaven "/>
    <n v="6.5"/>
    <x v="12"/>
    <m/>
    <x v="11"/>
  </r>
  <r>
    <s v="Veer-Zaara "/>
    <n v="7.9"/>
    <x v="12"/>
    <m/>
    <x v="11"/>
  </r>
  <r>
    <s v="Veer-Zaara "/>
    <n v="7.9"/>
    <x v="9"/>
    <m/>
    <x v="11"/>
  </r>
  <r>
    <s v="Veer-Zaara "/>
    <n v="7.9"/>
    <x v="5"/>
    <m/>
    <x v="11"/>
  </r>
  <r>
    <s v="Redbelt "/>
    <n v="6.8"/>
    <x v="12"/>
    <m/>
    <x v="11"/>
  </r>
  <r>
    <s v="Redbelt "/>
    <n v="6.8"/>
    <x v="14"/>
    <m/>
    <x v="11"/>
  </r>
  <r>
    <s v="Cyrus "/>
    <n v="6.3"/>
    <x v="7"/>
    <m/>
    <x v="11"/>
  </r>
  <r>
    <s v="Cyrus "/>
    <n v="6.3"/>
    <x v="12"/>
    <m/>
    <x v="11"/>
  </r>
  <r>
    <s v="Cyrus "/>
    <n v="6.3"/>
    <x v="5"/>
    <m/>
    <x v="11"/>
  </r>
  <r>
    <s v="A Dog of Flanders "/>
    <n v="6.3"/>
    <x v="12"/>
    <m/>
    <x v="11"/>
  </r>
  <r>
    <s v="A Dog of Flanders "/>
    <n v="6.3"/>
    <x v="8"/>
    <m/>
    <x v="11"/>
  </r>
  <r>
    <s v="Auto Focus "/>
    <n v="6.6"/>
    <x v="18"/>
    <m/>
    <x v="11"/>
  </r>
  <r>
    <s v="Auto Focus "/>
    <n v="6.6"/>
    <x v="15"/>
    <m/>
    <x v="11"/>
  </r>
  <r>
    <s v="Auto Focus "/>
    <n v="6.6"/>
    <x v="12"/>
    <m/>
    <x v="11"/>
  </r>
  <r>
    <s v="Factory Girl "/>
    <n v="6.4"/>
    <x v="18"/>
    <m/>
    <x v="11"/>
  </r>
  <r>
    <s v="Factory Girl "/>
    <n v="6.4"/>
    <x v="12"/>
    <m/>
    <x v="11"/>
  </r>
  <r>
    <s v="We Need to Talk About Kevin "/>
    <n v="7.5"/>
    <x v="12"/>
    <m/>
    <x v="11"/>
  </r>
  <r>
    <s v="We Need to Talk About Kevin "/>
    <n v="7.5"/>
    <x v="4"/>
    <m/>
    <x v="11"/>
  </r>
  <r>
    <s v="The Mighty Macs "/>
    <n v="6.5"/>
    <x v="12"/>
    <m/>
    <x v="11"/>
  </r>
  <r>
    <s v="The Mighty Macs "/>
    <n v="6.5"/>
    <x v="14"/>
    <m/>
    <x v="11"/>
  </r>
  <r>
    <s v="Mother and Child "/>
    <n v="7.2"/>
    <x v="12"/>
    <m/>
    <x v="11"/>
  </r>
  <r>
    <s v="Mother and Child "/>
    <n v="7.2"/>
    <x v="5"/>
    <m/>
    <x v="11"/>
  </r>
  <r>
    <s v="March or Die "/>
    <n v="6.3"/>
    <x v="1"/>
    <m/>
    <x v="11"/>
  </r>
  <r>
    <s v="March or Die "/>
    <n v="6.3"/>
    <x v="12"/>
    <m/>
    <x v="11"/>
  </r>
  <r>
    <s v="March or Die "/>
    <n v="6.3"/>
    <x v="5"/>
    <m/>
    <x v="11"/>
  </r>
  <r>
    <s v="March or Die "/>
    <n v="6.3"/>
    <x v="17"/>
    <m/>
    <x v="11"/>
  </r>
  <r>
    <s v="Les visiteurs "/>
    <n v="7"/>
    <x v="7"/>
    <m/>
    <x v="11"/>
  </r>
  <r>
    <s v="Les visiteurs "/>
    <n v="7"/>
    <x v="2"/>
    <m/>
    <x v="11"/>
  </r>
  <r>
    <s v="Les visiteurs "/>
    <n v="7"/>
    <x v="3"/>
    <m/>
    <x v="11"/>
  </r>
  <r>
    <s v="Somewhere "/>
    <n v="6.3"/>
    <x v="7"/>
    <m/>
    <x v="11"/>
  </r>
  <r>
    <s v="Somewhere "/>
    <n v="6.3"/>
    <x v="12"/>
    <m/>
    <x v="11"/>
  </r>
  <r>
    <s v="Hesher "/>
    <n v="7.1"/>
    <x v="12"/>
    <m/>
    <x v="11"/>
  </r>
  <r>
    <s v="Gerry "/>
    <n v="6.2"/>
    <x v="1"/>
    <m/>
    <x v="11"/>
  </r>
  <r>
    <s v="Gerry "/>
    <n v="6.2"/>
    <x v="12"/>
    <m/>
    <x v="11"/>
  </r>
  <r>
    <s v="Gerry "/>
    <n v="6.2"/>
    <x v="10"/>
    <m/>
    <x v="11"/>
  </r>
  <r>
    <s v="The Heart of Me "/>
    <n v="6.7"/>
    <x v="12"/>
    <m/>
    <x v="11"/>
  </r>
  <r>
    <s v="The Heart of Me "/>
    <n v="6.7"/>
    <x v="5"/>
    <m/>
    <x v="11"/>
  </r>
  <r>
    <s v="Freeheld "/>
    <n v="6.5"/>
    <x v="18"/>
    <m/>
    <x v="11"/>
  </r>
  <r>
    <s v="Freeheld "/>
    <n v="6.5"/>
    <x v="12"/>
    <m/>
    <x v="11"/>
  </r>
  <r>
    <s v="Freeheld "/>
    <n v="6.5"/>
    <x v="5"/>
    <m/>
    <x v="11"/>
  </r>
  <r>
    <s v="The Extra Man "/>
    <n v="5.9"/>
    <x v="7"/>
    <m/>
    <x v="11"/>
  </r>
  <r>
    <s v="Ca$h "/>
    <n v="6"/>
    <x v="7"/>
    <m/>
    <x v="11"/>
  </r>
  <r>
    <s v="Ca$h "/>
    <n v="6"/>
    <x v="15"/>
    <m/>
    <x v="11"/>
  </r>
  <r>
    <s v="Ca$h "/>
    <n v="6"/>
    <x v="4"/>
    <m/>
    <x v="11"/>
  </r>
  <r>
    <s v="Wah-Wah "/>
    <n v="6.9"/>
    <x v="12"/>
    <m/>
    <x v="11"/>
  </r>
  <r>
    <s v="Pale Rider "/>
    <n v="7.3"/>
    <x v="11"/>
    <m/>
    <x v="11"/>
  </r>
  <r>
    <s v="Dazed and Confused "/>
    <n v="7.7"/>
    <x v="7"/>
    <m/>
    <x v="11"/>
  </r>
  <r>
    <s v="Aimee &amp; Jaguar "/>
    <n v="7.3"/>
    <x v="18"/>
    <m/>
    <x v="11"/>
  </r>
  <r>
    <s v="Aimee &amp; Jaguar "/>
    <n v="7.3"/>
    <x v="12"/>
    <m/>
    <x v="11"/>
  </r>
  <r>
    <s v="Aimee &amp; Jaguar "/>
    <n v="7.3"/>
    <x v="5"/>
    <m/>
    <x v="11"/>
  </r>
  <r>
    <s v="Aimee &amp; Jaguar "/>
    <n v="7.3"/>
    <x v="17"/>
    <m/>
    <x v="11"/>
  </r>
  <r>
    <s v="The Chumscrubber "/>
    <n v="7"/>
    <x v="7"/>
    <m/>
    <x v="11"/>
  </r>
  <r>
    <s v="The Chumscrubber "/>
    <n v="7"/>
    <x v="12"/>
    <m/>
    <x v="11"/>
  </r>
  <r>
    <s v="Shade "/>
    <n v="6.4"/>
    <x v="15"/>
    <m/>
    <x v="11"/>
  </r>
  <r>
    <s v="Shade "/>
    <n v="6.4"/>
    <x v="4"/>
    <m/>
    <x v="11"/>
  </r>
  <r>
    <s v="House at the End of the Street "/>
    <n v="5.6"/>
    <x v="12"/>
    <m/>
    <x v="11"/>
  </r>
  <r>
    <s v="House at the End of the Street "/>
    <n v="5.6"/>
    <x v="16"/>
    <m/>
    <x v="11"/>
  </r>
  <r>
    <s v="House at the End of the Street "/>
    <n v="5.6"/>
    <x v="4"/>
    <m/>
    <x v="11"/>
  </r>
  <r>
    <s v="Incendies "/>
    <n v="8.1999999999999993"/>
    <x v="12"/>
    <m/>
    <x v="11"/>
  </r>
  <r>
    <s v="Incendies "/>
    <n v="8.1999999999999993"/>
    <x v="10"/>
    <m/>
    <x v="11"/>
  </r>
  <r>
    <s v="Incendies "/>
    <n v="8.1999999999999993"/>
    <x v="17"/>
    <m/>
    <x v="11"/>
  </r>
  <r>
    <s v="Remember Me, My Love "/>
    <n v="6.5"/>
    <x v="7"/>
    <m/>
    <x v="11"/>
  </r>
  <r>
    <s v="Remember Me, My Love "/>
    <n v="6.5"/>
    <x v="12"/>
    <m/>
    <x v="11"/>
  </r>
  <r>
    <s v="Remember Me, My Love "/>
    <n v="6.5"/>
    <x v="5"/>
    <m/>
    <x v="11"/>
  </r>
  <r>
    <s v="Elite Squad "/>
    <n v="8.1"/>
    <x v="0"/>
    <m/>
    <x v="11"/>
  </r>
  <r>
    <s v="Elite Squad "/>
    <n v="8.1"/>
    <x v="15"/>
    <m/>
    <x v="11"/>
  </r>
  <r>
    <s v="Elite Squad "/>
    <n v="8.1"/>
    <x v="12"/>
    <m/>
    <x v="11"/>
  </r>
  <r>
    <s v="Elite Squad "/>
    <n v="8.1"/>
    <x v="4"/>
    <m/>
    <x v="11"/>
  </r>
  <r>
    <s v="Annabelle "/>
    <n v="5.4"/>
    <x v="16"/>
    <m/>
    <x v="11"/>
  </r>
  <r>
    <s v="Annabelle "/>
    <n v="5.4"/>
    <x v="10"/>
    <m/>
    <x v="11"/>
  </r>
  <r>
    <s v="Bran Nue Dae "/>
    <n v="6.3"/>
    <x v="7"/>
    <m/>
    <x v="11"/>
  </r>
  <r>
    <s v="Bran Nue Dae "/>
    <n v="6.3"/>
    <x v="12"/>
    <m/>
    <x v="11"/>
  </r>
  <r>
    <s v="Bran Nue Dae "/>
    <n v="6.3"/>
    <x v="9"/>
    <m/>
    <x v="11"/>
  </r>
  <r>
    <s v="Boyz n the Hood "/>
    <n v="7.8"/>
    <x v="15"/>
    <m/>
    <x v="11"/>
  </r>
  <r>
    <s v="Boyz n the Hood "/>
    <n v="7.8"/>
    <x v="12"/>
    <m/>
    <x v="11"/>
  </r>
  <r>
    <s v="La Bamba "/>
    <n v="6.8"/>
    <x v="18"/>
    <m/>
    <x v="11"/>
  </r>
  <r>
    <s v="La Bamba "/>
    <n v="6.8"/>
    <x v="12"/>
    <m/>
    <x v="11"/>
  </r>
  <r>
    <s v="La Bamba "/>
    <n v="6.8"/>
    <x v="19"/>
    <m/>
    <x v="11"/>
  </r>
  <r>
    <s v="Dressed to Kill "/>
    <n v="7.1"/>
    <x v="10"/>
    <m/>
    <x v="11"/>
  </r>
  <r>
    <s v="Dressed to Kill "/>
    <n v="7.1"/>
    <x v="5"/>
    <m/>
    <x v="11"/>
  </r>
  <r>
    <s v="Dressed to Kill "/>
    <n v="7.1"/>
    <x v="4"/>
    <m/>
    <x v="11"/>
  </r>
  <r>
    <s v="The Adventures of Huck Finn "/>
    <n v="6.2"/>
    <x v="1"/>
    <m/>
    <x v="11"/>
  </r>
  <r>
    <s v="The Adventures of Huck Finn "/>
    <n v="6.2"/>
    <x v="7"/>
    <m/>
    <x v="11"/>
  </r>
  <r>
    <s v="The Adventures of Huck Finn "/>
    <n v="6.2"/>
    <x v="12"/>
    <m/>
    <x v="11"/>
  </r>
  <r>
    <s v="The Adventures of Huck Finn "/>
    <n v="6.2"/>
    <x v="8"/>
    <m/>
    <x v="11"/>
  </r>
  <r>
    <s v="Go "/>
    <n v="7.3"/>
    <x v="7"/>
    <m/>
    <x v="11"/>
  </r>
  <r>
    <s v="Go "/>
    <n v="7.3"/>
    <x v="15"/>
    <m/>
    <x v="11"/>
  </r>
  <r>
    <s v="Friends with Money "/>
    <n v="5.9"/>
    <x v="7"/>
    <m/>
    <x v="11"/>
  </r>
  <r>
    <s v="Friends with Money "/>
    <n v="5.9"/>
    <x v="12"/>
    <m/>
    <x v="11"/>
  </r>
  <r>
    <s v="Friends with Money "/>
    <n v="5.9"/>
    <x v="5"/>
    <m/>
    <x v="11"/>
  </r>
  <r>
    <s v="Nowhere in Africa "/>
    <n v="7.7"/>
    <x v="18"/>
    <m/>
    <x v="11"/>
  </r>
  <r>
    <s v="Nowhere in Africa "/>
    <n v="7.7"/>
    <x v="12"/>
    <m/>
    <x v="11"/>
  </r>
  <r>
    <s v="Shame "/>
    <n v="7.3"/>
    <x v="12"/>
    <m/>
    <x v="11"/>
  </r>
  <r>
    <s v="Layer Cake "/>
    <n v="7.4"/>
    <x v="15"/>
    <m/>
    <x v="11"/>
  </r>
  <r>
    <s v="Layer Cake "/>
    <n v="7.4"/>
    <x v="12"/>
    <m/>
    <x v="11"/>
  </r>
  <r>
    <s v="Layer Cake "/>
    <n v="7.4"/>
    <x v="4"/>
    <m/>
    <x v="11"/>
  </r>
  <r>
    <s v="The Work and the Glory II: American Zion "/>
    <n v="6.6"/>
    <x v="12"/>
    <m/>
    <x v="11"/>
  </r>
  <r>
    <s v="The Work and the Glory II: American Zion "/>
    <n v="6.6"/>
    <x v="11"/>
    <m/>
    <x v="11"/>
  </r>
  <r>
    <s v="The East "/>
    <n v="6.9"/>
    <x v="12"/>
    <m/>
    <x v="11"/>
  </r>
  <r>
    <s v="The East "/>
    <n v="6.9"/>
    <x v="4"/>
    <m/>
    <x v="11"/>
  </r>
  <r>
    <s v="A Home at the End of the World "/>
    <n v="6.8"/>
    <x v="12"/>
    <m/>
    <x v="11"/>
  </r>
  <r>
    <s v="A Home at the End of the World "/>
    <n v="6.8"/>
    <x v="5"/>
    <m/>
    <x v="11"/>
  </r>
  <r>
    <s v="Aberdeen "/>
    <n v="7.3"/>
    <x v="12"/>
    <m/>
    <x v="11"/>
  </r>
  <r>
    <s v="The Messenger "/>
    <n v="7.2"/>
    <x v="12"/>
    <m/>
    <x v="11"/>
  </r>
  <r>
    <s v="The Messenger "/>
    <n v="7.2"/>
    <x v="5"/>
    <m/>
    <x v="11"/>
  </r>
  <r>
    <s v="The Messenger "/>
    <n v="7.2"/>
    <x v="17"/>
    <m/>
    <x v="11"/>
  </r>
  <r>
    <s v="Control "/>
    <n v="7.7"/>
    <x v="18"/>
    <m/>
    <x v="11"/>
  </r>
  <r>
    <s v="Control "/>
    <n v="7.7"/>
    <x v="12"/>
    <m/>
    <x v="11"/>
  </r>
  <r>
    <s v="Control "/>
    <n v="7.7"/>
    <x v="19"/>
    <m/>
    <x v="11"/>
  </r>
  <r>
    <s v="The Terminator "/>
    <n v="8.1"/>
    <x v="0"/>
    <m/>
    <x v="11"/>
  </r>
  <r>
    <s v="The Terminator "/>
    <n v="8.1"/>
    <x v="3"/>
    <m/>
    <x v="11"/>
  </r>
  <r>
    <s v="Good Bye Lenin! "/>
    <n v="7.7"/>
    <x v="12"/>
    <m/>
    <x v="11"/>
  </r>
  <r>
    <s v="Good Bye Lenin! "/>
    <n v="7.7"/>
    <x v="5"/>
    <m/>
    <x v="11"/>
  </r>
  <r>
    <s v="The Damned United "/>
    <n v="7.6"/>
    <x v="18"/>
    <m/>
    <x v="11"/>
  </r>
  <r>
    <s v="The Damned United "/>
    <n v="7.6"/>
    <x v="12"/>
    <m/>
    <x v="11"/>
  </r>
  <r>
    <s v="The Damned United "/>
    <n v="7.6"/>
    <x v="14"/>
    <m/>
    <x v="11"/>
  </r>
  <r>
    <s v="Mallrats "/>
    <n v="7.2"/>
    <x v="7"/>
    <m/>
    <x v="11"/>
  </r>
  <r>
    <s v="Mallrats "/>
    <n v="7.2"/>
    <x v="5"/>
    <m/>
    <x v="11"/>
  </r>
  <r>
    <s v="Grease "/>
    <n v="7.2"/>
    <x v="9"/>
    <m/>
    <x v="11"/>
  </r>
  <r>
    <s v="Grease "/>
    <n v="7.2"/>
    <x v="5"/>
    <m/>
    <x v="11"/>
  </r>
  <r>
    <s v="Platoon "/>
    <n v="8.1"/>
    <x v="12"/>
    <m/>
    <x v="11"/>
  </r>
  <r>
    <s v="Platoon "/>
    <n v="8.1"/>
    <x v="17"/>
    <m/>
    <x v="11"/>
  </r>
  <r>
    <s v="Fahrenheit 9/11 "/>
    <n v="7.5"/>
    <x v="20"/>
    <m/>
    <x v="11"/>
  </r>
  <r>
    <s v="Fahrenheit 9/11 "/>
    <n v="7.5"/>
    <x v="12"/>
    <m/>
    <x v="11"/>
  </r>
  <r>
    <s v="Fahrenheit 9/11 "/>
    <n v="7.5"/>
    <x v="17"/>
    <m/>
    <x v="11"/>
  </r>
  <r>
    <s v="Butch Cassidy and the Sundance Kid "/>
    <n v="8.1"/>
    <x v="18"/>
    <m/>
    <x v="11"/>
  </r>
  <r>
    <s v="Butch Cassidy and the Sundance Kid "/>
    <n v="8.1"/>
    <x v="15"/>
    <m/>
    <x v="11"/>
  </r>
  <r>
    <s v="Butch Cassidy and the Sundance Kid "/>
    <n v="8.1"/>
    <x v="12"/>
    <m/>
    <x v="11"/>
  </r>
  <r>
    <s v="Butch Cassidy and the Sundance Kid "/>
    <n v="8.1"/>
    <x v="11"/>
    <m/>
    <x v="11"/>
  </r>
  <r>
    <s v="Mary Poppins "/>
    <n v="7.8"/>
    <x v="7"/>
    <m/>
    <x v="11"/>
  </r>
  <r>
    <s v="Mary Poppins "/>
    <n v="7.8"/>
    <x v="8"/>
    <m/>
    <x v="11"/>
  </r>
  <r>
    <s v="Mary Poppins "/>
    <n v="7.8"/>
    <x v="2"/>
    <m/>
    <x v="11"/>
  </r>
  <r>
    <s v="Mary Poppins "/>
    <n v="7.8"/>
    <x v="9"/>
    <m/>
    <x v="11"/>
  </r>
  <r>
    <s v="Ordinary People "/>
    <n v="7.8"/>
    <x v="12"/>
    <m/>
    <x v="11"/>
  </r>
  <r>
    <s v="West Side Story "/>
    <n v="7.6"/>
    <x v="15"/>
    <m/>
    <x v="11"/>
  </r>
  <r>
    <s v="West Side Story "/>
    <n v="7.6"/>
    <x v="12"/>
    <m/>
    <x v="11"/>
  </r>
  <r>
    <s v="West Side Story "/>
    <n v="7.6"/>
    <x v="9"/>
    <m/>
    <x v="11"/>
  </r>
  <r>
    <s v="West Side Story "/>
    <n v="7.6"/>
    <x v="5"/>
    <m/>
    <x v="11"/>
  </r>
  <r>
    <s v="West Side Story "/>
    <n v="7.6"/>
    <x v="4"/>
    <m/>
    <x v="11"/>
  </r>
  <r>
    <s v="Caddyshack "/>
    <n v="7.4"/>
    <x v="7"/>
    <m/>
    <x v="11"/>
  </r>
  <r>
    <s v="Caddyshack "/>
    <n v="7.4"/>
    <x v="14"/>
    <m/>
    <x v="11"/>
  </r>
  <r>
    <s v="The Brothers "/>
    <n v="6.3"/>
    <x v="7"/>
    <m/>
    <x v="11"/>
  </r>
  <r>
    <s v="The Brothers "/>
    <n v="6.3"/>
    <x v="12"/>
    <m/>
    <x v="11"/>
  </r>
  <r>
    <s v="The Wood "/>
    <n v="6.9"/>
    <x v="7"/>
    <m/>
    <x v="11"/>
  </r>
  <r>
    <s v="The Wood "/>
    <n v="6.9"/>
    <x v="12"/>
    <m/>
    <x v="11"/>
  </r>
  <r>
    <s v="The Wood "/>
    <n v="6.9"/>
    <x v="5"/>
    <m/>
    <x v="11"/>
  </r>
  <r>
    <s v="The Usual Suspects "/>
    <n v="8.6"/>
    <x v="15"/>
    <m/>
    <x v="11"/>
  </r>
  <r>
    <s v="The Usual Suspects "/>
    <n v="8.6"/>
    <x v="12"/>
    <m/>
    <x v="11"/>
  </r>
  <r>
    <s v="The Usual Suspects "/>
    <n v="8.6"/>
    <x v="10"/>
    <m/>
    <x v="11"/>
  </r>
  <r>
    <s v="The Usual Suspects "/>
    <n v="8.6"/>
    <x v="4"/>
    <m/>
    <x v="11"/>
  </r>
  <r>
    <s v="A Nightmare on Elm Street 5: The Dream Child "/>
    <n v="5.0999999999999996"/>
    <x v="2"/>
    <m/>
    <x v="11"/>
  </r>
  <r>
    <s v="A Nightmare on Elm Street 5: The Dream Child "/>
    <n v="5.0999999999999996"/>
    <x v="16"/>
    <m/>
    <x v="11"/>
  </r>
  <r>
    <s v="A Nightmare on Elm Street 5: The Dream Child "/>
    <n v="5.0999999999999996"/>
    <x v="5"/>
    <m/>
    <x v="11"/>
  </r>
  <r>
    <s v="A Nightmare on Elm Street 5: The Dream Child "/>
    <n v="5.0999999999999996"/>
    <x v="4"/>
    <m/>
    <x v="11"/>
  </r>
  <r>
    <s v="Van Wilder: Party Liaison "/>
    <n v="6.4"/>
    <x v="7"/>
    <m/>
    <x v="11"/>
  </r>
  <r>
    <s v="Van Wilder: Party Liaison "/>
    <n v="6.4"/>
    <x v="5"/>
    <m/>
    <x v="11"/>
  </r>
  <r>
    <s v="The Wrestler "/>
    <n v="7.9"/>
    <x v="12"/>
    <m/>
    <x v="11"/>
  </r>
  <r>
    <s v="The Wrestler "/>
    <n v="7.9"/>
    <x v="14"/>
    <m/>
    <x v="11"/>
  </r>
  <r>
    <s v="Duel in the Sun "/>
    <n v="6.9"/>
    <x v="12"/>
    <m/>
    <x v="11"/>
  </r>
  <r>
    <s v="Duel in the Sun "/>
    <n v="6.9"/>
    <x v="5"/>
    <m/>
    <x v="11"/>
  </r>
  <r>
    <s v="Duel in the Sun "/>
    <n v="6.9"/>
    <x v="11"/>
    <m/>
    <x v="11"/>
  </r>
  <r>
    <s v="Best in Show "/>
    <n v="7.5"/>
    <x v="7"/>
    <m/>
    <x v="11"/>
  </r>
  <r>
    <s v="Escape from New York "/>
    <n v="7.2"/>
    <x v="0"/>
    <m/>
    <x v="11"/>
  </r>
  <r>
    <s v="Escape from New York "/>
    <n v="7.2"/>
    <x v="3"/>
    <m/>
    <x v="11"/>
  </r>
  <r>
    <s v="School Daze "/>
    <n v="5.8"/>
    <x v="7"/>
    <m/>
    <x v="11"/>
  </r>
  <r>
    <s v="School Daze "/>
    <n v="5.8"/>
    <x v="12"/>
    <m/>
    <x v="11"/>
  </r>
  <r>
    <s v="School Daze "/>
    <n v="5.8"/>
    <x v="9"/>
    <m/>
    <x v="11"/>
  </r>
  <r>
    <s v="Mystic Pizza "/>
    <n v="6.2"/>
    <x v="7"/>
    <m/>
    <x v="11"/>
  </r>
  <r>
    <s v="Mystic Pizza "/>
    <n v="6.2"/>
    <x v="12"/>
    <m/>
    <x v="11"/>
  </r>
  <r>
    <s v="Mystic Pizza "/>
    <n v="6.2"/>
    <x v="5"/>
    <m/>
    <x v="11"/>
  </r>
  <r>
    <s v="Sliding Doors "/>
    <n v="6.8"/>
    <x v="7"/>
    <m/>
    <x v="11"/>
  </r>
  <r>
    <s v="Sliding Doors "/>
    <n v="6.8"/>
    <x v="12"/>
    <m/>
    <x v="11"/>
  </r>
  <r>
    <s v="Sliding Doors "/>
    <n v="6.8"/>
    <x v="2"/>
    <m/>
    <x v="11"/>
  </r>
  <r>
    <s v="Sliding Doors "/>
    <n v="6.8"/>
    <x v="5"/>
    <m/>
    <x v="11"/>
  </r>
  <r>
    <s v="Tales from the Hood "/>
    <n v="6.1"/>
    <x v="7"/>
    <m/>
    <x v="11"/>
  </r>
  <r>
    <s v="Tales from the Hood "/>
    <n v="6.1"/>
    <x v="16"/>
    <m/>
    <x v="11"/>
  </r>
  <r>
    <s v="Tales from the Hood "/>
    <n v="6.1"/>
    <x v="4"/>
    <m/>
    <x v="11"/>
  </r>
  <r>
    <s v="The Last King of Scotland "/>
    <n v="7.7"/>
    <x v="18"/>
    <m/>
    <x v="11"/>
  </r>
  <r>
    <s v="The Last King of Scotland "/>
    <n v="7.7"/>
    <x v="12"/>
    <m/>
    <x v="11"/>
  </r>
  <r>
    <s v="The Last King of Scotland "/>
    <n v="7.7"/>
    <x v="13"/>
    <m/>
    <x v="11"/>
  </r>
  <r>
    <s v="The Last King of Scotland "/>
    <n v="7.7"/>
    <x v="4"/>
    <m/>
    <x v="11"/>
  </r>
  <r>
    <s v="Halloween 5 "/>
    <n v="5.2"/>
    <x v="16"/>
    <m/>
    <x v="11"/>
  </r>
  <r>
    <s v="Halloween 5 "/>
    <n v="5.2"/>
    <x v="4"/>
    <m/>
    <x v="11"/>
  </r>
  <r>
    <s v="Bernie "/>
    <n v="6.8"/>
    <x v="7"/>
    <m/>
    <x v="11"/>
  </r>
  <r>
    <s v="Bernie "/>
    <n v="6.8"/>
    <x v="15"/>
    <m/>
    <x v="11"/>
  </r>
  <r>
    <s v="Bernie "/>
    <n v="6.8"/>
    <x v="12"/>
    <m/>
    <x v="11"/>
  </r>
  <r>
    <s v="Dolphins and Whales 3D: Tribes of the Ocean "/>
    <n v="6.5"/>
    <x v="1"/>
    <m/>
    <x v="11"/>
  </r>
  <r>
    <s v="Dolphins and Whales 3D: Tribes of the Ocean "/>
    <n v="6.5"/>
    <x v="20"/>
    <m/>
    <x v="11"/>
  </r>
  <r>
    <s v="Dolphins and Whales 3D: Tribes of the Ocean "/>
    <n v="6.5"/>
    <x v="21"/>
    <m/>
    <x v="11"/>
  </r>
  <r>
    <s v="Pollock "/>
    <n v="7"/>
    <x v="18"/>
    <m/>
    <x v="11"/>
  </r>
  <r>
    <s v="Pollock "/>
    <n v="7"/>
    <x v="12"/>
    <m/>
    <x v="11"/>
  </r>
  <r>
    <s v="200 Cigarettes "/>
    <n v="5.9"/>
    <x v="7"/>
    <m/>
    <x v="11"/>
  </r>
  <r>
    <s v="200 Cigarettes "/>
    <n v="5.9"/>
    <x v="12"/>
    <m/>
    <x v="11"/>
  </r>
  <r>
    <s v="200 Cigarettes "/>
    <n v="5.9"/>
    <x v="5"/>
    <m/>
    <x v="11"/>
  </r>
  <r>
    <s v="The Words "/>
    <n v="7.1"/>
    <x v="12"/>
    <m/>
    <x v="11"/>
  </r>
  <r>
    <s v="The Words "/>
    <n v="7.1"/>
    <x v="10"/>
    <m/>
    <x v="11"/>
  </r>
  <r>
    <s v="The Words "/>
    <n v="7.1"/>
    <x v="5"/>
    <m/>
    <x v="11"/>
  </r>
  <r>
    <s v="The Words "/>
    <n v="7.1"/>
    <x v="4"/>
    <m/>
    <x v="11"/>
  </r>
  <r>
    <s v="Casa de mi Padre "/>
    <n v="5.5"/>
    <x v="7"/>
    <m/>
    <x v="11"/>
  </r>
  <r>
    <s v="Casa de mi Padre "/>
    <n v="5.5"/>
    <x v="11"/>
    <m/>
    <x v="11"/>
  </r>
  <r>
    <s v="City Island "/>
    <n v="7.4"/>
    <x v="7"/>
    <m/>
    <x v="11"/>
  </r>
  <r>
    <s v="City Island "/>
    <n v="7.4"/>
    <x v="12"/>
    <m/>
    <x v="11"/>
  </r>
  <r>
    <s v="The Guard "/>
    <n v="7.3"/>
    <x v="7"/>
    <m/>
    <x v="11"/>
  </r>
  <r>
    <s v="The Guard "/>
    <n v="7.3"/>
    <x v="15"/>
    <m/>
    <x v="11"/>
  </r>
  <r>
    <s v="The Guard "/>
    <n v="7.3"/>
    <x v="4"/>
    <m/>
    <x v="11"/>
  </r>
  <r>
    <s v="College "/>
    <n v="4.5999999999999996"/>
    <x v="7"/>
    <m/>
    <x v="11"/>
  </r>
  <r>
    <s v="The Virgin Suicides "/>
    <n v="7.2"/>
    <x v="12"/>
    <m/>
    <x v="11"/>
  </r>
  <r>
    <s v="The Virgin Suicides "/>
    <n v="7.2"/>
    <x v="5"/>
    <m/>
    <x v="11"/>
  </r>
  <r>
    <s v="Miss March "/>
    <n v="5.0999999999999996"/>
    <x v="7"/>
    <m/>
    <x v="11"/>
  </r>
  <r>
    <s v="Miss March "/>
    <n v="5.0999999999999996"/>
    <x v="5"/>
    <m/>
    <x v="11"/>
  </r>
  <r>
    <s v="Wish I Was Here "/>
    <n v="6.7"/>
    <x v="7"/>
    <m/>
    <x v="11"/>
  </r>
  <r>
    <s v="Wish I Was Here "/>
    <n v="6.7"/>
    <x v="12"/>
    <m/>
    <x v="11"/>
  </r>
  <r>
    <s v="Simply Irresistible "/>
    <n v="5.3"/>
    <x v="7"/>
    <m/>
    <x v="11"/>
  </r>
  <r>
    <s v="Simply Irresistible "/>
    <n v="5.3"/>
    <x v="12"/>
    <m/>
    <x v="11"/>
  </r>
  <r>
    <s v="Simply Irresistible "/>
    <n v="5.3"/>
    <x v="2"/>
    <m/>
    <x v="11"/>
  </r>
  <r>
    <s v="Simply Irresistible "/>
    <n v="5.3"/>
    <x v="5"/>
    <m/>
    <x v="11"/>
  </r>
  <r>
    <s v="Hedwig and the Angry Inch "/>
    <n v="7.8"/>
    <x v="7"/>
    <m/>
    <x v="11"/>
  </r>
  <r>
    <s v="Hedwig and the Angry Inch "/>
    <n v="7.8"/>
    <x v="12"/>
    <m/>
    <x v="11"/>
  </r>
  <r>
    <s v="Hedwig and the Angry Inch "/>
    <n v="7.8"/>
    <x v="19"/>
    <m/>
    <x v="11"/>
  </r>
  <r>
    <s v="Hedwig and the Angry Inch "/>
    <n v="7.8"/>
    <x v="9"/>
    <m/>
    <x v="11"/>
  </r>
  <r>
    <s v="Only the Strong "/>
    <n v="6.7"/>
    <x v="0"/>
    <m/>
    <x v="11"/>
  </r>
  <r>
    <s v="Only the Strong "/>
    <n v="6.7"/>
    <x v="12"/>
    <m/>
    <x v="11"/>
  </r>
  <r>
    <s v="Shattered Glass "/>
    <n v="7.2"/>
    <x v="12"/>
    <m/>
    <x v="11"/>
  </r>
  <r>
    <s v="Shattered Glass "/>
    <n v="7.2"/>
    <x v="13"/>
    <m/>
    <x v="11"/>
  </r>
  <r>
    <s v="Novocaine "/>
    <n v="5.8"/>
    <x v="7"/>
    <m/>
    <x v="11"/>
  </r>
  <r>
    <s v="Novocaine "/>
    <n v="5.8"/>
    <x v="15"/>
    <m/>
    <x v="11"/>
  </r>
  <r>
    <s v="Novocaine "/>
    <n v="5.8"/>
    <x v="12"/>
    <m/>
    <x v="11"/>
  </r>
  <r>
    <s v="Novocaine "/>
    <n v="5.8"/>
    <x v="4"/>
    <m/>
    <x v="11"/>
  </r>
  <r>
    <s v="The Wackness "/>
    <n v="7"/>
    <x v="7"/>
    <m/>
    <x v="11"/>
  </r>
  <r>
    <s v="The Wackness "/>
    <n v="7"/>
    <x v="12"/>
    <m/>
    <x v="11"/>
  </r>
  <r>
    <s v="The Wackness "/>
    <n v="7"/>
    <x v="5"/>
    <m/>
    <x v="11"/>
  </r>
  <r>
    <s v="The 5th Quarter "/>
    <n v="5.7"/>
    <x v="18"/>
    <m/>
    <x v="11"/>
  </r>
  <r>
    <s v="The 5th Quarter "/>
    <n v="5.7"/>
    <x v="12"/>
    <m/>
    <x v="11"/>
  </r>
  <r>
    <s v="The 5th Quarter "/>
    <n v="5.7"/>
    <x v="14"/>
    <m/>
    <x v="11"/>
  </r>
  <r>
    <s v="The Greatest "/>
    <n v="6.7"/>
    <x v="12"/>
    <m/>
    <x v="11"/>
  </r>
  <r>
    <s v="The Greatest "/>
    <n v="6.7"/>
    <x v="5"/>
    <m/>
    <x v="11"/>
  </r>
  <r>
    <s v="Snow Flower and the Secret Fan "/>
    <n v="6.1"/>
    <x v="12"/>
    <m/>
    <x v="11"/>
  </r>
  <r>
    <s v="Snow Flower and the Secret Fan "/>
    <n v="6.1"/>
    <x v="13"/>
    <m/>
    <x v="11"/>
  </r>
  <r>
    <s v="Come Early Morning "/>
    <n v="6.2"/>
    <x v="12"/>
    <m/>
    <x v="11"/>
  </r>
  <r>
    <s v="Come Early Morning "/>
    <n v="6.2"/>
    <x v="5"/>
    <m/>
    <x v="11"/>
  </r>
  <r>
    <s v="Lucky Break "/>
    <n v="6.2"/>
    <x v="7"/>
    <m/>
    <x v="11"/>
  </r>
  <r>
    <s v="Lucky Break "/>
    <n v="6.2"/>
    <x v="15"/>
    <m/>
    <x v="11"/>
  </r>
  <r>
    <s v="Lucky Break "/>
    <n v="6.2"/>
    <x v="5"/>
    <m/>
    <x v="11"/>
  </r>
  <r>
    <s v="Surfer, Dude "/>
    <n v="4.7"/>
    <x v="7"/>
    <m/>
    <x v="11"/>
  </r>
  <r>
    <s v="Deadfall "/>
    <n v="6.3"/>
    <x v="15"/>
    <m/>
    <x v="11"/>
  </r>
  <r>
    <s v="Deadfall "/>
    <n v="6.3"/>
    <x v="12"/>
    <m/>
    <x v="11"/>
  </r>
  <r>
    <s v="Deadfall "/>
    <n v="6.3"/>
    <x v="4"/>
    <m/>
    <x v="11"/>
  </r>
  <r>
    <s v="L'auberge espagnole "/>
    <n v="7.3"/>
    <x v="7"/>
    <m/>
    <x v="11"/>
  </r>
  <r>
    <s v="L'auberge espagnole "/>
    <n v="7.3"/>
    <x v="12"/>
    <m/>
    <x v="11"/>
  </r>
  <r>
    <s v="Song One "/>
    <n v="5.8"/>
    <x v="12"/>
    <m/>
    <x v="11"/>
  </r>
  <r>
    <s v="Song One "/>
    <n v="5.8"/>
    <x v="19"/>
    <m/>
    <x v="11"/>
  </r>
  <r>
    <s v="Winter in Wartime "/>
    <n v="7.1"/>
    <x v="12"/>
    <m/>
    <x v="11"/>
  </r>
  <r>
    <s v="Winter in Wartime "/>
    <n v="7.1"/>
    <x v="13"/>
    <m/>
    <x v="11"/>
  </r>
  <r>
    <s v="Winter in Wartime "/>
    <n v="7.1"/>
    <x v="17"/>
    <m/>
    <x v="11"/>
  </r>
  <r>
    <s v="The Protector "/>
    <n v="7.1"/>
    <x v="0"/>
    <m/>
    <x v="11"/>
  </r>
  <r>
    <s v="The Protector "/>
    <n v="7.1"/>
    <x v="15"/>
    <m/>
    <x v="11"/>
  </r>
  <r>
    <s v="The Protector "/>
    <n v="7.1"/>
    <x v="12"/>
    <m/>
    <x v="11"/>
  </r>
  <r>
    <s v="The Protector "/>
    <n v="7.1"/>
    <x v="4"/>
    <m/>
    <x v="11"/>
  </r>
  <r>
    <s v="Bend It Like Beckham "/>
    <n v="6.7"/>
    <x v="7"/>
    <m/>
    <x v="11"/>
  </r>
  <r>
    <s v="Bend It Like Beckham "/>
    <n v="6.7"/>
    <x v="12"/>
    <m/>
    <x v="11"/>
  </r>
  <r>
    <s v="Bend It Like Beckham "/>
    <n v="6.7"/>
    <x v="5"/>
    <m/>
    <x v="11"/>
  </r>
  <r>
    <s v="Bend It Like Beckham "/>
    <n v="6.7"/>
    <x v="14"/>
    <m/>
    <x v="11"/>
  </r>
  <r>
    <s v="Sunshine State "/>
    <n v="6.9"/>
    <x v="12"/>
    <m/>
    <x v="11"/>
  </r>
  <r>
    <s v="Sunshine State "/>
    <n v="6.9"/>
    <x v="5"/>
    <m/>
    <x v="11"/>
  </r>
  <r>
    <s v="[Rec] 2 "/>
    <n v="6.6"/>
    <x v="16"/>
    <m/>
    <x v="11"/>
  </r>
  <r>
    <s v="The Sting "/>
    <n v="8.3000000000000007"/>
    <x v="7"/>
    <m/>
    <x v="11"/>
  </r>
  <r>
    <s v="The Sting "/>
    <n v="8.3000000000000007"/>
    <x v="15"/>
    <m/>
    <x v="11"/>
  </r>
  <r>
    <s v="The Sting "/>
    <n v="8.3000000000000007"/>
    <x v="12"/>
    <m/>
    <x v="11"/>
  </r>
  <r>
    <s v="Chariots of Fire "/>
    <n v="7.2"/>
    <x v="18"/>
    <m/>
    <x v="11"/>
  </r>
  <r>
    <s v="Chariots of Fire "/>
    <n v="7.2"/>
    <x v="12"/>
    <m/>
    <x v="11"/>
  </r>
  <r>
    <s v="Chariots of Fire "/>
    <n v="7.2"/>
    <x v="14"/>
    <m/>
    <x v="11"/>
  </r>
  <r>
    <s v="Diary of a Mad Black Woman "/>
    <n v="5.6"/>
    <x v="7"/>
    <m/>
    <x v="11"/>
  </r>
  <r>
    <s v="Diary of a Mad Black Woman "/>
    <n v="5.6"/>
    <x v="12"/>
    <m/>
    <x v="11"/>
  </r>
  <r>
    <s v="Diary of a Mad Black Woman "/>
    <n v="5.6"/>
    <x v="5"/>
    <m/>
    <x v="11"/>
  </r>
  <r>
    <s v="Shine "/>
    <n v="7.7"/>
    <x v="18"/>
    <m/>
    <x v="11"/>
  </r>
  <r>
    <s v="Shine "/>
    <n v="7.7"/>
    <x v="12"/>
    <m/>
    <x v="11"/>
  </r>
  <r>
    <s v="Shine "/>
    <n v="7.7"/>
    <x v="19"/>
    <m/>
    <x v="11"/>
  </r>
  <r>
    <s v="Shine "/>
    <n v="7.7"/>
    <x v="5"/>
    <m/>
    <x v="11"/>
  </r>
  <r>
    <s v="Don Jon "/>
    <n v="6.6"/>
    <x v="7"/>
    <m/>
    <x v="11"/>
  </r>
  <r>
    <s v="Don Jon "/>
    <n v="6.6"/>
    <x v="12"/>
    <m/>
    <x v="11"/>
  </r>
  <r>
    <s v="Don Jon "/>
    <n v="6.6"/>
    <x v="5"/>
    <m/>
    <x v="11"/>
  </r>
  <r>
    <s v="Ghost World "/>
    <n v="7.4"/>
    <x v="7"/>
    <m/>
    <x v="11"/>
  </r>
  <r>
    <s v="Ghost World "/>
    <n v="7.4"/>
    <x v="12"/>
    <m/>
    <x v="11"/>
  </r>
  <r>
    <s v="Iris "/>
    <n v="7.1"/>
    <x v="18"/>
    <m/>
    <x v="11"/>
  </r>
  <r>
    <s v="Iris "/>
    <n v="7.1"/>
    <x v="12"/>
    <m/>
    <x v="11"/>
  </r>
  <r>
    <s v="Iris "/>
    <n v="7.1"/>
    <x v="5"/>
    <m/>
    <x v="11"/>
  </r>
  <r>
    <s v="The Chorus "/>
    <n v="7.9"/>
    <x v="12"/>
    <m/>
    <x v="11"/>
  </r>
  <r>
    <s v="The Chorus "/>
    <n v="7.9"/>
    <x v="19"/>
    <m/>
    <x v="11"/>
  </r>
  <r>
    <s v="Mambo Italiano "/>
    <n v="6.7"/>
    <x v="7"/>
    <m/>
    <x v="11"/>
  </r>
  <r>
    <s v="Mambo Italiano "/>
    <n v="6.7"/>
    <x v="12"/>
    <m/>
    <x v="11"/>
  </r>
  <r>
    <s v="Wonderland "/>
    <n v="6.6"/>
    <x v="15"/>
    <m/>
    <x v="11"/>
  </r>
  <r>
    <s v="Wonderland "/>
    <n v="6.6"/>
    <x v="12"/>
    <m/>
    <x v="11"/>
  </r>
  <r>
    <s v="Wonderland "/>
    <n v="6.6"/>
    <x v="10"/>
    <m/>
    <x v="11"/>
  </r>
  <r>
    <s v="Wonderland "/>
    <n v="6.6"/>
    <x v="4"/>
    <m/>
    <x v="11"/>
  </r>
  <r>
    <s v="Do the Right Thing "/>
    <n v="7.9"/>
    <x v="12"/>
    <m/>
    <x v="11"/>
  </r>
  <r>
    <s v="Harvard Man "/>
    <n v="4.9000000000000004"/>
    <x v="7"/>
    <m/>
    <x v="11"/>
  </r>
  <r>
    <s v="Harvard Man "/>
    <n v="4.9000000000000004"/>
    <x v="15"/>
    <m/>
    <x v="11"/>
  </r>
  <r>
    <s v="Harvard Man "/>
    <n v="4.9000000000000004"/>
    <x v="12"/>
    <m/>
    <x v="11"/>
  </r>
  <r>
    <s v="Harvard Man "/>
    <n v="4.9000000000000004"/>
    <x v="5"/>
    <m/>
    <x v="11"/>
  </r>
  <r>
    <s v="Harvard Man "/>
    <n v="4.9000000000000004"/>
    <x v="4"/>
    <m/>
    <x v="11"/>
  </r>
  <r>
    <s v="Le Havre "/>
    <n v="7.2"/>
    <x v="7"/>
    <m/>
    <x v="11"/>
  </r>
  <r>
    <s v="Le Havre "/>
    <n v="7.2"/>
    <x v="12"/>
    <m/>
    <x v="11"/>
  </r>
  <r>
    <s v="R100 "/>
    <n v="6.1"/>
    <x v="7"/>
    <m/>
    <x v="11"/>
  </r>
  <r>
    <s v="R100 "/>
    <n v="6.1"/>
    <x v="12"/>
    <m/>
    <x v="11"/>
  </r>
  <r>
    <s v="Salvation Boulevard "/>
    <n v="5.3"/>
    <x v="0"/>
    <m/>
    <x v="11"/>
  </r>
  <r>
    <s v="Salvation Boulevard "/>
    <n v="5.3"/>
    <x v="7"/>
    <m/>
    <x v="11"/>
  </r>
  <r>
    <s v="Salvation Boulevard "/>
    <n v="5.3"/>
    <x v="12"/>
    <m/>
    <x v="11"/>
  </r>
  <r>
    <s v="Salvation Boulevard "/>
    <n v="5.3"/>
    <x v="4"/>
    <m/>
    <x v="11"/>
  </r>
  <r>
    <s v="The Ten "/>
    <n v="5"/>
    <x v="7"/>
    <m/>
    <x v="11"/>
  </r>
  <r>
    <s v="The Ten "/>
    <n v="5"/>
    <x v="5"/>
    <m/>
    <x v="11"/>
  </r>
  <r>
    <s v="Headhunters "/>
    <n v="7.6"/>
    <x v="15"/>
    <m/>
    <x v="11"/>
  </r>
  <r>
    <s v="Headhunters "/>
    <n v="7.6"/>
    <x v="12"/>
    <m/>
    <x v="11"/>
  </r>
  <r>
    <s v="Headhunters "/>
    <n v="7.6"/>
    <x v="4"/>
    <m/>
    <x v="11"/>
  </r>
  <r>
    <s v="Saint Ralph "/>
    <n v="7.6"/>
    <x v="7"/>
    <m/>
    <x v="11"/>
  </r>
  <r>
    <s v="Saint Ralph "/>
    <n v="7.6"/>
    <x v="12"/>
    <m/>
    <x v="11"/>
  </r>
  <r>
    <s v="Saint Ralph "/>
    <n v="7.6"/>
    <x v="14"/>
    <m/>
    <x v="11"/>
  </r>
  <r>
    <s v="Insidious: Chapter 2 "/>
    <n v="6.6"/>
    <x v="2"/>
    <m/>
    <x v="11"/>
  </r>
  <r>
    <s v="Insidious: Chapter 2 "/>
    <n v="6.6"/>
    <x v="16"/>
    <m/>
    <x v="11"/>
  </r>
  <r>
    <s v="Insidious: Chapter 2 "/>
    <n v="6.6"/>
    <x v="4"/>
    <m/>
    <x v="11"/>
  </r>
  <r>
    <s v="Saw II "/>
    <n v="6.6"/>
    <x v="16"/>
    <m/>
    <x v="11"/>
  </r>
  <r>
    <s v="Saw II "/>
    <n v="6.6"/>
    <x v="10"/>
    <m/>
    <x v="11"/>
  </r>
  <r>
    <s v="10 Cloverfield Lane "/>
    <n v="7.3"/>
    <x v="12"/>
    <m/>
    <x v="11"/>
  </r>
  <r>
    <s v="10 Cloverfield Lane "/>
    <n v="7.3"/>
    <x v="16"/>
    <m/>
    <x v="11"/>
  </r>
  <r>
    <s v="10 Cloverfield Lane "/>
    <n v="7.3"/>
    <x v="10"/>
    <m/>
    <x v="11"/>
  </r>
  <r>
    <s v="10 Cloverfield Lane "/>
    <n v="7.3"/>
    <x v="3"/>
    <m/>
    <x v="11"/>
  </r>
  <r>
    <s v="10 Cloverfield Lane "/>
    <n v="7.3"/>
    <x v="4"/>
    <m/>
    <x v="11"/>
  </r>
  <r>
    <s v="Jackass: The Movie "/>
    <n v="6.6"/>
    <x v="7"/>
    <m/>
    <x v="11"/>
  </r>
  <r>
    <s v="Jackass: The Movie "/>
    <n v="6.6"/>
    <x v="20"/>
    <m/>
    <x v="11"/>
  </r>
  <r>
    <s v="Lights Out "/>
    <n v="6.9"/>
    <x v="16"/>
    <m/>
    <x v="11"/>
  </r>
  <r>
    <s v="Paranormal Activity 3 "/>
    <n v="5.8"/>
    <x v="16"/>
    <m/>
    <x v="11"/>
  </r>
  <r>
    <s v="Ouija "/>
    <n v="4.4000000000000004"/>
    <x v="2"/>
    <m/>
    <x v="11"/>
  </r>
  <r>
    <s v="Ouija "/>
    <n v="4.4000000000000004"/>
    <x v="16"/>
    <m/>
    <x v="11"/>
  </r>
  <r>
    <s v="A Nightmare on Elm Street 3: Dream Warriors "/>
    <n v="6.6"/>
    <x v="0"/>
    <m/>
    <x v="11"/>
  </r>
  <r>
    <s v="A Nightmare on Elm Street 3: Dream Warriors "/>
    <n v="6.6"/>
    <x v="2"/>
    <m/>
    <x v="11"/>
  </r>
  <r>
    <s v="A Nightmare on Elm Street 3: Dream Warriors "/>
    <n v="6.6"/>
    <x v="16"/>
    <m/>
    <x v="11"/>
  </r>
  <r>
    <s v="A Nightmare on Elm Street 3: Dream Warriors "/>
    <n v="6.6"/>
    <x v="4"/>
    <m/>
    <x v="11"/>
  </r>
  <r>
    <s v="Instructions Not Included "/>
    <n v="7.6"/>
    <x v="7"/>
    <m/>
    <x v="11"/>
  </r>
  <r>
    <s v="Instructions Not Included "/>
    <n v="7.6"/>
    <x v="12"/>
    <m/>
    <x v="11"/>
  </r>
  <r>
    <s v="Paranormal Activity 4 "/>
    <n v="4.5999999999999996"/>
    <x v="16"/>
    <m/>
    <x v="11"/>
  </r>
  <r>
    <s v="The Robe "/>
    <n v="6.8"/>
    <x v="12"/>
    <m/>
    <x v="11"/>
  </r>
  <r>
    <s v="The Robe "/>
    <n v="6.8"/>
    <x v="13"/>
    <m/>
    <x v="11"/>
  </r>
  <r>
    <s v="Freddy's Dead: The Final Nightmare "/>
    <n v="4.9000000000000004"/>
    <x v="7"/>
    <m/>
    <x v="11"/>
  </r>
  <r>
    <s v="Freddy's Dead: The Final Nightmare "/>
    <n v="4.9000000000000004"/>
    <x v="2"/>
    <m/>
    <x v="11"/>
  </r>
  <r>
    <s v="Freddy's Dead: The Final Nightmare "/>
    <n v="4.9000000000000004"/>
    <x v="16"/>
    <m/>
    <x v="11"/>
  </r>
  <r>
    <s v="Freddy's Dead: The Final Nightmare "/>
    <n v="4.9000000000000004"/>
    <x v="4"/>
    <m/>
    <x v="11"/>
  </r>
  <r>
    <s v="Monster "/>
    <n v="7.3"/>
    <x v="18"/>
    <m/>
    <x v="11"/>
  </r>
  <r>
    <s v="Monster "/>
    <n v="7.3"/>
    <x v="15"/>
    <m/>
    <x v="11"/>
  </r>
  <r>
    <s v="Monster "/>
    <n v="7.3"/>
    <x v="12"/>
    <m/>
    <x v="11"/>
  </r>
  <r>
    <s v="Monster "/>
    <n v="7.3"/>
    <x v="4"/>
    <m/>
    <x v="11"/>
  </r>
  <r>
    <s v="Paranormal Activity: The Marked Ones "/>
    <n v="5"/>
    <x v="2"/>
    <m/>
    <x v="11"/>
  </r>
  <r>
    <s v="Paranormal Activity: The Marked Ones "/>
    <n v="5"/>
    <x v="16"/>
    <m/>
    <x v="11"/>
  </r>
  <r>
    <s v="Paranormal Activity: The Marked Ones "/>
    <n v="5"/>
    <x v="4"/>
    <m/>
    <x v="11"/>
  </r>
  <r>
    <s v="Dallas Buyers Club "/>
    <n v="8"/>
    <x v="18"/>
    <m/>
    <x v="11"/>
  </r>
  <r>
    <s v="Dallas Buyers Club "/>
    <n v="8"/>
    <x v="12"/>
    <m/>
    <x v="11"/>
  </r>
  <r>
    <s v="The Lazarus Effect "/>
    <n v="5.2"/>
    <x v="16"/>
    <m/>
    <x v="11"/>
  </r>
  <r>
    <s v="The Lazarus Effect "/>
    <n v="5.2"/>
    <x v="3"/>
    <m/>
    <x v="11"/>
  </r>
  <r>
    <s v="The Lazarus Effect "/>
    <n v="5.2"/>
    <x v="4"/>
    <m/>
    <x v="11"/>
  </r>
  <r>
    <s v="Memento "/>
    <n v="8.5"/>
    <x v="10"/>
    <m/>
    <x v="11"/>
  </r>
  <r>
    <s v="Memento "/>
    <n v="8.5"/>
    <x v="4"/>
    <m/>
    <x v="11"/>
  </r>
  <r>
    <s v="Oculus "/>
    <n v="6.5"/>
    <x v="16"/>
    <m/>
    <x v="11"/>
  </r>
  <r>
    <s v="Oculus "/>
    <n v="6.5"/>
    <x v="10"/>
    <m/>
    <x v="11"/>
  </r>
  <r>
    <s v="Clerks II "/>
    <n v="7.4"/>
    <x v="7"/>
    <m/>
    <x v="11"/>
  </r>
  <r>
    <s v="Billy Elliot "/>
    <n v="7.7"/>
    <x v="12"/>
    <m/>
    <x v="11"/>
  </r>
  <r>
    <s v="Billy Elliot "/>
    <n v="7.7"/>
    <x v="19"/>
    <m/>
    <x v="11"/>
  </r>
  <r>
    <s v="The Way Way Back "/>
    <n v="7.4"/>
    <x v="7"/>
    <m/>
    <x v="11"/>
  </r>
  <r>
    <s v="The Way Way Back "/>
    <n v="7.4"/>
    <x v="12"/>
    <m/>
    <x v="11"/>
  </r>
  <r>
    <s v="House Party 2 "/>
    <n v="5.0999999999999996"/>
    <x v="7"/>
    <m/>
    <x v="11"/>
  </r>
  <r>
    <s v="House Party 2 "/>
    <n v="5.0999999999999996"/>
    <x v="12"/>
    <m/>
    <x v="11"/>
  </r>
  <r>
    <s v="House Party 2 "/>
    <n v="5.0999999999999996"/>
    <x v="19"/>
    <m/>
    <x v="11"/>
  </r>
  <r>
    <s v="House Party 2 "/>
    <n v="5.0999999999999996"/>
    <x v="5"/>
    <m/>
    <x v="11"/>
  </r>
  <r>
    <s v="Doug's 1st Movie "/>
    <n v="5"/>
    <x v="6"/>
    <m/>
    <x v="11"/>
  </r>
  <r>
    <s v="Doug's 1st Movie "/>
    <n v="5"/>
    <x v="7"/>
    <m/>
    <x v="11"/>
  </r>
  <r>
    <s v="Doug's 1st Movie "/>
    <n v="5"/>
    <x v="8"/>
    <m/>
    <x v="11"/>
  </r>
  <r>
    <s v="The Apostle "/>
    <n v="7.2"/>
    <x v="12"/>
    <m/>
    <x v="11"/>
  </r>
  <r>
    <s v="Our Idiot Brother "/>
    <n v="6.4"/>
    <x v="7"/>
    <m/>
    <x v="11"/>
  </r>
  <r>
    <s v="Our Idiot Brother "/>
    <n v="6.4"/>
    <x v="12"/>
    <m/>
    <x v="11"/>
  </r>
  <r>
    <s v="The Players Club "/>
    <n v="5.6"/>
    <x v="7"/>
    <m/>
    <x v="11"/>
  </r>
  <r>
    <s v="The Players Club "/>
    <n v="5.6"/>
    <x v="12"/>
    <m/>
    <x v="11"/>
  </r>
  <r>
    <s v="As Above, So Below "/>
    <n v="6.1"/>
    <x v="16"/>
    <m/>
    <x v="11"/>
  </r>
  <r>
    <s v="As Above, So Below "/>
    <n v="6.1"/>
    <x v="10"/>
    <m/>
    <x v="11"/>
  </r>
  <r>
    <s v="As Above, So Below "/>
    <n v="6.1"/>
    <x v="4"/>
    <m/>
    <x v="11"/>
  </r>
  <r>
    <s v="Addicted "/>
    <n v="5.2"/>
    <x v="12"/>
    <m/>
    <x v="11"/>
  </r>
  <r>
    <s v="Addicted "/>
    <n v="5.2"/>
    <x v="4"/>
    <m/>
    <x v="11"/>
  </r>
  <r>
    <s v="Eve's Bayou "/>
    <n v="7.3"/>
    <x v="12"/>
    <m/>
    <x v="11"/>
  </r>
  <r>
    <s v="Still Alice "/>
    <n v="7.5"/>
    <x v="12"/>
    <m/>
    <x v="11"/>
  </r>
  <r>
    <s v="Friday the 13th Part VIII: Jason Takes Manhattan "/>
    <n v="4.5"/>
    <x v="1"/>
    <m/>
    <x v="11"/>
  </r>
  <r>
    <s v="Friday the 13th Part VIII: Jason Takes Manhattan "/>
    <n v="4.5"/>
    <x v="16"/>
    <m/>
    <x v="11"/>
  </r>
  <r>
    <s v="My Big Fat Greek Wedding "/>
    <n v="6.6"/>
    <x v="7"/>
    <m/>
    <x v="11"/>
  </r>
  <r>
    <s v="My Big Fat Greek Wedding "/>
    <n v="6.6"/>
    <x v="8"/>
    <m/>
    <x v="11"/>
  </r>
  <r>
    <s v="My Big Fat Greek Wedding "/>
    <n v="6.6"/>
    <x v="5"/>
    <m/>
    <x v="11"/>
  </r>
  <r>
    <s v="Spring Breakers "/>
    <n v="5.3"/>
    <x v="15"/>
    <m/>
    <x v="11"/>
  </r>
  <r>
    <s v="Spring Breakers "/>
    <n v="5.3"/>
    <x v="12"/>
    <m/>
    <x v="11"/>
  </r>
  <r>
    <s v="Halloween: The Curse of Michael Myers "/>
    <n v="4.9000000000000004"/>
    <x v="16"/>
    <m/>
    <x v="11"/>
  </r>
  <r>
    <s v="Halloween: The Curse of Michael Myers "/>
    <n v="4.9000000000000004"/>
    <x v="4"/>
    <m/>
    <x v="11"/>
  </r>
  <r>
    <s v="Y Tu Mamá También "/>
    <n v="7.7"/>
    <x v="1"/>
    <m/>
    <x v="11"/>
  </r>
  <r>
    <s v="Y Tu Mamá También "/>
    <n v="7.7"/>
    <x v="7"/>
    <m/>
    <x v="11"/>
  </r>
  <r>
    <s v="Y Tu Mamá También "/>
    <n v="7.7"/>
    <x v="12"/>
    <m/>
    <x v="11"/>
  </r>
  <r>
    <s v="Y Tu Mamá También "/>
    <n v="7.7"/>
    <x v="5"/>
    <m/>
    <x v="11"/>
  </r>
  <r>
    <s v="Shaun of the Dead "/>
    <n v="8"/>
    <x v="7"/>
    <m/>
    <x v="11"/>
  </r>
  <r>
    <s v="Shaun of the Dead "/>
    <n v="8"/>
    <x v="16"/>
    <m/>
    <x v="11"/>
  </r>
  <r>
    <s v="Lone Star "/>
    <n v="7.6"/>
    <x v="12"/>
    <m/>
    <x v="11"/>
  </r>
  <r>
    <s v="Lone Star "/>
    <n v="7.6"/>
    <x v="10"/>
    <m/>
    <x v="11"/>
  </r>
  <r>
    <s v="Halloween 4: The Return of Michael Myers "/>
    <n v="5.9"/>
    <x v="16"/>
    <m/>
    <x v="11"/>
  </r>
  <r>
    <s v="Halloween 4: The Return of Michael Myers "/>
    <n v="5.9"/>
    <x v="4"/>
    <m/>
    <x v="11"/>
  </r>
  <r>
    <s v="April Fool's Day "/>
    <n v="6.2"/>
    <x v="16"/>
    <m/>
    <x v="11"/>
  </r>
  <r>
    <s v="April Fool's Day "/>
    <n v="6.2"/>
    <x v="10"/>
    <m/>
    <x v="11"/>
  </r>
  <r>
    <s v="Diner "/>
    <n v="7.2"/>
    <x v="7"/>
    <m/>
    <x v="11"/>
  </r>
  <r>
    <s v="Diner "/>
    <n v="7.2"/>
    <x v="12"/>
    <m/>
    <x v="11"/>
  </r>
  <r>
    <s v="Lone Wolf McQuade "/>
    <n v="6.3"/>
    <x v="0"/>
    <m/>
    <x v="11"/>
  </r>
  <r>
    <s v="Lone Wolf McQuade "/>
    <n v="6.3"/>
    <x v="15"/>
    <m/>
    <x v="11"/>
  </r>
  <r>
    <s v="Lone Wolf McQuade "/>
    <n v="6.3"/>
    <x v="12"/>
    <m/>
    <x v="11"/>
  </r>
  <r>
    <s v="Lone Wolf McQuade "/>
    <n v="6.3"/>
    <x v="4"/>
    <m/>
    <x v="11"/>
  </r>
  <r>
    <s v="Lone Wolf McQuade "/>
    <n v="6.3"/>
    <x v="11"/>
    <m/>
    <x v="11"/>
  </r>
  <r>
    <s v="Apollo 18 "/>
    <n v="5.2"/>
    <x v="16"/>
    <m/>
    <x v="11"/>
  </r>
  <r>
    <s v="Apollo 18 "/>
    <n v="5.2"/>
    <x v="10"/>
    <m/>
    <x v="11"/>
  </r>
  <r>
    <s v="Apollo 18 "/>
    <n v="5.2"/>
    <x v="3"/>
    <m/>
    <x v="11"/>
  </r>
  <r>
    <s v="Apollo 18 "/>
    <n v="5.2"/>
    <x v="4"/>
    <m/>
    <x v="11"/>
  </r>
  <r>
    <s v="Sunshine Cleaning "/>
    <n v="6.9"/>
    <x v="7"/>
    <m/>
    <x v="11"/>
  </r>
  <r>
    <s v="Sunshine Cleaning "/>
    <n v="6.9"/>
    <x v="12"/>
    <m/>
    <x v="11"/>
  </r>
  <r>
    <s v="No Escape "/>
    <n v="6.8"/>
    <x v="0"/>
    <m/>
    <x v="11"/>
  </r>
  <r>
    <s v="No Escape "/>
    <n v="6.8"/>
    <x v="4"/>
    <m/>
    <x v="11"/>
  </r>
  <r>
    <s v="Not Easily Broken "/>
    <n v="6.1"/>
    <x v="12"/>
    <m/>
    <x v="11"/>
  </r>
  <r>
    <s v="Not Easily Broken "/>
    <n v="6.1"/>
    <x v="5"/>
    <m/>
    <x v="11"/>
  </r>
  <r>
    <s v="The Perfect Match "/>
    <n v="4.5"/>
    <x v="7"/>
    <m/>
    <x v="11"/>
  </r>
  <r>
    <s v="The Perfect Match "/>
    <n v="4.5"/>
    <x v="5"/>
    <m/>
    <x v="11"/>
  </r>
  <r>
    <s v="Digimon: The Movie "/>
    <n v="5.9"/>
    <x v="0"/>
    <m/>
    <x v="11"/>
  </r>
  <r>
    <s v="Digimon: The Movie "/>
    <n v="5.9"/>
    <x v="1"/>
    <m/>
    <x v="11"/>
  </r>
  <r>
    <s v="Digimon: The Movie "/>
    <n v="5.9"/>
    <x v="6"/>
    <m/>
    <x v="11"/>
  </r>
  <r>
    <s v="Digimon: The Movie "/>
    <n v="5.9"/>
    <x v="8"/>
    <m/>
    <x v="11"/>
  </r>
  <r>
    <s v="Digimon: The Movie "/>
    <n v="5.9"/>
    <x v="3"/>
    <m/>
    <x v="11"/>
  </r>
  <r>
    <s v="Saved! "/>
    <n v="6.9"/>
    <x v="7"/>
    <m/>
    <x v="11"/>
  </r>
  <r>
    <s v="Saved! "/>
    <n v="6.9"/>
    <x v="12"/>
    <m/>
    <x v="11"/>
  </r>
  <r>
    <s v="The Barbarian Invasions "/>
    <n v="7.7"/>
    <x v="7"/>
    <m/>
    <x v="11"/>
  </r>
  <r>
    <s v="The Barbarian Invasions "/>
    <n v="7.7"/>
    <x v="15"/>
    <m/>
    <x v="11"/>
  </r>
  <r>
    <s v="The Barbarian Invasions "/>
    <n v="7.7"/>
    <x v="12"/>
    <m/>
    <x v="11"/>
  </r>
  <r>
    <s v="The Barbarian Invasions "/>
    <n v="7.7"/>
    <x v="10"/>
    <m/>
    <x v="11"/>
  </r>
  <r>
    <s v="The Barbarian Invasions "/>
    <n v="7.7"/>
    <x v="5"/>
    <m/>
    <x v="11"/>
  </r>
  <r>
    <s v="The Forsaken "/>
    <n v="5.3"/>
    <x v="16"/>
    <m/>
    <x v="11"/>
  </r>
  <r>
    <s v="The Forsaken "/>
    <n v="5.3"/>
    <x v="4"/>
    <m/>
    <x v="11"/>
  </r>
  <r>
    <s v="UHF "/>
    <n v="7"/>
    <x v="7"/>
    <m/>
    <x v="11"/>
  </r>
  <r>
    <s v="UHF "/>
    <n v="7"/>
    <x v="12"/>
    <m/>
    <x v="11"/>
  </r>
  <r>
    <s v="Slums of Beverly Hills "/>
    <n v="6.6"/>
    <x v="7"/>
    <m/>
    <x v="11"/>
  </r>
  <r>
    <s v="Slums of Beverly Hills "/>
    <n v="6.6"/>
    <x v="12"/>
    <m/>
    <x v="11"/>
  </r>
  <r>
    <s v="Made "/>
    <n v="6.4"/>
    <x v="7"/>
    <m/>
    <x v="11"/>
  </r>
  <r>
    <s v="Made "/>
    <n v="6.4"/>
    <x v="15"/>
    <m/>
    <x v="11"/>
  </r>
  <r>
    <s v="Made "/>
    <n v="6.4"/>
    <x v="12"/>
    <m/>
    <x v="11"/>
  </r>
  <r>
    <s v="Made "/>
    <n v="6.4"/>
    <x v="4"/>
    <m/>
    <x v="11"/>
  </r>
  <r>
    <s v="Moon "/>
    <n v="7.9"/>
    <x v="12"/>
    <m/>
    <x v="11"/>
  </r>
  <r>
    <s v="Moon "/>
    <n v="7.9"/>
    <x v="10"/>
    <m/>
    <x v="11"/>
  </r>
  <r>
    <s v="Moon "/>
    <n v="7.9"/>
    <x v="3"/>
    <m/>
    <x v="11"/>
  </r>
  <r>
    <s v="Sea Rex 3D: Journey to a Prehistoric World "/>
    <n v="6.9"/>
    <x v="20"/>
    <m/>
    <x v="11"/>
  </r>
  <r>
    <s v="The Sweet Hereafter "/>
    <n v="7.7"/>
    <x v="12"/>
    <m/>
    <x v="11"/>
  </r>
  <r>
    <s v="Of Gods and Men "/>
    <n v="7.2"/>
    <x v="12"/>
    <m/>
    <x v="11"/>
  </r>
  <r>
    <s v="Bottle Shock "/>
    <n v="6.8"/>
    <x v="7"/>
    <m/>
    <x v="11"/>
  </r>
  <r>
    <s v="Bottle Shock "/>
    <n v="6.8"/>
    <x v="12"/>
    <m/>
    <x v="11"/>
  </r>
  <r>
    <s v="Heavenly Creatures "/>
    <n v="7.4"/>
    <x v="18"/>
    <m/>
    <x v="11"/>
  </r>
  <r>
    <s v="Heavenly Creatures "/>
    <n v="7.4"/>
    <x v="15"/>
    <m/>
    <x v="11"/>
  </r>
  <r>
    <s v="Heavenly Creatures "/>
    <n v="7.4"/>
    <x v="12"/>
    <m/>
    <x v="11"/>
  </r>
  <r>
    <s v="Heavenly Creatures "/>
    <n v="7.4"/>
    <x v="5"/>
    <m/>
    <x v="11"/>
  </r>
  <r>
    <s v="Heavenly Creatures "/>
    <n v="7.4"/>
    <x v="4"/>
    <m/>
    <x v="11"/>
  </r>
  <r>
    <s v="90 Minutes in Heaven "/>
    <n v="4.5999999999999996"/>
    <x v="12"/>
    <m/>
    <x v="11"/>
  </r>
  <r>
    <s v="Everything Must Go "/>
    <n v="6.4"/>
    <x v="7"/>
    <m/>
    <x v="11"/>
  </r>
  <r>
    <s v="Everything Must Go "/>
    <n v="6.4"/>
    <x v="12"/>
    <m/>
    <x v="11"/>
  </r>
  <r>
    <s v="Zero Effect "/>
    <n v="7"/>
    <x v="7"/>
    <m/>
    <x v="11"/>
  </r>
  <r>
    <s v="Zero Effect "/>
    <n v="7"/>
    <x v="15"/>
    <m/>
    <x v="11"/>
  </r>
  <r>
    <s v="Zero Effect "/>
    <n v="7"/>
    <x v="12"/>
    <m/>
    <x v="11"/>
  </r>
  <r>
    <s v="Zero Effect "/>
    <n v="7"/>
    <x v="10"/>
    <m/>
    <x v="11"/>
  </r>
  <r>
    <s v="Zero Effect "/>
    <n v="7"/>
    <x v="4"/>
    <m/>
    <x v="11"/>
  </r>
  <r>
    <s v="The Machinist "/>
    <n v="7.7"/>
    <x v="12"/>
    <m/>
    <x v="11"/>
  </r>
  <r>
    <s v="The Machinist "/>
    <n v="7.7"/>
    <x v="4"/>
    <m/>
    <x v="11"/>
  </r>
  <r>
    <s v="Light Sleeper "/>
    <n v="6.8"/>
    <x v="15"/>
    <m/>
    <x v="11"/>
  </r>
  <r>
    <s v="Light Sleeper "/>
    <n v="6.8"/>
    <x v="12"/>
    <m/>
    <x v="11"/>
  </r>
  <r>
    <s v="Kill the Messenger "/>
    <n v="7"/>
    <x v="18"/>
    <m/>
    <x v="11"/>
  </r>
  <r>
    <s v="Kill the Messenger "/>
    <n v="7"/>
    <x v="15"/>
    <m/>
    <x v="11"/>
  </r>
  <r>
    <s v="Kill the Messenger "/>
    <n v="7"/>
    <x v="12"/>
    <m/>
    <x v="11"/>
  </r>
  <r>
    <s v="Kill the Messenger "/>
    <n v="7"/>
    <x v="10"/>
    <m/>
    <x v="11"/>
  </r>
  <r>
    <s v="Kill the Messenger "/>
    <n v="7"/>
    <x v="4"/>
    <m/>
    <x v="11"/>
  </r>
  <r>
    <s v="Rabbit Hole "/>
    <n v="7"/>
    <x v="12"/>
    <m/>
    <x v="11"/>
  </r>
  <r>
    <s v="Party Monster "/>
    <n v="6.3"/>
    <x v="18"/>
    <m/>
    <x v="11"/>
  </r>
  <r>
    <s v="Party Monster "/>
    <n v="6.3"/>
    <x v="15"/>
    <m/>
    <x v="11"/>
  </r>
  <r>
    <s v="Party Monster "/>
    <n v="6.3"/>
    <x v="12"/>
    <m/>
    <x v="11"/>
  </r>
  <r>
    <s v="Party Monster "/>
    <n v="6.3"/>
    <x v="4"/>
    <m/>
    <x v="11"/>
  </r>
  <r>
    <s v="Green Room "/>
    <n v="7.1"/>
    <x v="15"/>
    <m/>
    <x v="11"/>
  </r>
  <r>
    <s v="Green Room "/>
    <n v="7.1"/>
    <x v="16"/>
    <m/>
    <x v="11"/>
  </r>
  <r>
    <s v="Green Room "/>
    <n v="7.1"/>
    <x v="19"/>
    <m/>
    <x v="11"/>
  </r>
  <r>
    <s v="Green Room "/>
    <n v="7.1"/>
    <x v="4"/>
    <m/>
    <x v="11"/>
  </r>
  <r>
    <s v="Atlas Shrugged: Who Is John Galt? "/>
    <n v="4.4000000000000004"/>
    <x v="12"/>
    <m/>
    <x v="11"/>
  </r>
  <r>
    <s v="Atlas Shrugged: Who Is John Galt? "/>
    <n v="4.4000000000000004"/>
    <x v="10"/>
    <m/>
    <x v="11"/>
  </r>
  <r>
    <s v="Atlas Shrugged: Who Is John Galt? "/>
    <n v="4.4000000000000004"/>
    <x v="3"/>
    <m/>
    <x v="11"/>
  </r>
  <r>
    <s v="Bottle Rocket "/>
    <n v="7.1"/>
    <x v="7"/>
    <m/>
    <x v="11"/>
  </r>
  <r>
    <s v="Bottle Rocket "/>
    <n v="7.1"/>
    <x v="15"/>
    <m/>
    <x v="11"/>
  </r>
  <r>
    <s v="Bottle Rocket "/>
    <n v="7.1"/>
    <x v="12"/>
    <m/>
    <x v="11"/>
  </r>
  <r>
    <s v="Albino Alligator "/>
    <n v="6.1"/>
    <x v="15"/>
    <m/>
    <x v="11"/>
  </r>
  <r>
    <s v="Albino Alligator "/>
    <n v="6.1"/>
    <x v="12"/>
    <m/>
    <x v="11"/>
  </r>
  <r>
    <s v="Albino Alligator "/>
    <n v="6.1"/>
    <x v="4"/>
    <m/>
    <x v="11"/>
  </r>
  <r>
    <s v="Lovely, Still "/>
    <n v="7.3"/>
    <x v="12"/>
    <m/>
    <x v="11"/>
  </r>
  <r>
    <s v="Lovely, Still "/>
    <n v="7.3"/>
    <x v="5"/>
    <m/>
    <x v="11"/>
  </r>
  <r>
    <s v="Desert Blue "/>
    <n v="6.2"/>
    <x v="12"/>
    <m/>
    <x v="11"/>
  </r>
  <r>
    <s v="The Visit "/>
    <n v="6.2"/>
    <x v="16"/>
    <m/>
    <x v="11"/>
  </r>
  <r>
    <s v="The Visit "/>
    <n v="6.2"/>
    <x v="4"/>
    <m/>
    <x v="11"/>
  </r>
  <r>
    <s v="Redacted "/>
    <n v="6.2"/>
    <x v="15"/>
    <m/>
    <x v="11"/>
  </r>
  <r>
    <s v="Redacted "/>
    <n v="6.2"/>
    <x v="4"/>
    <m/>
    <x v="11"/>
  </r>
  <r>
    <s v="Redacted "/>
    <n v="6.2"/>
    <x v="17"/>
    <m/>
    <x v="11"/>
  </r>
  <r>
    <s v="Rudderless "/>
    <n v="7.5"/>
    <x v="7"/>
    <m/>
    <x v="11"/>
  </r>
  <r>
    <s v="Rudderless "/>
    <n v="7.5"/>
    <x v="12"/>
    <m/>
    <x v="11"/>
  </r>
  <r>
    <s v="Rudderless "/>
    <n v="7.5"/>
    <x v="19"/>
    <m/>
    <x v="11"/>
  </r>
  <r>
    <s v="I Served the King of England "/>
    <n v="7.4"/>
    <x v="7"/>
    <m/>
    <x v="11"/>
  </r>
  <r>
    <s v="I Served the King of England "/>
    <n v="7.4"/>
    <x v="12"/>
    <m/>
    <x v="11"/>
  </r>
  <r>
    <s v="I Served the King of England "/>
    <n v="7.4"/>
    <x v="5"/>
    <m/>
    <x v="11"/>
  </r>
  <r>
    <s v="I Served the King of England "/>
    <n v="7.4"/>
    <x v="17"/>
    <m/>
    <x v="11"/>
  </r>
  <r>
    <s v="Soul Kitchen "/>
    <n v="7.3"/>
    <x v="7"/>
    <m/>
    <x v="11"/>
  </r>
  <r>
    <s v="Soul Kitchen "/>
    <n v="7.3"/>
    <x v="12"/>
    <m/>
    <x v="11"/>
  </r>
  <r>
    <s v="Sling Blade "/>
    <n v="8"/>
    <x v="12"/>
    <m/>
    <x v="11"/>
  </r>
  <r>
    <s v="Hostel "/>
    <n v="5.9"/>
    <x v="16"/>
    <m/>
    <x v="11"/>
  </r>
  <r>
    <s v="Tristram Shandy: A Cock and Bull Story "/>
    <n v="6.8"/>
    <x v="7"/>
    <m/>
    <x v="11"/>
  </r>
  <r>
    <s v="Tristram Shandy: A Cock and Bull Story "/>
    <n v="6.8"/>
    <x v="12"/>
    <m/>
    <x v="11"/>
  </r>
  <r>
    <s v="Take Shelter "/>
    <n v="7.4"/>
    <x v="12"/>
    <m/>
    <x v="11"/>
  </r>
  <r>
    <s v="Take Shelter "/>
    <n v="7.4"/>
    <x v="4"/>
    <m/>
    <x v="11"/>
  </r>
  <r>
    <s v="Lady in White "/>
    <n v="6.7"/>
    <x v="2"/>
    <m/>
    <x v="11"/>
  </r>
  <r>
    <s v="Lady in White "/>
    <n v="6.7"/>
    <x v="16"/>
    <m/>
    <x v="11"/>
  </r>
  <r>
    <s v="Lady in White "/>
    <n v="6.7"/>
    <x v="10"/>
    <m/>
    <x v="11"/>
  </r>
  <r>
    <s v="Lady in White "/>
    <n v="6.7"/>
    <x v="4"/>
    <m/>
    <x v="11"/>
  </r>
  <r>
    <s v="The Texas Chainsaw Massacre 2 "/>
    <n v="5.5"/>
    <x v="7"/>
    <m/>
    <x v="11"/>
  </r>
  <r>
    <s v="The Texas Chainsaw Massacre 2 "/>
    <n v="5.5"/>
    <x v="16"/>
    <m/>
    <x v="11"/>
  </r>
  <r>
    <s v="Only God Forgives "/>
    <n v="5.7"/>
    <x v="15"/>
    <m/>
    <x v="11"/>
  </r>
  <r>
    <s v="Only God Forgives "/>
    <n v="5.7"/>
    <x v="12"/>
    <m/>
    <x v="11"/>
  </r>
  <r>
    <s v="The Names of Love "/>
    <n v="7.2"/>
    <x v="7"/>
    <m/>
    <x v="11"/>
  </r>
  <r>
    <s v="The Names of Love "/>
    <n v="7.2"/>
    <x v="12"/>
    <m/>
    <x v="11"/>
  </r>
  <r>
    <s v="The Names of Love "/>
    <n v="7.2"/>
    <x v="5"/>
    <m/>
    <x v="11"/>
  </r>
  <r>
    <s v="Savage Grace "/>
    <n v="5.9"/>
    <x v="12"/>
    <m/>
    <x v="11"/>
  </r>
  <r>
    <s v="Police Academy "/>
    <n v="6.7"/>
    <x v="7"/>
    <m/>
    <x v="11"/>
  </r>
  <r>
    <s v="Four Weddings and a Funeral "/>
    <n v="7.1"/>
    <x v="7"/>
    <m/>
    <x v="11"/>
  </r>
  <r>
    <s v="Four Weddings and a Funeral "/>
    <n v="7.1"/>
    <x v="12"/>
    <m/>
    <x v="11"/>
  </r>
  <r>
    <s v="Four Weddings and a Funeral "/>
    <n v="7.1"/>
    <x v="5"/>
    <m/>
    <x v="11"/>
  </r>
  <r>
    <s v="25th Hour "/>
    <n v="7.7"/>
    <x v="12"/>
    <m/>
    <x v="11"/>
  </r>
  <r>
    <s v="Bound "/>
    <n v="7.4"/>
    <x v="15"/>
    <m/>
    <x v="11"/>
  </r>
  <r>
    <s v="Bound "/>
    <n v="7.4"/>
    <x v="12"/>
    <m/>
    <x v="11"/>
  </r>
  <r>
    <s v="Bound "/>
    <n v="7.4"/>
    <x v="5"/>
    <m/>
    <x v="11"/>
  </r>
  <r>
    <s v="Bound "/>
    <n v="7.4"/>
    <x v="4"/>
    <m/>
    <x v="11"/>
  </r>
  <r>
    <s v="Requiem for a Dream "/>
    <n v="8.4"/>
    <x v="12"/>
    <m/>
    <x v="11"/>
  </r>
  <r>
    <s v="Tango "/>
    <n v="7.2"/>
    <x v="12"/>
    <m/>
    <x v="11"/>
  </r>
  <r>
    <s v="Tango "/>
    <n v="7.2"/>
    <x v="9"/>
    <m/>
    <x v="11"/>
  </r>
  <r>
    <s v="Moms' Night Out "/>
    <n v="5.4"/>
    <x v="7"/>
    <m/>
    <x v="11"/>
  </r>
  <r>
    <s v="Donnie Darko "/>
    <n v="8.1"/>
    <x v="12"/>
    <m/>
    <x v="11"/>
  </r>
  <r>
    <s v="Donnie Darko "/>
    <n v="8.1"/>
    <x v="3"/>
    <m/>
    <x v="11"/>
  </r>
  <r>
    <s v="Donnie Darko "/>
    <n v="8.1"/>
    <x v="4"/>
    <m/>
    <x v="11"/>
  </r>
  <r>
    <s v="Character "/>
    <n v="7.8"/>
    <x v="15"/>
    <m/>
    <x v="11"/>
  </r>
  <r>
    <s v="Character "/>
    <n v="7.8"/>
    <x v="12"/>
    <m/>
    <x v="11"/>
  </r>
  <r>
    <s v="Character "/>
    <n v="7.8"/>
    <x v="10"/>
    <m/>
    <x v="11"/>
  </r>
  <r>
    <s v="Spun "/>
    <n v="6.8"/>
    <x v="7"/>
    <m/>
    <x v="11"/>
  </r>
  <r>
    <s v="Spun "/>
    <n v="6.8"/>
    <x v="15"/>
    <m/>
    <x v="11"/>
  </r>
  <r>
    <s v="Spun "/>
    <n v="6.8"/>
    <x v="12"/>
    <m/>
    <x v="11"/>
  </r>
  <r>
    <s v="Lady Vengeance "/>
    <n v="7.7"/>
    <x v="15"/>
    <m/>
    <x v="11"/>
  </r>
  <r>
    <s v="Lady Vengeance "/>
    <n v="7.7"/>
    <x v="12"/>
    <m/>
    <x v="11"/>
  </r>
  <r>
    <s v="Mean Machine "/>
    <n v="6.5"/>
    <x v="7"/>
    <m/>
    <x v="11"/>
  </r>
  <r>
    <s v="Mean Machine "/>
    <n v="6.5"/>
    <x v="12"/>
    <m/>
    <x v="11"/>
  </r>
  <r>
    <s v="Mean Machine "/>
    <n v="6.5"/>
    <x v="14"/>
    <m/>
    <x v="11"/>
  </r>
  <r>
    <s v="Exiled "/>
    <n v="7.3"/>
    <x v="0"/>
    <m/>
    <x v="11"/>
  </r>
  <r>
    <s v="Exiled "/>
    <n v="7.3"/>
    <x v="15"/>
    <m/>
    <x v="11"/>
  </r>
  <r>
    <s v="Exiled "/>
    <n v="7.3"/>
    <x v="4"/>
    <m/>
    <x v="11"/>
  </r>
  <r>
    <s v="After.Life "/>
    <n v="5.9"/>
    <x v="12"/>
    <m/>
    <x v="11"/>
  </r>
  <r>
    <s v="After.Life "/>
    <n v="5.9"/>
    <x v="16"/>
    <m/>
    <x v="11"/>
  </r>
  <r>
    <s v="After.Life "/>
    <n v="5.9"/>
    <x v="10"/>
    <m/>
    <x v="11"/>
  </r>
  <r>
    <s v="After.Life "/>
    <n v="5.9"/>
    <x v="4"/>
    <m/>
    <x v="11"/>
  </r>
  <r>
    <s v="One Flew Over the Cuckoo's Nest "/>
    <n v="8.6999999999999993"/>
    <x v="12"/>
    <m/>
    <x v="11"/>
  </r>
  <r>
    <s v="Falcon Rising "/>
    <n v="5.8"/>
    <x v="0"/>
    <m/>
    <x v="11"/>
  </r>
  <r>
    <s v="Falcon Rising "/>
    <n v="5.8"/>
    <x v="1"/>
    <m/>
    <x v="11"/>
  </r>
  <r>
    <s v="The Sweeney "/>
    <n v="6.1"/>
    <x v="0"/>
    <m/>
    <x v="11"/>
  </r>
  <r>
    <s v="The Sweeney "/>
    <n v="6.1"/>
    <x v="15"/>
    <m/>
    <x v="11"/>
  </r>
  <r>
    <s v="The Sweeney "/>
    <n v="6.1"/>
    <x v="12"/>
    <m/>
    <x v="11"/>
  </r>
  <r>
    <s v="Whale Rider "/>
    <n v="7.6"/>
    <x v="12"/>
    <m/>
    <x v="11"/>
  </r>
  <r>
    <s v="Whale Rider "/>
    <n v="7.6"/>
    <x v="8"/>
    <m/>
    <x v="11"/>
  </r>
  <r>
    <s v="Paa "/>
    <n v="7.2"/>
    <x v="7"/>
    <m/>
    <x v="11"/>
  </r>
  <r>
    <s v="Paa "/>
    <n v="7.2"/>
    <x v="12"/>
    <m/>
    <x v="11"/>
  </r>
  <r>
    <s v="Night Watch "/>
    <n v="6.5"/>
    <x v="2"/>
    <m/>
    <x v="11"/>
  </r>
  <r>
    <s v="Night Watch "/>
    <n v="6.5"/>
    <x v="4"/>
    <m/>
    <x v="11"/>
  </r>
  <r>
    <s v="The Crying Game "/>
    <n v="7.3"/>
    <x v="15"/>
    <m/>
    <x v="11"/>
  </r>
  <r>
    <s v="The Crying Game "/>
    <n v="7.3"/>
    <x v="12"/>
    <m/>
    <x v="11"/>
  </r>
  <r>
    <s v="The Crying Game "/>
    <n v="7.3"/>
    <x v="5"/>
    <m/>
    <x v="11"/>
  </r>
  <r>
    <s v="The Crying Game "/>
    <n v="7.3"/>
    <x v="4"/>
    <m/>
    <x v="11"/>
  </r>
  <r>
    <s v="Porky's "/>
    <n v="6.2"/>
    <x v="7"/>
    <m/>
    <x v="11"/>
  </r>
  <r>
    <s v="Survival of the Dead "/>
    <n v="5"/>
    <x v="16"/>
    <m/>
    <x v="11"/>
  </r>
  <r>
    <s v="Lost in Translation "/>
    <n v="7.8"/>
    <x v="12"/>
    <m/>
    <x v="11"/>
  </r>
  <r>
    <s v="Annie Hall "/>
    <n v="8.1"/>
    <x v="7"/>
    <m/>
    <x v="11"/>
  </r>
  <r>
    <s v="Annie Hall "/>
    <n v="8.1"/>
    <x v="5"/>
    <m/>
    <x v="11"/>
  </r>
  <r>
    <s v="The Greatest Show on Earth "/>
    <n v="6.7"/>
    <x v="12"/>
    <m/>
    <x v="11"/>
  </r>
  <r>
    <s v="The Greatest Show on Earth "/>
    <n v="6.7"/>
    <x v="8"/>
    <m/>
    <x v="11"/>
  </r>
  <r>
    <s v="The Greatest Show on Earth "/>
    <n v="6.7"/>
    <x v="5"/>
    <m/>
    <x v="11"/>
  </r>
  <r>
    <s v="Monster's Ball "/>
    <n v="7.1"/>
    <x v="12"/>
    <m/>
    <x v="11"/>
  </r>
  <r>
    <s v="Monster's Ball "/>
    <n v="7.1"/>
    <x v="5"/>
    <m/>
    <x v="11"/>
  </r>
  <r>
    <s v="Maggie "/>
    <n v="5.6"/>
    <x v="12"/>
    <m/>
    <x v="11"/>
  </r>
  <r>
    <s v="Maggie "/>
    <n v="5.6"/>
    <x v="16"/>
    <m/>
    <x v="11"/>
  </r>
  <r>
    <s v="Leaving Las Vegas "/>
    <n v="7.6"/>
    <x v="12"/>
    <m/>
    <x v="11"/>
  </r>
  <r>
    <s v="Leaving Las Vegas "/>
    <n v="7.6"/>
    <x v="5"/>
    <m/>
    <x v="11"/>
  </r>
  <r>
    <s v="The Boy Next Door "/>
    <n v="4.5999999999999996"/>
    <x v="10"/>
    <m/>
    <x v="11"/>
  </r>
  <r>
    <s v="The Boy Next Door "/>
    <n v="4.5999999999999996"/>
    <x v="4"/>
    <m/>
    <x v="11"/>
  </r>
  <r>
    <s v="The Kids Are All Right "/>
    <n v="7.1"/>
    <x v="7"/>
    <m/>
    <x v="11"/>
  </r>
  <r>
    <s v="The Kids Are All Right "/>
    <n v="7.1"/>
    <x v="12"/>
    <m/>
    <x v="11"/>
  </r>
  <r>
    <s v="They Live "/>
    <n v="7.3"/>
    <x v="16"/>
    <m/>
    <x v="11"/>
  </r>
  <r>
    <s v="They Live "/>
    <n v="7.3"/>
    <x v="3"/>
    <m/>
    <x v="11"/>
  </r>
  <r>
    <s v="They Live "/>
    <n v="7.3"/>
    <x v="4"/>
    <m/>
    <x v="11"/>
  </r>
  <r>
    <s v="The Last Exorcism Part II "/>
    <n v="4"/>
    <x v="12"/>
    <m/>
    <x v="11"/>
  </r>
  <r>
    <s v="The Last Exorcism Part II "/>
    <n v="4"/>
    <x v="16"/>
    <m/>
    <x v="11"/>
  </r>
  <r>
    <s v="The Last Exorcism Part II "/>
    <n v="4"/>
    <x v="4"/>
    <m/>
    <x v="11"/>
  </r>
  <r>
    <s v="Boyhood "/>
    <n v="8"/>
    <x v="12"/>
    <m/>
    <x v="11"/>
  </r>
  <r>
    <s v="Scoop "/>
    <n v="6.7"/>
    <x v="7"/>
    <m/>
    <x v="11"/>
  </r>
  <r>
    <s v="Scoop "/>
    <n v="6.7"/>
    <x v="15"/>
    <m/>
    <x v="11"/>
  </r>
  <r>
    <s v="Scoop "/>
    <n v="6.7"/>
    <x v="10"/>
    <m/>
    <x v="11"/>
  </r>
  <r>
    <s v="The Wash "/>
    <n v="4.5999999999999996"/>
    <x v="7"/>
    <m/>
    <x v="11"/>
  </r>
  <r>
    <s v="3 Strikes "/>
    <n v="4"/>
    <x v="7"/>
    <m/>
    <x v="11"/>
  </r>
  <r>
    <s v="The Cooler "/>
    <n v="7"/>
    <x v="15"/>
    <m/>
    <x v="11"/>
  </r>
  <r>
    <s v="The Cooler "/>
    <n v="7"/>
    <x v="12"/>
    <m/>
    <x v="11"/>
  </r>
  <r>
    <s v="The Cooler "/>
    <n v="7"/>
    <x v="2"/>
    <m/>
    <x v="11"/>
  </r>
  <r>
    <s v="The Cooler "/>
    <n v="7"/>
    <x v="5"/>
    <m/>
    <x v="11"/>
  </r>
  <r>
    <s v="The Night Listener "/>
    <n v="5.9"/>
    <x v="15"/>
    <m/>
    <x v="11"/>
  </r>
  <r>
    <s v="The Night Listener "/>
    <n v="5.9"/>
    <x v="10"/>
    <m/>
    <x v="11"/>
  </r>
  <r>
    <s v="The Night Listener "/>
    <n v="5.9"/>
    <x v="4"/>
    <m/>
    <x v="11"/>
  </r>
  <r>
    <s v="The Orphanage "/>
    <n v="7.5"/>
    <x v="12"/>
    <m/>
    <x v="11"/>
  </r>
  <r>
    <s v="The Orphanage "/>
    <n v="7.5"/>
    <x v="10"/>
    <m/>
    <x v="11"/>
  </r>
  <r>
    <s v="The Orphanage "/>
    <n v="7.5"/>
    <x v="4"/>
    <m/>
    <x v="11"/>
  </r>
  <r>
    <s v="A Haunted House 2 "/>
    <n v="4.7"/>
    <x v="7"/>
    <m/>
    <x v="11"/>
  </r>
  <r>
    <s v="A Haunted House 2 "/>
    <n v="4.7"/>
    <x v="2"/>
    <m/>
    <x v="11"/>
  </r>
  <r>
    <s v="The Rules of Attraction "/>
    <n v="6.7"/>
    <x v="7"/>
    <m/>
    <x v="11"/>
  </r>
  <r>
    <s v="The Rules of Attraction "/>
    <n v="6.7"/>
    <x v="12"/>
    <m/>
    <x v="11"/>
  </r>
  <r>
    <s v="The Rules of Attraction "/>
    <n v="6.7"/>
    <x v="5"/>
    <m/>
    <x v="11"/>
  </r>
  <r>
    <s v="Four Rooms "/>
    <n v="6.7"/>
    <x v="7"/>
    <m/>
    <x v="11"/>
  </r>
  <r>
    <s v="Four Rooms "/>
    <n v="6.7"/>
    <x v="2"/>
    <m/>
    <x v="11"/>
  </r>
  <r>
    <s v="Secretary "/>
    <n v="7.1"/>
    <x v="7"/>
    <m/>
    <x v="11"/>
  </r>
  <r>
    <s v="Secretary "/>
    <n v="7.1"/>
    <x v="12"/>
    <m/>
    <x v="11"/>
  </r>
  <r>
    <s v="Secretary "/>
    <n v="7.1"/>
    <x v="5"/>
    <m/>
    <x v="11"/>
  </r>
  <r>
    <s v="Talk Radio "/>
    <n v="7.3"/>
    <x v="12"/>
    <m/>
    <x v="11"/>
  </r>
  <r>
    <s v="Waiting for Guffman "/>
    <n v="7.6"/>
    <x v="7"/>
    <m/>
    <x v="11"/>
  </r>
  <r>
    <s v="Love Stinks "/>
    <n v="5.8"/>
    <x v="7"/>
    <m/>
    <x v="11"/>
  </r>
  <r>
    <s v="You Kill Me "/>
    <n v="6.5"/>
    <x v="7"/>
    <m/>
    <x v="11"/>
  </r>
  <r>
    <s v="You Kill Me "/>
    <n v="6.5"/>
    <x v="15"/>
    <m/>
    <x v="11"/>
  </r>
  <r>
    <s v="You Kill Me "/>
    <n v="6.5"/>
    <x v="5"/>
    <m/>
    <x v="11"/>
  </r>
  <r>
    <s v="You Kill Me "/>
    <n v="6.5"/>
    <x v="4"/>
    <m/>
    <x v="11"/>
  </r>
  <r>
    <s v="Thumbsucker "/>
    <n v="6.6"/>
    <x v="7"/>
    <m/>
    <x v="11"/>
  </r>
  <r>
    <s v="Thumbsucker "/>
    <n v="6.6"/>
    <x v="12"/>
    <m/>
    <x v="11"/>
  </r>
  <r>
    <s v="Mirrormask "/>
    <n v="6.9"/>
    <x v="1"/>
    <m/>
    <x v="11"/>
  </r>
  <r>
    <s v="Mirrormask "/>
    <n v="6.9"/>
    <x v="2"/>
    <m/>
    <x v="11"/>
  </r>
  <r>
    <s v="Samsara "/>
    <n v="8.5"/>
    <x v="20"/>
    <m/>
    <x v="11"/>
  </r>
  <r>
    <s v="Samsara "/>
    <n v="8.5"/>
    <x v="19"/>
    <m/>
    <x v="11"/>
  </r>
  <r>
    <s v="The Barbarians "/>
    <n v="4.8"/>
    <x v="1"/>
    <m/>
    <x v="11"/>
  </r>
  <r>
    <s v="The Barbarians "/>
    <n v="4.8"/>
    <x v="2"/>
    <m/>
    <x v="11"/>
  </r>
  <r>
    <s v="Poolhall Junkies "/>
    <n v="7"/>
    <x v="12"/>
    <m/>
    <x v="11"/>
  </r>
  <r>
    <s v="Poolhall Junkies "/>
    <n v="7"/>
    <x v="4"/>
    <m/>
    <x v="11"/>
  </r>
  <r>
    <s v="The Loss of Sexual Innocence "/>
    <n v="5.4"/>
    <x v="12"/>
    <m/>
    <x v="11"/>
  </r>
  <r>
    <s v="Joe "/>
    <n v="6.9"/>
    <x v="12"/>
    <m/>
    <x v="11"/>
  </r>
  <r>
    <s v="Shooting Fish "/>
    <n v="6.6"/>
    <x v="7"/>
    <m/>
    <x v="11"/>
  </r>
  <r>
    <s v="Shooting Fish "/>
    <n v="6.6"/>
    <x v="15"/>
    <m/>
    <x v="11"/>
  </r>
  <r>
    <s v="Shooting Fish "/>
    <n v="6.6"/>
    <x v="5"/>
    <m/>
    <x v="11"/>
  </r>
  <r>
    <s v="Prison "/>
    <n v="5.9"/>
    <x v="15"/>
    <m/>
    <x v="11"/>
  </r>
  <r>
    <s v="Prison "/>
    <n v="5.9"/>
    <x v="12"/>
    <m/>
    <x v="11"/>
  </r>
  <r>
    <s v="Prison "/>
    <n v="5.9"/>
    <x v="16"/>
    <m/>
    <x v="11"/>
  </r>
  <r>
    <s v="Prison "/>
    <n v="5.9"/>
    <x v="4"/>
    <m/>
    <x v="11"/>
  </r>
  <r>
    <s v="Psycho Beach Party "/>
    <n v="6.3"/>
    <x v="7"/>
    <m/>
    <x v="11"/>
  </r>
  <r>
    <s v="Psycho Beach Party "/>
    <n v="6.3"/>
    <x v="16"/>
    <m/>
    <x v="11"/>
  </r>
  <r>
    <s v="Psycho Beach Party "/>
    <n v="6.3"/>
    <x v="10"/>
    <m/>
    <x v="11"/>
  </r>
  <r>
    <s v="The Big Tease "/>
    <n v="6.3"/>
    <x v="7"/>
    <m/>
    <x v="11"/>
  </r>
  <r>
    <s v="Buen Día, Ramón "/>
    <n v="7.7"/>
    <x v="12"/>
    <m/>
    <x v="11"/>
  </r>
  <r>
    <s v="Trust "/>
    <n v="7"/>
    <x v="15"/>
    <m/>
    <x v="11"/>
  </r>
  <r>
    <s v="Trust "/>
    <n v="7"/>
    <x v="12"/>
    <m/>
    <x v="11"/>
  </r>
  <r>
    <s v="Trust "/>
    <n v="7"/>
    <x v="4"/>
    <m/>
    <x v="11"/>
  </r>
  <r>
    <s v="An Everlasting Piece "/>
    <n v="6.3"/>
    <x v="7"/>
    <m/>
    <x v="11"/>
  </r>
  <r>
    <s v="Among Giants "/>
    <n v="5.9"/>
    <x v="7"/>
    <m/>
    <x v="11"/>
  </r>
  <r>
    <s v="Among Giants "/>
    <n v="5.9"/>
    <x v="5"/>
    <m/>
    <x v="11"/>
  </r>
  <r>
    <s v="Adore "/>
    <n v="6.2"/>
    <x v="12"/>
    <m/>
    <x v="11"/>
  </r>
  <r>
    <s v="Adore "/>
    <n v="6.2"/>
    <x v="5"/>
    <m/>
    <x v="11"/>
  </r>
  <r>
    <s v="Mondays in the Sun "/>
    <n v="7.7"/>
    <x v="7"/>
    <m/>
    <x v="11"/>
  </r>
  <r>
    <s v="Mondays in the Sun "/>
    <n v="7.7"/>
    <x v="12"/>
    <m/>
    <x v="11"/>
  </r>
  <r>
    <s v="Stake Land "/>
    <n v="6.5"/>
    <x v="12"/>
    <m/>
    <x v="11"/>
  </r>
  <r>
    <s v="Stake Land "/>
    <n v="6.5"/>
    <x v="16"/>
    <m/>
    <x v="11"/>
  </r>
  <r>
    <s v="Stake Land "/>
    <n v="6.5"/>
    <x v="3"/>
    <m/>
    <x v="11"/>
  </r>
  <r>
    <s v="The Last Time I Committed Suicide "/>
    <n v="5.8"/>
    <x v="18"/>
    <m/>
    <x v="11"/>
  </r>
  <r>
    <s v="The Last Time I Committed Suicide "/>
    <n v="5.8"/>
    <x v="12"/>
    <m/>
    <x v="11"/>
  </r>
  <r>
    <s v="Futuro Beach "/>
    <n v="6.1"/>
    <x v="12"/>
    <m/>
    <x v="11"/>
  </r>
  <r>
    <s v="Inescapable "/>
    <n v="5.2"/>
    <x v="12"/>
    <m/>
    <x v="11"/>
  </r>
  <r>
    <s v="Inescapable "/>
    <n v="5.2"/>
    <x v="10"/>
    <m/>
    <x v="11"/>
  </r>
  <r>
    <s v="Inescapable "/>
    <n v="5.2"/>
    <x v="5"/>
    <m/>
    <x v="11"/>
  </r>
  <r>
    <s v="Inescapable "/>
    <n v="5.2"/>
    <x v="4"/>
    <m/>
    <x v="11"/>
  </r>
  <r>
    <s v="Gone with the Wind "/>
    <n v="8.1999999999999993"/>
    <x v="12"/>
    <m/>
    <x v="11"/>
  </r>
  <r>
    <s v="Gone with the Wind "/>
    <n v="8.1999999999999993"/>
    <x v="13"/>
    <m/>
    <x v="11"/>
  </r>
  <r>
    <s v="Gone with the Wind "/>
    <n v="8.1999999999999993"/>
    <x v="5"/>
    <m/>
    <x v="11"/>
  </r>
  <r>
    <s v="Gone with the Wind "/>
    <n v="8.1999999999999993"/>
    <x v="17"/>
    <m/>
    <x v="11"/>
  </r>
  <r>
    <s v="Desert Dancer "/>
    <n v="6"/>
    <x v="18"/>
    <m/>
    <x v="11"/>
  </r>
  <r>
    <s v="Desert Dancer "/>
    <n v="6"/>
    <x v="12"/>
    <m/>
    <x v="11"/>
  </r>
  <r>
    <s v="Major Dundee "/>
    <n v="6.8"/>
    <x v="1"/>
    <m/>
    <x v="11"/>
  </r>
  <r>
    <s v="Major Dundee "/>
    <n v="6.8"/>
    <x v="17"/>
    <m/>
    <x v="11"/>
  </r>
  <r>
    <s v="Major Dundee "/>
    <n v="6.8"/>
    <x v="11"/>
    <m/>
    <x v="11"/>
  </r>
  <r>
    <s v="Annie Get Your Gun "/>
    <n v="7"/>
    <x v="18"/>
    <m/>
    <x v="11"/>
  </r>
  <r>
    <s v="Annie Get Your Gun "/>
    <n v="7"/>
    <x v="7"/>
    <m/>
    <x v="11"/>
  </r>
  <r>
    <s v="Annie Get Your Gun "/>
    <n v="7"/>
    <x v="9"/>
    <m/>
    <x v="11"/>
  </r>
  <r>
    <s v="Annie Get Your Gun "/>
    <n v="7"/>
    <x v="5"/>
    <m/>
    <x v="11"/>
  </r>
  <r>
    <s v="Annie Get Your Gun "/>
    <n v="7"/>
    <x v="11"/>
    <m/>
    <x v="11"/>
  </r>
  <r>
    <s v="Defendor "/>
    <n v="6.8"/>
    <x v="7"/>
    <m/>
    <x v="11"/>
  </r>
  <r>
    <s v="Defendor "/>
    <n v="6.8"/>
    <x v="15"/>
    <m/>
    <x v="11"/>
  </r>
  <r>
    <s v="Defendor "/>
    <n v="6.8"/>
    <x v="12"/>
    <m/>
    <x v="11"/>
  </r>
  <r>
    <s v="The Pirate "/>
    <n v="7.1"/>
    <x v="1"/>
    <m/>
    <x v="11"/>
  </r>
  <r>
    <s v="The Pirate "/>
    <n v="7.1"/>
    <x v="7"/>
    <m/>
    <x v="11"/>
  </r>
  <r>
    <s v="The Pirate "/>
    <n v="7.1"/>
    <x v="9"/>
    <m/>
    <x v="11"/>
  </r>
  <r>
    <s v="The Pirate "/>
    <n v="7.1"/>
    <x v="5"/>
    <m/>
    <x v="11"/>
  </r>
  <r>
    <s v="The Good Heart "/>
    <n v="6.9"/>
    <x v="12"/>
    <m/>
    <x v="11"/>
  </r>
  <r>
    <s v="The History Boys "/>
    <n v="6.9"/>
    <x v="7"/>
    <m/>
    <x v="11"/>
  </r>
  <r>
    <s v="The History Boys "/>
    <n v="6.9"/>
    <x v="12"/>
    <m/>
    <x v="11"/>
  </r>
  <r>
    <s v="The Full Monty "/>
    <n v="7.2"/>
    <x v="7"/>
    <m/>
    <x v="11"/>
  </r>
  <r>
    <s v="The Full Monty "/>
    <n v="7.2"/>
    <x v="12"/>
    <m/>
    <x v="11"/>
  </r>
  <r>
    <s v="The Full Monty "/>
    <n v="7.2"/>
    <x v="19"/>
    <m/>
    <x v="11"/>
  </r>
  <r>
    <s v="Airplane! "/>
    <n v="7.8"/>
    <x v="7"/>
    <m/>
    <x v="11"/>
  </r>
  <r>
    <s v="Friday "/>
    <n v="7.3"/>
    <x v="7"/>
    <m/>
    <x v="11"/>
  </r>
  <r>
    <s v="Friday "/>
    <n v="7.3"/>
    <x v="12"/>
    <m/>
    <x v="11"/>
  </r>
  <r>
    <s v="Menace II Society "/>
    <n v="7.5"/>
    <x v="15"/>
    <m/>
    <x v="11"/>
  </r>
  <r>
    <s v="Menace II Society "/>
    <n v="7.5"/>
    <x v="12"/>
    <m/>
    <x v="11"/>
  </r>
  <r>
    <s v="Menace II Society "/>
    <n v="7.5"/>
    <x v="4"/>
    <m/>
    <x v="11"/>
  </r>
  <r>
    <s v="Creepshow 2 "/>
    <n v="6"/>
    <x v="7"/>
    <m/>
    <x v="11"/>
  </r>
  <r>
    <s v="Creepshow 2 "/>
    <n v="6"/>
    <x v="2"/>
    <m/>
    <x v="11"/>
  </r>
  <r>
    <s v="Creepshow 2 "/>
    <n v="6"/>
    <x v="16"/>
    <m/>
    <x v="11"/>
  </r>
  <r>
    <s v="Creepshow 2 "/>
    <n v="6"/>
    <x v="4"/>
    <m/>
    <x v="11"/>
  </r>
  <r>
    <s v="The Witch "/>
    <n v="6.8"/>
    <x v="16"/>
    <m/>
    <x v="11"/>
  </r>
  <r>
    <s v="The Witch "/>
    <n v="6.8"/>
    <x v="10"/>
    <m/>
    <x v="11"/>
  </r>
  <r>
    <s v="She's the One "/>
    <n v="6.1"/>
    <x v="7"/>
    <m/>
    <x v="11"/>
  </r>
  <r>
    <s v="She's the One "/>
    <n v="6.1"/>
    <x v="12"/>
    <m/>
    <x v="11"/>
  </r>
  <r>
    <s v="She's the One "/>
    <n v="6.1"/>
    <x v="5"/>
    <m/>
    <x v="11"/>
  </r>
  <r>
    <s v="Gods and Monsters "/>
    <n v="7.5"/>
    <x v="18"/>
    <m/>
    <x v="11"/>
  </r>
  <r>
    <s v="Gods and Monsters "/>
    <n v="7.5"/>
    <x v="12"/>
    <m/>
    <x v="11"/>
  </r>
  <r>
    <s v="The Secret in Their Eyes "/>
    <n v="8.1999999999999993"/>
    <x v="12"/>
    <m/>
    <x v="11"/>
  </r>
  <r>
    <s v="The Secret in Their Eyes "/>
    <n v="8.1999999999999993"/>
    <x v="10"/>
    <m/>
    <x v="11"/>
  </r>
  <r>
    <s v="The Secret in Their Eyes "/>
    <n v="8.1999999999999993"/>
    <x v="4"/>
    <m/>
    <x v="11"/>
  </r>
  <r>
    <s v="Evil Dead II "/>
    <n v="7.8"/>
    <x v="7"/>
    <m/>
    <x v="11"/>
  </r>
  <r>
    <s v="Evil Dead II "/>
    <n v="7.8"/>
    <x v="2"/>
    <m/>
    <x v="11"/>
  </r>
  <r>
    <s v="Evil Dead II "/>
    <n v="7.8"/>
    <x v="16"/>
    <m/>
    <x v="11"/>
  </r>
  <r>
    <s v="Evil Dead II "/>
    <n v="7.8"/>
    <x v="4"/>
    <m/>
    <x v="11"/>
  </r>
  <r>
    <s v="Pootie Tang "/>
    <n v="5.2"/>
    <x v="0"/>
    <m/>
    <x v="11"/>
  </r>
  <r>
    <s v="Pootie Tang "/>
    <n v="5.2"/>
    <x v="1"/>
    <m/>
    <x v="11"/>
  </r>
  <r>
    <s v="Pootie Tang "/>
    <n v="5.2"/>
    <x v="7"/>
    <m/>
    <x v="11"/>
  </r>
  <r>
    <s v="Pootie Tang "/>
    <n v="5.2"/>
    <x v="9"/>
    <m/>
    <x v="11"/>
  </r>
  <r>
    <s v="La otra conquista "/>
    <n v="6.8"/>
    <x v="12"/>
    <m/>
    <x v="11"/>
  </r>
  <r>
    <s v="La otra conquista "/>
    <n v="6.8"/>
    <x v="13"/>
    <m/>
    <x v="11"/>
  </r>
  <r>
    <s v="Trollhunter "/>
    <n v="7"/>
    <x v="7"/>
    <m/>
    <x v="11"/>
  </r>
  <r>
    <s v="Trollhunter "/>
    <n v="7"/>
    <x v="12"/>
    <m/>
    <x v="11"/>
  </r>
  <r>
    <s v="Trollhunter "/>
    <n v="7"/>
    <x v="2"/>
    <m/>
    <x v="11"/>
  </r>
  <r>
    <s v="Trollhunter "/>
    <n v="7"/>
    <x v="16"/>
    <m/>
    <x v="11"/>
  </r>
  <r>
    <s v="Ira &amp; Abby "/>
    <n v="6.5"/>
    <x v="7"/>
    <m/>
    <x v="11"/>
  </r>
  <r>
    <s v="Ira &amp; Abby "/>
    <n v="6.5"/>
    <x v="5"/>
    <m/>
    <x v="11"/>
  </r>
  <r>
    <s v="Winter Passing "/>
    <n v="6.4"/>
    <x v="7"/>
    <m/>
    <x v="11"/>
  </r>
  <r>
    <s v="Winter Passing "/>
    <n v="6.4"/>
    <x v="12"/>
    <m/>
    <x v="11"/>
  </r>
  <r>
    <s v="D.E.B.S. "/>
    <n v="5.3"/>
    <x v="0"/>
    <m/>
    <x v="11"/>
  </r>
  <r>
    <s v="D.E.B.S. "/>
    <n v="5.3"/>
    <x v="7"/>
    <m/>
    <x v="11"/>
  </r>
  <r>
    <s v="D.E.B.S. "/>
    <n v="5.3"/>
    <x v="5"/>
    <m/>
    <x v="11"/>
  </r>
  <r>
    <s v="The Masked Saint "/>
    <n v="4.7"/>
    <x v="0"/>
    <m/>
    <x v="11"/>
  </r>
  <r>
    <s v="The Masked Saint "/>
    <n v="4.7"/>
    <x v="18"/>
    <m/>
    <x v="11"/>
  </r>
  <r>
    <s v="The Masked Saint "/>
    <n v="4.7"/>
    <x v="15"/>
    <m/>
    <x v="11"/>
  </r>
  <r>
    <s v="The Masked Saint "/>
    <n v="4.7"/>
    <x v="12"/>
    <m/>
    <x v="11"/>
  </r>
  <r>
    <s v="The Masked Saint "/>
    <n v="4.7"/>
    <x v="8"/>
    <m/>
    <x v="11"/>
  </r>
  <r>
    <s v="The Masked Saint "/>
    <n v="4.7"/>
    <x v="2"/>
    <m/>
    <x v="11"/>
  </r>
  <r>
    <s v="Time to Choose "/>
    <n v="7"/>
    <x v="20"/>
    <m/>
    <x v="11"/>
  </r>
  <r>
    <s v="March of the Penguins "/>
    <n v="7.6"/>
    <x v="20"/>
    <m/>
    <x v="11"/>
  </r>
  <r>
    <s v="Margin Call "/>
    <n v="7.1"/>
    <x v="18"/>
    <m/>
    <x v="11"/>
  </r>
  <r>
    <s v="Margin Call "/>
    <n v="7.1"/>
    <x v="12"/>
    <m/>
    <x v="11"/>
  </r>
  <r>
    <s v="Margin Call "/>
    <n v="7.1"/>
    <x v="4"/>
    <m/>
    <x v="11"/>
  </r>
  <r>
    <s v="Choke "/>
    <n v="6.5"/>
    <x v="7"/>
    <m/>
    <x v="11"/>
  </r>
  <r>
    <s v="Choke "/>
    <n v="6.5"/>
    <x v="12"/>
    <m/>
    <x v="11"/>
  </r>
  <r>
    <s v="Whiplash "/>
    <n v="8.5"/>
    <x v="12"/>
    <m/>
    <x v="11"/>
  </r>
  <r>
    <s v="Whiplash "/>
    <n v="8.5"/>
    <x v="19"/>
    <m/>
    <x v="11"/>
  </r>
  <r>
    <s v="City of God "/>
    <n v="8.6999999999999993"/>
    <x v="15"/>
    <m/>
    <x v="11"/>
  </r>
  <r>
    <s v="City of God "/>
    <n v="8.6999999999999993"/>
    <x v="12"/>
    <m/>
    <x v="11"/>
  </r>
  <r>
    <s v="Human Traffic "/>
    <n v="7.1"/>
    <x v="7"/>
    <m/>
    <x v="11"/>
  </r>
  <r>
    <s v="Human Traffic "/>
    <n v="7.1"/>
    <x v="19"/>
    <m/>
    <x v="11"/>
  </r>
  <r>
    <s v="The Hunt "/>
    <n v="8.3000000000000007"/>
    <x v="12"/>
    <m/>
    <x v="11"/>
  </r>
  <r>
    <s v="Bella "/>
    <n v="7.4"/>
    <x v="12"/>
    <m/>
    <x v="11"/>
  </r>
  <r>
    <s v="Bella "/>
    <n v="7.4"/>
    <x v="5"/>
    <m/>
    <x v="11"/>
  </r>
  <r>
    <s v="Dreaming of Joseph Lees "/>
    <n v="6.4"/>
    <x v="12"/>
    <m/>
    <x v="11"/>
  </r>
  <r>
    <s v="Dreaming of Joseph Lees "/>
    <n v="6.4"/>
    <x v="5"/>
    <m/>
    <x v="11"/>
  </r>
  <r>
    <s v="Maria Full of Grace "/>
    <n v="7.5"/>
    <x v="15"/>
    <m/>
    <x v="11"/>
  </r>
  <r>
    <s v="Maria Full of Grace "/>
    <n v="7.5"/>
    <x v="12"/>
    <m/>
    <x v="11"/>
  </r>
  <r>
    <s v="Beginners "/>
    <n v="7.2"/>
    <x v="7"/>
    <m/>
    <x v="11"/>
  </r>
  <r>
    <s v="Beginners "/>
    <n v="7.2"/>
    <x v="12"/>
    <m/>
    <x v="11"/>
  </r>
  <r>
    <s v="Beginners "/>
    <n v="7.2"/>
    <x v="5"/>
    <m/>
    <x v="11"/>
  </r>
  <r>
    <s v="Animal House "/>
    <n v="7.6"/>
    <x v="7"/>
    <m/>
    <x v="11"/>
  </r>
  <r>
    <s v="Goldfinger "/>
    <n v="7.8"/>
    <x v="0"/>
    <m/>
    <x v="11"/>
  </r>
  <r>
    <s v="Goldfinger "/>
    <n v="7.8"/>
    <x v="1"/>
    <m/>
    <x v="11"/>
  </r>
  <r>
    <s v="Goldfinger "/>
    <n v="7.8"/>
    <x v="4"/>
    <m/>
    <x v="11"/>
  </r>
  <r>
    <s v="Trainspotting "/>
    <n v="8.1999999999999993"/>
    <x v="12"/>
    <m/>
    <x v="11"/>
  </r>
  <r>
    <s v="The Original Kings of Comedy "/>
    <n v="6.6"/>
    <x v="7"/>
    <m/>
    <x v="11"/>
  </r>
  <r>
    <s v="The Original Kings of Comedy "/>
    <n v="6.6"/>
    <x v="20"/>
    <m/>
    <x v="11"/>
  </r>
  <r>
    <s v="Paranormal Activity 2 "/>
    <n v="5.7"/>
    <x v="16"/>
    <m/>
    <x v="11"/>
  </r>
  <r>
    <s v="Waking Ned Devine "/>
    <n v="7.4"/>
    <x v="7"/>
    <m/>
    <x v="11"/>
  </r>
  <r>
    <s v="Bowling for Columbine "/>
    <n v="8"/>
    <x v="15"/>
    <m/>
    <x v="11"/>
  </r>
  <r>
    <s v="Bowling for Columbine "/>
    <n v="8"/>
    <x v="20"/>
    <m/>
    <x v="11"/>
  </r>
  <r>
    <s v="Bowling for Columbine "/>
    <n v="8"/>
    <x v="12"/>
    <m/>
    <x v="11"/>
  </r>
  <r>
    <s v="A Nightmare on Elm Street 2: Freddy's Revenge "/>
    <n v="5.4"/>
    <x v="2"/>
    <m/>
    <x v="11"/>
  </r>
  <r>
    <s v="A Nightmare on Elm Street 2: Freddy's Revenge "/>
    <n v="5.4"/>
    <x v="16"/>
    <m/>
    <x v="11"/>
  </r>
  <r>
    <s v="A Room with a View "/>
    <n v="7.4"/>
    <x v="12"/>
    <m/>
    <x v="11"/>
  </r>
  <r>
    <s v="A Room with a View "/>
    <n v="7.4"/>
    <x v="5"/>
    <m/>
    <x v="11"/>
  </r>
  <r>
    <s v="The Purge "/>
    <n v="5.7"/>
    <x v="16"/>
    <m/>
    <x v="11"/>
  </r>
  <r>
    <s v="The Purge "/>
    <n v="5.7"/>
    <x v="3"/>
    <m/>
    <x v="11"/>
  </r>
  <r>
    <s v="The Purge "/>
    <n v="5.7"/>
    <x v="4"/>
    <m/>
    <x v="11"/>
  </r>
  <r>
    <s v="Sinister "/>
    <n v="6.8"/>
    <x v="16"/>
    <m/>
    <x v="11"/>
  </r>
  <r>
    <s v="Sinister "/>
    <n v="6.8"/>
    <x v="10"/>
    <m/>
    <x v="11"/>
  </r>
  <r>
    <s v="Martin Lawrence Live: Runteldat "/>
    <n v="5.4"/>
    <x v="18"/>
    <m/>
    <x v="11"/>
  </r>
  <r>
    <s v="Martin Lawrence Live: Runteldat "/>
    <n v="5.4"/>
    <x v="7"/>
    <m/>
    <x v="11"/>
  </r>
  <r>
    <s v="Martin Lawrence Live: Runteldat "/>
    <n v="5.4"/>
    <x v="20"/>
    <m/>
    <x v="11"/>
  </r>
  <r>
    <s v="Air Bud "/>
    <n v="5.0999999999999996"/>
    <x v="7"/>
    <m/>
    <x v="11"/>
  </r>
  <r>
    <s v="Air Bud "/>
    <n v="5.0999999999999996"/>
    <x v="12"/>
    <m/>
    <x v="11"/>
  </r>
  <r>
    <s v="Air Bud "/>
    <n v="5.0999999999999996"/>
    <x v="8"/>
    <m/>
    <x v="11"/>
  </r>
  <r>
    <s v="Air Bud "/>
    <n v="5.0999999999999996"/>
    <x v="14"/>
    <m/>
    <x v="11"/>
  </r>
  <r>
    <s v="Jason Lives: Friday the 13th Part VI "/>
    <n v="5.9"/>
    <x v="16"/>
    <m/>
    <x v="11"/>
  </r>
  <r>
    <s v="Jason Lives: Friday the 13th Part VI "/>
    <n v="5.9"/>
    <x v="4"/>
    <m/>
    <x v="11"/>
  </r>
  <r>
    <s v="The Bridge on the River Kwai "/>
    <n v="8.1999999999999993"/>
    <x v="1"/>
    <m/>
    <x v="11"/>
  </r>
  <r>
    <s v="The Bridge on the River Kwai "/>
    <n v="8.1999999999999993"/>
    <x v="12"/>
    <m/>
    <x v="11"/>
  </r>
  <r>
    <s v="The Bridge on the River Kwai "/>
    <n v="8.1999999999999993"/>
    <x v="17"/>
    <m/>
    <x v="11"/>
  </r>
  <r>
    <s v="Spaced Invaders "/>
    <n v="5.3"/>
    <x v="1"/>
    <m/>
    <x v="11"/>
  </r>
  <r>
    <s v="Spaced Invaders "/>
    <n v="5.3"/>
    <x v="7"/>
    <m/>
    <x v="11"/>
  </r>
  <r>
    <s v="Spaced Invaders "/>
    <n v="5.3"/>
    <x v="3"/>
    <m/>
    <x v="11"/>
  </r>
  <r>
    <s v="Jason Goes to Hell: The Final Friday "/>
    <n v="4.3"/>
    <x v="2"/>
    <m/>
    <x v="11"/>
  </r>
  <r>
    <s v="Jason Goes to Hell: The Final Friday "/>
    <n v="4.3"/>
    <x v="16"/>
    <m/>
    <x v="11"/>
  </r>
  <r>
    <s v="Jason Goes to Hell: The Final Friday "/>
    <n v="4.3"/>
    <x v="4"/>
    <m/>
    <x v="11"/>
  </r>
  <r>
    <s v="Dave Chappelle's Block Party "/>
    <n v="7.2"/>
    <x v="7"/>
    <m/>
    <x v="11"/>
  </r>
  <r>
    <s v="Dave Chappelle's Block Party "/>
    <n v="7.2"/>
    <x v="20"/>
    <m/>
    <x v="11"/>
  </r>
  <r>
    <s v="Dave Chappelle's Block Party "/>
    <n v="7.2"/>
    <x v="19"/>
    <m/>
    <x v="11"/>
  </r>
  <r>
    <s v="Next Day Air "/>
    <n v="5.9"/>
    <x v="0"/>
    <m/>
    <x v="11"/>
  </r>
  <r>
    <s v="Next Day Air "/>
    <n v="5.9"/>
    <x v="7"/>
    <m/>
    <x v="11"/>
  </r>
  <r>
    <s v="Next Day Air "/>
    <n v="5.9"/>
    <x v="15"/>
    <m/>
    <x v="11"/>
  </r>
  <r>
    <s v="Before Midnight "/>
    <n v="7.9"/>
    <x v="12"/>
    <m/>
    <x v="11"/>
  </r>
  <r>
    <s v="Before Midnight "/>
    <n v="7.9"/>
    <x v="5"/>
    <m/>
    <x v="11"/>
  </r>
  <r>
    <s v="Phantasm II "/>
    <n v="6.5"/>
    <x v="0"/>
    <m/>
    <x v="11"/>
  </r>
  <r>
    <s v="Phantasm II "/>
    <n v="6.5"/>
    <x v="2"/>
    <m/>
    <x v="11"/>
  </r>
  <r>
    <s v="Phantasm II "/>
    <n v="6.5"/>
    <x v="16"/>
    <m/>
    <x v="11"/>
  </r>
  <r>
    <s v="Phantasm II "/>
    <n v="6.5"/>
    <x v="3"/>
    <m/>
    <x v="11"/>
  </r>
  <r>
    <s v="Phantasm II "/>
    <n v="6.5"/>
    <x v="4"/>
    <m/>
    <x v="11"/>
  </r>
  <r>
    <s v="Real Women Have Curves "/>
    <n v="7"/>
    <x v="7"/>
    <m/>
    <x v="11"/>
  </r>
  <r>
    <s v="Real Women Have Curves "/>
    <n v="7"/>
    <x v="12"/>
    <m/>
    <x v="11"/>
  </r>
  <r>
    <s v="East Is East "/>
    <n v="6.9"/>
    <x v="7"/>
    <m/>
    <x v="11"/>
  </r>
  <r>
    <s v="East Is East "/>
    <n v="6.9"/>
    <x v="12"/>
    <m/>
    <x v="11"/>
  </r>
  <r>
    <s v="Whipped "/>
    <n v="4.4000000000000004"/>
    <x v="7"/>
    <m/>
    <x v="11"/>
  </r>
  <r>
    <s v="Whipped "/>
    <n v="4.4000000000000004"/>
    <x v="5"/>
    <m/>
    <x v="11"/>
  </r>
  <r>
    <s v="Kama Sutra: A Tale of Love "/>
    <n v="6"/>
    <x v="15"/>
    <m/>
    <x v="11"/>
  </r>
  <r>
    <s v="Kama Sutra: A Tale of Love "/>
    <n v="6"/>
    <x v="12"/>
    <m/>
    <x v="11"/>
  </r>
  <r>
    <s v="Kama Sutra: A Tale of Love "/>
    <n v="6"/>
    <x v="13"/>
    <m/>
    <x v="11"/>
  </r>
  <r>
    <s v="Kama Sutra: A Tale of Love "/>
    <n v="6"/>
    <x v="5"/>
    <m/>
    <x v="11"/>
  </r>
  <r>
    <s v="Warlock: The Armageddon "/>
    <n v="5.3"/>
    <x v="2"/>
    <m/>
    <x v="11"/>
  </r>
  <r>
    <s v="Warlock: The Armageddon "/>
    <n v="5.3"/>
    <x v="16"/>
    <m/>
    <x v="11"/>
  </r>
  <r>
    <s v="8 Heads in a Duffel Bag "/>
    <n v="5.3"/>
    <x v="7"/>
    <m/>
    <x v="11"/>
  </r>
  <r>
    <s v="8 Heads in a Duffel Bag "/>
    <n v="5.3"/>
    <x v="15"/>
    <m/>
    <x v="11"/>
  </r>
  <r>
    <s v="Thirteen Conversations About One Thing "/>
    <n v="7.1"/>
    <x v="12"/>
    <m/>
    <x v="11"/>
  </r>
  <r>
    <s v="Jawbreaker "/>
    <n v="5.4"/>
    <x v="7"/>
    <m/>
    <x v="11"/>
  </r>
  <r>
    <s v="Jawbreaker "/>
    <n v="5.4"/>
    <x v="15"/>
    <m/>
    <x v="11"/>
  </r>
  <r>
    <s v="Jawbreaker "/>
    <n v="5.4"/>
    <x v="4"/>
    <m/>
    <x v="11"/>
  </r>
  <r>
    <s v="Basquiat "/>
    <n v="6.9"/>
    <x v="18"/>
    <m/>
    <x v="11"/>
  </r>
  <r>
    <s v="Basquiat "/>
    <n v="6.9"/>
    <x v="12"/>
    <m/>
    <x v="11"/>
  </r>
  <r>
    <s v="Tsotsi "/>
    <n v="7.3"/>
    <x v="15"/>
    <m/>
    <x v="11"/>
  </r>
  <r>
    <s v="Tsotsi "/>
    <n v="7.3"/>
    <x v="12"/>
    <m/>
    <x v="11"/>
  </r>
  <r>
    <s v="Happiness "/>
    <n v="7.8"/>
    <x v="7"/>
    <m/>
    <x v="11"/>
  </r>
  <r>
    <s v="Happiness "/>
    <n v="7.8"/>
    <x v="12"/>
    <m/>
    <x v="11"/>
  </r>
  <r>
    <s v="DysFunktional Family "/>
    <n v="6.6"/>
    <x v="7"/>
    <m/>
    <x v="11"/>
  </r>
  <r>
    <s v="DysFunktional Family "/>
    <n v="6.6"/>
    <x v="20"/>
    <m/>
    <x v="11"/>
  </r>
  <r>
    <s v="Tusk "/>
    <n v="5.4"/>
    <x v="7"/>
    <m/>
    <x v="11"/>
  </r>
  <r>
    <s v="Tusk "/>
    <n v="5.4"/>
    <x v="12"/>
    <m/>
    <x v="11"/>
  </r>
  <r>
    <s v="Tusk "/>
    <n v="5.4"/>
    <x v="16"/>
    <m/>
    <x v="11"/>
  </r>
  <r>
    <s v="Oldboy "/>
    <n v="8.4"/>
    <x v="12"/>
    <m/>
    <x v="11"/>
  </r>
  <r>
    <s v="Oldboy "/>
    <n v="8.4"/>
    <x v="10"/>
    <m/>
    <x v="11"/>
  </r>
  <r>
    <s v="Oldboy "/>
    <n v="8.4"/>
    <x v="4"/>
    <m/>
    <x v="11"/>
  </r>
  <r>
    <s v="Letters to God "/>
    <n v="6.3"/>
    <x v="12"/>
    <m/>
    <x v="11"/>
  </r>
  <r>
    <s v="Letters to God "/>
    <n v="6.3"/>
    <x v="8"/>
    <m/>
    <x v="11"/>
  </r>
  <r>
    <s v="Hobo with a Shotgun "/>
    <n v="6.1"/>
    <x v="0"/>
    <m/>
    <x v="11"/>
  </r>
  <r>
    <s v="Hobo with a Shotgun "/>
    <n v="6.1"/>
    <x v="7"/>
    <m/>
    <x v="11"/>
  </r>
  <r>
    <s v="Hobo with a Shotgun "/>
    <n v="6.1"/>
    <x v="4"/>
    <m/>
    <x v="11"/>
  </r>
  <r>
    <s v="Compadres "/>
    <n v="5"/>
    <x v="0"/>
    <m/>
    <x v="11"/>
  </r>
  <r>
    <s v="Compadres "/>
    <n v="5"/>
    <x v="7"/>
    <m/>
    <x v="11"/>
  </r>
  <r>
    <s v="Bachelorette "/>
    <n v="5.3"/>
    <x v="7"/>
    <m/>
    <x v="11"/>
  </r>
  <r>
    <s v="Bachelorette "/>
    <n v="5.3"/>
    <x v="5"/>
    <m/>
    <x v="11"/>
  </r>
  <r>
    <s v="Tim and Eric's Billion Dollar Movie "/>
    <n v="5.3"/>
    <x v="7"/>
    <m/>
    <x v="11"/>
  </r>
  <r>
    <s v="Summer Storm "/>
    <n v="7.4"/>
    <x v="7"/>
    <m/>
    <x v="11"/>
  </r>
  <r>
    <s v="Summer Storm "/>
    <n v="7.4"/>
    <x v="12"/>
    <m/>
    <x v="11"/>
  </r>
  <r>
    <s v="Summer Storm "/>
    <n v="7.4"/>
    <x v="5"/>
    <m/>
    <x v="11"/>
  </r>
  <r>
    <s v="Summer Storm "/>
    <n v="7.4"/>
    <x v="14"/>
    <m/>
    <x v="11"/>
  </r>
  <r>
    <s v="Fort McCoy "/>
    <n v="5.9"/>
    <x v="12"/>
    <m/>
    <x v="11"/>
  </r>
  <r>
    <s v="Fort McCoy "/>
    <n v="5.9"/>
    <x v="13"/>
    <m/>
    <x v="11"/>
  </r>
  <r>
    <s v="Fort McCoy "/>
    <n v="5.9"/>
    <x v="17"/>
    <m/>
    <x v="11"/>
  </r>
  <r>
    <s v="Chain Letter "/>
    <n v="4.0999999999999996"/>
    <x v="16"/>
    <m/>
    <x v="11"/>
  </r>
  <r>
    <s v="Chain Letter "/>
    <n v="4.0999999999999996"/>
    <x v="4"/>
    <m/>
    <x v="11"/>
  </r>
  <r>
    <s v="Just Looking "/>
    <n v="6.7"/>
    <x v="7"/>
    <m/>
    <x v="11"/>
  </r>
  <r>
    <s v="Just Looking "/>
    <n v="6.7"/>
    <x v="12"/>
    <m/>
    <x v="11"/>
  </r>
  <r>
    <s v="The Divide "/>
    <n v="5.8"/>
    <x v="12"/>
    <m/>
    <x v="11"/>
  </r>
  <r>
    <s v="The Divide "/>
    <n v="5.8"/>
    <x v="3"/>
    <m/>
    <x v="11"/>
  </r>
  <r>
    <s v="The Divide "/>
    <n v="5.8"/>
    <x v="4"/>
    <m/>
    <x v="11"/>
  </r>
  <r>
    <s v="Tanner Hall "/>
    <n v="5.9"/>
    <x v="12"/>
    <m/>
    <x v="11"/>
  </r>
  <r>
    <s v="Central Station "/>
    <n v="8"/>
    <x v="12"/>
    <m/>
    <x v="11"/>
  </r>
  <r>
    <s v="Boynton Beach Club "/>
    <n v="6.5"/>
    <x v="7"/>
    <m/>
    <x v="11"/>
  </r>
  <r>
    <s v="Boynton Beach Club "/>
    <n v="6.5"/>
    <x v="5"/>
    <m/>
    <x v="11"/>
  </r>
  <r>
    <s v="Freakonomics "/>
    <n v="6.4"/>
    <x v="20"/>
    <m/>
    <x v="11"/>
  </r>
  <r>
    <s v="High Tension "/>
    <n v="6.8"/>
    <x v="16"/>
    <m/>
    <x v="11"/>
  </r>
  <r>
    <s v="Hustle &amp; Flow "/>
    <n v="7.4"/>
    <x v="15"/>
    <m/>
    <x v="11"/>
  </r>
  <r>
    <s v="Hustle &amp; Flow "/>
    <n v="7.4"/>
    <x v="12"/>
    <m/>
    <x v="11"/>
  </r>
  <r>
    <s v="Hustle &amp; Flow "/>
    <n v="7.4"/>
    <x v="19"/>
    <m/>
    <x v="11"/>
  </r>
  <r>
    <s v="Some Like It Hot "/>
    <n v="8.3000000000000007"/>
    <x v="7"/>
    <m/>
    <x v="11"/>
  </r>
  <r>
    <s v="Some Like It Hot "/>
    <n v="8.3000000000000007"/>
    <x v="19"/>
    <m/>
    <x v="11"/>
  </r>
  <r>
    <s v="Some Like It Hot "/>
    <n v="8.3000000000000007"/>
    <x v="5"/>
    <m/>
    <x v="11"/>
  </r>
  <r>
    <s v="Friday the 13th Part VII: The New Blood "/>
    <n v="5.3"/>
    <x v="16"/>
    <m/>
    <x v="11"/>
  </r>
  <r>
    <s v="The Wizard of Oz "/>
    <n v="8.1"/>
    <x v="1"/>
    <m/>
    <x v="11"/>
  </r>
  <r>
    <s v="The Wizard of Oz "/>
    <n v="8.1"/>
    <x v="8"/>
    <m/>
    <x v="11"/>
  </r>
  <r>
    <s v="The Wizard of Oz "/>
    <n v="8.1"/>
    <x v="2"/>
    <m/>
    <x v="11"/>
  </r>
  <r>
    <s v="The Wizard of Oz "/>
    <n v="8.1"/>
    <x v="9"/>
    <m/>
    <x v="11"/>
  </r>
  <r>
    <s v="Young Frankenstein "/>
    <n v="8"/>
    <x v="7"/>
    <m/>
    <x v="11"/>
  </r>
  <r>
    <s v="Diary of the Dead "/>
    <n v="5.7"/>
    <x v="16"/>
    <m/>
    <x v="11"/>
  </r>
  <r>
    <s v="Ulee's Gold "/>
    <n v="7.1"/>
    <x v="12"/>
    <m/>
    <x v="11"/>
  </r>
  <r>
    <s v="Blazing Saddles "/>
    <n v="7.8"/>
    <x v="7"/>
    <m/>
    <x v="11"/>
  </r>
  <r>
    <s v="Blazing Saddles "/>
    <n v="7.8"/>
    <x v="11"/>
    <m/>
    <x v="11"/>
  </r>
  <r>
    <s v="Friday the 13th: The Final Chapter "/>
    <n v="5.9"/>
    <x v="16"/>
    <m/>
    <x v="11"/>
  </r>
  <r>
    <s v="Friday the 13th: The Final Chapter "/>
    <n v="5.9"/>
    <x v="4"/>
    <m/>
    <x v="11"/>
  </r>
  <r>
    <s v="Maurice "/>
    <n v="7.8"/>
    <x v="12"/>
    <m/>
    <x v="11"/>
  </r>
  <r>
    <s v="Maurice "/>
    <n v="7.8"/>
    <x v="5"/>
    <m/>
    <x v="11"/>
  </r>
  <r>
    <s v="Beer League "/>
    <n v="6"/>
    <x v="7"/>
    <m/>
    <x v="11"/>
  </r>
  <r>
    <s v="Beer League "/>
    <n v="6"/>
    <x v="14"/>
    <m/>
    <x v="11"/>
  </r>
  <r>
    <s v="Timecrimes "/>
    <n v="7.2"/>
    <x v="16"/>
    <m/>
    <x v="11"/>
  </r>
  <r>
    <s v="Timecrimes "/>
    <n v="7.2"/>
    <x v="10"/>
    <m/>
    <x v="11"/>
  </r>
  <r>
    <s v="Timecrimes "/>
    <n v="7.2"/>
    <x v="3"/>
    <m/>
    <x v="11"/>
  </r>
  <r>
    <s v="Timecrimes "/>
    <n v="7.2"/>
    <x v="4"/>
    <m/>
    <x v="11"/>
  </r>
  <r>
    <s v="A Haunted House "/>
    <n v="5.0999999999999996"/>
    <x v="7"/>
    <m/>
    <x v="11"/>
  </r>
  <r>
    <s v="A Haunted House "/>
    <n v="5.0999999999999996"/>
    <x v="2"/>
    <m/>
    <x v="11"/>
  </r>
  <r>
    <s v="2016: Obama's America "/>
    <n v="5.0999999999999996"/>
    <x v="20"/>
    <m/>
    <x v="11"/>
  </r>
  <r>
    <s v="That Thing You Do! "/>
    <n v="6.9"/>
    <x v="7"/>
    <m/>
    <x v="11"/>
  </r>
  <r>
    <s v="That Thing You Do! "/>
    <n v="6.9"/>
    <x v="12"/>
    <m/>
    <x v="11"/>
  </r>
  <r>
    <s v="That Thing You Do! "/>
    <n v="6.9"/>
    <x v="19"/>
    <m/>
    <x v="11"/>
  </r>
  <r>
    <s v="Halloween III: Season of the Witch "/>
    <n v="4.5999999999999996"/>
    <x v="16"/>
    <m/>
    <x v="11"/>
  </r>
  <r>
    <s v="Halloween III: Season of the Witch "/>
    <n v="4.5999999999999996"/>
    <x v="10"/>
    <m/>
    <x v="11"/>
  </r>
  <r>
    <s v="Halloween III: Season of the Witch "/>
    <n v="4.5999999999999996"/>
    <x v="3"/>
    <m/>
    <x v="11"/>
  </r>
  <r>
    <s v="Kevin Hart: Let Me Explain "/>
    <n v="6.7"/>
    <x v="7"/>
    <m/>
    <x v="11"/>
  </r>
  <r>
    <s v="Kevin Hart: Let Me Explain "/>
    <n v="6.7"/>
    <x v="20"/>
    <m/>
    <x v="11"/>
  </r>
  <r>
    <s v="My Own Private Idaho "/>
    <n v="7.1"/>
    <x v="12"/>
    <m/>
    <x v="11"/>
  </r>
  <r>
    <s v="Garden State "/>
    <n v="7.6"/>
    <x v="7"/>
    <m/>
    <x v="11"/>
  </r>
  <r>
    <s v="Garden State "/>
    <n v="7.6"/>
    <x v="12"/>
    <m/>
    <x v="11"/>
  </r>
  <r>
    <s v="Garden State "/>
    <n v="7.6"/>
    <x v="5"/>
    <m/>
    <x v="11"/>
  </r>
  <r>
    <s v="Before Sunrise "/>
    <n v="8.1"/>
    <x v="12"/>
    <m/>
    <x v="11"/>
  </r>
  <r>
    <s v="Before Sunrise "/>
    <n v="8.1"/>
    <x v="5"/>
    <m/>
    <x v="11"/>
  </r>
  <r>
    <s v="Jesus' Son "/>
    <n v="7"/>
    <x v="12"/>
    <m/>
    <x v="11"/>
  </r>
  <r>
    <s v="Robot &amp; Frank "/>
    <n v="7.1"/>
    <x v="7"/>
    <m/>
    <x v="11"/>
  </r>
  <r>
    <s v="Robot &amp; Frank "/>
    <n v="7.1"/>
    <x v="15"/>
    <m/>
    <x v="11"/>
  </r>
  <r>
    <s v="Robot &amp; Frank "/>
    <n v="7.1"/>
    <x v="12"/>
    <m/>
    <x v="11"/>
  </r>
  <r>
    <s v="Robot &amp; Frank "/>
    <n v="7.1"/>
    <x v="3"/>
    <m/>
    <x v="11"/>
  </r>
  <r>
    <s v="My Life Without Me "/>
    <n v="7.6"/>
    <x v="12"/>
    <m/>
    <x v="11"/>
  </r>
  <r>
    <s v="My Life Without Me "/>
    <n v="7.6"/>
    <x v="5"/>
    <m/>
    <x v="11"/>
  </r>
  <r>
    <s v="The Spectacular Now "/>
    <n v="7.1"/>
    <x v="7"/>
    <m/>
    <x v="11"/>
  </r>
  <r>
    <s v="The Spectacular Now "/>
    <n v="7.1"/>
    <x v="12"/>
    <m/>
    <x v="11"/>
  </r>
  <r>
    <s v="The Spectacular Now "/>
    <n v="7.1"/>
    <x v="5"/>
    <m/>
    <x v="11"/>
  </r>
  <r>
    <s v="Marilyn Hotchkiss' Ballroom Dancing and Charm School "/>
    <n v="7.1"/>
    <x v="7"/>
    <m/>
    <x v="11"/>
  </r>
  <r>
    <s v="Marilyn Hotchkiss' Ballroom Dancing and Charm School "/>
    <n v="7.1"/>
    <x v="8"/>
    <m/>
    <x v="11"/>
  </r>
  <r>
    <s v="Marilyn Hotchkiss' Ballroom Dancing and Charm School "/>
    <n v="7.1"/>
    <x v="9"/>
    <m/>
    <x v="11"/>
  </r>
  <r>
    <s v="Marilyn Hotchkiss' Ballroom Dancing and Charm School "/>
    <n v="7.1"/>
    <x v="5"/>
    <m/>
    <x v="11"/>
  </r>
  <r>
    <s v="Marilyn Hotchkiss' Ballroom Dancing and Charm School "/>
    <n v="7.1"/>
    <x v="21"/>
    <m/>
    <x v="11"/>
  </r>
  <r>
    <s v="Religulous "/>
    <n v="7.7"/>
    <x v="7"/>
    <m/>
    <x v="11"/>
  </r>
  <r>
    <s v="Religulous "/>
    <n v="7.7"/>
    <x v="20"/>
    <m/>
    <x v="11"/>
  </r>
  <r>
    <s v="Religulous "/>
    <n v="7.7"/>
    <x v="17"/>
    <m/>
    <x v="11"/>
  </r>
  <r>
    <s v="Fuel "/>
    <n v="7.6"/>
    <x v="20"/>
    <m/>
    <x v="11"/>
  </r>
  <r>
    <s v="Valley of the Heart's Delight "/>
    <n v="6.6"/>
    <x v="12"/>
    <m/>
    <x v="11"/>
  </r>
  <r>
    <s v="Eye of the Dolphin "/>
    <n v="5.7"/>
    <x v="7"/>
    <m/>
    <x v="11"/>
  </r>
  <r>
    <s v="Eye of the Dolphin "/>
    <n v="5.7"/>
    <x v="12"/>
    <m/>
    <x v="11"/>
  </r>
  <r>
    <s v="Eye of the Dolphin "/>
    <n v="5.7"/>
    <x v="8"/>
    <m/>
    <x v="11"/>
  </r>
  <r>
    <s v="8: The Mormon Proposition "/>
    <n v="7.1"/>
    <x v="20"/>
    <m/>
    <x v="11"/>
  </r>
  <r>
    <s v="The Other End of the Line "/>
    <n v="6.2"/>
    <x v="7"/>
    <m/>
    <x v="11"/>
  </r>
  <r>
    <s v="The Other End of the Line "/>
    <n v="6.2"/>
    <x v="12"/>
    <m/>
    <x v="11"/>
  </r>
  <r>
    <s v="The Other End of the Line "/>
    <n v="6.2"/>
    <x v="5"/>
    <m/>
    <x v="11"/>
  </r>
  <r>
    <s v="Anatomy "/>
    <n v="6.1"/>
    <x v="16"/>
    <m/>
    <x v="11"/>
  </r>
  <r>
    <s v="Anatomy "/>
    <n v="6.1"/>
    <x v="4"/>
    <m/>
    <x v="11"/>
  </r>
  <r>
    <s v="Sleep Dealer "/>
    <n v="5.9"/>
    <x v="12"/>
    <m/>
    <x v="11"/>
  </r>
  <r>
    <s v="Sleep Dealer "/>
    <n v="5.9"/>
    <x v="5"/>
    <m/>
    <x v="11"/>
  </r>
  <r>
    <s v="Sleep Dealer "/>
    <n v="5.9"/>
    <x v="3"/>
    <m/>
    <x v="11"/>
  </r>
  <r>
    <s v="Sleep Dealer "/>
    <n v="5.9"/>
    <x v="4"/>
    <m/>
    <x v="11"/>
  </r>
  <r>
    <s v="Super "/>
    <n v="6.8"/>
    <x v="7"/>
    <m/>
    <x v="11"/>
  </r>
  <r>
    <s v="Super "/>
    <n v="6.8"/>
    <x v="15"/>
    <m/>
    <x v="11"/>
  </r>
  <r>
    <s v="Super "/>
    <n v="6.8"/>
    <x v="12"/>
    <m/>
    <x v="11"/>
  </r>
  <r>
    <s v="Get on the Bus "/>
    <n v="6.8"/>
    <x v="12"/>
    <m/>
    <x v="11"/>
  </r>
  <r>
    <s v="Get on the Bus "/>
    <n v="6.8"/>
    <x v="13"/>
    <m/>
    <x v="11"/>
  </r>
  <r>
    <s v="Thr3e "/>
    <n v="5.0999999999999996"/>
    <x v="12"/>
    <m/>
    <x v="11"/>
  </r>
  <r>
    <s v="Thr3e "/>
    <n v="5.0999999999999996"/>
    <x v="16"/>
    <m/>
    <x v="11"/>
  </r>
  <r>
    <s v="Thr3e "/>
    <n v="5.0999999999999996"/>
    <x v="10"/>
    <m/>
    <x v="11"/>
  </r>
  <r>
    <s v="Thr3e "/>
    <n v="5.0999999999999996"/>
    <x v="4"/>
    <m/>
    <x v="11"/>
  </r>
  <r>
    <s v="This Is England "/>
    <n v="7.7"/>
    <x v="15"/>
    <m/>
    <x v="11"/>
  </r>
  <r>
    <s v="This Is England "/>
    <n v="7.7"/>
    <x v="12"/>
    <m/>
    <x v="11"/>
  </r>
  <r>
    <s v="Fantasia "/>
    <n v="7.8"/>
    <x v="6"/>
    <m/>
    <x v="11"/>
  </r>
  <r>
    <s v="Fantasia "/>
    <n v="7.8"/>
    <x v="8"/>
    <m/>
    <x v="11"/>
  </r>
  <r>
    <s v="Fantasia "/>
    <n v="7.8"/>
    <x v="2"/>
    <m/>
    <x v="11"/>
  </r>
  <r>
    <s v="Fantasia "/>
    <n v="7.8"/>
    <x v="19"/>
    <m/>
    <x v="11"/>
  </r>
  <r>
    <s v="Friday the 13th Part III "/>
    <n v="5.7"/>
    <x v="16"/>
    <m/>
    <x v="11"/>
  </r>
  <r>
    <s v="Friday the 13th Part III "/>
    <n v="5.7"/>
    <x v="4"/>
    <m/>
    <x v="11"/>
  </r>
  <r>
    <s v="Friday the 13th: A New Beginning "/>
    <n v="4.7"/>
    <x v="16"/>
    <m/>
    <x v="11"/>
  </r>
  <r>
    <s v="Friday the 13th: A New Beginning "/>
    <n v="4.7"/>
    <x v="10"/>
    <m/>
    <x v="11"/>
  </r>
  <r>
    <s v="Friday the 13th: A New Beginning "/>
    <n v="4.7"/>
    <x v="4"/>
    <m/>
    <x v="11"/>
  </r>
  <r>
    <s v="The Last Sin Eater "/>
    <n v="5.9"/>
    <x v="12"/>
    <m/>
    <x v="11"/>
  </r>
  <r>
    <s v="Do You Believe? "/>
    <n v="5.9"/>
    <x v="12"/>
    <m/>
    <x v="11"/>
  </r>
  <r>
    <s v="The Best Years of Our Lives "/>
    <n v="8.1"/>
    <x v="12"/>
    <m/>
    <x v="11"/>
  </r>
  <r>
    <s v="The Best Years of Our Lives "/>
    <n v="8.1"/>
    <x v="5"/>
    <m/>
    <x v="11"/>
  </r>
  <r>
    <s v="The Best Years of Our Lives "/>
    <n v="8.1"/>
    <x v="17"/>
    <m/>
    <x v="11"/>
  </r>
  <r>
    <s v="Elling "/>
    <n v="7.6"/>
    <x v="7"/>
    <m/>
    <x v="11"/>
  </r>
  <r>
    <s v="Elling "/>
    <n v="7.6"/>
    <x v="12"/>
    <m/>
    <x v="11"/>
  </r>
  <r>
    <s v="Mi America "/>
    <n v="7.2"/>
    <x v="15"/>
    <m/>
    <x v="11"/>
  </r>
  <r>
    <s v="Mi America "/>
    <n v="7.2"/>
    <x v="12"/>
    <m/>
    <x v="11"/>
  </r>
  <r>
    <s v="From Russia with Love "/>
    <n v="7.5"/>
    <x v="0"/>
    <m/>
    <x v="11"/>
  </r>
  <r>
    <s v="From Russia with Love "/>
    <n v="7.5"/>
    <x v="1"/>
    <m/>
    <x v="11"/>
  </r>
  <r>
    <s v="From Russia with Love "/>
    <n v="7.5"/>
    <x v="4"/>
    <m/>
    <x v="11"/>
  </r>
  <r>
    <s v="The Toxic Avenger Part II "/>
    <n v="5.0999999999999996"/>
    <x v="0"/>
    <m/>
    <x v="11"/>
  </r>
  <r>
    <s v="The Toxic Avenger Part II "/>
    <n v="5.0999999999999996"/>
    <x v="7"/>
    <m/>
    <x v="11"/>
  </r>
  <r>
    <s v="The Toxic Avenger Part II "/>
    <n v="5.0999999999999996"/>
    <x v="16"/>
    <m/>
    <x v="11"/>
  </r>
  <r>
    <s v="The Toxic Avenger Part II "/>
    <n v="5.0999999999999996"/>
    <x v="3"/>
    <m/>
    <x v="11"/>
  </r>
  <r>
    <s v="It Follows "/>
    <n v="6.9"/>
    <x v="16"/>
    <m/>
    <x v="11"/>
  </r>
  <r>
    <s v="It Follows "/>
    <n v="6.9"/>
    <x v="10"/>
    <m/>
    <x v="11"/>
  </r>
  <r>
    <s v="Mad Max 2: The Road Warrior "/>
    <n v="7.6"/>
    <x v="0"/>
    <m/>
    <x v="11"/>
  </r>
  <r>
    <s v="Mad Max 2: The Road Warrior "/>
    <n v="7.6"/>
    <x v="1"/>
    <m/>
    <x v="11"/>
  </r>
  <r>
    <s v="Mad Max 2: The Road Warrior "/>
    <n v="7.6"/>
    <x v="3"/>
    <m/>
    <x v="11"/>
  </r>
  <r>
    <s v="Mad Max 2: The Road Warrior "/>
    <n v="7.6"/>
    <x v="4"/>
    <m/>
    <x v="11"/>
  </r>
  <r>
    <s v="The Legend of Drunken Master "/>
    <n v="7.6"/>
    <x v="0"/>
    <m/>
    <x v="11"/>
  </r>
  <r>
    <s v="The Legend of Drunken Master "/>
    <n v="7.6"/>
    <x v="7"/>
    <m/>
    <x v="11"/>
  </r>
  <r>
    <s v="Boys Don't Cry "/>
    <n v="7.6"/>
    <x v="18"/>
    <m/>
    <x v="11"/>
  </r>
  <r>
    <s v="Boys Don't Cry "/>
    <n v="7.6"/>
    <x v="15"/>
    <m/>
    <x v="11"/>
  </r>
  <r>
    <s v="Boys Don't Cry "/>
    <n v="7.6"/>
    <x v="12"/>
    <m/>
    <x v="11"/>
  </r>
  <r>
    <s v="Boys Don't Cry "/>
    <n v="7.6"/>
    <x v="5"/>
    <m/>
    <x v="11"/>
  </r>
  <r>
    <s v="Silent House "/>
    <n v="5.3"/>
    <x v="12"/>
    <m/>
    <x v="11"/>
  </r>
  <r>
    <s v="Silent House "/>
    <n v="5.3"/>
    <x v="16"/>
    <m/>
    <x v="11"/>
  </r>
  <r>
    <s v="Silent House "/>
    <n v="5.3"/>
    <x v="10"/>
    <m/>
    <x v="11"/>
  </r>
  <r>
    <s v="Silent House "/>
    <n v="5.3"/>
    <x v="4"/>
    <m/>
    <x v="11"/>
  </r>
  <r>
    <s v="The Lives of Others "/>
    <n v="8.5"/>
    <x v="12"/>
    <m/>
    <x v="11"/>
  </r>
  <r>
    <s v="The Lives of Others "/>
    <n v="8.5"/>
    <x v="4"/>
    <m/>
    <x v="11"/>
  </r>
  <r>
    <s v="Courageous "/>
    <n v="7"/>
    <x v="12"/>
    <m/>
    <x v="11"/>
  </r>
  <r>
    <s v="The Triplets of Belleville "/>
    <n v="7.8"/>
    <x v="6"/>
    <m/>
    <x v="11"/>
  </r>
  <r>
    <s v="The Triplets of Belleville "/>
    <n v="7.8"/>
    <x v="7"/>
    <m/>
    <x v="11"/>
  </r>
  <r>
    <s v="The Triplets of Belleville "/>
    <n v="7.8"/>
    <x v="12"/>
    <m/>
    <x v="11"/>
  </r>
  <r>
    <s v="Smoke Signals "/>
    <n v="7.2"/>
    <x v="7"/>
    <m/>
    <x v="11"/>
  </r>
  <r>
    <s v="Smoke Signals "/>
    <n v="7.2"/>
    <x v="12"/>
    <m/>
    <x v="11"/>
  </r>
  <r>
    <s v="Before Sunset "/>
    <n v="8"/>
    <x v="12"/>
    <m/>
    <x v="11"/>
  </r>
  <r>
    <s v="Before Sunset "/>
    <n v="8"/>
    <x v="5"/>
    <m/>
    <x v="11"/>
  </r>
  <r>
    <s v="Amores Perros "/>
    <n v="8.1"/>
    <x v="12"/>
    <m/>
    <x v="11"/>
  </r>
  <r>
    <s v="Amores Perros "/>
    <n v="8.1"/>
    <x v="4"/>
    <m/>
    <x v="11"/>
  </r>
  <r>
    <s v="Thirteen "/>
    <n v="6.8"/>
    <x v="12"/>
    <m/>
    <x v="11"/>
  </r>
  <r>
    <s v="Winter's Bone "/>
    <n v="7.2"/>
    <x v="12"/>
    <m/>
    <x v="11"/>
  </r>
  <r>
    <s v="Me and You and Everyone We Know "/>
    <n v="7.4"/>
    <x v="7"/>
    <m/>
    <x v="11"/>
  </r>
  <r>
    <s v="Me and You and Everyone We Know "/>
    <n v="7.4"/>
    <x v="12"/>
    <m/>
    <x v="11"/>
  </r>
  <r>
    <s v="We Are Your Friends "/>
    <n v="6.1"/>
    <x v="12"/>
    <m/>
    <x v="11"/>
  </r>
  <r>
    <s v="We Are Your Friends "/>
    <n v="6.1"/>
    <x v="19"/>
    <m/>
    <x v="11"/>
  </r>
  <r>
    <s v="We Are Your Friends "/>
    <n v="6.1"/>
    <x v="5"/>
    <m/>
    <x v="11"/>
  </r>
  <r>
    <s v="Harsh Times "/>
    <n v="7"/>
    <x v="0"/>
    <m/>
    <x v="11"/>
  </r>
  <r>
    <s v="Harsh Times "/>
    <n v="7"/>
    <x v="15"/>
    <m/>
    <x v="11"/>
  </r>
  <r>
    <s v="Harsh Times "/>
    <n v="7"/>
    <x v="12"/>
    <m/>
    <x v="11"/>
  </r>
  <r>
    <s v="Harsh Times "/>
    <n v="7"/>
    <x v="4"/>
    <m/>
    <x v="11"/>
  </r>
  <r>
    <s v="Captive "/>
    <n v="5.3"/>
    <x v="15"/>
    <m/>
    <x v="11"/>
  </r>
  <r>
    <s v="Captive "/>
    <n v="5.3"/>
    <x v="12"/>
    <m/>
    <x v="11"/>
  </r>
  <r>
    <s v="Captive "/>
    <n v="5.3"/>
    <x v="4"/>
    <m/>
    <x v="11"/>
  </r>
  <r>
    <s v="Full Frontal "/>
    <n v="4.7"/>
    <x v="7"/>
    <m/>
    <x v="11"/>
  </r>
  <r>
    <s v="Full Frontal "/>
    <n v="4.7"/>
    <x v="5"/>
    <m/>
    <x v="11"/>
  </r>
  <r>
    <s v="Witchboard "/>
    <n v="5.7"/>
    <x v="16"/>
    <m/>
    <x v="11"/>
  </r>
  <r>
    <s v="Witchboard "/>
    <n v="5.7"/>
    <x v="10"/>
    <m/>
    <x v="11"/>
  </r>
  <r>
    <s v="Witchboard "/>
    <n v="5.7"/>
    <x v="4"/>
    <m/>
    <x v="11"/>
  </r>
  <r>
    <s v="Shortbus "/>
    <n v="6.5"/>
    <x v="7"/>
    <m/>
    <x v="11"/>
  </r>
  <r>
    <s v="Shortbus "/>
    <n v="6.5"/>
    <x v="12"/>
    <m/>
    <x v="11"/>
  </r>
  <r>
    <s v="Shortbus "/>
    <n v="6.5"/>
    <x v="5"/>
    <m/>
    <x v="11"/>
  </r>
  <r>
    <s v="Waltz with Bashir "/>
    <n v="8"/>
    <x v="6"/>
    <m/>
    <x v="11"/>
  </r>
  <r>
    <s v="Waltz with Bashir "/>
    <n v="8"/>
    <x v="18"/>
    <m/>
    <x v="11"/>
  </r>
  <r>
    <s v="Waltz with Bashir "/>
    <n v="8"/>
    <x v="20"/>
    <m/>
    <x v="11"/>
  </r>
  <r>
    <s v="Waltz with Bashir "/>
    <n v="8"/>
    <x v="12"/>
    <m/>
    <x v="11"/>
  </r>
  <r>
    <s v="Waltz with Bashir "/>
    <n v="8"/>
    <x v="13"/>
    <m/>
    <x v="11"/>
  </r>
  <r>
    <s v="Waltz with Bashir "/>
    <n v="8"/>
    <x v="17"/>
    <m/>
    <x v="11"/>
  </r>
  <r>
    <s v="No End in Sight "/>
    <n v="8.3000000000000007"/>
    <x v="20"/>
    <m/>
    <x v="11"/>
  </r>
  <r>
    <s v="No End in Sight "/>
    <n v="8.3000000000000007"/>
    <x v="17"/>
    <m/>
    <x v="11"/>
  </r>
  <r>
    <s v="The Diary of a Teenage Girl "/>
    <n v="6.9"/>
    <x v="12"/>
    <m/>
    <x v="11"/>
  </r>
  <r>
    <s v="The Diary of a Teenage Girl "/>
    <n v="6.9"/>
    <x v="5"/>
    <m/>
    <x v="11"/>
  </r>
  <r>
    <s v="In the Shadow of the Moon "/>
    <n v="8.1"/>
    <x v="20"/>
    <m/>
    <x v="11"/>
  </r>
  <r>
    <s v="In the Shadow of the Moon "/>
    <n v="8.1"/>
    <x v="13"/>
    <m/>
    <x v="11"/>
  </r>
  <r>
    <s v="Inside Deep Throat "/>
    <n v="6.8"/>
    <x v="18"/>
    <m/>
    <x v="11"/>
  </r>
  <r>
    <s v="Inside Deep Throat "/>
    <n v="6.8"/>
    <x v="20"/>
    <m/>
    <x v="11"/>
  </r>
  <r>
    <s v="Inside Deep Throat "/>
    <n v="6.8"/>
    <x v="13"/>
    <m/>
    <x v="11"/>
  </r>
  <r>
    <s v="The Virginity Hit "/>
    <n v="4.5999999999999996"/>
    <x v="7"/>
    <m/>
    <x v="11"/>
  </r>
  <r>
    <s v="House of D "/>
    <n v="7"/>
    <x v="7"/>
    <m/>
    <x v="11"/>
  </r>
  <r>
    <s v="House of D "/>
    <n v="7"/>
    <x v="12"/>
    <m/>
    <x v="11"/>
  </r>
  <r>
    <s v="Six-String Samurai "/>
    <n v="6.7"/>
    <x v="0"/>
    <m/>
    <x v="11"/>
  </r>
  <r>
    <s v="Six-String Samurai "/>
    <n v="6.7"/>
    <x v="1"/>
    <m/>
    <x v="11"/>
  </r>
  <r>
    <s v="Six-String Samurai "/>
    <n v="6.7"/>
    <x v="7"/>
    <m/>
    <x v="11"/>
  </r>
  <r>
    <s v="Six-String Samurai "/>
    <n v="6.7"/>
    <x v="12"/>
    <m/>
    <x v="11"/>
  </r>
  <r>
    <s v="Six-String Samurai "/>
    <n v="6.7"/>
    <x v="19"/>
    <m/>
    <x v="11"/>
  </r>
  <r>
    <s v="Six-String Samurai "/>
    <n v="6.7"/>
    <x v="3"/>
    <m/>
    <x v="11"/>
  </r>
  <r>
    <s v="Saint John of Las Vegas "/>
    <n v="5.8"/>
    <x v="7"/>
    <m/>
    <x v="11"/>
  </r>
  <r>
    <s v="Saint John of Las Vegas "/>
    <n v="5.8"/>
    <x v="12"/>
    <m/>
    <x v="11"/>
  </r>
  <r>
    <s v="Stonewall "/>
    <n v="4.5"/>
    <x v="12"/>
    <m/>
    <x v="11"/>
  </r>
  <r>
    <s v="The Missing Person "/>
    <n v="6.2"/>
    <x v="12"/>
    <m/>
    <x v="11"/>
  </r>
  <r>
    <s v="London "/>
    <n v="6.6"/>
    <x v="12"/>
    <m/>
    <x v="11"/>
  </r>
  <r>
    <s v="London "/>
    <n v="6.6"/>
    <x v="5"/>
    <m/>
    <x v="11"/>
  </r>
  <r>
    <s v="Sherrybaby "/>
    <n v="6.6"/>
    <x v="12"/>
    <m/>
    <x v="11"/>
  </r>
  <r>
    <s v="Gangster's Paradise: Jerusalema "/>
    <n v="7.8"/>
    <x v="0"/>
    <m/>
    <x v="11"/>
  </r>
  <r>
    <s v="Gangster's Paradise: Jerusalema "/>
    <n v="7.8"/>
    <x v="15"/>
    <m/>
    <x v="11"/>
  </r>
  <r>
    <s v="Gangster's Paradise: Jerusalema "/>
    <n v="7.8"/>
    <x v="12"/>
    <m/>
    <x v="11"/>
  </r>
  <r>
    <s v="The Lady from Shanghai "/>
    <n v="7.7"/>
    <x v="15"/>
    <m/>
    <x v="11"/>
  </r>
  <r>
    <s v="The Lady from Shanghai "/>
    <n v="7.7"/>
    <x v="12"/>
    <m/>
    <x v="11"/>
  </r>
  <r>
    <s v="The Lady from Shanghai "/>
    <n v="7.7"/>
    <x v="22"/>
    <m/>
    <x v="11"/>
  </r>
  <r>
    <s v="The Lady from Shanghai "/>
    <n v="7.7"/>
    <x v="10"/>
    <m/>
    <x v="11"/>
  </r>
  <r>
    <s v="The Lady from Shanghai "/>
    <n v="7.7"/>
    <x v="4"/>
    <m/>
    <x v="11"/>
  </r>
  <r>
    <s v="The Ghastly Love of Johnny X "/>
    <n v="5.7"/>
    <x v="7"/>
    <m/>
    <x v="11"/>
  </r>
  <r>
    <s v="The Ghastly Love of Johnny X "/>
    <n v="5.7"/>
    <x v="2"/>
    <m/>
    <x v="11"/>
  </r>
  <r>
    <s v="The Ghastly Love of Johnny X "/>
    <n v="5.7"/>
    <x v="9"/>
    <m/>
    <x v="11"/>
  </r>
  <r>
    <s v="The Ghastly Love of Johnny X "/>
    <n v="5.7"/>
    <x v="3"/>
    <m/>
    <x v="11"/>
  </r>
  <r>
    <s v="River's Edge "/>
    <n v="7.1"/>
    <x v="15"/>
    <m/>
    <x v="11"/>
  </r>
  <r>
    <s v="River's Edge "/>
    <n v="7.1"/>
    <x v="12"/>
    <m/>
    <x v="11"/>
  </r>
  <r>
    <s v="Northfork "/>
    <n v="6.4"/>
    <x v="12"/>
    <m/>
    <x v="11"/>
  </r>
  <r>
    <s v="Northfork "/>
    <n v="6.4"/>
    <x v="2"/>
    <m/>
    <x v="11"/>
  </r>
  <r>
    <s v="Buried "/>
    <n v="7"/>
    <x v="12"/>
    <m/>
    <x v="11"/>
  </r>
  <r>
    <s v="Buried "/>
    <n v="7"/>
    <x v="10"/>
    <m/>
    <x v="11"/>
  </r>
  <r>
    <s v="Buried "/>
    <n v="7"/>
    <x v="4"/>
    <m/>
    <x v="11"/>
  </r>
  <r>
    <s v="One to Another "/>
    <n v="5.8"/>
    <x v="12"/>
    <m/>
    <x v="11"/>
  </r>
  <r>
    <s v="Man on Wire "/>
    <n v="7.8"/>
    <x v="18"/>
    <m/>
    <x v="11"/>
  </r>
  <r>
    <s v="Man on Wire "/>
    <n v="7.8"/>
    <x v="15"/>
    <m/>
    <x v="11"/>
  </r>
  <r>
    <s v="Man on Wire "/>
    <n v="7.8"/>
    <x v="20"/>
    <m/>
    <x v="11"/>
  </r>
  <r>
    <s v="Man on Wire "/>
    <n v="7.8"/>
    <x v="13"/>
    <m/>
    <x v="11"/>
  </r>
  <r>
    <s v="Man on Wire "/>
    <n v="7.8"/>
    <x v="4"/>
    <m/>
    <x v="11"/>
  </r>
  <r>
    <s v="Brotherly Love "/>
    <n v="7.2"/>
    <x v="12"/>
    <m/>
    <x v="11"/>
  </r>
  <r>
    <s v="The Last Exorcism "/>
    <n v="5.6"/>
    <x v="12"/>
    <m/>
    <x v="11"/>
  </r>
  <r>
    <s v="The Last Exorcism "/>
    <n v="5.6"/>
    <x v="16"/>
    <m/>
    <x v="11"/>
  </r>
  <r>
    <s v="The Last Exorcism "/>
    <n v="5.6"/>
    <x v="4"/>
    <m/>
    <x v="11"/>
  </r>
  <r>
    <s v="El crimen del padre Amaro "/>
    <n v="6.8"/>
    <x v="12"/>
    <m/>
    <x v="11"/>
  </r>
  <r>
    <s v="El crimen del padre Amaro "/>
    <n v="6.8"/>
    <x v="5"/>
    <m/>
    <x v="11"/>
  </r>
  <r>
    <s v="Beasts of the Southern Wild "/>
    <n v="7.3"/>
    <x v="12"/>
    <m/>
    <x v="11"/>
  </r>
  <r>
    <s v="Beasts of the Southern Wild "/>
    <n v="7.3"/>
    <x v="2"/>
    <m/>
    <x v="11"/>
  </r>
  <r>
    <s v="Songcatcher "/>
    <n v="7.3"/>
    <x v="12"/>
    <m/>
    <x v="11"/>
  </r>
  <r>
    <s v="Songcatcher "/>
    <n v="7.3"/>
    <x v="19"/>
    <m/>
    <x v="11"/>
  </r>
  <r>
    <s v="The Greatest Movie Ever Sold "/>
    <n v="6.6"/>
    <x v="7"/>
    <m/>
    <x v="11"/>
  </r>
  <r>
    <s v="The Greatest Movie Ever Sold "/>
    <n v="6.6"/>
    <x v="20"/>
    <m/>
    <x v="11"/>
  </r>
  <r>
    <s v="Travelers and Magicians "/>
    <n v="7.5"/>
    <x v="1"/>
    <m/>
    <x v="11"/>
  </r>
  <r>
    <s v="Travelers and Magicians "/>
    <n v="7.5"/>
    <x v="12"/>
    <m/>
    <x v="11"/>
  </r>
  <r>
    <s v="Run Lola Run "/>
    <n v="7.8"/>
    <x v="15"/>
    <m/>
    <x v="11"/>
  </r>
  <r>
    <s v="Run Lola Run "/>
    <n v="7.8"/>
    <x v="12"/>
    <m/>
    <x v="11"/>
  </r>
  <r>
    <s v="May "/>
    <n v="6.7"/>
    <x v="12"/>
    <m/>
    <x v="11"/>
  </r>
  <r>
    <s v="May "/>
    <n v="6.7"/>
    <x v="16"/>
    <m/>
    <x v="11"/>
  </r>
  <r>
    <s v="In the Bedroom "/>
    <n v="7.5"/>
    <x v="15"/>
    <m/>
    <x v="11"/>
  </r>
  <r>
    <s v="In the Bedroom "/>
    <n v="7.5"/>
    <x v="12"/>
    <m/>
    <x v="11"/>
  </r>
  <r>
    <s v="I Spit on Your Grave "/>
    <n v="6.3"/>
    <x v="16"/>
    <m/>
    <x v="11"/>
  </r>
  <r>
    <s v="I Spit on Your Grave "/>
    <n v="6.3"/>
    <x v="4"/>
    <m/>
    <x v="11"/>
  </r>
  <r>
    <s v="Happy, Texas "/>
    <n v="6.3"/>
    <x v="7"/>
    <m/>
    <x v="11"/>
  </r>
  <r>
    <s v="Happy, Texas "/>
    <n v="6.3"/>
    <x v="15"/>
    <m/>
    <x v="11"/>
  </r>
  <r>
    <s v="Happy, Texas "/>
    <n v="6.3"/>
    <x v="5"/>
    <m/>
    <x v="11"/>
  </r>
  <r>
    <s v="My Summer of Love "/>
    <n v="6.8"/>
    <x v="12"/>
    <m/>
    <x v="11"/>
  </r>
  <r>
    <s v="My Summer of Love "/>
    <n v="6.8"/>
    <x v="5"/>
    <m/>
    <x v="11"/>
  </r>
  <r>
    <s v="The Lunchbox "/>
    <n v="7.8"/>
    <x v="12"/>
    <m/>
    <x v="11"/>
  </r>
  <r>
    <s v="The Lunchbox "/>
    <n v="7.8"/>
    <x v="5"/>
    <m/>
    <x v="11"/>
  </r>
  <r>
    <s v="Yes "/>
    <n v="6.9"/>
    <x v="12"/>
    <m/>
    <x v="11"/>
  </r>
  <r>
    <s v="Yes "/>
    <n v="6.9"/>
    <x v="5"/>
    <m/>
    <x v="11"/>
  </r>
  <r>
    <s v="Foolish "/>
    <n v="4.3"/>
    <x v="7"/>
    <m/>
    <x v="11"/>
  </r>
  <r>
    <s v="Foolish "/>
    <n v="4.3"/>
    <x v="12"/>
    <m/>
    <x v="11"/>
  </r>
  <r>
    <s v="Caramel "/>
    <n v="7.2"/>
    <x v="7"/>
    <m/>
    <x v="11"/>
  </r>
  <r>
    <s v="Caramel "/>
    <n v="7.2"/>
    <x v="12"/>
    <m/>
    <x v="11"/>
  </r>
  <r>
    <s v="Caramel "/>
    <n v="7.2"/>
    <x v="5"/>
    <m/>
    <x v="11"/>
  </r>
  <r>
    <s v="The Bubble "/>
    <n v="7.3"/>
    <x v="7"/>
    <m/>
    <x v="11"/>
  </r>
  <r>
    <s v="The Bubble "/>
    <n v="7.3"/>
    <x v="12"/>
    <m/>
    <x v="11"/>
  </r>
  <r>
    <s v="The Bubble "/>
    <n v="7.3"/>
    <x v="5"/>
    <m/>
    <x v="11"/>
  </r>
  <r>
    <s v="Mississippi Mermaid "/>
    <n v="7.2"/>
    <x v="15"/>
    <m/>
    <x v="11"/>
  </r>
  <r>
    <s v="Mississippi Mermaid "/>
    <n v="7.2"/>
    <x v="12"/>
    <m/>
    <x v="11"/>
  </r>
  <r>
    <s v="Mississippi Mermaid "/>
    <n v="7.2"/>
    <x v="5"/>
    <m/>
    <x v="11"/>
  </r>
  <r>
    <s v="I Love Your Work "/>
    <n v="5.4"/>
    <x v="12"/>
    <m/>
    <x v="11"/>
  </r>
  <r>
    <s v="I Love Your Work "/>
    <n v="5.4"/>
    <x v="10"/>
    <m/>
    <x v="11"/>
  </r>
  <r>
    <s v="Waitress "/>
    <n v="7.1"/>
    <x v="7"/>
    <m/>
    <x v="11"/>
  </r>
  <r>
    <s v="Waitress "/>
    <n v="7.1"/>
    <x v="12"/>
    <m/>
    <x v="11"/>
  </r>
  <r>
    <s v="Waitress "/>
    <n v="7.1"/>
    <x v="5"/>
    <m/>
    <x v="11"/>
  </r>
  <r>
    <s v="Bloodsport "/>
    <n v="6.8"/>
    <x v="0"/>
    <m/>
    <x v="11"/>
  </r>
  <r>
    <s v="Bloodsport "/>
    <n v="6.8"/>
    <x v="18"/>
    <m/>
    <x v="11"/>
  </r>
  <r>
    <s v="Bloodsport "/>
    <n v="6.8"/>
    <x v="12"/>
    <m/>
    <x v="11"/>
  </r>
  <r>
    <s v="Bloodsport "/>
    <n v="6.8"/>
    <x v="14"/>
    <m/>
    <x v="11"/>
  </r>
  <r>
    <s v="Kids "/>
    <n v="7"/>
    <x v="12"/>
    <m/>
    <x v="11"/>
  </r>
  <r>
    <s v="The Squid and the Whale "/>
    <n v="7.4"/>
    <x v="7"/>
    <m/>
    <x v="11"/>
  </r>
  <r>
    <s v="The Squid and the Whale "/>
    <n v="7.4"/>
    <x v="12"/>
    <m/>
    <x v="11"/>
  </r>
  <r>
    <s v="Kissing Jessica Stein "/>
    <n v="6.7"/>
    <x v="7"/>
    <m/>
    <x v="11"/>
  </r>
  <r>
    <s v="Kissing Jessica Stein "/>
    <n v="6.7"/>
    <x v="12"/>
    <m/>
    <x v="11"/>
  </r>
  <r>
    <s v="Kissing Jessica Stein "/>
    <n v="6.7"/>
    <x v="5"/>
    <m/>
    <x v="11"/>
  </r>
  <r>
    <s v="Exotica "/>
    <n v="7.2"/>
    <x v="12"/>
    <m/>
    <x v="11"/>
  </r>
  <r>
    <s v="Exotica "/>
    <n v="7.2"/>
    <x v="10"/>
    <m/>
    <x v="11"/>
  </r>
  <r>
    <s v="Exotica "/>
    <n v="7.2"/>
    <x v="5"/>
    <m/>
    <x v="11"/>
  </r>
  <r>
    <s v="Buffalo '66 "/>
    <n v="7.5"/>
    <x v="7"/>
    <m/>
    <x v="11"/>
  </r>
  <r>
    <s v="Buffalo '66 "/>
    <n v="7.5"/>
    <x v="15"/>
    <m/>
    <x v="11"/>
  </r>
  <r>
    <s v="Buffalo '66 "/>
    <n v="7.5"/>
    <x v="12"/>
    <m/>
    <x v="11"/>
  </r>
  <r>
    <s v="Buffalo '66 "/>
    <n v="7.5"/>
    <x v="5"/>
    <m/>
    <x v="11"/>
  </r>
  <r>
    <s v="Insidious "/>
    <n v="6.8"/>
    <x v="2"/>
    <m/>
    <x v="11"/>
  </r>
  <r>
    <s v="Insidious "/>
    <n v="6.8"/>
    <x v="16"/>
    <m/>
    <x v="11"/>
  </r>
  <r>
    <s v="Insidious "/>
    <n v="6.8"/>
    <x v="10"/>
    <m/>
    <x v="11"/>
  </r>
  <r>
    <s v="Insidious "/>
    <n v="6.8"/>
    <x v="4"/>
    <m/>
    <x v="11"/>
  </r>
  <r>
    <s v="Nine Queens "/>
    <n v="7.9"/>
    <x v="15"/>
    <m/>
    <x v="11"/>
  </r>
  <r>
    <s v="Nine Queens "/>
    <n v="7.9"/>
    <x v="12"/>
    <m/>
    <x v="11"/>
  </r>
  <r>
    <s v="Nine Queens "/>
    <n v="7.9"/>
    <x v="4"/>
    <m/>
    <x v="11"/>
  </r>
  <r>
    <s v="The Ballad of Jack and Rose "/>
    <n v="6.7"/>
    <x v="12"/>
    <m/>
    <x v="11"/>
  </r>
  <r>
    <s v="The To Do List "/>
    <n v="5.8"/>
    <x v="7"/>
    <m/>
    <x v="11"/>
  </r>
  <r>
    <s v="The To Do List "/>
    <n v="5.8"/>
    <x v="5"/>
    <m/>
    <x v="11"/>
  </r>
  <r>
    <s v="Killing Zoe "/>
    <n v="6.5"/>
    <x v="15"/>
    <m/>
    <x v="11"/>
  </r>
  <r>
    <s v="Killing Zoe "/>
    <n v="6.5"/>
    <x v="12"/>
    <m/>
    <x v="11"/>
  </r>
  <r>
    <s v="Killing Zoe "/>
    <n v="6.5"/>
    <x v="4"/>
    <m/>
    <x v="11"/>
  </r>
  <r>
    <s v="The Believer "/>
    <n v="7.2"/>
    <x v="12"/>
    <m/>
    <x v="11"/>
  </r>
  <r>
    <s v="Session 9 "/>
    <n v="6.5"/>
    <x v="16"/>
    <m/>
    <x v="11"/>
  </r>
  <r>
    <s v="Session 9 "/>
    <n v="6.5"/>
    <x v="10"/>
    <m/>
    <x v="11"/>
  </r>
  <r>
    <s v="I Want Someone to Eat Cheese With "/>
    <n v="6.2"/>
    <x v="7"/>
    <m/>
    <x v="11"/>
  </r>
  <r>
    <s v="I Want Someone to Eat Cheese With "/>
    <n v="6.2"/>
    <x v="5"/>
    <m/>
    <x v="11"/>
  </r>
  <r>
    <s v="Modern Times "/>
    <n v="8.6"/>
    <x v="7"/>
    <m/>
    <x v="11"/>
  </r>
  <r>
    <s v="Modern Times "/>
    <n v="8.6"/>
    <x v="12"/>
    <m/>
    <x v="11"/>
  </r>
  <r>
    <s v="Modern Times "/>
    <n v="8.6"/>
    <x v="8"/>
    <m/>
    <x v="11"/>
  </r>
  <r>
    <s v="Stolen Summer "/>
    <n v="6.5"/>
    <x v="12"/>
    <m/>
    <x v="11"/>
  </r>
  <r>
    <s v="My Name Is Bruce "/>
    <n v="6.3"/>
    <x v="7"/>
    <m/>
    <x v="11"/>
  </r>
  <r>
    <s v="My Name Is Bruce "/>
    <n v="6.3"/>
    <x v="2"/>
    <m/>
    <x v="11"/>
  </r>
  <r>
    <s v="The Salon "/>
    <n v="4.3"/>
    <x v="7"/>
    <m/>
    <x v="11"/>
  </r>
  <r>
    <s v="The Salon "/>
    <n v="4.3"/>
    <x v="12"/>
    <m/>
    <x v="11"/>
  </r>
  <r>
    <s v="Road Hard "/>
    <n v="6.1"/>
    <x v="7"/>
    <m/>
    <x v="11"/>
  </r>
  <r>
    <s v="Amigo "/>
    <n v="5.8"/>
    <x v="12"/>
    <m/>
    <x v="11"/>
  </r>
  <r>
    <s v="Amigo "/>
    <n v="5.8"/>
    <x v="17"/>
    <m/>
    <x v="11"/>
  </r>
  <r>
    <s v="Pontypool "/>
    <n v="6.7"/>
    <x v="2"/>
    <m/>
    <x v="11"/>
  </r>
  <r>
    <s v="Pontypool "/>
    <n v="6.7"/>
    <x v="16"/>
    <m/>
    <x v="11"/>
  </r>
  <r>
    <s v="Trucker "/>
    <n v="6.7"/>
    <x v="12"/>
    <m/>
    <x v="11"/>
  </r>
  <r>
    <s v="The Lords of Salem "/>
    <n v="5.0999999999999996"/>
    <x v="12"/>
    <m/>
    <x v="11"/>
  </r>
  <r>
    <s v="The Lords of Salem "/>
    <n v="5.0999999999999996"/>
    <x v="2"/>
    <m/>
    <x v="11"/>
  </r>
  <r>
    <s v="The Lords of Salem "/>
    <n v="5.0999999999999996"/>
    <x v="16"/>
    <m/>
    <x v="11"/>
  </r>
  <r>
    <s v="The Lords of Salem "/>
    <n v="5.0999999999999996"/>
    <x v="4"/>
    <m/>
    <x v="11"/>
  </r>
  <r>
    <s v="Snow White and the Seven Dwarfs "/>
    <n v="7.7"/>
    <x v="6"/>
    <m/>
    <x v="11"/>
  </r>
  <r>
    <s v="Snow White and the Seven Dwarfs "/>
    <n v="7.7"/>
    <x v="8"/>
    <m/>
    <x v="11"/>
  </r>
  <r>
    <s v="Snow White and the Seven Dwarfs "/>
    <n v="7.7"/>
    <x v="2"/>
    <m/>
    <x v="11"/>
  </r>
  <r>
    <s v="Snow White and the Seven Dwarfs "/>
    <n v="7.7"/>
    <x v="9"/>
    <m/>
    <x v="11"/>
  </r>
  <r>
    <s v="The Holy Girl "/>
    <n v="6.7"/>
    <x v="12"/>
    <m/>
    <x v="11"/>
  </r>
  <r>
    <s v="Incident at Loch Ness "/>
    <n v="6.6"/>
    <x v="1"/>
    <m/>
    <x v="11"/>
  </r>
  <r>
    <s v="Incident at Loch Ness "/>
    <n v="6.6"/>
    <x v="7"/>
    <m/>
    <x v="11"/>
  </r>
  <r>
    <s v="Incident at Loch Ness "/>
    <n v="6.6"/>
    <x v="16"/>
    <m/>
    <x v="11"/>
  </r>
  <r>
    <s v="Lock, Stock and Two Smoking Barrels "/>
    <n v="8.1999999999999993"/>
    <x v="7"/>
    <m/>
    <x v="11"/>
  </r>
  <r>
    <s v="Lock, Stock and Two Smoking Barrels "/>
    <n v="8.1999999999999993"/>
    <x v="15"/>
    <m/>
    <x v="11"/>
  </r>
  <r>
    <s v="The Celebration "/>
    <n v="8.1"/>
    <x v="12"/>
    <m/>
    <x v="11"/>
  </r>
  <r>
    <s v="Trees Lounge "/>
    <n v="7.2"/>
    <x v="7"/>
    <m/>
    <x v="11"/>
  </r>
  <r>
    <s v="Trees Lounge "/>
    <n v="7.2"/>
    <x v="12"/>
    <m/>
    <x v="11"/>
  </r>
  <r>
    <s v="Journey from the Fall "/>
    <n v="7.4"/>
    <x v="12"/>
    <m/>
    <x v="11"/>
  </r>
  <r>
    <s v="The Basket "/>
    <n v="6.5"/>
    <x v="12"/>
    <m/>
    <x v="11"/>
  </r>
  <r>
    <s v="Eddie: The Sleepwalking Cannibal "/>
    <n v="5.7"/>
    <x v="7"/>
    <m/>
    <x v="11"/>
  </r>
  <r>
    <s v="Eddie: The Sleepwalking Cannibal "/>
    <n v="5.7"/>
    <x v="16"/>
    <m/>
    <x v="11"/>
  </r>
  <r>
    <s v="The Hebrew Hammer "/>
    <n v="6.2"/>
    <x v="7"/>
    <m/>
    <x v="11"/>
  </r>
  <r>
    <s v="Friday the 13th Part 2 "/>
    <n v="6.1"/>
    <x v="16"/>
    <m/>
    <x v="11"/>
  </r>
  <r>
    <s v="Friday the 13th Part 2 "/>
    <n v="6.1"/>
    <x v="10"/>
    <m/>
    <x v="11"/>
  </r>
  <r>
    <s v="Friday the 13th Part 2 "/>
    <n v="6.1"/>
    <x v="4"/>
    <m/>
    <x v="11"/>
  </r>
  <r>
    <s v="Filly Brown "/>
    <n v="5.7"/>
    <x v="12"/>
    <m/>
    <x v="11"/>
  </r>
  <r>
    <s v="Filly Brown "/>
    <n v="5.7"/>
    <x v="19"/>
    <m/>
    <x v="11"/>
  </r>
  <r>
    <s v="Sex, Lies, and Videotape "/>
    <n v="7.2"/>
    <x v="12"/>
    <m/>
    <x v="11"/>
  </r>
  <r>
    <s v="Saw "/>
    <n v="7.7"/>
    <x v="16"/>
    <m/>
    <x v="11"/>
  </r>
  <r>
    <s v="Saw "/>
    <n v="7.7"/>
    <x v="10"/>
    <m/>
    <x v="11"/>
  </r>
  <r>
    <s v="Saw "/>
    <n v="7.7"/>
    <x v="4"/>
    <m/>
    <x v="11"/>
  </r>
  <r>
    <s v="Super Troopers "/>
    <n v="7.1"/>
    <x v="7"/>
    <m/>
    <x v="11"/>
  </r>
  <r>
    <s v="Super Troopers "/>
    <n v="7.1"/>
    <x v="15"/>
    <m/>
    <x v="11"/>
  </r>
  <r>
    <s v="Super Troopers "/>
    <n v="7.1"/>
    <x v="10"/>
    <m/>
    <x v="11"/>
  </r>
  <r>
    <s v="The Amazing Catfish "/>
    <n v="7"/>
    <x v="7"/>
    <m/>
    <x v="11"/>
  </r>
  <r>
    <s v="The Amazing Catfish "/>
    <n v="7"/>
    <x v="12"/>
    <m/>
    <x v="11"/>
  </r>
  <r>
    <s v="Monsoon Wedding "/>
    <n v="7.4"/>
    <x v="7"/>
    <m/>
    <x v="11"/>
  </r>
  <r>
    <s v="Monsoon Wedding "/>
    <n v="7.4"/>
    <x v="12"/>
    <m/>
    <x v="11"/>
  </r>
  <r>
    <s v="Monsoon Wedding "/>
    <n v="7.4"/>
    <x v="5"/>
    <m/>
    <x v="11"/>
  </r>
  <r>
    <s v="You Can Count on Me "/>
    <n v="7.7"/>
    <x v="12"/>
    <m/>
    <x v="11"/>
  </r>
  <r>
    <s v="But I'm a Cheerleader "/>
    <n v="6.6"/>
    <x v="7"/>
    <m/>
    <x v="11"/>
  </r>
  <r>
    <s v="But I'm a Cheerleader "/>
    <n v="6.6"/>
    <x v="12"/>
    <m/>
    <x v="11"/>
  </r>
  <r>
    <s v="Home Run "/>
    <n v="6"/>
    <x v="12"/>
    <m/>
    <x v="11"/>
  </r>
  <r>
    <s v="Home Run "/>
    <n v="6"/>
    <x v="14"/>
    <m/>
    <x v="11"/>
  </r>
  <r>
    <s v="Reservoir Dogs "/>
    <n v="8.4"/>
    <x v="15"/>
    <m/>
    <x v="11"/>
  </r>
  <r>
    <s v="Reservoir Dogs "/>
    <n v="8.4"/>
    <x v="12"/>
    <m/>
    <x v="11"/>
  </r>
  <r>
    <s v="Reservoir Dogs "/>
    <n v="8.4"/>
    <x v="4"/>
    <m/>
    <x v="11"/>
  </r>
  <r>
    <s v="The Good, the Bad and the Ugly "/>
    <n v="8.9"/>
    <x v="11"/>
    <m/>
    <x v="11"/>
  </r>
  <r>
    <s v="The Second Mother "/>
    <n v="7.9"/>
    <x v="7"/>
    <m/>
    <x v="11"/>
  </r>
  <r>
    <s v="The Second Mother "/>
    <n v="7.9"/>
    <x v="12"/>
    <m/>
    <x v="11"/>
  </r>
  <r>
    <s v="Blue Like Jazz "/>
    <n v="6"/>
    <x v="7"/>
    <m/>
    <x v="11"/>
  </r>
  <r>
    <s v="Blue Like Jazz "/>
    <n v="6"/>
    <x v="12"/>
    <m/>
    <x v="11"/>
  </r>
  <r>
    <s v="Down and Out with the Dolls "/>
    <n v="6.1"/>
    <x v="7"/>
    <m/>
    <x v="11"/>
  </r>
  <r>
    <s v="Down and Out with the Dolls "/>
    <n v="6.1"/>
    <x v="19"/>
    <m/>
    <x v="11"/>
  </r>
  <r>
    <s v="Pink Ribbons, Inc. "/>
    <n v="7.4"/>
    <x v="20"/>
    <m/>
    <x v="11"/>
  </r>
  <r>
    <s v="Certifiably Jonathan "/>
    <n v="6.2"/>
    <x v="7"/>
    <m/>
    <x v="11"/>
  </r>
  <r>
    <s v="Certifiably Jonathan "/>
    <n v="6.2"/>
    <x v="20"/>
    <m/>
    <x v="11"/>
  </r>
  <r>
    <s v="The Knife of Don Juan "/>
    <n v="7.2"/>
    <x v="7"/>
    <m/>
    <x v="11"/>
  </r>
  <r>
    <s v="The Knife of Don Juan "/>
    <n v="7.2"/>
    <x v="12"/>
    <m/>
    <x v="11"/>
  </r>
  <r>
    <s v="Airborne "/>
    <n v="6.2"/>
    <x v="1"/>
    <m/>
    <x v="11"/>
  </r>
  <r>
    <s v="Airborne "/>
    <n v="6.2"/>
    <x v="7"/>
    <m/>
    <x v="11"/>
  </r>
  <r>
    <s v="Airborne "/>
    <n v="6.2"/>
    <x v="14"/>
    <m/>
    <x v="11"/>
  </r>
  <r>
    <s v="Waiting... "/>
    <n v="6.8"/>
    <x v="7"/>
    <m/>
    <x v="11"/>
  </r>
  <r>
    <s v="Dead Man's Shoes "/>
    <n v="7.7"/>
    <x v="15"/>
    <m/>
    <x v="11"/>
  </r>
  <r>
    <s v="Dead Man's Shoes "/>
    <n v="7.7"/>
    <x v="12"/>
    <m/>
    <x v="11"/>
  </r>
  <r>
    <s v="Dead Man's Shoes "/>
    <n v="7.7"/>
    <x v="4"/>
    <m/>
    <x v="11"/>
  </r>
  <r>
    <s v="From a Whisper to a Scream "/>
    <n v="5.9"/>
    <x v="0"/>
    <m/>
    <x v="11"/>
  </r>
  <r>
    <s v="From a Whisper to a Scream "/>
    <n v="5.9"/>
    <x v="12"/>
    <m/>
    <x v="11"/>
  </r>
  <r>
    <s v="From a Whisper to a Scream "/>
    <n v="5.9"/>
    <x v="16"/>
    <m/>
    <x v="11"/>
  </r>
  <r>
    <s v="From a Whisper to a Scream "/>
    <n v="5.9"/>
    <x v="4"/>
    <m/>
    <x v="11"/>
  </r>
  <r>
    <s v="Dracula: Pages from a Virgin's Diary "/>
    <n v="7"/>
    <x v="7"/>
    <m/>
    <x v="11"/>
  </r>
  <r>
    <s v="Dracula: Pages from a Virgin's Diary "/>
    <n v="7"/>
    <x v="16"/>
    <m/>
    <x v="11"/>
  </r>
  <r>
    <s v="Dracula: Pages from a Virgin's Diary "/>
    <n v="7"/>
    <x v="9"/>
    <m/>
    <x v="11"/>
  </r>
  <r>
    <s v="Beyond the Black Rainbow "/>
    <n v="6.1"/>
    <x v="3"/>
    <m/>
    <x v="11"/>
  </r>
  <r>
    <s v="Beyond the Black Rainbow "/>
    <n v="6.1"/>
    <x v="4"/>
    <m/>
    <x v="11"/>
  </r>
  <r>
    <s v="The Raid: Redemption "/>
    <n v="7.6"/>
    <x v="0"/>
    <m/>
    <x v="11"/>
  </r>
  <r>
    <s v="The Raid: Redemption "/>
    <n v="7.6"/>
    <x v="15"/>
    <m/>
    <x v="11"/>
  </r>
  <r>
    <s v="The Raid: Redemption "/>
    <n v="7.6"/>
    <x v="4"/>
    <m/>
    <x v="11"/>
  </r>
  <r>
    <s v="Rocky "/>
    <n v="8.1"/>
    <x v="12"/>
    <m/>
    <x v="11"/>
  </r>
  <r>
    <s v="Rocky "/>
    <n v="8.1"/>
    <x v="14"/>
    <m/>
    <x v="11"/>
  </r>
  <r>
    <s v="Unfriended "/>
    <n v="5.7"/>
    <x v="16"/>
    <m/>
    <x v="11"/>
  </r>
  <r>
    <s v="Unfriended "/>
    <n v="5.7"/>
    <x v="10"/>
    <m/>
    <x v="11"/>
  </r>
  <r>
    <s v="Unfriended "/>
    <n v="5.7"/>
    <x v="4"/>
    <m/>
    <x v="11"/>
  </r>
  <r>
    <s v="The Howling "/>
    <n v="6.6"/>
    <x v="16"/>
    <m/>
    <x v="11"/>
  </r>
  <r>
    <s v="Dr. No "/>
    <n v="7.3"/>
    <x v="0"/>
    <m/>
    <x v="11"/>
  </r>
  <r>
    <s v="Dr. No "/>
    <n v="7.3"/>
    <x v="1"/>
    <m/>
    <x v="11"/>
  </r>
  <r>
    <s v="Dr. No "/>
    <n v="7.3"/>
    <x v="4"/>
    <m/>
    <x v="11"/>
  </r>
  <r>
    <s v="Chernobyl Diaries "/>
    <n v="5"/>
    <x v="16"/>
    <m/>
    <x v="11"/>
  </r>
  <r>
    <s v="Chernobyl Diaries "/>
    <n v="5"/>
    <x v="10"/>
    <m/>
    <x v="11"/>
  </r>
  <r>
    <s v="Chernobyl Diaries "/>
    <n v="5"/>
    <x v="3"/>
    <m/>
    <x v="11"/>
  </r>
  <r>
    <s v="Chernobyl Diaries "/>
    <n v="5"/>
    <x v="4"/>
    <m/>
    <x v="11"/>
  </r>
  <r>
    <s v="Hellraiser "/>
    <n v="7"/>
    <x v="2"/>
    <m/>
    <x v="11"/>
  </r>
  <r>
    <s v="Hellraiser "/>
    <n v="7"/>
    <x v="16"/>
    <m/>
    <x v="11"/>
  </r>
  <r>
    <s v="Cry_Wolf "/>
    <n v="5.9"/>
    <x v="12"/>
    <m/>
    <x v="11"/>
  </r>
  <r>
    <s v="Cry_Wolf "/>
    <n v="5.9"/>
    <x v="16"/>
    <m/>
    <x v="11"/>
  </r>
  <r>
    <s v="Cry_Wolf "/>
    <n v="5.9"/>
    <x v="10"/>
    <m/>
    <x v="11"/>
  </r>
  <r>
    <s v="Cry_Wolf "/>
    <n v="5.9"/>
    <x v="4"/>
    <m/>
    <x v="11"/>
  </r>
  <r>
    <s v="Godzilla 2000 "/>
    <n v="6"/>
    <x v="0"/>
    <m/>
    <x v="11"/>
  </r>
  <r>
    <s v="Godzilla 2000 "/>
    <n v="6"/>
    <x v="1"/>
    <m/>
    <x v="11"/>
  </r>
  <r>
    <s v="Godzilla 2000 "/>
    <n v="6"/>
    <x v="12"/>
    <m/>
    <x v="11"/>
  </r>
  <r>
    <s v="Godzilla 2000 "/>
    <n v="6"/>
    <x v="3"/>
    <m/>
    <x v="11"/>
  </r>
  <r>
    <s v="Godzilla 2000 "/>
    <n v="6"/>
    <x v="4"/>
    <m/>
    <x v="11"/>
  </r>
  <r>
    <s v="Blue Valentine "/>
    <n v="7.4"/>
    <x v="12"/>
    <m/>
    <x v="11"/>
  </r>
  <r>
    <s v="Blue Valentine "/>
    <n v="7.4"/>
    <x v="5"/>
    <m/>
    <x v="11"/>
  </r>
  <r>
    <s v="Transamerica "/>
    <n v="7.4"/>
    <x v="1"/>
    <m/>
    <x v="11"/>
  </r>
  <r>
    <s v="Transamerica "/>
    <n v="7.4"/>
    <x v="7"/>
    <m/>
    <x v="11"/>
  </r>
  <r>
    <s v="Transamerica "/>
    <n v="7.4"/>
    <x v="12"/>
    <m/>
    <x v="11"/>
  </r>
  <r>
    <s v="The Devil Inside "/>
    <n v="4.2"/>
    <x v="16"/>
    <m/>
    <x v="11"/>
  </r>
  <r>
    <s v="Beyond the Valley of the Dolls "/>
    <n v="6.2"/>
    <x v="7"/>
    <m/>
    <x v="11"/>
  </r>
  <r>
    <s v="Beyond the Valley of the Dolls "/>
    <n v="6.2"/>
    <x v="12"/>
    <m/>
    <x v="11"/>
  </r>
  <r>
    <s v="Beyond the Valley of the Dolls "/>
    <n v="6.2"/>
    <x v="19"/>
    <m/>
    <x v="11"/>
  </r>
  <r>
    <s v="The Green Inferno "/>
    <n v="5.4"/>
    <x v="1"/>
    <m/>
    <x v="11"/>
  </r>
  <r>
    <s v="The Green Inferno "/>
    <n v="5.4"/>
    <x v="16"/>
    <m/>
    <x v="11"/>
  </r>
  <r>
    <s v="The Sessions "/>
    <n v="7.2"/>
    <x v="18"/>
    <m/>
    <x v="11"/>
  </r>
  <r>
    <s v="The Sessions "/>
    <n v="7.2"/>
    <x v="7"/>
    <m/>
    <x v="11"/>
  </r>
  <r>
    <s v="The Sessions "/>
    <n v="7.2"/>
    <x v="12"/>
    <m/>
    <x v="11"/>
  </r>
  <r>
    <s v="The Sessions "/>
    <n v="7.2"/>
    <x v="5"/>
    <m/>
    <x v="11"/>
  </r>
  <r>
    <s v="Next Stop Wonderland "/>
    <n v="6.7"/>
    <x v="7"/>
    <m/>
    <x v="11"/>
  </r>
  <r>
    <s v="Next Stop Wonderland "/>
    <n v="6.7"/>
    <x v="12"/>
    <m/>
    <x v="11"/>
  </r>
  <r>
    <s v="Next Stop Wonderland "/>
    <n v="6.7"/>
    <x v="5"/>
    <m/>
    <x v="11"/>
  </r>
  <r>
    <s v="Frozen River "/>
    <n v="7.2"/>
    <x v="15"/>
    <m/>
    <x v="11"/>
  </r>
  <r>
    <s v="Frozen River "/>
    <n v="7.2"/>
    <x v="12"/>
    <m/>
    <x v="11"/>
  </r>
  <r>
    <s v="20 Feet from Stardom "/>
    <n v="7.4"/>
    <x v="20"/>
    <m/>
    <x v="11"/>
  </r>
  <r>
    <s v="20 Feet from Stardom "/>
    <n v="7.4"/>
    <x v="19"/>
    <m/>
    <x v="11"/>
  </r>
  <r>
    <s v="Two Girls and a Guy "/>
    <n v="5.6"/>
    <x v="7"/>
    <m/>
    <x v="11"/>
  </r>
  <r>
    <s v="Two Girls and a Guy "/>
    <n v="5.6"/>
    <x v="12"/>
    <m/>
    <x v="11"/>
  </r>
  <r>
    <s v="Walking and Talking "/>
    <n v="6.8"/>
    <x v="7"/>
    <m/>
    <x v="11"/>
  </r>
  <r>
    <s v="Walking and Talking "/>
    <n v="6.8"/>
    <x v="12"/>
    <m/>
    <x v="11"/>
  </r>
  <r>
    <s v="Walking and Talking "/>
    <n v="6.8"/>
    <x v="5"/>
    <m/>
    <x v="11"/>
  </r>
  <r>
    <s v="Who Killed the Electric Car? "/>
    <n v="7.7"/>
    <x v="20"/>
    <m/>
    <x v="11"/>
  </r>
  <r>
    <s v="The Broken Hearts Club: A Romantic Comedy "/>
    <n v="7"/>
    <x v="7"/>
    <m/>
    <x v="11"/>
  </r>
  <r>
    <s v="The Broken Hearts Club: A Romantic Comedy "/>
    <n v="7"/>
    <x v="12"/>
    <m/>
    <x v="11"/>
  </r>
  <r>
    <s v="The Broken Hearts Club: A Romantic Comedy "/>
    <n v="7"/>
    <x v="5"/>
    <m/>
    <x v="11"/>
  </r>
  <r>
    <s v="The Broken Hearts Club: A Romantic Comedy "/>
    <n v="7"/>
    <x v="14"/>
    <m/>
    <x v="11"/>
  </r>
  <r>
    <s v="Slam "/>
    <n v="7.2"/>
    <x v="12"/>
    <m/>
    <x v="11"/>
  </r>
  <r>
    <s v="Brigham City "/>
    <n v="7.2"/>
    <x v="15"/>
    <m/>
    <x v="11"/>
  </r>
  <r>
    <s v="Brigham City "/>
    <n v="7.2"/>
    <x v="12"/>
    <m/>
    <x v="11"/>
  </r>
  <r>
    <s v="Brigham City "/>
    <n v="7.2"/>
    <x v="10"/>
    <m/>
    <x v="11"/>
  </r>
  <r>
    <s v="Fiza "/>
    <n v="6.2"/>
    <x v="12"/>
    <m/>
    <x v="11"/>
  </r>
  <r>
    <s v="Fiza "/>
    <n v="6.2"/>
    <x v="5"/>
    <m/>
    <x v="11"/>
  </r>
  <r>
    <s v="Orgazmo "/>
    <n v="6.2"/>
    <x v="7"/>
    <m/>
    <x v="11"/>
  </r>
  <r>
    <s v="Orgazmo "/>
    <n v="6.2"/>
    <x v="3"/>
    <m/>
    <x v="11"/>
  </r>
  <r>
    <s v="All the Real Girls "/>
    <n v="6.9"/>
    <x v="12"/>
    <m/>
    <x v="11"/>
  </r>
  <r>
    <s v="All the Real Girls "/>
    <n v="6.9"/>
    <x v="5"/>
    <m/>
    <x v="11"/>
  </r>
  <r>
    <s v="Dream with the Fishes "/>
    <n v="7"/>
    <x v="7"/>
    <m/>
    <x v="11"/>
  </r>
  <r>
    <s v="Dream with the Fishes "/>
    <n v="7"/>
    <x v="12"/>
    <m/>
    <x v="11"/>
  </r>
  <r>
    <s v="Blue Car "/>
    <n v="6.7"/>
    <x v="12"/>
    <m/>
    <x v="11"/>
  </r>
  <r>
    <s v="Wristcutters: A Love Story "/>
    <n v="7.4"/>
    <x v="7"/>
    <m/>
    <x v="11"/>
  </r>
  <r>
    <s v="Wristcutters: A Love Story "/>
    <n v="7.4"/>
    <x v="12"/>
    <m/>
    <x v="11"/>
  </r>
  <r>
    <s v="Wristcutters: A Love Story "/>
    <n v="7.4"/>
    <x v="2"/>
    <m/>
    <x v="11"/>
  </r>
  <r>
    <s v="Wristcutters: A Love Story "/>
    <n v="7.4"/>
    <x v="5"/>
    <m/>
    <x v="11"/>
  </r>
  <r>
    <s v="The Battle of Shaker Heights "/>
    <n v="6.1"/>
    <x v="7"/>
    <m/>
    <x v="11"/>
  </r>
  <r>
    <s v="The Battle of Shaker Heights "/>
    <n v="6.1"/>
    <x v="12"/>
    <m/>
    <x v="11"/>
  </r>
  <r>
    <s v="The Battle of Shaker Heights "/>
    <n v="6.1"/>
    <x v="5"/>
    <m/>
    <x v="11"/>
  </r>
  <r>
    <s v="The Act of Killing "/>
    <n v="8.1999999999999993"/>
    <x v="18"/>
    <m/>
    <x v="11"/>
  </r>
  <r>
    <s v="The Act of Killing "/>
    <n v="8.1999999999999993"/>
    <x v="15"/>
    <m/>
    <x v="11"/>
  </r>
  <r>
    <s v="The Act of Killing "/>
    <n v="8.1999999999999993"/>
    <x v="20"/>
    <m/>
    <x v="11"/>
  </r>
  <r>
    <s v="The Act of Killing "/>
    <n v="8.1999999999999993"/>
    <x v="13"/>
    <m/>
    <x v="11"/>
  </r>
  <r>
    <s v="Taxi to the Dark Side "/>
    <n v="7.7"/>
    <x v="15"/>
    <m/>
    <x v="11"/>
  </r>
  <r>
    <s v="Taxi to the Dark Side "/>
    <n v="7.7"/>
    <x v="20"/>
    <m/>
    <x v="11"/>
  </r>
  <r>
    <s v="Taxi to the Dark Side "/>
    <n v="7.7"/>
    <x v="17"/>
    <m/>
    <x v="11"/>
  </r>
  <r>
    <s v="Once in a Lifetime: The Extraordinary Story of the New York Cosmos "/>
    <n v="7.3"/>
    <x v="20"/>
    <m/>
    <x v="11"/>
  </r>
  <r>
    <s v="Once in a Lifetime: The Extraordinary Story of the New York Cosmos "/>
    <n v="7.3"/>
    <x v="14"/>
    <m/>
    <x v="11"/>
  </r>
  <r>
    <s v="Antarctica: A Year on Ice "/>
    <n v="7.6"/>
    <x v="1"/>
    <m/>
    <x v="11"/>
  </r>
  <r>
    <s v="Antarctica: A Year on Ice "/>
    <n v="7.6"/>
    <x v="18"/>
    <m/>
    <x v="11"/>
  </r>
  <r>
    <s v="Antarctica: A Year on Ice "/>
    <n v="7.6"/>
    <x v="20"/>
    <m/>
    <x v="11"/>
  </r>
  <r>
    <s v="Antarctica: A Year on Ice "/>
    <n v="7.6"/>
    <x v="12"/>
    <m/>
    <x v="11"/>
  </r>
  <r>
    <s v="A Lego Brickumentary "/>
    <n v="6.8"/>
    <x v="20"/>
    <m/>
    <x v="11"/>
  </r>
  <r>
    <s v="Hardflip "/>
    <n v="5.6"/>
    <x v="0"/>
    <m/>
    <x v="11"/>
  </r>
  <r>
    <s v="Hardflip "/>
    <n v="5.6"/>
    <x v="12"/>
    <m/>
    <x v="11"/>
  </r>
  <r>
    <s v="Chocolate: Deep Dark Secrets "/>
    <n v="4.8"/>
    <x v="4"/>
    <m/>
    <x v="11"/>
  </r>
  <r>
    <s v="The House of the Devil "/>
    <n v="6.4"/>
    <x v="16"/>
    <m/>
    <x v="11"/>
  </r>
  <r>
    <s v="The Perfect Host "/>
    <n v="6.8"/>
    <x v="7"/>
    <m/>
    <x v="11"/>
  </r>
  <r>
    <s v="The Perfect Host "/>
    <n v="6.8"/>
    <x v="15"/>
    <m/>
    <x v="11"/>
  </r>
  <r>
    <s v="The Perfect Host "/>
    <n v="6.8"/>
    <x v="4"/>
    <m/>
    <x v="11"/>
  </r>
  <r>
    <s v="Safe Men "/>
    <n v="6.1"/>
    <x v="7"/>
    <m/>
    <x v="11"/>
  </r>
  <r>
    <s v="Safe Men "/>
    <n v="6.1"/>
    <x v="15"/>
    <m/>
    <x v="11"/>
  </r>
  <r>
    <s v="The Specials "/>
    <n v="6"/>
    <x v="0"/>
    <m/>
    <x v="11"/>
  </r>
  <r>
    <s v="The Specials "/>
    <n v="6"/>
    <x v="7"/>
    <m/>
    <x v="11"/>
  </r>
  <r>
    <s v="The Specials "/>
    <n v="6"/>
    <x v="2"/>
    <m/>
    <x v="11"/>
  </r>
  <r>
    <s v="The Specials "/>
    <n v="6"/>
    <x v="3"/>
    <m/>
    <x v="11"/>
  </r>
  <r>
    <s v="Alone with Her "/>
    <n v="6.1"/>
    <x v="15"/>
    <m/>
    <x v="11"/>
  </r>
  <r>
    <s v="Alone with Her "/>
    <n v="6.1"/>
    <x v="12"/>
    <m/>
    <x v="11"/>
  </r>
  <r>
    <s v="Alone with Her "/>
    <n v="6.1"/>
    <x v="4"/>
    <m/>
    <x v="11"/>
  </r>
  <r>
    <s v="Creative Control "/>
    <n v="5.5"/>
    <x v="12"/>
    <m/>
    <x v="11"/>
  </r>
  <r>
    <s v="Creative Control "/>
    <n v="5.5"/>
    <x v="3"/>
    <m/>
    <x v="11"/>
  </r>
  <r>
    <s v="Special "/>
    <n v="6.9"/>
    <x v="7"/>
    <m/>
    <x v="11"/>
  </r>
  <r>
    <s v="Special "/>
    <n v="6.9"/>
    <x v="12"/>
    <m/>
    <x v="11"/>
  </r>
  <r>
    <s v="Special "/>
    <n v="6.9"/>
    <x v="3"/>
    <m/>
    <x v="11"/>
  </r>
  <r>
    <s v="In Her Line of Fire "/>
    <n v="4.0999999999999996"/>
    <x v="0"/>
    <m/>
    <x v="11"/>
  </r>
  <r>
    <s v="In Her Line of Fire "/>
    <n v="4.0999999999999996"/>
    <x v="12"/>
    <m/>
    <x v="11"/>
  </r>
  <r>
    <s v="The Jimmy Show "/>
    <n v="5.4"/>
    <x v="7"/>
    <m/>
    <x v="11"/>
  </r>
  <r>
    <s v="The Jimmy Show "/>
    <n v="5.4"/>
    <x v="12"/>
    <m/>
    <x v="11"/>
  </r>
  <r>
    <s v="On the Waterfront "/>
    <n v="8.1999999999999993"/>
    <x v="15"/>
    <m/>
    <x v="11"/>
  </r>
  <r>
    <s v="On the Waterfront "/>
    <n v="8.1999999999999993"/>
    <x v="12"/>
    <m/>
    <x v="11"/>
  </r>
  <r>
    <s v="On the Waterfront "/>
    <n v="8.1999999999999993"/>
    <x v="5"/>
    <m/>
    <x v="11"/>
  </r>
  <r>
    <s v="L!fe Happens "/>
    <n v="5.7"/>
    <x v="7"/>
    <m/>
    <x v="11"/>
  </r>
  <r>
    <s v="4 Months, 3 Weeks and 2 Days "/>
    <n v="7.9"/>
    <x v="12"/>
    <m/>
    <x v="11"/>
  </r>
  <r>
    <s v="Hard Candy "/>
    <n v="7.1"/>
    <x v="15"/>
    <m/>
    <x v="11"/>
  </r>
  <r>
    <s v="Hard Candy "/>
    <n v="7.1"/>
    <x v="12"/>
    <m/>
    <x v="11"/>
  </r>
  <r>
    <s v="Hard Candy "/>
    <n v="7.1"/>
    <x v="4"/>
    <m/>
    <x v="11"/>
  </r>
  <r>
    <s v="The Quiet "/>
    <n v="6.4"/>
    <x v="12"/>
    <m/>
    <x v="11"/>
  </r>
  <r>
    <s v="The Quiet "/>
    <n v="6.4"/>
    <x v="4"/>
    <m/>
    <x v="11"/>
  </r>
  <r>
    <s v="Fruitvale Station "/>
    <n v="7.5"/>
    <x v="18"/>
    <m/>
    <x v="11"/>
  </r>
  <r>
    <s v="Fruitvale Station "/>
    <n v="7.5"/>
    <x v="12"/>
    <m/>
    <x v="11"/>
  </r>
  <r>
    <s v="Fruitvale Station "/>
    <n v="7.5"/>
    <x v="5"/>
    <m/>
    <x v="11"/>
  </r>
  <r>
    <s v="The Brass Teapot "/>
    <n v="6.4"/>
    <x v="7"/>
    <m/>
    <x v="11"/>
  </r>
  <r>
    <s v="The Brass Teapot "/>
    <n v="6.4"/>
    <x v="2"/>
    <m/>
    <x v="11"/>
  </r>
  <r>
    <s v="The Brass Teapot "/>
    <n v="6.4"/>
    <x v="4"/>
    <m/>
    <x v="11"/>
  </r>
  <r>
    <s v="The Hammer "/>
    <n v="7.3"/>
    <x v="7"/>
    <m/>
    <x v="11"/>
  </r>
  <r>
    <s v="The Hammer "/>
    <n v="7.3"/>
    <x v="5"/>
    <m/>
    <x v="11"/>
  </r>
  <r>
    <s v="The Hammer "/>
    <n v="7.3"/>
    <x v="14"/>
    <m/>
    <x v="11"/>
  </r>
  <r>
    <s v="Latter Days "/>
    <n v="7.2"/>
    <x v="7"/>
    <m/>
    <x v="11"/>
  </r>
  <r>
    <s v="Latter Days "/>
    <n v="7.2"/>
    <x v="12"/>
    <m/>
    <x v="11"/>
  </r>
  <r>
    <s v="Latter Days "/>
    <n v="7.2"/>
    <x v="5"/>
    <m/>
    <x v="11"/>
  </r>
  <r>
    <s v="For a Good Time, Call... "/>
    <n v="6"/>
    <x v="7"/>
    <m/>
    <x v="11"/>
  </r>
  <r>
    <s v="Time Changer "/>
    <n v="5.6"/>
    <x v="12"/>
    <m/>
    <x v="11"/>
  </r>
  <r>
    <s v="Time Changer "/>
    <n v="5.6"/>
    <x v="2"/>
    <m/>
    <x v="11"/>
  </r>
  <r>
    <s v="Time Changer "/>
    <n v="5.6"/>
    <x v="3"/>
    <m/>
    <x v="11"/>
  </r>
  <r>
    <s v="A Separation "/>
    <n v="8.4"/>
    <x v="12"/>
    <m/>
    <x v="11"/>
  </r>
  <r>
    <s v="A Separation "/>
    <n v="8.4"/>
    <x v="10"/>
    <m/>
    <x v="11"/>
  </r>
  <r>
    <s v="Welcome to the Dollhouse "/>
    <n v="7.5"/>
    <x v="7"/>
    <m/>
    <x v="11"/>
  </r>
  <r>
    <s v="Welcome to the Dollhouse "/>
    <n v="7.5"/>
    <x v="12"/>
    <m/>
    <x v="11"/>
  </r>
  <r>
    <s v="Ruby in Paradise "/>
    <n v="7.2"/>
    <x v="12"/>
    <m/>
    <x v="11"/>
  </r>
  <r>
    <s v="Ruby in Paradise "/>
    <n v="7.2"/>
    <x v="5"/>
    <m/>
    <x v="11"/>
  </r>
  <r>
    <s v="Raising Victor Vargas "/>
    <n v="7.2"/>
    <x v="12"/>
    <m/>
    <x v="11"/>
  </r>
  <r>
    <s v="Raising Victor Vargas "/>
    <n v="7.2"/>
    <x v="5"/>
    <m/>
    <x v="11"/>
  </r>
  <r>
    <s v="Deterrence "/>
    <n v="6.5"/>
    <x v="12"/>
    <m/>
    <x v="11"/>
  </r>
  <r>
    <s v="Deterrence "/>
    <n v="6.5"/>
    <x v="4"/>
    <m/>
    <x v="11"/>
  </r>
  <r>
    <s v="Not Cool "/>
    <n v="5.0999999999999996"/>
    <x v="7"/>
    <m/>
    <x v="11"/>
  </r>
  <r>
    <s v="Dead Snow "/>
    <n v="6.4"/>
    <x v="7"/>
    <m/>
    <x v="11"/>
  </r>
  <r>
    <s v="Dead Snow "/>
    <n v="6.4"/>
    <x v="16"/>
    <m/>
    <x v="11"/>
  </r>
  <r>
    <s v="Saints and Soldiers "/>
    <n v="6.8"/>
    <x v="0"/>
    <m/>
    <x v="11"/>
  </r>
  <r>
    <s v="Saints and Soldiers "/>
    <n v="6.8"/>
    <x v="1"/>
    <m/>
    <x v="11"/>
  </r>
  <r>
    <s v="Saints and Soldiers "/>
    <n v="6.8"/>
    <x v="12"/>
    <m/>
    <x v="11"/>
  </r>
  <r>
    <s v="Saints and Soldiers "/>
    <n v="6.8"/>
    <x v="17"/>
    <m/>
    <x v="11"/>
  </r>
  <r>
    <s v="American Graffiti "/>
    <n v="7.5"/>
    <x v="7"/>
    <m/>
    <x v="11"/>
  </r>
  <r>
    <s v="American Graffiti "/>
    <n v="7.5"/>
    <x v="12"/>
    <m/>
    <x v="11"/>
  </r>
  <r>
    <s v="American Graffiti "/>
    <n v="7.5"/>
    <x v="19"/>
    <m/>
    <x v="11"/>
  </r>
  <r>
    <s v="Aqua Teen Hunger Force Colon Movie Film for Theaters "/>
    <n v="6.9"/>
    <x v="0"/>
    <m/>
    <x v="11"/>
  </r>
  <r>
    <s v="Aqua Teen Hunger Force Colon Movie Film for Theaters "/>
    <n v="6.9"/>
    <x v="1"/>
    <m/>
    <x v="11"/>
  </r>
  <r>
    <s v="Aqua Teen Hunger Force Colon Movie Film for Theaters "/>
    <n v="6.9"/>
    <x v="6"/>
    <m/>
    <x v="11"/>
  </r>
  <r>
    <s v="Aqua Teen Hunger Force Colon Movie Film for Theaters "/>
    <n v="6.9"/>
    <x v="7"/>
    <m/>
    <x v="11"/>
  </r>
  <r>
    <s v="Aqua Teen Hunger Force Colon Movie Film for Theaters "/>
    <n v="6.9"/>
    <x v="2"/>
    <m/>
    <x v="11"/>
  </r>
  <r>
    <s v="Aqua Teen Hunger Force Colon Movie Film for Theaters "/>
    <n v="6.9"/>
    <x v="3"/>
    <m/>
    <x v="11"/>
  </r>
  <r>
    <s v="Safety Not Guaranteed "/>
    <n v="7"/>
    <x v="7"/>
    <m/>
    <x v="11"/>
  </r>
  <r>
    <s v="Safety Not Guaranteed "/>
    <n v="7"/>
    <x v="12"/>
    <m/>
    <x v="11"/>
  </r>
  <r>
    <s v="Safety Not Guaranteed "/>
    <n v="7"/>
    <x v="5"/>
    <m/>
    <x v="11"/>
  </r>
  <r>
    <s v="Kill List "/>
    <n v="6.3"/>
    <x v="15"/>
    <m/>
    <x v="11"/>
  </r>
  <r>
    <s v="Kill List "/>
    <n v="6.3"/>
    <x v="16"/>
    <m/>
    <x v="11"/>
  </r>
  <r>
    <s v="Kill List "/>
    <n v="6.3"/>
    <x v="4"/>
    <m/>
    <x v="11"/>
  </r>
  <r>
    <s v="The Innkeepers "/>
    <n v="5.5"/>
    <x v="16"/>
    <m/>
    <x v="11"/>
  </r>
  <r>
    <s v="Interview with the Assassin "/>
    <n v="6.6"/>
    <x v="12"/>
    <m/>
    <x v="11"/>
  </r>
  <r>
    <s v="Donkey Punch "/>
    <n v="5.2"/>
    <x v="15"/>
    <m/>
    <x v="11"/>
  </r>
  <r>
    <s v="Donkey Punch "/>
    <n v="5.2"/>
    <x v="12"/>
    <m/>
    <x v="11"/>
  </r>
  <r>
    <s v="Donkey Punch "/>
    <n v="5.2"/>
    <x v="16"/>
    <m/>
    <x v="11"/>
  </r>
  <r>
    <s v="Donkey Punch "/>
    <n v="5.2"/>
    <x v="4"/>
    <m/>
    <x v="11"/>
  </r>
  <r>
    <s v="Hoop Dreams "/>
    <n v="8.3000000000000007"/>
    <x v="20"/>
    <m/>
    <x v="11"/>
  </r>
  <r>
    <s v="Hoop Dreams "/>
    <n v="8.3000000000000007"/>
    <x v="12"/>
    <m/>
    <x v="11"/>
  </r>
  <r>
    <s v="Hoop Dreams "/>
    <n v="8.3000000000000007"/>
    <x v="14"/>
    <m/>
    <x v="11"/>
  </r>
  <r>
    <s v="L.I.E. "/>
    <n v="7.2"/>
    <x v="15"/>
    <m/>
    <x v="11"/>
  </r>
  <r>
    <s v="L.I.E. "/>
    <n v="7.2"/>
    <x v="12"/>
    <m/>
    <x v="11"/>
  </r>
  <r>
    <s v="Half Nelson "/>
    <n v="7.2"/>
    <x v="12"/>
    <m/>
    <x v="11"/>
  </r>
  <r>
    <s v="Naturally Native "/>
    <n v="6.5"/>
    <x v="12"/>
    <m/>
    <x v="11"/>
  </r>
  <r>
    <s v="Hav Plenty "/>
    <n v="6.5"/>
    <x v="7"/>
    <m/>
    <x v="11"/>
  </r>
  <r>
    <s v="Top Hat "/>
    <n v="7.8"/>
    <x v="7"/>
    <m/>
    <x v="11"/>
  </r>
  <r>
    <s v="Top Hat "/>
    <n v="7.8"/>
    <x v="9"/>
    <m/>
    <x v="11"/>
  </r>
  <r>
    <s v="Top Hat "/>
    <n v="7.8"/>
    <x v="5"/>
    <m/>
    <x v="11"/>
  </r>
  <r>
    <s v="The Blair Witch Project "/>
    <n v="6.4"/>
    <x v="16"/>
    <m/>
    <x v="11"/>
  </r>
  <r>
    <s v="Woodstock "/>
    <n v="8.1"/>
    <x v="20"/>
    <m/>
    <x v="11"/>
  </r>
  <r>
    <s v="Woodstock "/>
    <n v="8.1"/>
    <x v="13"/>
    <m/>
    <x v="11"/>
  </r>
  <r>
    <s v="Woodstock "/>
    <n v="8.1"/>
    <x v="19"/>
    <m/>
    <x v="11"/>
  </r>
  <r>
    <s v="Mercy Streets "/>
    <n v="5.6"/>
    <x v="0"/>
    <m/>
    <x v="11"/>
  </r>
  <r>
    <s v="Mercy Streets "/>
    <n v="5.6"/>
    <x v="15"/>
    <m/>
    <x v="11"/>
  </r>
  <r>
    <s v="Mercy Streets "/>
    <n v="5.6"/>
    <x v="12"/>
    <m/>
    <x v="11"/>
  </r>
  <r>
    <s v="Arnolds Park "/>
    <n v="5.6"/>
    <x v="10"/>
    <m/>
    <x v="11"/>
  </r>
  <r>
    <s v="Arnolds Park "/>
    <n v="5.6"/>
    <x v="4"/>
    <m/>
    <x v="11"/>
  </r>
  <r>
    <s v="Broken Vessels "/>
    <n v="6.6"/>
    <x v="12"/>
    <m/>
    <x v="11"/>
  </r>
  <r>
    <s v="A Hard Day's Night "/>
    <n v="7.7"/>
    <x v="7"/>
    <m/>
    <x v="11"/>
  </r>
  <r>
    <s v="A Hard Day's Night "/>
    <n v="7.7"/>
    <x v="9"/>
    <m/>
    <x v="11"/>
  </r>
  <r>
    <s v="The Harvest/La Cosecha "/>
    <n v="7.2"/>
    <x v="20"/>
    <m/>
    <x v="11"/>
  </r>
  <r>
    <s v="Fireproof "/>
    <n v="6.5"/>
    <x v="12"/>
    <m/>
    <x v="11"/>
  </r>
  <r>
    <s v="Fireproof "/>
    <n v="6.5"/>
    <x v="5"/>
    <m/>
    <x v="11"/>
  </r>
  <r>
    <s v="Benji "/>
    <n v="6.1"/>
    <x v="1"/>
    <m/>
    <x v="11"/>
  </r>
  <r>
    <s v="Benji "/>
    <n v="6.1"/>
    <x v="8"/>
    <m/>
    <x v="11"/>
  </r>
  <r>
    <s v="Benji "/>
    <n v="6.1"/>
    <x v="5"/>
    <m/>
    <x v="11"/>
  </r>
  <r>
    <s v="Open Water "/>
    <n v="5.7"/>
    <x v="1"/>
    <m/>
    <x v="11"/>
  </r>
  <r>
    <s v="Open Water "/>
    <n v="5.7"/>
    <x v="18"/>
    <m/>
    <x v="11"/>
  </r>
  <r>
    <s v="Open Water "/>
    <n v="5.7"/>
    <x v="12"/>
    <m/>
    <x v="11"/>
  </r>
  <r>
    <s v="Open Water "/>
    <n v="5.7"/>
    <x v="16"/>
    <m/>
    <x v="11"/>
  </r>
  <r>
    <s v="Open Water "/>
    <n v="5.7"/>
    <x v="4"/>
    <m/>
    <x v="11"/>
  </r>
  <r>
    <s v="Kingdom of the Spiders "/>
    <n v="5.9"/>
    <x v="16"/>
    <m/>
    <x v="11"/>
  </r>
  <r>
    <s v="Kingdom of the Spiders "/>
    <n v="5.9"/>
    <x v="3"/>
    <m/>
    <x v="11"/>
  </r>
  <r>
    <s v="The Station Agent "/>
    <n v="7.7"/>
    <x v="7"/>
    <m/>
    <x v="11"/>
  </r>
  <r>
    <s v="The Station Agent "/>
    <n v="7.7"/>
    <x v="12"/>
    <m/>
    <x v="11"/>
  </r>
  <r>
    <s v="To Save a Life "/>
    <n v="7.1"/>
    <x v="12"/>
    <m/>
    <x v="11"/>
  </r>
  <r>
    <s v="Beyond the Mat "/>
    <n v="7.6"/>
    <x v="18"/>
    <m/>
    <x v="11"/>
  </r>
  <r>
    <s v="Beyond the Mat "/>
    <n v="7.6"/>
    <x v="20"/>
    <m/>
    <x v="11"/>
  </r>
  <r>
    <s v="Beyond the Mat "/>
    <n v="7.6"/>
    <x v="14"/>
    <m/>
    <x v="11"/>
  </r>
  <r>
    <s v="The Singles Ward "/>
    <n v="6.4"/>
    <x v="7"/>
    <m/>
    <x v="11"/>
  </r>
  <r>
    <s v="The Singles Ward "/>
    <n v="6.4"/>
    <x v="12"/>
    <m/>
    <x v="11"/>
  </r>
  <r>
    <s v="The Singles Ward "/>
    <n v="6.4"/>
    <x v="5"/>
    <m/>
    <x v="11"/>
  </r>
  <r>
    <s v="Osama "/>
    <n v="7.4"/>
    <x v="12"/>
    <m/>
    <x v="11"/>
  </r>
  <r>
    <s v="Sholem Aleichem: Laughing in the Darkness "/>
    <n v="6.8"/>
    <x v="20"/>
    <m/>
    <x v="11"/>
  </r>
  <r>
    <s v="Groove "/>
    <n v="6.5"/>
    <x v="12"/>
    <m/>
    <x v="11"/>
  </r>
  <r>
    <s v="Groove "/>
    <n v="6.5"/>
    <x v="19"/>
    <m/>
    <x v="11"/>
  </r>
  <r>
    <s v="The R.M. "/>
    <n v="6"/>
    <x v="7"/>
    <m/>
    <x v="11"/>
  </r>
  <r>
    <s v="The R.M. "/>
    <n v="6"/>
    <x v="15"/>
    <m/>
    <x v="11"/>
  </r>
  <r>
    <s v="The R.M. "/>
    <n v="6"/>
    <x v="8"/>
    <m/>
    <x v="11"/>
  </r>
  <r>
    <s v="Twin Falls Idaho "/>
    <n v="7.3"/>
    <x v="12"/>
    <m/>
    <x v="11"/>
  </r>
  <r>
    <s v="Mean Creek "/>
    <n v="7.3"/>
    <x v="15"/>
    <m/>
    <x v="11"/>
  </r>
  <r>
    <s v="Mean Creek "/>
    <n v="7.3"/>
    <x v="12"/>
    <m/>
    <x v="11"/>
  </r>
  <r>
    <s v="Hurricane Streets "/>
    <n v="6.5"/>
    <x v="15"/>
    <m/>
    <x v="11"/>
  </r>
  <r>
    <s v="Hurricane Streets "/>
    <n v="6.5"/>
    <x v="12"/>
    <m/>
    <x v="11"/>
  </r>
  <r>
    <s v="Hurricane Streets "/>
    <n v="6.5"/>
    <x v="5"/>
    <m/>
    <x v="11"/>
  </r>
  <r>
    <s v="Never Again "/>
    <n v="6"/>
    <x v="7"/>
    <m/>
    <x v="11"/>
  </r>
  <r>
    <s v="Never Again "/>
    <n v="6"/>
    <x v="5"/>
    <m/>
    <x v="11"/>
  </r>
  <r>
    <s v="Civil Brand "/>
    <n v="5.3"/>
    <x v="15"/>
    <m/>
    <x v="11"/>
  </r>
  <r>
    <s v="Civil Brand "/>
    <n v="5.3"/>
    <x v="12"/>
    <m/>
    <x v="11"/>
  </r>
  <r>
    <s v="Civil Brand "/>
    <n v="5.3"/>
    <x v="4"/>
    <m/>
    <x v="11"/>
  </r>
  <r>
    <s v="Lonesome Jim "/>
    <n v="6.6"/>
    <x v="7"/>
    <m/>
    <x v="11"/>
  </r>
  <r>
    <s v="Lonesome Jim "/>
    <n v="6.6"/>
    <x v="12"/>
    <m/>
    <x v="11"/>
  </r>
  <r>
    <s v="Deceptive Practice: The Mysteries and Mentors of Ricky Jay "/>
    <n v="7.1"/>
    <x v="20"/>
    <m/>
    <x v="11"/>
  </r>
  <r>
    <s v="Seven Samurai "/>
    <n v="8.6999999999999993"/>
    <x v="0"/>
    <m/>
    <x v="11"/>
  </r>
  <r>
    <s v="Seven Samurai "/>
    <n v="8.6999999999999993"/>
    <x v="1"/>
    <m/>
    <x v="11"/>
  </r>
  <r>
    <s v="Seven Samurai "/>
    <n v="8.6999999999999993"/>
    <x v="12"/>
    <m/>
    <x v="11"/>
  </r>
  <r>
    <s v="The Other Dream Team "/>
    <n v="8.4"/>
    <x v="20"/>
    <m/>
    <x v="11"/>
  </r>
  <r>
    <s v="The Other Dream Team "/>
    <n v="8.4"/>
    <x v="14"/>
    <m/>
    <x v="11"/>
  </r>
  <r>
    <s v="Finishing the Game: The Search for a New Bruce Lee "/>
    <n v="6.2"/>
    <x v="7"/>
    <m/>
    <x v="11"/>
  </r>
  <r>
    <s v="Rubber "/>
    <n v="5.8"/>
    <x v="7"/>
    <m/>
    <x v="11"/>
  </r>
  <r>
    <s v="Rubber "/>
    <n v="5.8"/>
    <x v="2"/>
    <m/>
    <x v="11"/>
  </r>
  <r>
    <s v="Rubber "/>
    <n v="5.8"/>
    <x v="16"/>
    <m/>
    <x v="11"/>
  </r>
  <r>
    <s v="Kiss the Bride "/>
    <n v="5.7"/>
    <x v="7"/>
    <m/>
    <x v="11"/>
  </r>
  <r>
    <s v="Kiss the Bride "/>
    <n v="5.7"/>
    <x v="5"/>
    <m/>
    <x v="11"/>
  </r>
  <r>
    <s v="The Slaughter Rule "/>
    <n v="6.1"/>
    <x v="12"/>
    <m/>
    <x v="11"/>
  </r>
  <r>
    <s v="The Slaughter Rule "/>
    <n v="6.1"/>
    <x v="14"/>
    <m/>
    <x v="11"/>
  </r>
  <r>
    <s v="Monsters "/>
    <n v="6.4"/>
    <x v="12"/>
    <m/>
    <x v="11"/>
  </r>
  <r>
    <s v="Monsters "/>
    <n v="6.4"/>
    <x v="3"/>
    <m/>
    <x v="11"/>
  </r>
  <r>
    <s v="Monsters "/>
    <n v="6.4"/>
    <x v="4"/>
    <m/>
    <x v="11"/>
  </r>
  <r>
    <s v="The Living Wake "/>
    <n v="6.5"/>
    <x v="7"/>
    <m/>
    <x v="11"/>
  </r>
  <r>
    <s v="Detention of the Dead "/>
    <n v="4.5999999999999996"/>
    <x v="7"/>
    <m/>
    <x v="11"/>
  </r>
  <r>
    <s v="Detention of the Dead "/>
    <n v="4.5999999999999996"/>
    <x v="16"/>
    <m/>
    <x v="11"/>
  </r>
  <r>
    <s v="Born to Fly: Elizabeth Streb vs. Gravity "/>
    <n v="6.8"/>
    <x v="0"/>
    <m/>
    <x v="11"/>
  </r>
  <r>
    <s v="Born to Fly: Elizabeth Streb vs. Gravity "/>
    <n v="6.8"/>
    <x v="18"/>
    <m/>
    <x v="11"/>
  </r>
  <r>
    <s v="Born to Fly: Elizabeth Streb vs. Gravity "/>
    <n v="6.8"/>
    <x v="20"/>
    <m/>
    <x v="11"/>
  </r>
  <r>
    <s v="Born to Fly: Elizabeth Streb vs. Gravity "/>
    <n v="6.8"/>
    <x v="14"/>
    <m/>
    <x v="11"/>
  </r>
  <r>
    <s v="Straight Out of Brooklyn "/>
    <n v="5.9"/>
    <x v="15"/>
    <m/>
    <x v="11"/>
  </r>
  <r>
    <s v="Straight Out of Brooklyn "/>
    <n v="5.9"/>
    <x v="12"/>
    <m/>
    <x v="11"/>
  </r>
  <r>
    <s v="Bloody Sunday "/>
    <n v="7.7"/>
    <x v="12"/>
    <m/>
    <x v="11"/>
  </r>
  <r>
    <s v="Bloody Sunday "/>
    <n v="7.7"/>
    <x v="13"/>
    <m/>
    <x v="11"/>
  </r>
  <r>
    <s v="Bloody Sunday "/>
    <n v="7.7"/>
    <x v="17"/>
    <m/>
    <x v="11"/>
  </r>
  <r>
    <s v="Conversations with Other Women "/>
    <n v="7.1"/>
    <x v="7"/>
    <m/>
    <x v="11"/>
  </r>
  <r>
    <s v="Conversations with Other Women "/>
    <n v="7.1"/>
    <x v="12"/>
    <m/>
    <x v="11"/>
  </r>
  <r>
    <s v="Conversations with Other Women "/>
    <n v="7.1"/>
    <x v="5"/>
    <m/>
    <x v="11"/>
  </r>
  <r>
    <s v="Poultrygeist: Night of the Chicken Dead "/>
    <n v="6.2"/>
    <x v="7"/>
    <m/>
    <x v="11"/>
  </r>
  <r>
    <s v="Poultrygeist: Night of the Chicken Dead "/>
    <n v="6.2"/>
    <x v="16"/>
    <m/>
    <x v="11"/>
  </r>
  <r>
    <s v="Poultrygeist: Night of the Chicken Dead "/>
    <n v="6.2"/>
    <x v="9"/>
    <m/>
    <x v="11"/>
  </r>
  <r>
    <s v="42nd Street "/>
    <n v="7.7"/>
    <x v="7"/>
    <m/>
    <x v="11"/>
  </r>
  <r>
    <s v="42nd Street "/>
    <n v="7.7"/>
    <x v="9"/>
    <m/>
    <x v="11"/>
  </r>
  <r>
    <s v="42nd Street "/>
    <n v="7.7"/>
    <x v="5"/>
    <m/>
    <x v="11"/>
  </r>
  <r>
    <s v="Metropolitan "/>
    <n v="7.5"/>
    <x v="7"/>
    <m/>
    <x v="11"/>
  </r>
  <r>
    <s v="Metropolitan "/>
    <n v="7.5"/>
    <x v="12"/>
    <m/>
    <x v="11"/>
  </r>
  <r>
    <s v="Metropolitan "/>
    <n v="7.5"/>
    <x v="5"/>
    <m/>
    <x v="11"/>
  </r>
  <r>
    <s v="As It Is in Heaven "/>
    <n v="7.6"/>
    <x v="7"/>
    <m/>
    <x v="11"/>
  </r>
  <r>
    <s v="As It Is in Heaven "/>
    <n v="7.6"/>
    <x v="12"/>
    <m/>
    <x v="11"/>
  </r>
  <r>
    <s v="As It Is in Heaven "/>
    <n v="7.6"/>
    <x v="19"/>
    <m/>
    <x v="11"/>
  </r>
  <r>
    <s v="As It Is in Heaven "/>
    <n v="7.6"/>
    <x v="5"/>
    <m/>
    <x v="11"/>
  </r>
  <r>
    <s v="Napoleon Dynamite "/>
    <n v="6.9"/>
    <x v="7"/>
    <m/>
    <x v="11"/>
  </r>
  <r>
    <s v="Blue Ruin "/>
    <n v="7.1"/>
    <x v="15"/>
    <m/>
    <x v="11"/>
  </r>
  <r>
    <s v="Blue Ruin "/>
    <n v="7.1"/>
    <x v="12"/>
    <m/>
    <x v="11"/>
  </r>
  <r>
    <s v="Blue Ruin "/>
    <n v="7.1"/>
    <x v="4"/>
    <m/>
    <x v="11"/>
  </r>
  <r>
    <s v="Paranormal Activity "/>
    <n v="6.3"/>
    <x v="16"/>
    <m/>
    <x v="11"/>
  </r>
  <r>
    <s v="Monty Python and the Holy Grail "/>
    <n v="8.3000000000000007"/>
    <x v="1"/>
    <m/>
    <x v="11"/>
  </r>
  <r>
    <s v="Monty Python and the Holy Grail "/>
    <n v="8.3000000000000007"/>
    <x v="7"/>
    <m/>
    <x v="11"/>
  </r>
  <r>
    <s v="Monty Python and the Holy Grail "/>
    <n v="8.3000000000000007"/>
    <x v="2"/>
    <m/>
    <x v="11"/>
  </r>
  <r>
    <s v="Quinceañera "/>
    <n v="7.1"/>
    <x v="12"/>
    <m/>
    <x v="11"/>
  </r>
  <r>
    <s v="Gory Gory Hallelujah "/>
    <n v="4.7"/>
    <x v="7"/>
    <m/>
    <x v="11"/>
  </r>
  <r>
    <s v="Gory Gory Hallelujah "/>
    <n v="4.7"/>
    <x v="2"/>
    <m/>
    <x v="11"/>
  </r>
  <r>
    <s v="Gory Gory Hallelujah "/>
    <n v="4.7"/>
    <x v="16"/>
    <m/>
    <x v="11"/>
  </r>
  <r>
    <s v="Gory Gory Hallelujah "/>
    <n v="4.7"/>
    <x v="9"/>
    <m/>
    <x v="11"/>
  </r>
  <r>
    <s v="Tarnation "/>
    <n v="7.2"/>
    <x v="18"/>
    <m/>
    <x v="11"/>
  </r>
  <r>
    <s v="Tarnation "/>
    <n v="7.2"/>
    <x v="20"/>
    <m/>
    <x v="11"/>
  </r>
  <r>
    <s v="I Want Your Money "/>
    <n v="5.0999999999999996"/>
    <x v="20"/>
    <m/>
    <x v="11"/>
  </r>
  <r>
    <s v="The Beyond "/>
    <n v="6.9"/>
    <x v="16"/>
    <m/>
    <x v="11"/>
  </r>
  <r>
    <s v="What Happens in Vegas "/>
    <n v="6.1"/>
    <x v="7"/>
    <m/>
    <x v="11"/>
  </r>
  <r>
    <s v="What Happens in Vegas "/>
    <n v="6.1"/>
    <x v="5"/>
    <m/>
    <x v="11"/>
  </r>
  <r>
    <s v="Trekkies "/>
    <n v="7"/>
    <x v="20"/>
    <m/>
    <x v="11"/>
  </r>
  <r>
    <s v="The Broadway Melody "/>
    <n v="6.3"/>
    <x v="9"/>
    <m/>
    <x v="11"/>
  </r>
  <r>
    <s v="The Broadway Melody "/>
    <n v="6.3"/>
    <x v="5"/>
    <m/>
    <x v="11"/>
  </r>
  <r>
    <s v="Maniac "/>
    <n v="6.1"/>
    <x v="16"/>
    <m/>
    <x v="11"/>
  </r>
  <r>
    <s v="Maniac "/>
    <n v="6.1"/>
    <x v="4"/>
    <m/>
    <x v="11"/>
  </r>
  <r>
    <s v="Censored Voices "/>
    <n v="7.2"/>
    <x v="20"/>
    <m/>
    <x v="11"/>
  </r>
  <r>
    <s v="Censored Voices "/>
    <n v="7.2"/>
    <x v="13"/>
    <m/>
    <x v="11"/>
  </r>
  <r>
    <s v="Murderball "/>
    <n v="7.8"/>
    <x v="20"/>
    <m/>
    <x v="11"/>
  </r>
  <r>
    <s v="Murderball "/>
    <n v="7.8"/>
    <x v="14"/>
    <m/>
    <x v="11"/>
  </r>
  <r>
    <s v="American Ninja 2: The Confrontation "/>
    <n v="4.7"/>
    <x v="0"/>
    <m/>
    <x v="11"/>
  </r>
  <r>
    <s v="American Ninja 2: The Confrontation "/>
    <n v="4.7"/>
    <x v="12"/>
    <m/>
    <x v="11"/>
  </r>
  <r>
    <s v="Tumbleweeds "/>
    <n v="6.7"/>
    <x v="7"/>
    <m/>
    <x v="11"/>
  </r>
  <r>
    <s v="Tumbleweeds "/>
    <n v="6.7"/>
    <x v="12"/>
    <m/>
    <x v="11"/>
  </r>
  <r>
    <s v="The Prophecy "/>
    <n v="6.6"/>
    <x v="0"/>
    <m/>
    <x v="11"/>
  </r>
  <r>
    <s v="The Prophecy "/>
    <n v="6.6"/>
    <x v="2"/>
    <m/>
    <x v="11"/>
  </r>
  <r>
    <s v="The Prophecy "/>
    <n v="6.6"/>
    <x v="16"/>
    <m/>
    <x v="11"/>
  </r>
  <r>
    <s v="The Prophecy "/>
    <n v="6.6"/>
    <x v="10"/>
    <m/>
    <x v="11"/>
  </r>
  <r>
    <s v="The Prophecy "/>
    <n v="6.6"/>
    <x v="4"/>
    <m/>
    <x v="11"/>
  </r>
  <r>
    <s v="When the Cat's Away "/>
    <n v="6.9"/>
    <x v="7"/>
    <m/>
    <x v="11"/>
  </r>
  <r>
    <s v="When the Cat's Away "/>
    <n v="6.9"/>
    <x v="5"/>
    <m/>
    <x v="11"/>
  </r>
  <r>
    <s v="Pieces of April "/>
    <n v="7.1"/>
    <x v="7"/>
    <m/>
    <x v="11"/>
  </r>
  <r>
    <s v="Pieces of April "/>
    <n v="7.1"/>
    <x v="12"/>
    <m/>
    <x v="11"/>
  </r>
  <r>
    <s v="Old Joy "/>
    <n v="6.7"/>
    <x v="12"/>
    <m/>
    <x v="11"/>
  </r>
  <r>
    <s v="Wendy and Lucy "/>
    <n v="7.1"/>
    <x v="12"/>
    <m/>
    <x v="11"/>
  </r>
  <r>
    <s v="Ayurveda: Art of Being "/>
    <n v="7.6"/>
    <x v="20"/>
    <m/>
    <x v="11"/>
  </r>
  <r>
    <s v="Nothing But a Man "/>
    <n v="8.1"/>
    <x v="12"/>
    <m/>
    <x v="11"/>
  </r>
  <r>
    <s v="Nothing But a Man "/>
    <n v="8.1"/>
    <x v="5"/>
    <m/>
    <x v="11"/>
  </r>
  <r>
    <s v="First Love, Last Rites "/>
    <n v="5.5"/>
    <x v="12"/>
    <m/>
    <x v="11"/>
  </r>
  <r>
    <s v="First Love, Last Rites "/>
    <n v="5.5"/>
    <x v="5"/>
    <m/>
    <x v="11"/>
  </r>
  <r>
    <s v="Fighting Tommy Riley "/>
    <n v="6.6"/>
    <x v="12"/>
    <m/>
    <x v="11"/>
  </r>
  <r>
    <s v="Fighting Tommy Riley "/>
    <n v="6.6"/>
    <x v="14"/>
    <m/>
    <x v="11"/>
  </r>
  <r>
    <s v="Locker 13 "/>
    <n v="4.8"/>
    <x v="4"/>
    <m/>
    <x v="11"/>
  </r>
  <r>
    <s v="Compliance "/>
    <n v="6.4"/>
    <x v="18"/>
    <m/>
    <x v="11"/>
  </r>
  <r>
    <s v="Compliance "/>
    <n v="6.4"/>
    <x v="15"/>
    <m/>
    <x v="11"/>
  </r>
  <r>
    <s v="Compliance "/>
    <n v="6.4"/>
    <x v="12"/>
    <m/>
    <x v="11"/>
  </r>
  <r>
    <s v="Compliance "/>
    <n v="6.4"/>
    <x v="4"/>
    <m/>
    <x v="11"/>
  </r>
  <r>
    <s v="Chasing Amy "/>
    <n v="7.3"/>
    <x v="7"/>
    <m/>
    <x v="11"/>
  </r>
  <r>
    <s v="Chasing Amy "/>
    <n v="7.3"/>
    <x v="12"/>
    <m/>
    <x v="11"/>
  </r>
  <r>
    <s v="Chasing Amy "/>
    <n v="7.3"/>
    <x v="5"/>
    <m/>
    <x v="11"/>
  </r>
  <r>
    <s v="Lovely &amp; Amazing "/>
    <n v="6.9"/>
    <x v="7"/>
    <m/>
    <x v="11"/>
  </r>
  <r>
    <s v="Lovely &amp; Amazing "/>
    <n v="6.9"/>
    <x v="12"/>
    <m/>
    <x v="11"/>
  </r>
  <r>
    <s v="Lovely &amp; Amazing "/>
    <n v="6.9"/>
    <x v="5"/>
    <m/>
    <x v="11"/>
  </r>
  <r>
    <s v="Better Luck Tomorrow "/>
    <n v="7.2"/>
    <x v="15"/>
    <m/>
    <x v="11"/>
  </r>
  <r>
    <s v="Better Luck Tomorrow "/>
    <n v="7.2"/>
    <x v="12"/>
    <m/>
    <x v="11"/>
  </r>
  <r>
    <s v="Better Luck Tomorrow "/>
    <n v="7.2"/>
    <x v="5"/>
    <m/>
    <x v="11"/>
  </r>
  <r>
    <s v="The Incredibly True Adventure of Two Girls in Love "/>
    <n v="6.5"/>
    <x v="7"/>
    <m/>
    <x v="11"/>
  </r>
  <r>
    <s v="The Incredibly True Adventure of Two Girls in Love "/>
    <n v="6.5"/>
    <x v="12"/>
    <m/>
    <x v="11"/>
  </r>
  <r>
    <s v="The Incredibly True Adventure of Two Girls in Love "/>
    <n v="6.5"/>
    <x v="5"/>
    <m/>
    <x v="11"/>
  </r>
  <r>
    <s v="Chuck &amp; Buck "/>
    <n v="6.6"/>
    <x v="7"/>
    <m/>
    <x v="11"/>
  </r>
  <r>
    <s v="Chuck &amp; Buck "/>
    <n v="6.6"/>
    <x v="12"/>
    <m/>
    <x v="11"/>
  </r>
  <r>
    <s v="American Desi "/>
    <n v="6.7"/>
    <x v="7"/>
    <m/>
    <x v="11"/>
  </r>
  <r>
    <s v="American Desi "/>
    <n v="6.7"/>
    <x v="12"/>
    <m/>
    <x v="11"/>
  </r>
  <r>
    <s v="American Desi "/>
    <n v="6.7"/>
    <x v="5"/>
    <m/>
    <x v="11"/>
  </r>
  <r>
    <s v="Cube "/>
    <n v="7.3"/>
    <x v="10"/>
    <m/>
    <x v="11"/>
  </r>
  <r>
    <s v="Cube "/>
    <n v="7.3"/>
    <x v="3"/>
    <m/>
    <x v="11"/>
  </r>
  <r>
    <s v="Cube "/>
    <n v="7.3"/>
    <x v="4"/>
    <m/>
    <x v="11"/>
  </r>
  <r>
    <s v="Love and Other Catastrophes "/>
    <n v="6.4"/>
    <x v="7"/>
    <m/>
    <x v="11"/>
  </r>
  <r>
    <s v="Love and Other Catastrophes "/>
    <n v="6.4"/>
    <x v="5"/>
    <m/>
    <x v="11"/>
  </r>
  <r>
    <s v="I Married a Strange Person! "/>
    <n v="7"/>
    <x v="6"/>
    <m/>
    <x v="11"/>
  </r>
  <r>
    <s v="I Married a Strange Person! "/>
    <n v="7"/>
    <x v="7"/>
    <m/>
    <x v="11"/>
  </r>
  <r>
    <s v="I Married a Strange Person! "/>
    <n v="7"/>
    <x v="12"/>
    <m/>
    <x v="11"/>
  </r>
  <r>
    <s v="I Married a Strange Person! "/>
    <n v="7"/>
    <x v="2"/>
    <m/>
    <x v="11"/>
  </r>
  <r>
    <s v="I Married a Strange Person! "/>
    <n v="7"/>
    <x v="3"/>
    <m/>
    <x v="11"/>
  </r>
  <r>
    <s v="November "/>
    <n v="5.5"/>
    <x v="12"/>
    <m/>
    <x v="11"/>
  </r>
  <r>
    <s v="November "/>
    <n v="5.5"/>
    <x v="10"/>
    <m/>
    <x v="11"/>
  </r>
  <r>
    <s v="November "/>
    <n v="5.5"/>
    <x v="4"/>
    <m/>
    <x v="11"/>
  </r>
  <r>
    <s v="Like Crazy "/>
    <n v="6.7"/>
    <x v="12"/>
    <m/>
    <x v="11"/>
  </r>
  <r>
    <s v="Like Crazy "/>
    <n v="6.7"/>
    <x v="5"/>
    <m/>
    <x v="11"/>
  </r>
  <r>
    <s v="Sugar Town "/>
    <n v="6.1"/>
    <x v="7"/>
    <m/>
    <x v="11"/>
  </r>
  <r>
    <s v="Sugar Town "/>
    <n v="6.1"/>
    <x v="19"/>
    <m/>
    <x v="11"/>
  </r>
  <r>
    <s v="The Sticky Fingers of Time "/>
    <n v="6.3"/>
    <x v="3"/>
    <m/>
    <x v="11"/>
  </r>
  <r>
    <s v="Burn "/>
    <n v="7.5"/>
    <x v="20"/>
    <m/>
    <x v="11"/>
  </r>
  <r>
    <s v="Urbania "/>
    <n v="7"/>
    <x v="12"/>
    <m/>
    <x v="11"/>
  </r>
  <r>
    <s v="The Beast from 20,000 Fathoms "/>
    <n v="6.7"/>
    <x v="1"/>
    <m/>
    <x v="11"/>
  </r>
  <r>
    <s v="The Beast from 20,000 Fathoms "/>
    <n v="6.7"/>
    <x v="16"/>
    <m/>
    <x v="11"/>
  </r>
  <r>
    <s v="The Beast from 20,000 Fathoms "/>
    <n v="6.7"/>
    <x v="3"/>
    <m/>
    <x v="11"/>
  </r>
  <r>
    <s v="Swingers "/>
    <n v="7.4"/>
    <x v="7"/>
    <m/>
    <x v="11"/>
  </r>
  <r>
    <s v="Swingers "/>
    <n v="7.4"/>
    <x v="12"/>
    <m/>
    <x v="11"/>
  </r>
  <r>
    <s v="A Fistful of Dollars "/>
    <n v="8"/>
    <x v="0"/>
    <m/>
    <x v="11"/>
  </r>
  <r>
    <s v="A Fistful of Dollars "/>
    <n v="8"/>
    <x v="12"/>
    <m/>
    <x v="11"/>
  </r>
  <r>
    <s v="A Fistful of Dollars "/>
    <n v="8"/>
    <x v="11"/>
    <m/>
    <x v="11"/>
  </r>
  <r>
    <s v="Short Cut to Nirvana: Kumbh Mela "/>
    <n v="7.2"/>
    <x v="20"/>
    <m/>
    <x v="11"/>
  </r>
  <r>
    <s v="The Grace Card "/>
    <n v="6.4"/>
    <x v="12"/>
    <m/>
    <x v="11"/>
  </r>
  <r>
    <s v="Middle of Nowhere "/>
    <n v="6.5"/>
    <x v="12"/>
    <m/>
    <x v="11"/>
  </r>
  <r>
    <s v="The Business of Fancydancing "/>
    <n v="6.9"/>
    <x v="12"/>
    <m/>
    <x v="11"/>
  </r>
  <r>
    <s v="The Business of Fancydancing "/>
    <n v="6.9"/>
    <x v="19"/>
    <m/>
    <x v="11"/>
  </r>
  <r>
    <s v="Call + Response "/>
    <n v="7.5"/>
    <x v="20"/>
    <m/>
    <x v="11"/>
  </r>
  <r>
    <s v="Call + Response "/>
    <n v="7.5"/>
    <x v="13"/>
    <m/>
    <x v="11"/>
  </r>
  <r>
    <s v="Call + Response "/>
    <n v="7.5"/>
    <x v="19"/>
    <m/>
    <x v="11"/>
  </r>
  <r>
    <s v="The Trials of Darryl Hunt "/>
    <n v="7.7"/>
    <x v="15"/>
    <m/>
    <x v="11"/>
  </r>
  <r>
    <s v="The Trials of Darryl Hunt "/>
    <n v="7.7"/>
    <x v="20"/>
    <m/>
    <x v="11"/>
  </r>
  <r>
    <s v="Children of Heaven "/>
    <n v="8.5"/>
    <x v="12"/>
    <m/>
    <x v="11"/>
  </r>
  <r>
    <s v="Children of Heaven "/>
    <n v="8.5"/>
    <x v="8"/>
    <m/>
    <x v="11"/>
  </r>
  <r>
    <s v="Weekend "/>
    <n v="7.7"/>
    <x v="12"/>
    <m/>
    <x v="11"/>
  </r>
  <r>
    <s v="Weekend "/>
    <n v="7.7"/>
    <x v="5"/>
    <m/>
    <x v="11"/>
  </r>
  <r>
    <s v="She's Gotta Have It "/>
    <n v="6.5"/>
    <x v="7"/>
    <m/>
    <x v="11"/>
  </r>
  <r>
    <s v="She's Gotta Have It "/>
    <n v="6.5"/>
    <x v="5"/>
    <m/>
    <x v="11"/>
  </r>
  <r>
    <s v="Another Earth "/>
    <n v="7"/>
    <x v="12"/>
    <m/>
    <x v="11"/>
  </r>
  <r>
    <s v="Another Earth "/>
    <n v="7"/>
    <x v="5"/>
    <m/>
    <x v="11"/>
  </r>
  <r>
    <s v="Another Earth "/>
    <n v="7"/>
    <x v="3"/>
    <m/>
    <x v="11"/>
  </r>
  <r>
    <s v="Sweet Sweetback's Baadasssss Song "/>
    <n v="5.5"/>
    <x v="15"/>
    <m/>
    <x v="11"/>
  </r>
  <r>
    <s v="Sweet Sweetback's Baadasssss Song "/>
    <n v="5.5"/>
    <x v="12"/>
    <m/>
    <x v="11"/>
  </r>
  <r>
    <s v="Sweet Sweetback's Baadasssss Song "/>
    <n v="5.5"/>
    <x v="4"/>
    <m/>
    <x v="11"/>
  </r>
  <r>
    <s v="Tadpole "/>
    <n v="6.3"/>
    <x v="7"/>
    <m/>
    <x v="11"/>
  </r>
  <r>
    <s v="Tadpole "/>
    <n v="6.3"/>
    <x v="12"/>
    <m/>
    <x v="11"/>
  </r>
  <r>
    <s v="Tadpole "/>
    <n v="6.3"/>
    <x v="5"/>
    <m/>
    <x v="11"/>
  </r>
  <r>
    <s v="Once "/>
    <n v="7.9"/>
    <x v="12"/>
    <m/>
    <x v="11"/>
  </r>
  <r>
    <s v="Once "/>
    <n v="7.9"/>
    <x v="19"/>
    <m/>
    <x v="11"/>
  </r>
  <r>
    <s v="Once "/>
    <n v="7.9"/>
    <x v="5"/>
    <m/>
    <x v="11"/>
  </r>
  <r>
    <s v="The Woman Chaser "/>
    <n v="7.3"/>
    <x v="7"/>
    <m/>
    <x v="11"/>
  </r>
  <r>
    <s v="The Horse Boy "/>
    <n v="7.4"/>
    <x v="20"/>
    <m/>
    <x v="11"/>
  </r>
  <r>
    <s v="Antarctic Edge: 70° South "/>
    <n v="7"/>
    <x v="1"/>
    <m/>
    <x v="11"/>
  </r>
  <r>
    <s v="Antarctic Edge: 70° South "/>
    <n v="7"/>
    <x v="20"/>
    <m/>
    <x v="11"/>
  </r>
  <r>
    <s v="Top Spin "/>
    <n v="7.1"/>
    <x v="20"/>
    <m/>
    <x v="11"/>
  </r>
  <r>
    <s v="Roger &amp; Me "/>
    <n v="7.5"/>
    <x v="20"/>
    <m/>
    <x v="11"/>
  </r>
  <r>
    <s v="Your Sister's Sister "/>
    <n v="6.7"/>
    <x v="7"/>
    <m/>
    <x v="11"/>
  </r>
  <r>
    <s v="Your Sister's Sister "/>
    <n v="6.7"/>
    <x v="12"/>
    <m/>
    <x v="11"/>
  </r>
  <r>
    <s v="Facing the Giants "/>
    <n v="6.7"/>
    <x v="12"/>
    <m/>
    <x v="11"/>
  </r>
  <r>
    <s v="Facing the Giants "/>
    <n v="6.7"/>
    <x v="14"/>
    <m/>
    <x v="11"/>
  </r>
  <r>
    <s v="The Gallows "/>
    <n v="4.2"/>
    <x v="16"/>
    <m/>
    <x v="11"/>
  </r>
  <r>
    <s v="The Gallows "/>
    <n v="4.2"/>
    <x v="4"/>
    <m/>
    <x v="11"/>
  </r>
  <r>
    <s v="Hollywood Shuffle "/>
    <n v="7"/>
    <x v="7"/>
    <m/>
    <x v="11"/>
  </r>
  <r>
    <s v="The Lost Skeleton of Cadavra "/>
    <n v="7"/>
    <x v="7"/>
    <m/>
    <x v="11"/>
  </r>
  <r>
    <s v="The Lost Skeleton of Cadavra "/>
    <n v="7"/>
    <x v="16"/>
    <m/>
    <x v="11"/>
  </r>
  <r>
    <s v="The Lost Skeleton of Cadavra "/>
    <n v="7"/>
    <x v="3"/>
    <m/>
    <x v="11"/>
  </r>
  <r>
    <s v="Cheap Thrills "/>
    <n v="6.8"/>
    <x v="7"/>
    <m/>
    <x v="11"/>
  </r>
  <r>
    <s v="Cheap Thrills "/>
    <n v="6.8"/>
    <x v="15"/>
    <m/>
    <x v="11"/>
  </r>
  <r>
    <s v="Cheap Thrills "/>
    <n v="6.8"/>
    <x v="12"/>
    <m/>
    <x v="11"/>
  </r>
  <r>
    <s v="Cheap Thrills "/>
    <n v="6.8"/>
    <x v="16"/>
    <m/>
    <x v="11"/>
  </r>
  <r>
    <s v="Cheap Thrills "/>
    <n v="6.8"/>
    <x v="4"/>
    <m/>
    <x v="11"/>
  </r>
  <r>
    <s v="Pi "/>
    <n v="7.5"/>
    <x v="12"/>
    <m/>
    <x v="11"/>
  </r>
  <r>
    <s v="Pi "/>
    <n v="7.5"/>
    <x v="10"/>
    <m/>
    <x v="11"/>
  </r>
  <r>
    <s v="Pi "/>
    <n v="7.5"/>
    <x v="4"/>
    <m/>
    <x v="11"/>
  </r>
  <r>
    <s v="20 Dates "/>
    <n v="5.3"/>
    <x v="18"/>
    <m/>
    <x v="11"/>
  </r>
  <r>
    <s v="20 Dates "/>
    <n v="5.3"/>
    <x v="7"/>
    <m/>
    <x v="11"/>
  </r>
  <r>
    <s v="20 Dates "/>
    <n v="5.3"/>
    <x v="5"/>
    <m/>
    <x v="11"/>
  </r>
  <r>
    <s v="Super Size Me "/>
    <n v="7.3"/>
    <x v="7"/>
    <m/>
    <x v="11"/>
  </r>
  <r>
    <s v="Super Size Me "/>
    <n v="7.3"/>
    <x v="20"/>
    <m/>
    <x v="11"/>
  </r>
  <r>
    <s v="Super Size Me "/>
    <n v="7.3"/>
    <x v="12"/>
    <m/>
    <x v="11"/>
  </r>
  <r>
    <s v="The FP "/>
    <n v="5.6"/>
    <x v="7"/>
    <m/>
    <x v="11"/>
  </r>
  <r>
    <s v="Happy Christmas "/>
    <n v="5.6"/>
    <x v="7"/>
    <m/>
    <x v="11"/>
  </r>
  <r>
    <s v="Happy Christmas "/>
    <n v="5.6"/>
    <x v="12"/>
    <m/>
    <x v="11"/>
  </r>
  <r>
    <s v="The Brothers McMullen "/>
    <n v="6.6"/>
    <x v="7"/>
    <m/>
    <x v="11"/>
  </r>
  <r>
    <s v="The Brothers McMullen "/>
    <n v="6.6"/>
    <x v="12"/>
    <m/>
    <x v="11"/>
  </r>
  <r>
    <s v="The Brothers McMullen "/>
    <n v="6.6"/>
    <x v="5"/>
    <m/>
    <x v="11"/>
  </r>
  <r>
    <s v="Tiny Furniture "/>
    <n v="6.3"/>
    <x v="7"/>
    <m/>
    <x v="11"/>
  </r>
  <r>
    <s v="Tiny Furniture "/>
    <n v="6.3"/>
    <x v="12"/>
    <m/>
    <x v="11"/>
  </r>
  <r>
    <s v="Tiny Furniture "/>
    <n v="6.3"/>
    <x v="5"/>
    <m/>
    <x v="11"/>
  </r>
  <r>
    <s v="George Washington "/>
    <n v="7.5"/>
    <x v="12"/>
    <m/>
    <x v="11"/>
  </r>
  <r>
    <s v="Smiling Fish &amp; Goat on Fire "/>
    <n v="7.6"/>
    <x v="7"/>
    <m/>
    <x v="11"/>
  </r>
  <r>
    <s v="Smiling Fish &amp; Goat on Fire "/>
    <n v="7.6"/>
    <x v="5"/>
    <m/>
    <x v="11"/>
  </r>
  <r>
    <s v="The Legend of God's Gun "/>
    <n v="4.0999999999999996"/>
    <x v="11"/>
    <m/>
    <x v="11"/>
  </r>
  <r>
    <s v="Clerks "/>
    <n v="7.8"/>
    <x v="7"/>
    <m/>
    <x v="11"/>
  </r>
  <r>
    <s v="Pink Narcissus "/>
    <n v="6.7"/>
    <x v="12"/>
    <m/>
    <x v="11"/>
  </r>
  <r>
    <s v="Pink Narcissus "/>
    <n v="6.7"/>
    <x v="2"/>
    <m/>
    <x v="11"/>
  </r>
  <r>
    <s v="In the Company of Men "/>
    <n v="7.3"/>
    <x v="7"/>
    <m/>
    <x v="11"/>
  </r>
  <r>
    <s v="In the Company of Men "/>
    <n v="7.3"/>
    <x v="12"/>
    <m/>
    <x v="11"/>
  </r>
  <r>
    <s v="Slacker "/>
    <n v="7.1"/>
    <x v="7"/>
    <m/>
    <x v="11"/>
  </r>
  <r>
    <s v="Slacker "/>
    <n v="7.1"/>
    <x v="12"/>
    <m/>
    <x v="11"/>
  </r>
  <r>
    <s v="The Puffy Chair "/>
    <n v="6.6"/>
    <x v="7"/>
    <m/>
    <x v="11"/>
  </r>
  <r>
    <s v="The Puffy Chair "/>
    <n v="6.6"/>
    <x v="12"/>
    <m/>
    <x v="11"/>
  </r>
  <r>
    <s v="The Puffy Chair "/>
    <n v="6.6"/>
    <x v="5"/>
    <m/>
    <x v="11"/>
  </r>
  <r>
    <s v="Breaking Upwards "/>
    <n v="6.2"/>
    <x v="5"/>
    <m/>
    <x v="11"/>
  </r>
  <r>
    <s v="Pink Flamingos "/>
    <n v="6.1"/>
    <x v="7"/>
    <m/>
    <x v="11"/>
  </r>
  <r>
    <s v="Pink Flamingos "/>
    <n v="6.1"/>
    <x v="15"/>
    <m/>
    <x v="11"/>
  </r>
  <r>
    <s v="Pink Flamingos "/>
    <n v="6.1"/>
    <x v="16"/>
    <m/>
    <x v="11"/>
  </r>
  <r>
    <s v="Clean "/>
    <n v="6.9"/>
    <x v="12"/>
    <m/>
    <x v="11"/>
  </r>
  <r>
    <s v="Clean "/>
    <n v="6.9"/>
    <x v="19"/>
    <m/>
    <x v="11"/>
  </r>
  <r>
    <s v="Clean "/>
    <n v="6.9"/>
    <x v="5"/>
    <m/>
    <x v="11"/>
  </r>
  <r>
    <s v="The Circle "/>
    <n v="7.5"/>
    <x v="12"/>
    <m/>
    <x v="11"/>
  </r>
  <r>
    <s v="The Cure "/>
    <n v="7.4"/>
    <x v="15"/>
    <m/>
    <x v="11"/>
  </r>
  <r>
    <s v="The Cure "/>
    <n v="7.4"/>
    <x v="16"/>
    <m/>
    <x v="11"/>
  </r>
  <r>
    <s v="The Cure "/>
    <n v="7.4"/>
    <x v="10"/>
    <m/>
    <x v="11"/>
  </r>
  <r>
    <s v="The Cure "/>
    <n v="7.4"/>
    <x v="4"/>
    <m/>
    <x v="11"/>
  </r>
  <r>
    <s v="Primer "/>
    <n v="7"/>
    <x v="12"/>
    <m/>
    <x v="11"/>
  </r>
  <r>
    <s v="Primer "/>
    <n v="7"/>
    <x v="3"/>
    <m/>
    <x v="11"/>
  </r>
  <r>
    <s v="Primer "/>
    <n v="7"/>
    <x v="4"/>
    <m/>
    <x v="11"/>
  </r>
  <r>
    <s v="Cavite "/>
    <n v="6.3"/>
    <x v="4"/>
    <m/>
    <x v="11"/>
  </r>
  <r>
    <s v="El Mariachi "/>
    <n v="6.9"/>
    <x v="0"/>
    <m/>
    <x v="11"/>
  </r>
  <r>
    <s v="El Mariachi "/>
    <n v="6.9"/>
    <x v="15"/>
    <m/>
    <x v="11"/>
  </r>
  <r>
    <s v="El Mariachi "/>
    <n v="6.9"/>
    <x v="12"/>
    <m/>
    <x v="11"/>
  </r>
  <r>
    <s v="El Mariachi "/>
    <n v="6.9"/>
    <x v="5"/>
    <m/>
    <x v="11"/>
  </r>
  <r>
    <s v="El Mariachi "/>
    <n v="6.9"/>
    <x v="4"/>
    <m/>
    <x v="11"/>
  </r>
  <r>
    <s v="Newlyweds "/>
    <n v="6.4"/>
    <x v="7"/>
    <m/>
    <x v="11"/>
  </r>
  <r>
    <s v="Newlyweds "/>
    <n v="6.4"/>
    <x v="12"/>
    <m/>
    <x v="11"/>
  </r>
  <r>
    <s v="My Date with Drew "/>
    <n v="6.6"/>
    <x v="20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74FFD-F4E7-4C50-A6F7-93D2A50A4450}" name="PivotTable2" cacheId="1" applyNumberFormats="0" applyBorderFormats="0" applyFontFormats="0" applyPatternFormats="0" applyAlignmentFormats="0" applyWidthHeightFormats="1" dataCaption="Values" errorCaption="N/A" showError="1" updatedVersion="8" minRefreshableVersion="3" useAutoFormatting="1" itemPrintTitles="1" createdVersion="8" indent="0" outline="1" outlineData="1" multipleFieldFilters="0" rowHeaderCaption=" Genere">
  <location ref="A3:G27" firstHeaderRow="0" firstDataRow="1" firstDataCol="1"/>
  <pivotFields count="5">
    <pivotField dataField="1" showAll="0"/>
    <pivotField dataField="1" showAll="0"/>
    <pivotField axis="axisRow" showAll="0">
      <items count="24">
        <item x="0"/>
        <item x="1"/>
        <item x="6"/>
        <item x="18"/>
        <item x="7"/>
        <item x="15"/>
        <item x="20"/>
        <item x="12"/>
        <item x="8"/>
        <item x="2"/>
        <item x="22"/>
        <item x="13"/>
        <item x="16"/>
        <item x="19"/>
        <item x="9"/>
        <item x="10"/>
        <item x="5"/>
        <item x="3"/>
        <item x="21"/>
        <item x="14"/>
        <item x="4"/>
        <item x="17"/>
        <item x="11"/>
        <item t="default"/>
      </items>
    </pivotField>
    <pivotField showAll="0"/>
    <pivotField showAll="0">
      <items count="13">
        <item x="8"/>
        <item x="4"/>
        <item x="0"/>
        <item x="9"/>
        <item x="1"/>
        <item x="2"/>
        <item x="6"/>
        <item x="10"/>
        <item x="3"/>
        <item x="5"/>
        <item x="7"/>
        <item x="11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otal_movies" fld="0" subtotal="count" baseField="0" baseItem="0"/>
    <dataField name="Average" fld="1" subtotal="average" baseField="2" baseItem="0"/>
    <dataField name="Variance" fld="1" subtotal="varp" baseField="2" baseItem="0"/>
    <dataField name="standard deviation" fld="1" subtotal="stdDevp" baseField="2" baseItem="0"/>
    <dataField name="Max" fld="1" subtotal="max" baseField="2" baseItem="0"/>
    <dataField name="Min" fld="1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3954B-57C8-4401-BCC1-30364E67C61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nguage">
  <location ref="A3:D42" firstHeaderRow="0" firstDataRow="1" firstDataCol="1"/>
  <pivotFields count="10">
    <pivotField showAll="0"/>
    <pivotField showAll="0"/>
    <pivotField showAll="0"/>
    <pivotField showAll="0"/>
    <pivotField dataField="1" showAll="0"/>
    <pivotField axis="axisRow" showAll="0">
      <items count="39">
        <item x="2"/>
        <item x="32"/>
        <item x="11"/>
        <item x="18"/>
        <item x="9"/>
        <item x="26"/>
        <item x="23"/>
        <item x="14"/>
        <item x="13"/>
        <item x="31"/>
        <item x="0"/>
        <item x="5"/>
        <item x="4"/>
        <item x="15"/>
        <item x="30"/>
        <item x="21"/>
        <item x="20"/>
        <item x="22"/>
        <item x="34"/>
        <item x="12"/>
        <item x="10"/>
        <item x="7"/>
        <item x="19"/>
        <item x="1"/>
        <item x="6"/>
        <item x="16"/>
        <item x="28"/>
        <item x="25"/>
        <item x="36"/>
        <item x="24"/>
        <item x="35"/>
        <item x="27"/>
        <item x="3"/>
        <item x="37"/>
        <item x="8"/>
        <item x="17"/>
        <item x="33"/>
        <item x="29"/>
        <item t="default"/>
      </items>
    </pivotField>
    <pivotField showAll="0"/>
    <pivotField showAll="0"/>
    <pivotField dataField="1" showAll="0"/>
    <pivotField showAll="0"/>
  </pivotFields>
  <rowFields count="1">
    <field x="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.of movies" fld="4" subtotal="count" baseField="0" baseItem="0"/>
    <dataField name="Mean" fld="8" subtotal="average" baseField="5" baseItem="0"/>
    <dataField name="standard deviation" fld="8" subtotal="stdDevp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B7123-132D-4155-ACB6-D5F3753296F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rector">
  <location ref="A3:B1703" firstHeaderRow="1" firstDataRow="1" firstDataCol="1"/>
  <pivotFields count="10">
    <pivotField axis="axisRow" showAll="0">
      <items count="1700">
        <item x="1258"/>
        <item x="1064"/>
        <item x="1538"/>
        <item x="1526"/>
        <item x="1434"/>
        <item x="156"/>
        <item x="1422"/>
        <item x="941"/>
        <item x="223"/>
        <item x="423"/>
        <item x="1527"/>
        <item x="1121"/>
        <item x="1377"/>
        <item x="1321"/>
        <item x="1105"/>
        <item x="360"/>
        <item x="384"/>
        <item x="1023"/>
        <item x="198"/>
        <item x="381"/>
        <item x="585"/>
        <item x="1102"/>
        <item x="719"/>
        <item x="72"/>
        <item x="989"/>
        <item x="226"/>
        <item x="520"/>
        <item x="295"/>
        <item x="109"/>
        <item x="858"/>
        <item x="96"/>
        <item x="1634"/>
        <item x="1189"/>
        <item x="1044"/>
        <item x="1583"/>
        <item x="1487"/>
        <item x="100"/>
        <item x="1474"/>
        <item x="1631"/>
        <item x="637"/>
        <item x="432"/>
        <item x="588"/>
        <item x="117"/>
        <item x="838"/>
        <item x="1466"/>
        <item x="661"/>
        <item x="937"/>
        <item x="597"/>
        <item x="1391"/>
        <item x="848"/>
        <item x="875"/>
        <item x="1420"/>
        <item x="921"/>
        <item x="953"/>
        <item x="12"/>
        <item x="437"/>
        <item x="1237"/>
        <item x="213"/>
        <item x="685"/>
        <item x="879"/>
        <item x="1372"/>
        <item x="831"/>
        <item x="1675"/>
        <item x="717"/>
        <item x="440"/>
        <item x="4"/>
        <item x="1238"/>
        <item x="201"/>
        <item x="282"/>
        <item x="678"/>
        <item x="417"/>
        <item x="1192"/>
        <item x="261"/>
        <item x="102"/>
        <item x="420"/>
        <item x="304"/>
        <item x="867"/>
        <item x="1230"/>
        <item x="1553"/>
        <item x="502"/>
        <item x="509"/>
        <item x="787"/>
        <item x="836"/>
        <item x="369"/>
        <item x="1440"/>
        <item x="225"/>
        <item x="1585"/>
        <item x="19"/>
        <item x="256"/>
        <item x="825"/>
        <item x="1092"/>
        <item x="1007"/>
        <item x="243"/>
        <item x="1195"/>
        <item x="1494"/>
        <item x="1213"/>
        <item x="1274"/>
        <item x="628"/>
        <item x="507"/>
        <item x="1602"/>
        <item x="175"/>
        <item x="766"/>
        <item x="883"/>
        <item x="819"/>
        <item x="343"/>
        <item x="316"/>
        <item x="438"/>
        <item x="497"/>
        <item x="240"/>
        <item x="259"/>
        <item x="1375"/>
        <item x="14"/>
        <item x="1620"/>
        <item x="891"/>
        <item x="34"/>
        <item x="433"/>
        <item x="486"/>
        <item x="689"/>
        <item x="1570"/>
        <item x="189"/>
        <item x="1606"/>
        <item x="1201"/>
        <item x="1191"/>
        <item x="1513"/>
        <item x="1592"/>
        <item x="415"/>
        <item x="1435"/>
        <item x="855"/>
        <item x="729"/>
        <item x="273"/>
        <item x="180"/>
        <item x="107"/>
        <item x="1348"/>
        <item x="1114"/>
        <item x="1663"/>
        <item x="603"/>
        <item x="884"/>
        <item x="482"/>
        <item x="1306"/>
        <item x="1457"/>
        <item x="1052"/>
        <item x="798"/>
        <item x="616"/>
        <item x="1381"/>
        <item x="1138"/>
        <item x="1177"/>
        <item x="718"/>
        <item x="1048"/>
        <item x="287"/>
        <item x="773"/>
        <item x="1547"/>
        <item x="1005"/>
        <item x="58"/>
        <item x="461"/>
        <item x="141"/>
        <item x="169"/>
        <item x="1565"/>
        <item x="888"/>
        <item x="1688"/>
        <item x="104"/>
        <item x="324"/>
        <item x="1111"/>
        <item x="660"/>
        <item x="24"/>
        <item x="1619"/>
        <item x="1350"/>
        <item x="196"/>
        <item x="487"/>
        <item x="411"/>
        <item x="1078"/>
        <item x="1297"/>
        <item x="1065"/>
        <item x="335"/>
        <item x="874"/>
        <item x="334"/>
        <item x="797"/>
        <item x="1041"/>
        <item x="510"/>
        <item x="1537"/>
        <item x="1658"/>
        <item x="673"/>
        <item x="756"/>
        <item x="1539"/>
        <item x="940"/>
        <item x="985"/>
        <item x="10"/>
        <item x="493"/>
        <item x="82"/>
        <item x="1599"/>
        <item x="518"/>
        <item x="706"/>
        <item x="277"/>
        <item x="701"/>
        <item x="434"/>
        <item x="56"/>
        <item x="1512"/>
        <item x="122"/>
        <item x="1371"/>
        <item x="1132"/>
        <item x="1280"/>
        <item x="1098"/>
        <item x="753"/>
        <item x="1635"/>
        <item x="500"/>
        <item x="730"/>
        <item x="1382"/>
        <item x="1311"/>
        <item x="137"/>
        <item x="1096"/>
        <item x="1535"/>
        <item x="1424"/>
        <item x="724"/>
        <item x="571"/>
        <item x="553"/>
        <item x="541"/>
        <item x="663"/>
        <item x="853"/>
        <item x="864"/>
        <item x="1203"/>
        <item x="1485"/>
        <item x="78"/>
        <item x="337"/>
        <item x="592"/>
        <item x="120"/>
        <item x="1489"/>
        <item x="611"/>
        <item x="1486"/>
        <item x="847"/>
        <item x="70"/>
        <item x="732"/>
        <item x="640"/>
        <item x="1573"/>
        <item x="675"/>
        <item x="575"/>
        <item x="164"/>
        <item x="18"/>
        <item x="545"/>
        <item x="799"/>
        <item x="570"/>
        <item x="530"/>
        <item x="931"/>
        <item x="903"/>
        <item x="1347"/>
        <item x="1317"/>
        <item x="427"/>
        <item x="1034"/>
        <item x="1077"/>
        <item x="1089"/>
        <item x="1331"/>
        <item x="85"/>
        <item x="3"/>
        <item x="1610"/>
        <item x="1184"/>
        <item x="792"/>
        <item x="1103"/>
        <item x="157"/>
        <item x="1133"/>
        <item x="1141"/>
        <item x="938"/>
        <item x="1426"/>
        <item x="276"/>
        <item x="1180"/>
        <item x="1250"/>
        <item x="1242"/>
        <item x="1550"/>
        <item x="267"/>
        <item x="305"/>
        <item x="1566"/>
        <item x="245"/>
        <item x="810"/>
        <item x="523"/>
        <item x="21"/>
        <item x="684"/>
        <item x="904"/>
        <item x="447"/>
        <item x="1571"/>
        <item x="894"/>
        <item x="1050"/>
        <item x="992"/>
        <item x="674"/>
        <item x="596"/>
        <item x="761"/>
        <item x="1659"/>
        <item x="1597"/>
        <item x="398"/>
        <item x="930"/>
        <item x="224"/>
        <item x="1412"/>
        <item x="1118"/>
        <item x="1275"/>
        <item x="1427"/>
        <item x="1438"/>
        <item x="854"/>
        <item x="1079"/>
        <item x="1164"/>
        <item x="1215"/>
        <item x="1182"/>
        <item x="1106"/>
        <item x="1358"/>
        <item x="25"/>
        <item x="1325"/>
        <item x="871"/>
        <item x="1254"/>
        <item x="914"/>
        <item x="206"/>
        <item x="317"/>
        <item x="1612"/>
        <item x="794"/>
        <item x="1511"/>
        <item x="436"/>
        <item x="615"/>
        <item x="451"/>
        <item x="1033"/>
        <item x="483"/>
        <item x="1477"/>
        <item x="1204"/>
        <item x="1086"/>
        <item x="116"/>
        <item x="1315"/>
        <item x="1130"/>
        <item x="1443"/>
        <item x="1694"/>
        <item x="139"/>
        <item x="1394"/>
        <item x="1522"/>
        <item x="870"/>
        <item x="1307"/>
        <item x="48"/>
        <item x="91"/>
        <item x="1552"/>
        <item x="555"/>
        <item x="443"/>
        <item x="402"/>
        <item x="1498"/>
        <item x="1212"/>
        <item x="1326"/>
        <item x="64"/>
        <item x="323"/>
        <item x="1670"/>
        <item x="1332"/>
        <item x="445"/>
        <item x="1122"/>
        <item x="1234"/>
        <item x="253"/>
        <item x="364"/>
        <item x="703"/>
        <item x="474"/>
        <item x="173"/>
        <item x="333"/>
        <item x="558"/>
        <item x="1076"/>
        <item x="1446"/>
        <item x="978"/>
        <item x="342"/>
        <item x="800"/>
        <item x="471"/>
        <item x="994"/>
        <item x="1484"/>
        <item x="310"/>
        <item x="1108"/>
        <item x="1401"/>
        <item x="271"/>
        <item x="1496"/>
        <item x="292"/>
        <item x="110"/>
        <item x="131"/>
        <item x="694"/>
        <item x="1244"/>
        <item x="8"/>
        <item x="462"/>
        <item x="1030"/>
        <item x="61"/>
        <item x="1085"/>
        <item x="98"/>
        <item x="1129"/>
        <item x="1301"/>
        <item x="1490"/>
        <item x="320"/>
        <item x="1680"/>
        <item x="463"/>
        <item x="540"/>
        <item x="192"/>
        <item x="963"/>
        <item x="1351"/>
        <item x="965"/>
        <item x="1452"/>
        <item x="979"/>
        <item x="1175"/>
        <item x="248"/>
        <item x="1116"/>
        <item x="743"/>
        <item x="933"/>
        <item x="527"/>
        <item x="1267"/>
        <item x="1463"/>
        <item x="1013"/>
        <item x="1387"/>
        <item x="153"/>
        <item x="1293"/>
        <item x="263"/>
        <item x="1436"/>
        <item x="59"/>
        <item x="691"/>
        <item x="749"/>
        <item x="625"/>
        <item x="1217"/>
        <item x="350"/>
        <item x="298"/>
        <item x="50"/>
        <item x="984"/>
        <item x="778"/>
        <item x="1664"/>
        <item x="987"/>
        <item x="651"/>
        <item x="1228"/>
        <item x="71"/>
        <item x="1568"/>
        <item x="1112"/>
        <item x="737"/>
        <item x="711"/>
        <item x="1686"/>
        <item x="1036"/>
        <item x="1386"/>
        <item x="1295"/>
        <item x="1657"/>
        <item x="215"/>
        <item x="1416"/>
        <item x="688"/>
        <item x="99"/>
        <item x="1581"/>
        <item x="1210"/>
        <item x="539"/>
        <item x="1246"/>
        <item x="1595"/>
        <item x="972"/>
        <item x="687"/>
        <item x="668"/>
        <item x="877"/>
        <item x="1318"/>
        <item x="1027"/>
        <item x="1662"/>
        <item x="1448"/>
        <item x="1174"/>
        <item x="1038"/>
        <item x="231"/>
        <item x="1163"/>
        <item x="75"/>
        <item x="118"/>
        <item x="1591"/>
        <item x="1626"/>
        <item x="1429"/>
        <item x="171"/>
        <item x="1082"/>
        <item x="1378"/>
        <item x="514"/>
        <item x="567"/>
        <item x="1066"/>
        <item x="1668"/>
        <item x="1328"/>
        <item x="504"/>
        <item x="1524"/>
        <item x="255"/>
        <item x="1530"/>
        <item x="1367"/>
        <item x="918"/>
        <item x="1360"/>
        <item x="1402"/>
        <item x="720"/>
        <item x="1227"/>
        <item x="1578"/>
        <item x="262"/>
        <item x="1197"/>
        <item x="165"/>
        <item x="1128"/>
        <item x="642"/>
        <item x="1454"/>
        <item x="394"/>
        <item x="66"/>
        <item x="1649"/>
        <item x="1024"/>
        <item x="1160"/>
        <item x="1229"/>
        <item x="1525"/>
        <item x="149"/>
        <item x="272"/>
        <item x="1368"/>
        <item x="412"/>
        <item x="315"/>
        <item x="843"/>
        <item x="176"/>
        <item x="1461"/>
        <item x="1594"/>
        <item x="1172"/>
        <item x="786"/>
        <item x="1091"/>
        <item x="1344"/>
        <item x="733"/>
        <item x="533"/>
        <item x="1008"/>
        <item x="725"/>
        <item x="378"/>
        <item x="1632"/>
        <item x="1563"/>
        <item x="274"/>
        <item x="468"/>
        <item x="595"/>
        <item x="583"/>
        <item x="421"/>
        <item x="917"/>
        <item x="1289"/>
        <item x="285"/>
        <item x="202"/>
        <item x="1193"/>
        <item x="281"/>
        <item x="159"/>
        <item x="643"/>
        <item x="946"/>
        <item x="77"/>
        <item x="672"/>
        <item x="1037"/>
        <item x="1614"/>
        <item x="204"/>
        <item x="341"/>
        <item x="548"/>
        <item x="880"/>
        <item x="452"/>
        <item x="280"/>
        <item x="909"/>
        <item x="776"/>
        <item x="1067"/>
        <item x="1335"/>
        <item x="135"/>
        <item x="79"/>
        <item x="407"/>
        <item x="484"/>
        <item x="1323"/>
        <item x="1286"/>
        <item x="1409"/>
        <item x="849"/>
        <item x="607"/>
        <item x="950"/>
        <item x="587"/>
        <item x="258"/>
        <item x="1017"/>
        <item x="954"/>
        <item x="969"/>
        <item x="768"/>
        <item x="856"/>
        <item x="309"/>
        <item x="1346"/>
        <item x="1580"/>
        <item x="506"/>
        <item x="1"/>
        <item x="345"/>
        <item x="775"/>
        <item x="1574"/>
        <item x="1140"/>
        <item x="1624"/>
        <item x="525"/>
        <item x="1010"/>
        <item x="284"/>
        <item x="1016"/>
        <item x="826"/>
        <item x="1113"/>
        <item x="1653"/>
        <item x="346"/>
        <item x="738"/>
        <item x="36"/>
        <item x="1260"/>
        <item x="491"/>
        <item x="1255"/>
        <item x="1561"/>
        <item x="123"/>
        <item x="1593"/>
        <item x="1545"/>
        <item x="1637"/>
        <item x="1283"/>
        <item x="361"/>
        <item x="600"/>
        <item x="1170"/>
        <item x="1342"/>
        <item x="354"/>
        <item x="349"/>
        <item x="1648"/>
        <item x="795"/>
        <item x="1202"/>
        <item x="606"/>
        <item x="1456"/>
        <item x="1651"/>
        <item x="1533"/>
        <item x="1383"/>
        <item x="837"/>
        <item x="1329"/>
        <item x="265"/>
        <item x="772"/>
        <item x="1665"/>
        <item x="105"/>
        <item x="1322"/>
        <item x="428"/>
        <item x="923"/>
        <item x="83"/>
        <item x="1009"/>
        <item x="1497"/>
        <item x="1500"/>
        <item x="609"/>
        <item x="605"/>
        <item x="590"/>
        <item x="1502"/>
        <item x="363"/>
        <item x="1339"/>
        <item x="693"/>
        <item x="1097"/>
        <item x="572"/>
        <item x="534"/>
        <item x="1467"/>
        <item x="896"/>
        <item x="230"/>
        <item x="564"/>
        <item x="538"/>
        <item x="631"/>
        <item x="860"/>
        <item x="33"/>
        <item x="1352"/>
        <item x="1432"/>
        <item x="1625"/>
        <item x="244"/>
        <item x="1695"/>
        <item x="526"/>
        <item x="1015"/>
        <item x="1081"/>
        <item x="1510"/>
        <item x="235"/>
        <item x="1693"/>
        <item x="69"/>
        <item x="750"/>
        <item x="0"/>
        <item x="1319"/>
        <item x="1557"/>
        <item x="1131"/>
        <item x="1473"/>
        <item x="1031"/>
        <item x="988"/>
        <item x="696"/>
        <item x="63"/>
        <item x="1026"/>
        <item x="943"/>
        <item x="133"/>
        <item x="1362"/>
        <item x="134"/>
        <item x="960"/>
        <item x="851"/>
        <item x="418"/>
        <item x="1540"/>
        <item x="1468"/>
        <item x="1320"/>
        <item x="32"/>
        <item x="955"/>
        <item x="454"/>
        <item x="1551"/>
        <item x="1020"/>
        <item x="1600"/>
        <item x="195"/>
        <item x="1090"/>
        <item x="697"/>
        <item x="619"/>
        <item x="1453"/>
        <item x="1162"/>
        <item x="1447"/>
        <item x="915"/>
        <item x="636"/>
        <item x="1171"/>
        <item x="1126"/>
        <item x="416"/>
        <item x="400"/>
        <item x="1165"/>
        <item x="1353"/>
        <item x="177"/>
        <item x="331"/>
        <item x="666"/>
        <item x="210"/>
        <item x="1294"/>
        <item x="599"/>
        <item x="546"/>
        <item x="814"/>
        <item x="865"/>
        <item x="344"/>
        <item x="561"/>
        <item x="676"/>
        <item x="1560"/>
        <item x="1392"/>
        <item x="1534"/>
        <item x="895"/>
        <item x="1155"/>
        <item x="898"/>
        <item x="748"/>
        <item x="813"/>
        <item x="700"/>
        <item x="765"/>
        <item x="1068"/>
        <item x="568"/>
        <item x="1609"/>
        <item x="88"/>
        <item x="610"/>
        <item x="744"/>
        <item x="1361"/>
        <item x="1288"/>
        <item x="543"/>
        <item x="785"/>
        <item x="260"/>
        <item x="376"/>
        <item x="1338"/>
        <item x="948"/>
        <item x="791"/>
        <item x="944"/>
        <item x="1053"/>
        <item x="1442"/>
        <item x="1413"/>
        <item x="956"/>
        <item x="833"/>
        <item x="910"/>
        <item x="1152"/>
        <item x="1403"/>
        <item x="446"/>
        <item x="811"/>
        <item x="380"/>
        <item x="1366"/>
        <item x="524"/>
        <item x="1209"/>
        <item x="713"/>
        <item x="887"/>
        <item x="971"/>
        <item x="1617"/>
        <item x="727"/>
        <item x="1343"/>
        <item x="613"/>
        <item x="1059"/>
        <item x="241"/>
        <item x="86"/>
        <item x="926"/>
        <item x="228"/>
        <item x="414"/>
        <item x="1689"/>
        <item x="92"/>
        <item x="353"/>
        <item x="1151"/>
        <item x="959"/>
        <item x="167"/>
        <item x="469"/>
        <item x="1309"/>
        <item x="473"/>
        <item x="1071"/>
        <item x="976"/>
        <item x="893"/>
        <item x="1618"/>
        <item x="1305"/>
        <item x="1458"/>
        <item x="1233"/>
        <item x="441"/>
        <item x="1019"/>
        <item x="1110"/>
        <item x="802"/>
        <item x="365"/>
        <item x="809"/>
        <item x="731"/>
        <item x="1075"/>
        <item x="913"/>
        <item x="630"/>
        <item x="382"/>
        <item x="508"/>
        <item x="623"/>
        <item x="499"/>
        <item x="477"/>
        <item x="1060"/>
        <item x="494"/>
        <item x="501"/>
        <item x="762"/>
        <item x="911"/>
        <item x="1042"/>
        <item x="431"/>
        <item x="28"/>
        <item x="186"/>
        <item x="621"/>
        <item x="372"/>
        <item x="692"/>
        <item x="830"/>
        <item x="125"/>
        <item x="1300"/>
        <item x="200"/>
        <item x="185"/>
        <item x="975"/>
        <item x="347"/>
        <item x="827"/>
        <item x="728"/>
        <item x="1167"/>
        <item x="1277"/>
        <item x="1214"/>
        <item x="754"/>
        <item x="478"/>
        <item x="246"/>
        <item x="1061"/>
        <item x="444"/>
        <item x="1049"/>
        <item x="741"/>
        <item x="515"/>
        <item x="127"/>
        <item x="1376"/>
        <item x="1587"/>
        <item x="216"/>
        <item x="338"/>
        <item x="45"/>
        <item x="1479"/>
        <item x="1058"/>
        <item x="429"/>
        <item x="1127"/>
        <item x="817"/>
        <item x="103"/>
        <item x="1093"/>
        <item x="1667"/>
        <item x="1181"/>
        <item x="67"/>
        <item x="1374"/>
        <item x="1223"/>
        <item x="1644"/>
        <item x="1216"/>
        <item x="234"/>
        <item x="279"/>
        <item x="859"/>
        <item x="614"/>
        <item x="758"/>
        <item x="1548"/>
        <item x="638"/>
        <item x="84"/>
        <item x="554"/>
        <item x="62"/>
        <item x="783"/>
        <item x="899"/>
        <item x="551"/>
        <item x="351"/>
        <item x="425"/>
        <item x="1400"/>
        <item x="1154"/>
        <item x="132"/>
        <item x="939"/>
        <item x="1623"/>
        <item x="1316"/>
        <item x="535"/>
        <item x="27"/>
        <item x="496"/>
        <item x="293"/>
        <item x="1460"/>
        <item x="1080"/>
        <item x="321"/>
        <item x="1028"/>
        <item x="140"/>
        <item x="1430"/>
        <item x="807"/>
        <item x="1582"/>
        <item x="1178"/>
        <item x="1469"/>
        <item x="7"/>
        <item x="968"/>
        <item x="1417"/>
        <item x="268"/>
        <item x="925"/>
        <item x="1444"/>
        <item x="503"/>
        <item x="475"/>
        <item x="1187"/>
        <item x="822"/>
        <item x="531"/>
        <item x="1672"/>
        <item x="1428"/>
        <item x="39"/>
        <item x="622"/>
        <item x="683"/>
        <item x="1124"/>
        <item x="1579"/>
        <item x="392"/>
        <item x="1404"/>
        <item x="556"/>
        <item x="389"/>
        <item x="907"/>
        <item x="1596"/>
        <item x="1312"/>
        <item x="1451"/>
        <item x="1188"/>
        <item x="199"/>
        <item x="869"/>
        <item x="806"/>
        <item x="1641"/>
        <item x="318"/>
        <item x="1236"/>
        <item x="232"/>
        <item x="528"/>
        <item x="1654"/>
        <item x="512"/>
        <item x="604"/>
        <item x="81"/>
        <item x="1032"/>
        <item x="332"/>
        <item x="386"/>
        <item x="288"/>
        <item x="715"/>
        <item x="373"/>
        <item x="1263"/>
        <item x="242"/>
        <item x="340"/>
        <item x="912"/>
        <item x="667"/>
        <item x="1691"/>
        <item x="205"/>
        <item x="1292"/>
        <item x="579"/>
        <item x="51"/>
        <item x="578"/>
        <item x="569"/>
        <item x="779"/>
        <item x="889"/>
        <item x="1493"/>
        <item x="1577"/>
        <item x="1515"/>
        <item x="1586"/>
        <item x="654"/>
        <item x="1290"/>
        <item x="296"/>
        <item x="136"/>
        <item x="566"/>
        <item x="1040"/>
        <item x="739"/>
        <item x="1696"/>
        <item x="1200"/>
        <item x="1621"/>
        <item x="1555"/>
        <item x="665"/>
        <item x="266"/>
        <item x="1101"/>
        <item x="42"/>
        <item x="902"/>
        <item x="1499"/>
        <item x="1685"/>
        <item x="306"/>
        <item x="1529"/>
        <item x="1018"/>
        <item x="598"/>
        <item x="803"/>
        <item x="1503"/>
        <item x="325"/>
        <item x="300"/>
        <item x="1556"/>
        <item x="560"/>
        <item x="94"/>
        <item x="649"/>
        <item x="30"/>
        <item x="1135"/>
        <item x="148"/>
        <item x="1690"/>
        <item x="1047"/>
        <item x="1144"/>
        <item x="771"/>
        <item x="227"/>
        <item x="1465"/>
        <item x="1449"/>
        <item x="1564"/>
        <item x="629"/>
        <item x="601"/>
        <item x="686"/>
        <item x="1385"/>
        <item x="655"/>
        <item x="1639"/>
        <item x="1638"/>
        <item x="986"/>
        <item x="1156"/>
        <item x="1418"/>
        <item x="108"/>
        <item x="178"/>
        <item x="1425"/>
        <item x="1166"/>
        <item x="1646"/>
        <item x="1516"/>
        <item x="1542"/>
        <item x="466"/>
        <item x="559"/>
        <item x="1279"/>
        <item x="586"/>
        <item x="1682"/>
        <item x="1265"/>
        <item x="89"/>
        <item x="863"/>
        <item x="1532"/>
        <item x="1514"/>
        <item x="1674"/>
        <item x="702"/>
        <item x="1349"/>
        <item x="283"/>
        <item x="861"/>
        <item x="547"/>
        <item x="1205"/>
        <item x="11"/>
        <item x="326"/>
        <item x="1575"/>
        <item x="1239"/>
        <item x="16"/>
        <item x="1100"/>
        <item x="763"/>
        <item x="1158"/>
        <item x="1134"/>
        <item x="1660"/>
        <item x="1495"/>
        <item x="1629"/>
        <item x="517"/>
        <item x="38"/>
        <item x="1045"/>
        <item x="1051"/>
        <item x="160"/>
        <item x="735"/>
        <item x="1063"/>
        <item x="1518"/>
        <item x="981"/>
        <item x="850"/>
        <item x="371"/>
        <item x="112"/>
        <item x="498"/>
        <item x="991"/>
        <item x="1004"/>
        <item x="872"/>
        <item x="1211"/>
        <item x="1611"/>
        <item x="129"/>
        <item x="1304"/>
        <item x="1276"/>
        <item x="184"/>
        <item x="1397"/>
        <item x="212"/>
        <item x="29"/>
        <item x="1313"/>
        <item x="1218"/>
        <item x="997"/>
        <item x="46"/>
        <item x="974"/>
        <item x="1224"/>
        <item x="1001"/>
        <item x="781"/>
        <item x="1219"/>
        <item x="476"/>
        <item x="1257"/>
        <item x="908"/>
        <item x="1605"/>
        <item x="1298"/>
        <item x="55"/>
        <item x="961"/>
        <item x="868"/>
        <item x="419"/>
        <item x="897"/>
        <item x="65"/>
        <item x="1636"/>
        <item x="1336"/>
        <item x="1669"/>
        <item x="1273"/>
        <item x="1492"/>
        <item x="31"/>
        <item x="1207"/>
        <item x="789"/>
        <item x="270"/>
        <item x="1183"/>
        <item x="1677"/>
        <item x="821"/>
        <item x="712"/>
        <item x="544"/>
        <item x="1256"/>
        <item x="73"/>
        <item x="26"/>
        <item x="289"/>
        <item x="1006"/>
        <item x="489"/>
        <item x="1190"/>
        <item x="1235"/>
        <item x="716"/>
        <item x="1359"/>
        <item x="1471"/>
        <item x="784"/>
        <item x="958"/>
        <item x="876"/>
        <item x="1414"/>
        <item x="900"/>
        <item x="1483"/>
        <item x="721"/>
        <item x="842"/>
        <item x="1478"/>
        <item x="312"/>
        <item x="301"/>
        <item x="150"/>
        <item x="973"/>
        <item x="641"/>
        <item x="1324"/>
        <item x="1186"/>
        <item x="1199"/>
        <item x="852"/>
        <item x="1153"/>
        <item x="179"/>
        <item x="1046"/>
        <item x="722"/>
        <item x="682"/>
        <item x="698"/>
        <item x="1656"/>
        <item x="589"/>
        <item x="1136"/>
        <item x="832"/>
        <item x="632"/>
        <item x="1389"/>
        <item x="580"/>
        <item x="1613"/>
        <item x="993"/>
        <item x="144"/>
        <item x="929"/>
        <item x="1369"/>
        <item x="1679"/>
        <item x="197"/>
        <item x="695"/>
        <item x="624"/>
        <item x="290"/>
        <item x="286"/>
        <item x="793"/>
        <item x="841"/>
        <item x="1692"/>
        <item x="1676"/>
        <item x="679"/>
        <item x="1384"/>
        <item x="1333"/>
        <item x="374"/>
        <item x="1073"/>
        <item x="857"/>
        <item x="901"/>
        <item x="1072"/>
        <item x="1393"/>
        <item x="57"/>
        <item x="983"/>
        <item x="35"/>
        <item x="254"/>
        <item x="1373"/>
        <item x="403"/>
        <item x="221"/>
        <item x="788"/>
        <item x="1491"/>
        <item x="1262"/>
        <item x="1628"/>
        <item x="1650"/>
        <item x="1364"/>
        <item x="1572"/>
        <item x="1148"/>
        <item x="995"/>
        <item x="952"/>
        <item x="1687"/>
        <item x="1462"/>
        <item x="1523"/>
        <item x="207"/>
        <item x="866"/>
        <item x="627"/>
        <item x="1334"/>
        <item x="6"/>
        <item x="1627"/>
        <item x="209"/>
        <item x="408"/>
        <item x="774"/>
        <item x="618"/>
        <item x="130"/>
        <item x="1698"/>
        <item x="1528"/>
        <item x="1363"/>
        <item x="890"/>
        <item x="1084"/>
        <item x="705"/>
        <item x="581"/>
        <item x="516"/>
        <item x="936"/>
        <item x="677"/>
        <item x="662"/>
        <item x="1379"/>
        <item x="1590"/>
        <item x="966"/>
        <item x="1226"/>
        <item x="681"/>
        <item x="742"/>
        <item x="669"/>
        <item x="1074"/>
        <item x="519"/>
        <item x="1173"/>
        <item x="1501"/>
        <item x="145"/>
        <item x="920"/>
        <item x="303"/>
        <item x="488"/>
        <item x="557"/>
        <item x="1243"/>
        <item x="1143"/>
        <item x="759"/>
        <item x="1206"/>
        <item x="1607"/>
        <item x="247"/>
        <item x="485"/>
        <item x="74"/>
        <item x="1054"/>
        <item x="455"/>
        <item x="1284"/>
        <item x="1642"/>
        <item x="1505"/>
        <item x="460"/>
        <item x="1655"/>
        <item x="1562"/>
        <item x="1094"/>
        <item x="1509"/>
        <item x="532"/>
        <item x="1055"/>
        <item x="1437"/>
        <item x="757"/>
        <item x="1145"/>
        <item x="356"/>
        <item x="170"/>
        <item x="453"/>
        <item x="448"/>
        <item x="1388"/>
        <item x="582"/>
        <item x="1330"/>
        <item x="846"/>
        <item x="458"/>
        <item x="1506"/>
        <item x="1584"/>
        <item x="95"/>
        <item x="111"/>
        <item x="1248"/>
        <item x="664"/>
        <item x="405"/>
        <item x="383"/>
        <item x="1056"/>
        <item x="490"/>
        <item x="652"/>
        <item x="1264"/>
        <item x="563"/>
        <item x="275"/>
        <item x="124"/>
        <item x="203"/>
        <item x="522"/>
        <item x="155"/>
        <item x="1519"/>
        <item x="812"/>
        <item x="457"/>
        <item x="43"/>
        <item x="1536"/>
        <item x="218"/>
        <item x="977"/>
        <item x="20"/>
        <item x="327"/>
        <item x="1095"/>
        <item x="999"/>
        <item x="152"/>
        <item x="1208"/>
        <item x="928"/>
        <item x="845"/>
        <item x="521"/>
        <item x="413"/>
        <item x="550"/>
        <item x="472"/>
        <item x="166"/>
        <item x="15"/>
        <item x="1002"/>
        <item x="935"/>
        <item x="594"/>
        <item x="645"/>
        <item x="387"/>
        <item x="1439"/>
        <item x="368"/>
        <item x="1168"/>
        <item x="1221"/>
        <item x="97"/>
        <item x="217"/>
        <item x="1137"/>
        <item x="1410"/>
        <item x="439"/>
        <item x="106"/>
        <item x="1481"/>
        <item x="113"/>
        <item x="291"/>
        <item x="656"/>
        <item x="188"/>
        <item x="970"/>
        <item x="747"/>
        <item x="708"/>
        <item x="1117"/>
        <item x="115"/>
        <item x="399"/>
        <item x="251"/>
        <item x="404"/>
        <item x="1661"/>
        <item x="1314"/>
        <item x="1039"/>
        <item x="1630"/>
        <item x="158"/>
        <item x="1380"/>
        <item x="1107"/>
        <item x="1278"/>
        <item x="764"/>
        <item x="1185"/>
        <item x="146"/>
        <item x="1504"/>
        <item x="1598"/>
        <item x="608"/>
        <item x="1021"/>
        <item x="1357"/>
        <item x="278"/>
        <item x="409"/>
        <item x="1645"/>
        <item x="1123"/>
        <item x="1299"/>
        <item x="1531"/>
        <item x="1472"/>
        <item x="495"/>
        <item x="187"/>
        <item x="639"/>
        <item x="957"/>
        <item x="1601"/>
        <item x="1546"/>
        <item x="60"/>
        <item x="690"/>
        <item x="760"/>
        <item x="467"/>
        <item x="101"/>
        <item x="1576"/>
        <item x="1272"/>
        <item x="704"/>
        <item x="740"/>
        <item x="1340"/>
        <item x="752"/>
        <item x="1176"/>
        <item x="450"/>
        <item x="395"/>
        <item x="710"/>
        <item x="426"/>
        <item x="617"/>
        <item x="1407"/>
        <item x="549"/>
        <item x="780"/>
        <item x="1308"/>
        <item x="1022"/>
        <item x="885"/>
        <item x="964"/>
        <item x="1673"/>
        <item x="881"/>
        <item x="17"/>
        <item x="755"/>
        <item x="1296"/>
        <item x="1520"/>
        <item x="297"/>
        <item x="47"/>
        <item x="1341"/>
        <item x="44"/>
        <item x="13"/>
        <item x="1559"/>
        <item x="93"/>
        <item x="1109"/>
        <item x="319"/>
        <item x="1146"/>
        <item x="962"/>
        <item x="1475"/>
        <item x="878"/>
        <item x="699"/>
        <item x="1147"/>
        <item x="391"/>
        <item x="1421"/>
        <item x="1337"/>
        <item x="1415"/>
        <item x="1482"/>
        <item x="916"/>
        <item x="934"/>
        <item x="1399"/>
        <item x="257"/>
        <item x="1240"/>
        <item x="330"/>
        <item x="397"/>
        <item x="121"/>
        <item x="1287"/>
        <item x="54"/>
        <item x="767"/>
        <item x="1684"/>
        <item x="577"/>
        <item x="41"/>
        <item x="818"/>
        <item x="1678"/>
        <item x="358"/>
        <item x="1003"/>
        <item x="1508"/>
        <item x="1251"/>
        <item x="208"/>
        <item x="1390"/>
        <item x="138"/>
        <item x="492"/>
        <item x="465"/>
        <item x="1647"/>
        <item x="142"/>
        <item x="40"/>
        <item x="449"/>
        <item x="314"/>
        <item x="151"/>
        <item x="1395"/>
        <item x="80"/>
        <item x="390"/>
        <item x="264"/>
        <item x="236"/>
        <item x="1355"/>
        <item x="602"/>
        <item x="801"/>
        <item x="1139"/>
        <item x="1125"/>
        <item x="1405"/>
        <item x="348"/>
        <item x="1396"/>
        <item x="53"/>
        <item x="620"/>
        <item x="183"/>
        <item x="1569"/>
        <item x="790"/>
        <item x="1249"/>
        <item x="470"/>
        <item x="1291"/>
        <item x="565"/>
        <item x="1608"/>
        <item x="1604"/>
        <item x="329"/>
        <item x="1012"/>
        <item x="990"/>
        <item x="1310"/>
        <item x="552"/>
        <item x="1142"/>
        <item x="1521"/>
        <item x="1419"/>
        <item x="339"/>
        <item x="1652"/>
        <item x="2"/>
        <item x="1043"/>
        <item x="1408"/>
        <item x="5"/>
        <item x="511"/>
        <item x="375"/>
        <item x="1681"/>
        <item x="967"/>
        <item x="211"/>
        <item x="709"/>
        <item x="1087"/>
        <item x="396"/>
        <item x="229"/>
        <item x="714"/>
        <item x="574"/>
        <item x="1161"/>
        <item x="612"/>
        <item x="355"/>
        <item x="299"/>
        <item x="1615"/>
        <item x="370"/>
        <item x="886"/>
        <item x="479"/>
        <item x="181"/>
        <item x="680"/>
        <item x="222"/>
        <item x="294"/>
        <item x="839"/>
        <item x="657"/>
        <item x="22"/>
        <item x="1697"/>
        <item x="1603"/>
        <item x="1476"/>
        <item x="1270"/>
        <item x="723"/>
        <item x="76"/>
        <item x="388"/>
        <item x="932"/>
        <item x="1671"/>
        <item x="1252"/>
        <item x="1622"/>
        <item x="777"/>
        <item x="1115"/>
        <item x="90"/>
        <item x="161"/>
        <item x="481"/>
        <item x="505"/>
        <item x="536"/>
        <item x="1633"/>
        <item x="1268"/>
        <item x="163"/>
        <item x="410"/>
        <item x="1194"/>
        <item x="307"/>
        <item x="1245"/>
        <item x="1014"/>
        <item x="1398"/>
        <item x="162"/>
        <item x="980"/>
        <item x="1070"/>
        <item x="1057"/>
        <item x="844"/>
        <item x="529"/>
        <item x="459"/>
        <item x="424"/>
        <item x="367"/>
        <item x="634"/>
        <item x="233"/>
        <item x="658"/>
        <item x="537"/>
        <item x="1271"/>
        <item x="250"/>
        <item x="52"/>
        <item x="1281"/>
        <item x="393"/>
        <item x="751"/>
        <item x="828"/>
        <item x="736"/>
        <item x="648"/>
        <item x="1544"/>
        <item x="269"/>
        <item x="1345"/>
        <item x="87"/>
        <item x="1231"/>
        <item x="172"/>
        <item x="815"/>
        <item x="562"/>
        <item x="406"/>
        <item x="573"/>
        <item x="840"/>
        <item x="1554"/>
        <item x="820"/>
        <item x="238"/>
        <item x="430"/>
        <item x="1517"/>
        <item x="435"/>
        <item x="924"/>
        <item x="143"/>
        <item x="37"/>
        <item x="336"/>
        <item x="1062"/>
        <item x="635"/>
        <item x="1327"/>
        <item x="352"/>
        <item x="313"/>
        <item x="805"/>
        <item x="1088"/>
        <item x="1643"/>
        <item x="1455"/>
        <item x="480"/>
        <item x="591"/>
        <item x="942"/>
        <item x="193"/>
        <item x="1488"/>
        <item x="745"/>
        <item x="219"/>
        <item x="1567"/>
        <item x="824"/>
        <item x="1099"/>
        <item x="1354"/>
        <item x="1222"/>
        <item x="214"/>
        <item x="659"/>
        <item x="311"/>
        <item x="646"/>
        <item x="770"/>
        <item x="1169"/>
        <item x="1198"/>
        <item x="401"/>
        <item x="905"/>
        <item x="239"/>
        <item x="882"/>
        <item x="1269"/>
        <item x="816"/>
        <item x="1035"/>
        <item x="1150"/>
        <item x="834"/>
        <item x="464"/>
        <item x="1241"/>
        <item x="194"/>
        <item x="1589"/>
        <item x="1119"/>
        <item x="1470"/>
        <item x="23"/>
        <item x="1266"/>
        <item x="1450"/>
        <item x="322"/>
        <item x="1507"/>
        <item x="114"/>
        <item x="650"/>
        <item x="366"/>
        <item x="626"/>
        <item x="128"/>
        <item x="1159"/>
        <item x="1104"/>
        <item x="252"/>
        <item x="998"/>
        <item x="584"/>
        <item x="1431"/>
        <item x="1029"/>
        <item x="707"/>
        <item x="862"/>
        <item x="922"/>
        <item x="220"/>
        <item x="1445"/>
        <item x="829"/>
        <item x="379"/>
        <item x="1259"/>
        <item x="1220"/>
        <item x="982"/>
        <item x="653"/>
        <item x="1025"/>
        <item x="302"/>
        <item x="1370"/>
        <item x="823"/>
        <item x="119"/>
        <item x="1433"/>
        <item x="1666"/>
        <item x="1558"/>
        <item x="1441"/>
        <item x="49"/>
        <item x="168"/>
        <item x="633"/>
        <item x="808"/>
        <item x="1232"/>
        <item x="947"/>
        <item x="1464"/>
        <item x="593"/>
        <item x="422"/>
        <item x="190"/>
        <item x="357"/>
        <item x="126"/>
        <item x="782"/>
        <item x="1011"/>
        <item x="1157"/>
        <item x="1261"/>
        <item x="1247"/>
        <item x="154"/>
        <item x="1683"/>
        <item x="804"/>
        <item x="1225"/>
        <item x="746"/>
        <item x="1149"/>
        <item x="726"/>
        <item x="1616"/>
        <item x="951"/>
        <item x="796"/>
        <item x="542"/>
        <item x="927"/>
        <item x="945"/>
        <item x="1000"/>
        <item x="1406"/>
        <item x="1459"/>
        <item x="734"/>
        <item x="1179"/>
        <item x="1253"/>
        <item x="237"/>
        <item x="1411"/>
        <item x="670"/>
        <item x="1588"/>
        <item x="1083"/>
        <item x="182"/>
        <item x="191"/>
        <item x="359"/>
        <item x="362"/>
        <item x="456"/>
        <item x="1423"/>
        <item x="949"/>
        <item x="919"/>
        <item x="377"/>
        <item x="769"/>
        <item x="442"/>
        <item x="328"/>
        <item x="513"/>
        <item x="1640"/>
        <item x="996"/>
        <item x="147"/>
        <item x="308"/>
        <item x="671"/>
        <item x="892"/>
        <item x="1120"/>
        <item x="835"/>
        <item x="1541"/>
        <item x="1069"/>
        <item x="385"/>
        <item x="1365"/>
        <item x="873"/>
        <item x="647"/>
        <item x="1480"/>
        <item x="576"/>
        <item x="1285"/>
        <item x="68"/>
        <item x="644"/>
        <item x="1356"/>
        <item x="906"/>
        <item x="249"/>
        <item x="1196"/>
        <item x="174"/>
        <item x="1549"/>
        <item x="1303"/>
        <item x="1302"/>
        <item x="9"/>
        <item x="1543"/>
        <item x="12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7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 t="grand">
      <x/>
    </i>
  </rowItems>
  <colItems count="1">
    <i/>
  </colItems>
  <dataFields count="1">
    <dataField name="Average of imdb_scor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DF588-3696-4A66-8EB8-5EDCD06936B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rectors">
  <location ref="A3:B166" firstHeaderRow="1" firstDataRow="1" firstDataCol="1"/>
  <pivotFields count="10">
    <pivotField axis="axisRow" showAll="0" measureFilter="1">
      <items count="1700">
        <item x="1258"/>
        <item x="1064"/>
        <item x="1538"/>
        <item x="1526"/>
        <item x="1434"/>
        <item x="156"/>
        <item x="1422"/>
        <item x="941"/>
        <item x="223"/>
        <item x="423"/>
        <item x="1527"/>
        <item x="1121"/>
        <item x="1377"/>
        <item x="1321"/>
        <item x="1105"/>
        <item x="360"/>
        <item x="384"/>
        <item x="1023"/>
        <item x="198"/>
        <item x="381"/>
        <item x="585"/>
        <item x="1102"/>
        <item x="719"/>
        <item x="72"/>
        <item x="989"/>
        <item x="226"/>
        <item x="520"/>
        <item x="295"/>
        <item x="109"/>
        <item x="858"/>
        <item x="96"/>
        <item x="1634"/>
        <item x="1189"/>
        <item x="1044"/>
        <item x="1583"/>
        <item x="1487"/>
        <item x="100"/>
        <item x="1474"/>
        <item x="1631"/>
        <item x="637"/>
        <item x="432"/>
        <item x="588"/>
        <item x="117"/>
        <item x="838"/>
        <item x="1466"/>
        <item x="661"/>
        <item x="937"/>
        <item x="597"/>
        <item x="1391"/>
        <item x="848"/>
        <item x="875"/>
        <item x="1420"/>
        <item x="921"/>
        <item x="953"/>
        <item x="12"/>
        <item x="437"/>
        <item x="1237"/>
        <item x="213"/>
        <item x="685"/>
        <item x="879"/>
        <item x="1372"/>
        <item x="831"/>
        <item x="1675"/>
        <item x="717"/>
        <item x="440"/>
        <item x="4"/>
        <item x="1238"/>
        <item x="201"/>
        <item x="282"/>
        <item x="678"/>
        <item x="417"/>
        <item x="1192"/>
        <item x="261"/>
        <item x="102"/>
        <item x="420"/>
        <item x="304"/>
        <item x="867"/>
        <item x="1230"/>
        <item x="1553"/>
        <item x="502"/>
        <item x="509"/>
        <item x="787"/>
        <item x="836"/>
        <item x="369"/>
        <item x="1440"/>
        <item x="225"/>
        <item x="1585"/>
        <item x="19"/>
        <item x="256"/>
        <item x="825"/>
        <item x="1092"/>
        <item x="1007"/>
        <item x="243"/>
        <item x="1195"/>
        <item x="1494"/>
        <item x="1213"/>
        <item x="1274"/>
        <item x="628"/>
        <item x="507"/>
        <item x="1602"/>
        <item x="175"/>
        <item x="766"/>
        <item x="883"/>
        <item x="819"/>
        <item x="343"/>
        <item x="316"/>
        <item x="438"/>
        <item x="497"/>
        <item x="240"/>
        <item x="259"/>
        <item x="1375"/>
        <item x="14"/>
        <item x="1620"/>
        <item x="891"/>
        <item x="34"/>
        <item x="433"/>
        <item x="486"/>
        <item x="689"/>
        <item x="1570"/>
        <item x="189"/>
        <item x="1606"/>
        <item x="1201"/>
        <item x="1191"/>
        <item x="1513"/>
        <item x="1592"/>
        <item x="415"/>
        <item x="1435"/>
        <item x="855"/>
        <item x="729"/>
        <item x="273"/>
        <item x="180"/>
        <item x="107"/>
        <item x="1348"/>
        <item x="1114"/>
        <item x="1663"/>
        <item x="603"/>
        <item x="884"/>
        <item x="482"/>
        <item x="1306"/>
        <item x="1457"/>
        <item x="1052"/>
        <item x="798"/>
        <item x="616"/>
        <item x="1381"/>
        <item x="1138"/>
        <item x="1177"/>
        <item x="718"/>
        <item x="1048"/>
        <item x="287"/>
        <item x="773"/>
        <item x="1547"/>
        <item x="1005"/>
        <item x="58"/>
        <item x="461"/>
        <item x="141"/>
        <item x="169"/>
        <item x="1565"/>
        <item x="888"/>
        <item x="1688"/>
        <item x="104"/>
        <item x="324"/>
        <item x="1111"/>
        <item x="660"/>
        <item x="24"/>
        <item x="1619"/>
        <item x="1350"/>
        <item x="196"/>
        <item x="487"/>
        <item x="411"/>
        <item x="1078"/>
        <item x="1297"/>
        <item x="1065"/>
        <item x="335"/>
        <item x="874"/>
        <item x="334"/>
        <item x="797"/>
        <item x="1041"/>
        <item x="510"/>
        <item x="1537"/>
        <item x="1658"/>
        <item x="673"/>
        <item x="756"/>
        <item x="1539"/>
        <item x="940"/>
        <item x="985"/>
        <item x="10"/>
        <item x="493"/>
        <item x="82"/>
        <item x="1599"/>
        <item x="518"/>
        <item x="706"/>
        <item x="277"/>
        <item x="701"/>
        <item x="434"/>
        <item x="56"/>
        <item x="1512"/>
        <item x="122"/>
        <item x="1371"/>
        <item x="1132"/>
        <item x="1280"/>
        <item x="1098"/>
        <item x="753"/>
        <item x="1635"/>
        <item x="500"/>
        <item x="730"/>
        <item x="1382"/>
        <item x="1311"/>
        <item x="137"/>
        <item x="1096"/>
        <item x="1535"/>
        <item x="1424"/>
        <item x="724"/>
        <item x="571"/>
        <item x="553"/>
        <item x="541"/>
        <item x="663"/>
        <item x="853"/>
        <item x="864"/>
        <item x="1203"/>
        <item x="1485"/>
        <item x="78"/>
        <item x="337"/>
        <item x="592"/>
        <item x="120"/>
        <item x="1489"/>
        <item x="611"/>
        <item x="1486"/>
        <item x="847"/>
        <item x="70"/>
        <item x="732"/>
        <item x="640"/>
        <item x="1573"/>
        <item x="675"/>
        <item x="575"/>
        <item x="164"/>
        <item x="18"/>
        <item x="545"/>
        <item x="799"/>
        <item x="570"/>
        <item x="530"/>
        <item x="931"/>
        <item x="903"/>
        <item x="1347"/>
        <item x="1317"/>
        <item x="427"/>
        <item x="1034"/>
        <item x="1077"/>
        <item x="1089"/>
        <item x="1331"/>
        <item x="85"/>
        <item x="3"/>
        <item x="1610"/>
        <item x="1184"/>
        <item x="792"/>
        <item x="1103"/>
        <item x="157"/>
        <item x="1133"/>
        <item x="1141"/>
        <item x="938"/>
        <item x="1426"/>
        <item x="276"/>
        <item x="1180"/>
        <item x="1250"/>
        <item x="1242"/>
        <item x="1550"/>
        <item x="267"/>
        <item x="305"/>
        <item x="1566"/>
        <item x="245"/>
        <item x="810"/>
        <item x="523"/>
        <item x="21"/>
        <item x="684"/>
        <item x="904"/>
        <item x="447"/>
        <item x="1571"/>
        <item x="894"/>
        <item x="1050"/>
        <item x="992"/>
        <item x="674"/>
        <item x="596"/>
        <item x="761"/>
        <item x="1659"/>
        <item x="1597"/>
        <item x="398"/>
        <item x="930"/>
        <item x="224"/>
        <item x="1412"/>
        <item x="1118"/>
        <item x="1275"/>
        <item x="1427"/>
        <item x="1438"/>
        <item x="854"/>
        <item x="1079"/>
        <item x="1164"/>
        <item x="1215"/>
        <item x="1182"/>
        <item x="1106"/>
        <item x="1358"/>
        <item x="25"/>
        <item x="1325"/>
        <item x="871"/>
        <item x="1254"/>
        <item x="914"/>
        <item x="206"/>
        <item x="317"/>
        <item x="1612"/>
        <item x="794"/>
        <item x="1511"/>
        <item x="436"/>
        <item x="615"/>
        <item x="451"/>
        <item x="1033"/>
        <item x="483"/>
        <item x="1477"/>
        <item x="1204"/>
        <item x="1086"/>
        <item x="116"/>
        <item x="1315"/>
        <item x="1130"/>
        <item x="1443"/>
        <item x="1694"/>
        <item x="139"/>
        <item x="1394"/>
        <item x="1522"/>
        <item x="870"/>
        <item x="1307"/>
        <item x="48"/>
        <item x="91"/>
        <item x="1552"/>
        <item x="555"/>
        <item x="443"/>
        <item x="402"/>
        <item x="1498"/>
        <item x="1212"/>
        <item x="1326"/>
        <item x="64"/>
        <item x="323"/>
        <item x="1670"/>
        <item x="1332"/>
        <item x="445"/>
        <item x="1122"/>
        <item x="1234"/>
        <item x="253"/>
        <item x="364"/>
        <item x="703"/>
        <item x="474"/>
        <item x="173"/>
        <item x="333"/>
        <item x="558"/>
        <item x="1076"/>
        <item x="1446"/>
        <item x="978"/>
        <item x="342"/>
        <item x="800"/>
        <item x="471"/>
        <item x="994"/>
        <item x="1484"/>
        <item x="310"/>
        <item x="1108"/>
        <item x="1401"/>
        <item x="271"/>
        <item x="1496"/>
        <item x="292"/>
        <item x="110"/>
        <item x="131"/>
        <item x="694"/>
        <item x="1244"/>
        <item x="8"/>
        <item x="462"/>
        <item x="1030"/>
        <item x="61"/>
        <item x="1085"/>
        <item x="98"/>
        <item x="1129"/>
        <item x="1301"/>
        <item x="1490"/>
        <item x="320"/>
        <item x="1680"/>
        <item x="463"/>
        <item x="540"/>
        <item x="192"/>
        <item x="963"/>
        <item x="1351"/>
        <item x="965"/>
        <item x="1452"/>
        <item x="979"/>
        <item x="1175"/>
        <item x="248"/>
        <item x="1116"/>
        <item x="743"/>
        <item x="933"/>
        <item x="527"/>
        <item x="1267"/>
        <item x="1463"/>
        <item x="1013"/>
        <item x="1387"/>
        <item x="153"/>
        <item x="1293"/>
        <item x="263"/>
        <item x="1436"/>
        <item x="59"/>
        <item x="691"/>
        <item x="749"/>
        <item x="625"/>
        <item x="1217"/>
        <item x="350"/>
        <item x="298"/>
        <item x="50"/>
        <item x="984"/>
        <item x="778"/>
        <item x="1664"/>
        <item x="987"/>
        <item x="651"/>
        <item x="1228"/>
        <item x="71"/>
        <item x="1568"/>
        <item x="1112"/>
        <item x="737"/>
        <item x="711"/>
        <item x="1686"/>
        <item x="1036"/>
        <item x="1386"/>
        <item x="1295"/>
        <item x="1657"/>
        <item x="215"/>
        <item x="1416"/>
        <item x="688"/>
        <item x="99"/>
        <item x="1581"/>
        <item x="1210"/>
        <item x="539"/>
        <item x="1246"/>
        <item x="1595"/>
        <item x="972"/>
        <item x="687"/>
        <item x="668"/>
        <item x="877"/>
        <item x="1318"/>
        <item x="1027"/>
        <item x="1662"/>
        <item x="1448"/>
        <item x="1174"/>
        <item x="1038"/>
        <item x="231"/>
        <item x="1163"/>
        <item x="75"/>
        <item x="118"/>
        <item x="1591"/>
        <item x="1626"/>
        <item x="1429"/>
        <item x="171"/>
        <item x="1082"/>
        <item x="1378"/>
        <item x="514"/>
        <item x="567"/>
        <item x="1066"/>
        <item x="1668"/>
        <item x="1328"/>
        <item x="504"/>
        <item x="1524"/>
        <item x="255"/>
        <item x="1530"/>
        <item x="1367"/>
        <item x="918"/>
        <item x="1360"/>
        <item x="1402"/>
        <item x="720"/>
        <item x="1227"/>
        <item x="1578"/>
        <item x="262"/>
        <item x="1197"/>
        <item x="165"/>
        <item x="1128"/>
        <item x="642"/>
        <item x="1454"/>
        <item x="394"/>
        <item x="66"/>
        <item x="1649"/>
        <item x="1024"/>
        <item x="1160"/>
        <item x="1229"/>
        <item x="1525"/>
        <item x="149"/>
        <item x="272"/>
        <item x="1368"/>
        <item x="412"/>
        <item x="315"/>
        <item x="843"/>
        <item x="176"/>
        <item x="1461"/>
        <item x="1594"/>
        <item x="1172"/>
        <item x="786"/>
        <item x="1091"/>
        <item x="1344"/>
        <item x="733"/>
        <item x="533"/>
        <item x="1008"/>
        <item x="725"/>
        <item x="378"/>
        <item x="1632"/>
        <item x="1563"/>
        <item x="274"/>
        <item x="468"/>
        <item x="595"/>
        <item x="583"/>
        <item x="421"/>
        <item x="917"/>
        <item x="1289"/>
        <item x="285"/>
        <item x="202"/>
        <item x="1193"/>
        <item x="281"/>
        <item x="159"/>
        <item x="643"/>
        <item x="946"/>
        <item x="77"/>
        <item x="672"/>
        <item x="1037"/>
        <item x="1614"/>
        <item x="204"/>
        <item x="341"/>
        <item x="548"/>
        <item x="880"/>
        <item x="452"/>
        <item x="280"/>
        <item x="909"/>
        <item x="776"/>
        <item x="1067"/>
        <item x="1335"/>
        <item x="135"/>
        <item x="79"/>
        <item x="407"/>
        <item x="484"/>
        <item x="1323"/>
        <item x="1286"/>
        <item x="1409"/>
        <item x="849"/>
        <item x="607"/>
        <item x="950"/>
        <item x="587"/>
        <item x="258"/>
        <item x="1017"/>
        <item x="954"/>
        <item x="969"/>
        <item x="768"/>
        <item x="856"/>
        <item x="309"/>
        <item x="1346"/>
        <item x="1580"/>
        <item x="506"/>
        <item x="1"/>
        <item x="345"/>
        <item x="775"/>
        <item x="1574"/>
        <item x="1140"/>
        <item x="1624"/>
        <item x="525"/>
        <item x="1010"/>
        <item x="284"/>
        <item x="1016"/>
        <item x="826"/>
        <item x="1113"/>
        <item x="1653"/>
        <item x="346"/>
        <item x="738"/>
        <item x="36"/>
        <item x="1260"/>
        <item x="491"/>
        <item x="1255"/>
        <item x="1561"/>
        <item x="123"/>
        <item x="1593"/>
        <item x="1545"/>
        <item x="1637"/>
        <item x="1283"/>
        <item x="361"/>
        <item x="600"/>
        <item x="1170"/>
        <item x="1342"/>
        <item x="354"/>
        <item x="349"/>
        <item x="1648"/>
        <item x="795"/>
        <item x="1202"/>
        <item x="606"/>
        <item x="1456"/>
        <item x="1651"/>
        <item x="1533"/>
        <item x="1383"/>
        <item x="837"/>
        <item x="1329"/>
        <item x="265"/>
        <item x="772"/>
        <item x="1665"/>
        <item x="105"/>
        <item x="1322"/>
        <item x="428"/>
        <item x="923"/>
        <item x="83"/>
        <item x="1009"/>
        <item x="1497"/>
        <item x="1500"/>
        <item x="609"/>
        <item x="605"/>
        <item x="590"/>
        <item x="1502"/>
        <item x="363"/>
        <item x="1339"/>
        <item x="693"/>
        <item x="1097"/>
        <item x="572"/>
        <item x="534"/>
        <item x="1467"/>
        <item x="896"/>
        <item x="230"/>
        <item x="564"/>
        <item x="538"/>
        <item x="631"/>
        <item x="860"/>
        <item x="33"/>
        <item x="1352"/>
        <item x="1432"/>
        <item x="1625"/>
        <item x="244"/>
        <item x="1695"/>
        <item x="526"/>
        <item x="1015"/>
        <item x="1081"/>
        <item x="1510"/>
        <item x="235"/>
        <item x="1693"/>
        <item x="69"/>
        <item x="750"/>
        <item x="0"/>
        <item x="1319"/>
        <item x="1557"/>
        <item x="1131"/>
        <item x="1473"/>
        <item x="1031"/>
        <item x="988"/>
        <item x="696"/>
        <item x="63"/>
        <item x="1026"/>
        <item x="943"/>
        <item x="133"/>
        <item x="1362"/>
        <item x="134"/>
        <item x="960"/>
        <item x="851"/>
        <item x="418"/>
        <item x="1540"/>
        <item x="1468"/>
        <item x="1320"/>
        <item x="32"/>
        <item x="955"/>
        <item x="454"/>
        <item x="1551"/>
        <item x="1020"/>
        <item x="1600"/>
        <item x="195"/>
        <item x="1090"/>
        <item x="697"/>
        <item x="619"/>
        <item x="1453"/>
        <item x="1162"/>
        <item x="1447"/>
        <item x="915"/>
        <item x="636"/>
        <item x="1171"/>
        <item x="1126"/>
        <item x="416"/>
        <item x="400"/>
        <item x="1165"/>
        <item x="1353"/>
        <item x="177"/>
        <item x="331"/>
        <item x="666"/>
        <item x="210"/>
        <item x="1294"/>
        <item x="599"/>
        <item x="546"/>
        <item x="814"/>
        <item x="865"/>
        <item x="344"/>
        <item x="561"/>
        <item x="676"/>
        <item x="1560"/>
        <item x="1392"/>
        <item x="1534"/>
        <item x="895"/>
        <item x="1155"/>
        <item x="898"/>
        <item x="748"/>
        <item x="813"/>
        <item x="700"/>
        <item x="765"/>
        <item x="1068"/>
        <item x="568"/>
        <item x="1609"/>
        <item x="88"/>
        <item x="610"/>
        <item x="744"/>
        <item x="1361"/>
        <item x="1288"/>
        <item x="543"/>
        <item x="785"/>
        <item x="260"/>
        <item x="376"/>
        <item x="1338"/>
        <item x="948"/>
        <item x="791"/>
        <item x="944"/>
        <item x="1053"/>
        <item x="1442"/>
        <item x="1413"/>
        <item x="956"/>
        <item x="833"/>
        <item x="910"/>
        <item x="1152"/>
        <item x="1403"/>
        <item x="446"/>
        <item x="811"/>
        <item x="380"/>
        <item x="1366"/>
        <item x="524"/>
        <item x="1209"/>
        <item x="713"/>
        <item x="887"/>
        <item x="971"/>
        <item x="1617"/>
        <item x="727"/>
        <item x="1343"/>
        <item x="613"/>
        <item x="1059"/>
        <item x="241"/>
        <item x="86"/>
        <item x="926"/>
        <item x="228"/>
        <item x="414"/>
        <item x="1689"/>
        <item x="92"/>
        <item x="353"/>
        <item x="1151"/>
        <item x="959"/>
        <item x="167"/>
        <item x="469"/>
        <item x="1309"/>
        <item x="473"/>
        <item x="1071"/>
        <item x="976"/>
        <item x="893"/>
        <item x="1618"/>
        <item x="1305"/>
        <item x="1458"/>
        <item x="1233"/>
        <item x="441"/>
        <item x="1019"/>
        <item x="1110"/>
        <item x="802"/>
        <item x="365"/>
        <item x="809"/>
        <item x="731"/>
        <item x="1075"/>
        <item x="913"/>
        <item x="630"/>
        <item x="382"/>
        <item x="508"/>
        <item x="623"/>
        <item x="499"/>
        <item x="477"/>
        <item x="1060"/>
        <item x="494"/>
        <item x="501"/>
        <item x="762"/>
        <item x="911"/>
        <item x="1042"/>
        <item x="431"/>
        <item x="28"/>
        <item x="186"/>
        <item x="621"/>
        <item x="372"/>
        <item x="692"/>
        <item x="830"/>
        <item x="125"/>
        <item x="1300"/>
        <item x="200"/>
        <item x="185"/>
        <item x="975"/>
        <item x="347"/>
        <item x="827"/>
        <item x="728"/>
        <item x="1167"/>
        <item x="1277"/>
        <item x="1214"/>
        <item x="754"/>
        <item x="478"/>
        <item x="246"/>
        <item x="1061"/>
        <item x="444"/>
        <item x="1049"/>
        <item x="741"/>
        <item x="515"/>
        <item x="127"/>
        <item x="1376"/>
        <item x="1587"/>
        <item x="216"/>
        <item x="338"/>
        <item x="45"/>
        <item x="1479"/>
        <item x="1058"/>
        <item x="429"/>
        <item x="1127"/>
        <item x="817"/>
        <item x="103"/>
        <item x="1093"/>
        <item x="1667"/>
        <item x="1181"/>
        <item x="67"/>
        <item x="1374"/>
        <item x="1223"/>
        <item x="1644"/>
        <item x="1216"/>
        <item x="234"/>
        <item x="279"/>
        <item x="859"/>
        <item x="614"/>
        <item x="758"/>
        <item x="1548"/>
        <item x="638"/>
        <item x="84"/>
        <item x="554"/>
        <item x="62"/>
        <item x="783"/>
        <item x="899"/>
        <item x="551"/>
        <item x="351"/>
        <item x="425"/>
        <item x="1400"/>
        <item x="1154"/>
        <item x="132"/>
        <item x="939"/>
        <item x="1623"/>
        <item x="1316"/>
        <item x="535"/>
        <item x="27"/>
        <item x="496"/>
        <item x="293"/>
        <item x="1460"/>
        <item x="1080"/>
        <item x="321"/>
        <item x="1028"/>
        <item x="140"/>
        <item x="1430"/>
        <item x="807"/>
        <item x="1582"/>
        <item x="1178"/>
        <item x="1469"/>
        <item x="7"/>
        <item x="968"/>
        <item x="1417"/>
        <item x="268"/>
        <item x="925"/>
        <item x="1444"/>
        <item x="503"/>
        <item x="475"/>
        <item x="1187"/>
        <item x="822"/>
        <item x="531"/>
        <item x="1672"/>
        <item x="1428"/>
        <item x="39"/>
        <item x="622"/>
        <item x="683"/>
        <item x="1124"/>
        <item x="1579"/>
        <item x="392"/>
        <item x="1404"/>
        <item x="556"/>
        <item x="389"/>
        <item x="907"/>
        <item x="1596"/>
        <item x="1312"/>
        <item x="1451"/>
        <item x="1188"/>
        <item x="199"/>
        <item x="869"/>
        <item x="806"/>
        <item x="1641"/>
        <item x="318"/>
        <item x="1236"/>
        <item x="232"/>
        <item x="528"/>
        <item x="1654"/>
        <item x="512"/>
        <item x="604"/>
        <item x="81"/>
        <item x="1032"/>
        <item x="332"/>
        <item x="386"/>
        <item x="288"/>
        <item x="715"/>
        <item x="373"/>
        <item x="1263"/>
        <item x="242"/>
        <item x="340"/>
        <item x="912"/>
        <item x="667"/>
        <item x="1691"/>
        <item x="205"/>
        <item x="1292"/>
        <item x="579"/>
        <item x="51"/>
        <item x="578"/>
        <item x="569"/>
        <item x="779"/>
        <item x="889"/>
        <item x="1493"/>
        <item x="1577"/>
        <item x="1515"/>
        <item x="1586"/>
        <item x="654"/>
        <item x="1290"/>
        <item x="296"/>
        <item x="136"/>
        <item x="566"/>
        <item x="1040"/>
        <item x="739"/>
        <item x="1696"/>
        <item x="1200"/>
        <item x="1621"/>
        <item x="1555"/>
        <item x="665"/>
        <item x="266"/>
        <item x="1101"/>
        <item x="42"/>
        <item x="902"/>
        <item x="1499"/>
        <item x="1685"/>
        <item x="306"/>
        <item x="1529"/>
        <item x="1018"/>
        <item x="598"/>
        <item x="803"/>
        <item x="1503"/>
        <item x="325"/>
        <item x="300"/>
        <item x="1556"/>
        <item x="560"/>
        <item x="94"/>
        <item x="649"/>
        <item x="30"/>
        <item x="1135"/>
        <item x="148"/>
        <item x="1690"/>
        <item x="1047"/>
        <item x="1144"/>
        <item x="771"/>
        <item x="227"/>
        <item x="1465"/>
        <item x="1449"/>
        <item x="1564"/>
        <item x="629"/>
        <item x="601"/>
        <item x="686"/>
        <item x="1385"/>
        <item x="655"/>
        <item x="1639"/>
        <item x="1638"/>
        <item x="986"/>
        <item x="1156"/>
        <item x="1418"/>
        <item x="108"/>
        <item x="178"/>
        <item x="1425"/>
        <item x="1166"/>
        <item x="1646"/>
        <item x="1516"/>
        <item x="1542"/>
        <item x="466"/>
        <item x="559"/>
        <item x="1279"/>
        <item x="586"/>
        <item x="1682"/>
        <item x="1265"/>
        <item x="89"/>
        <item x="863"/>
        <item x="1532"/>
        <item x="1514"/>
        <item x="1674"/>
        <item x="702"/>
        <item x="1349"/>
        <item x="283"/>
        <item x="861"/>
        <item x="547"/>
        <item x="1205"/>
        <item x="11"/>
        <item x="326"/>
        <item x="1575"/>
        <item x="1239"/>
        <item x="16"/>
        <item x="1100"/>
        <item x="763"/>
        <item x="1158"/>
        <item x="1134"/>
        <item x="1660"/>
        <item x="1495"/>
        <item x="1629"/>
        <item x="517"/>
        <item x="38"/>
        <item x="1045"/>
        <item x="1051"/>
        <item x="160"/>
        <item x="735"/>
        <item x="1063"/>
        <item x="1518"/>
        <item x="981"/>
        <item x="850"/>
        <item x="371"/>
        <item x="112"/>
        <item x="498"/>
        <item x="991"/>
        <item x="1004"/>
        <item x="872"/>
        <item x="1211"/>
        <item x="1611"/>
        <item x="129"/>
        <item x="1304"/>
        <item x="1276"/>
        <item x="184"/>
        <item x="1397"/>
        <item x="212"/>
        <item x="29"/>
        <item x="1313"/>
        <item x="1218"/>
        <item x="997"/>
        <item x="46"/>
        <item x="974"/>
        <item x="1224"/>
        <item x="1001"/>
        <item x="781"/>
        <item x="1219"/>
        <item x="476"/>
        <item x="1257"/>
        <item x="908"/>
        <item x="1605"/>
        <item x="1298"/>
        <item x="55"/>
        <item x="961"/>
        <item x="868"/>
        <item x="419"/>
        <item x="897"/>
        <item x="65"/>
        <item x="1636"/>
        <item x="1336"/>
        <item x="1669"/>
        <item x="1273"/>
        <item x="1492"/>
        <item x="31"/>
        <item x="1207"/>
        <item x="789"/>
        <item x="270"/>
        <item x="1183"/>
        <item x="1677"/>
        <item x="821"/>
        <item x="712"/>
        <item x="544"/>
        <item x="1256"/>
        <item x="73"/>
        <item x="26"/>
        <item x="289"/>
        <item x="1006"/>
        <item x="489"/>
        <item x="1190"/>
        <item x="1235"/>
        <item x="716"/>
        <item x="1359"/>
        <item x="1471"/>
        <item x="784"/>
        <item x="958"/>
        <item x="876"/>
        <item x="1414"/>
        <item x="900"/>
        <item x="1483"/>
        <item x="721"/>
        <item x="842"/>
        <item x="1478"/>
        <item x="312"/>
        <item x="301"/>
        <item x="150"/>
        <item x="973"/>
        <item x="641"/>
        <item x="1324"/>
        <item x="1186"/>
        <item x="1199"/>
        <item x="852"/>
        <item x="1153"/>
        <item x="179"/>
        <item x="1046"/>
        <item x="722"/>
        <item x="682"/>
        <item x="698"/>
        <item x="1656"/>
        <item x="589"/>
        <item x="1136"/>
        <item x="832"/>
        <item x="632"/>
        <item x="1389"/>
        <item x="580"/>
        <item x="1613"/>
        <item x="993"/>
        <item x="144"/>
        <item x="929"/>
        <item x="1369"/>
        <item x="1679"/>
        <item x="197"/>
        <item x="695"/>
        <item x="624"/>
        <item x="290"/>
        <item x="286"/>
        <item x="793"/>
        <item x="841"/>
        <item x="1692"/>
        <item x="1676"/>
        <item x="679"/>
        <item x="1384"/>
        <item x="1333"/>
        <item x="374"/>
        <item x="1073"/>
        <item x="857"/>
        <item x="901"/>
        <item x="1072"/>
        <item x="1393"/>
        <item x="57"/>
        <item x="983"/>
        <item x="35"/>
        <item x="254"/>
        <item x="1373"/>
        <item x="403"/>
        <item x="221"/>
        <item x="788"/>
        <item x="1491"/>
        <item x="1262"/>
        <item x="1628"/>
        <item x="1650"/>
        <item x="1364"/>
        <item x="1572"/>
        <item x="1148"/>
        <item x="995"/>
        <item x="952"/>
        <item x="1687"/>
        <item x="1462"/>
        <item x="1523"/>
        <item x="207"/>
        <item x="866"/>
        <item x="627"/>
        <item x="1334"/>
        <item x="6"/>
        <item x="1627"/>
        <item x="209"/>
        <item x="408"/>
        <item x="774"/>
        <item x="618"/>
        <item x="130"/>
        <item x="1698"/>
        <item x="1528"/>
        <item x="1363"/>
        <item x="890"/>
        <item x="1084"/>
        <item x="705"/>
        <item x="581"/>
        <item x="516"/>
        <item x="936"/>
        <item x="677"/>
        <item x="662"/>
        <item x="1379"/>
        <item x="1590"/>
        <item x="966"/>
        <item x="1226"/>
        <item x="681"/>
        <item x="742"/>
        <item x="669"/>
        <item x="1074"/>
        <item x="519"/>
        <item x="1173"/>
        <item x="1501"/>
        <item x="145"/>
        <item x="920"/>
        <item x="303"/>
        <item x="488"/>
        <item x="557"/>
        <item x="1243"/>
        <item x="1143"/>
        <item x="759"/>
        <item x="1206"/>
        <item x="1607"/>
        <item x="247"/>
        <item x="485"/>
        <item x="74"/>
        <item x="1054"/>
        <item x="455"/>
        <item x="1284"/>
        <item x="1642"/>
        <item x="1505"/>
        <item x="460"/>
        <item x="1655"/>
        <item x="1562"/>
        <item x="1094"/>
        <item x="1509"/>
        <item x="532"/>
        <item x="1055"/>
        <item x="1437"/>
        <item x="757"/>
        <item x="1145"/>
        <item x="356"/>
        <item x="170"/>
        <item x="453"/>
        <item x="448"/>
        <item x="1388"/>
        <item x="582"/>
        <item x="1330"/>
        <item x="846"/>
        <item x="458"/>
        <item x="1506"/>
        <item x="1584"/>
        <item x="95"/>
        <item x="111"/>
        <item x="1248"/>
        <item x="664"/>
        <item x="405"/>
        <item x="383"/>
        <item x="1056"/>
        <item x="490"/>
        <item x="652"/>
        <item x="1264"/>
        <item x="563"/>
        <item x="275"/>
        <item x="124"/>
        <item x="203"/>
        <item x="522"/>
        <item x="155"/>
        <item x="1519"/>
        <item x="812"/>
        <item x="457"/>
        <item x="43"/>
        <item x="1536"/>
        <item x="218"/>
        <item x="977"/>
        <item x="20"/>
        <item x="327"/>
        <item x="1095"/>
        <item x="999"/>
        <item x="152"/>
        <item x="1208"/>
        <item x="928"/>
        <item x="845"/>
        <item x="521"/>
        <item x="413"/>
        <item x="550"/>
        <item x="472"/>
        <item x="166"/>
        <item x="15"/>
        <item x="1002"/>
        <item x="935"/>
        <item x="594"/>
        <item x="645"/>
        <item x="387"/>
        <item x="1439"/>
        <item x="368"/>
        <item x="1168"/>
        <item x="1221"/>
        <item x="97"/>
        <item x="217"/>
        <item x="1137"/>
        <item x="1410"/>
        <item x="439"/>
        <item x="106"/>
        <item x="1481"/>
        <item x="113"/>
        <item x="291"/>
        <item x="656"/>
        <item x="188"/>
        <item x="970"/>
        <item x="747"/>
        <item x="708"/>
        <item x="1117"/>
        <item x="115"/>
        <item x="399"/>
        <item x="251"/>
        <item x="404"/>
        <item x="1661"/>
        <item x="1314"/>
        <item x="1039"/>
        <item x="1630"/>
        <item x="158"/>
        <item x="1380"/>
        <item x="1107"/>
        <item x="1278"/>
        <item x="764"/>
        <item x="1185"/>
        <item x="146"/>
        <item x="1504"/>
        <item x="1598"/>
        <item x="608"/>
        <item x="1021"/>
        <item x="1357"/>
        <item x="278"/>
        <item x="409"/>
        <item x="1645"/>
        <item x="1123"/>
        <item x="1299"/>
        <item x="1531"/>
        <item x="1472"/>
        <item x="495"/>
        <item x="187"/>
        <item x="639"/>
        <item x="957"/>
        <item x="1601"/>
        <item x="1546"/>
        <item x="60"/>
        <item x="690"/>
        <item x="760"/>
        <item x="467"/>
        <item x="101"/>
        <item x="1576"/>
        <item x="1272"/>
        <item x="704"/>
        <item x="740"/>
        <item x="1340"/>
        <item x="752"/>
        <item x="1176"/>
        <item x="450"/>
        <item x="395"/>
        <item x="710"/>
        <item x="426"/>
        <item x="617"/>
        <item x="1407"/>
        <item x="549"/>
        <item x="780"/>
        <item x="1308"/>
        <item x="1022"/>
        <item x="885"/>
        <item x="964"/>
        <item x="1673"/>
        <item x="881"/>
        <item x="17"/>
        <item x="755"/>
        <item x="1296"/>
        <item x="1520"/>
        <item x="297"/>
        <item x="47"/>
        <item x="1341"/>
        <item x="44"/>
        <item x="13"/>
        <item x="1559"/>
        <item x="93"/>
        <item x="1109"/>
        <item x="319"/>
        <item x="1146"/>
        <item x="962"/>
        <item x="1475"/>
        <item x="878"/>
        <item x="699"/>
        <item x="1147"/>
        <item x="391"/>
        <item x="1421"/>
        <item x="1337"/>
        <item x="1415"/>
        <item x="1482"/>
        <item x="916"/>
        <item x="934"/>
        <item x="1399"/>
        <item x="257"/>
        <item x="1240"/>
        <item x="330"/>
        <item x="397"/>
        <item x="121"/>
        <item x="1287"/>
        <item x="54"/>
        <item x="767"/>
        <item x="1684"/>
        <item x="577"/>
        <item x="41"/>
        <item x="818"/>
        <item x="1678"/>
        <item x="358"/>
        <item x="1003"/>
        <item x="1508"/>
        <item x="1251"/>
        <item x="208"/>
        <item x="1390"/>
        <item x="138"/>
        <item x="492"/>
        <item x="465"/>
        <item x="1647"/>
        <item x="142"/>
        <item x="40"/>
        <item x="449"/>
        <item x="314"/>
        <item x="151"/>
        <item x="1395"/>
        <item x="80"/>
        <item x="390"/>
        <item x="264"/>
        <item x="236"/>
        <item x="1355"/>
        <item x="602"/>
        <item x="801"/>
        <item x="1139"/>
        <item x="1125"/>
        <item x="1405"/>
        <item x="348"/>
        <item x="1396"/>
        <item x="53"/>
        <item x="620"/>
        <item x="183"/>
        <item x="1569"/>
        <item x="790"/>
        <item x="1249"/>
        <item x="470"/>
        <item x="1291"/>
        <item x="565"/>
        <item x="1608"/>
        <item x="1604"/>
        <item x="329"/>
        <item x="1012"/>
        <item x="990"/>
        <item x="1310"/>
        <item x="552"/>
        <item x="1142"/>
        <item x="1521"/>
        <item x="1419"/>
        <item x="339"/>
        <item x="1652"/>
        <item x="2"/>
        <item x="1043"/>
        <item x="1408"/>
        <item x="5"/>
        <item x="511"/>
        <item x="375"/>
        <item x="1681"/>
        <item x="967"/>
        <item x="211"/>
        <item x="709"/>
        <item x="1087"/>
        <item x="396"/>
        <item x="229"/>
        <item x="714"/>
        <item x="574"/>
        <item x="1161"/>
        <item x="612"/>
        <item x="355"/>
        <item x="299"/>
        <item x="1615"/>
        <item x="370"/>
        <item x="886"/>
        <item x="479"/>
        <item x="181"/>
        <item x="680"/>
        <item x="222"/>
        <item x="294"/>
        <item x="839"/>
        <item x="657"/>
        <item x="22"/>
        <item x="1697"/>
        <item x="1603"/>
        <item x="1476"/>
        <item x="1270"/>
        <item x="723"/>
        <item x="76"/>
        <item x="388"/>
        <item x="932"/>
        <item x="1671"/>
        <item x="1252"/>
        <item x="1622"/>
        <item x="777"/>
        <item x="1115"/>
        <item x="90"/>
        <item x="161"/>
        <item x="481"/>
        <item x="505"/>
        <item x="536"/>
        <item x="1633"/>
        <item x="1268"/>
        <item x="163"/>
        <item x="410"/>
        <item x="1194"/>
        <item x="307"/>
        <item x="1245"/>
        <item x="1014"/>
        <item x="1398"/>
        <item x="162"/>
        <item x="980"/>
        <item x="1070"/>
        <item x="1057"/>
        <item x="844"/>
        <item x="529"/>
        <item x="459"/>
        <item x="424"/>
        <item x="367"/>
        <item x="634"/>
        <item x="233"/>
        <item x="658"/>
        <item x="537"/>
        <item x="1271"/>
        <item x="250"/>
        <item x="52"/>
        <item x="1281"/>
        <item x="393"/>
        <item x="751"/>
        <item x="828"/>
        <item x="736"/>
        <item x="648"/>
        <item x="1544"/>
        <item x="269"/>
        <item x="1345"/>
        <item x="87"/>
        <item x="1231"/>
        <item x="172"/>
        <item x="815"/>
        <item x="562"/>
        <item x="406"/>
        <item x="573"/>
        <item x="840"/>
        <item x="1554"/>
        <item x="820"/>
        <item x="238"/>
        <item x="430"/>
        <item x="1517"/>
        <item x="435"/>
        <item x="924"/>
        <item x="143"/>
        <item x="37"/>
        <item x="336"/>
        <item x="1062"/>
        <item x="635"/>
        <item x="1327"/>
        <item x="352"/>
        <item x="313"/>
        <item x="805"/>
        <item x="1088"/>
        <item x="1643"/>
        <item x="1455"/>
        <item x="480"/>
        <item x="591"/>
        <item x="942"/>
        <item x="193"/>
        <item x="1488"/>
        <item x="745"/>
        <item x="219"/>
        <item x="1567"/>
        <item x="824"/>
        <item x="1099"/>
        <item x="1354"/>
        <item x="1222"/>
        <item x="214"/>
        <item x="659"/>
        <item x="311"/>
        <item x="646"/>
        <item x="770"/>
        <item x="1169"/>
        <item x="1198"/>
        <item x="401"/>
        <item x="905"/>
        <item x="239"/>
        <item x="882"/>
        <item x="1269"/>
        <item x="816"/>
        <item x="1035"/>
        <item x="1150"/>
        <item x="834"/>
        <item x="464"/>
        <item x="1241"/>
        <item x="194"/>
        <item x="1589"/>
        <item x="1119"/>
        <item x="1470"/>
        <item x="23"/>
        <item x="1266"/>
        <item x="1450"/>
        <item x="322"/>
        <item x="1507"/>
        <item x="114"/>
        <item x="650"/>
        <item x="366"/>
        <item x="626"/>
        <item x="128"/>
        <item x="1159"/>
        <item x="1104"/>
        <item x="252"/>
        <item x="998"/>
        <item x="584"/>
        <item x="1431"/>
        <item x="1029"/>
        <item x="707"/>
        <item x="862"/>
        <item x="922"/>
        <item x="220"/>
        <item x="1445"/>
        <item x="829"/>
        <item x="379"/>
        <item x="1259"/>
        <item x="1220"/>
        <item x="982"/>
        <item x="653"/>
        <item x="1025"/>
        <item x="302"/>
        <item x="1370"/>
        <item x="823"/>
        <item x="119"/>
        <item x="1433"/>
        <item x="1666"/>
        <item x="1558"/>
        <item x="1441"/>
        <item x="49"/>
        <item x="168"/>
        <item x="633"/>
        <item x="808"/>
        <item x="1232"/>
        <item x="947"/>
        <item x="1464"/>
        <item x="593"/>
        <item x="422"/>
        <item x="190"/>
        <item x="357"/>
        <item x="126"/>
        <item x="782"/>
        <item x="1011"/>
        <item x="1157"/>
        <item x="1261"/>
        <item x="1247"/>
        <item x="154"/>
        <item x="1683"/>
        <item x="804"/>
        <item x="1225"/>
        <item x="746"/>
        <item x="1149"/>
        <item x="726"/>
        <item x="1616"/>
        <item x="951"/>
        <item x="796"/>
        <item x="542"/>
        <item x="927"/>
        <item x="945"/>
        <item x="1000"/>
        <item x="1406"/>
        <item x="1459"/>
        <item x="734"/>
        <item x="1179"/>
        <item x="1253"/>
        <item x="237"/>
        <item x="1411"/>
        <item x="670"/>
        <item x="1588"/>
        <item x="1083"/>
        <item x="182"/>
        <item x="191"/>
        <item x="359"/>
        <item x="362"/>
        <item x="456"/>
        <item x="1423"/>
        <item x="949"/>
        <item x="919"/>
        <item x="377"/>
        <item x="769"/>
        <item x="442"/>
        <item x="328"/>
        <item x="513"/>
        <item x="1640"/>
        <item x="996"/>
        <item x="147"/>
        <item x="308"/>
        <item x="671"/>
        <item x="892"/>
        <item x="1120"/>
        <item x="835"/>
        <item x="1541"/>
        <item x="1069"/>
        <item x="385"/>
        <item x="1365"/>
        <item x="873"/>
        <item x="647"/>
        <item x="1480"/>
        <item x="576"/>
        <item x="1285"/>
        <item x="68"/>
        <item x="644"/>
        <item x="1356"/>
        <item x="906"/>
        <item x="249"/>
        <item x="1196"/>
        <item x="174"/>
        <item x="1549"/>
        <item x="1303"/>
        <item x="1302"/>
        <item x="9"/>
        <item x="1543"/>
        <item x="12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63">
    <i>
      <x v="14"/>
    </i>
    <i>
      <x v="27"/>
    </i>
    <i>
      <x v="28"/>
    </i>
    <i>
      <x v="33"/>
    </i>
    <i>
      <x v="34"/>
    </i>
    <i>
      <x v="42"/>
    </i>
    <i>
      <x v="43"/>
    </i>
    <i>
      <x v="62"/>
    </i>
    <i>
      <x v="65"/>
    </i>
    <i>
      <x v="78"/>
    </i>
    <i>
      <x v="86"/>
    </i>
    <i>
      <x v="94"/>
    </i>
    <i>
      <x v="99"/>
    </i>
    <i>
      <x v="112"/>
    </i>
    <i>
      <x v="116"/>
    </i>
    <i>
      <x v="128"/>
    </i>
    <i>
      <x v="139"/>
    </i>
    <i>
      <x v="152"/>
    </i>
    <i>
      <x v="169"/>
    </i>
    <i>
      <x v="173"/>
    </i>
    <i>
      <x v="199"/>
    </i>
    <i>
      <x v="208"/>
    </i>
    <i>
      <x v="209"/>
    </i>
    <i>
      <x v="210"/>
    </i>
    <i>
      <x v="219"/>
    </i>
    <i>
      <x v="220"/>
    </i>
    <i>
      <x v="231"/>
    </i>
    <i>
      <x v="237"/>
    </i>
    <i>
      <x v="243"/>
    </i>
    <i>
      <x v="250"/>
    </i>
    <i>
      <x v="254"/>
    </i>
    <i>
      <x v="283"/>
    </i>
    <i>
      <x v="290"/>
    </i>
    <i>
      <x v="295"/>
    </i>
    <i>
      <x v="336"/>
    </i>
    <i>
      <x v="345"/>
    </i>
    <i>
      <x v="346"/>
    </i>
    <i>
      <x v="362"/>
    </i>
    <i>
      <x v="371"/>
    </i>
    <i>
      <x v="379"/>
    </i>
    <i>
      <x v="383"/>
    </i>
    <i>
      <x v="401"/>
    </i>
    <i>
      <x v="405"/>
    </i>
    <i>
      <x v="415"/>
    </i>
    <i>
      <x v="425"/>
    </i>
    <i>
      <x v="433"/>
    </i>
    <i>
      <x v="443"/>
    </i>
    <i>
      <x v="458"/>
    </i>
    <i>
      <x v="462"/>
    </i>
    <i>
      <x v="466"/>
    </i>
    <i>
      <x v="467"/>
    </i>
    <i>
      <x v="480"/>
    </i>
    <i>
      <x v="484"/>
    </i>
    <i>
      <x v="498"/>
    </i>
    <i>
      <x v="502"/>
    </i>
    <i>
      <x v="527"/>
    </i>
    <i>
      <x v="536"/>
    </i>
    <i>
      <x v="546"/>
    </i>
    <i>
      <x v="572"/>
    </i>
    <i>
      <x v="586"/>
    </i>
    <i>
      <x v="588"/>
    </i>
    <i>
      <x v="614"/>
    </i>
    <i>
      <x v="618"/>
    </i>
    <i>
      <x v="625"/>
    </i>
    <i>
      <x v="631"/>
    </i>
    <i>
      <x v="635"/>
    </i>
    <i>
      <x v="649"/>
    </i>
    <i>
      <x v="698"/>
    </i>
    <i>
      <x v="705"/>
    </i>
    <i>
      <x v="716"/>
    </i>
    <i>
      <x v="756"/>
    </i>
    <i>
      <x v="768"/>
    </i>
    <i>
      <x v="823"/>
    </i>
    <i>
      <x v="839"/>
    </i>
    <i>
      <x v="850"/>
    </i>
    <i>
      <x v="856"/>
    </i>
    <i>
      <x v="858"/>
    </i>
    <i>
      <x v="859"/>
    </i>
    <i>
      <x v="861"/>
    </i>
    <i>
      <x v="889"/>
    </i>
    <i>
      <x v="909"/>
    </i>
    <i>
      <x v="911"/>
    </i>
    <i>
      <x v="952"/>
    </i>
    <i>
      <x v="956"/>
    </i>
    <i>
      <x v="968"/>
    </i>
    <i>
      <x v="975"/>
    </i>
    <i>
      <x v="990"/>
    </i>
    <i>
      <x v="1008"/>
    </i>
    <i>
      <x v="1015"/>
    </i>
    <i>
      <x v="1020"/>
    </i>
    <i>
      <x v="1026"/>
    </i>
    <i>
      <x v="1036"/>
    </i>
    <i>
      <x v="1037"/>
    </i>
    <i>
      <x v="1039"/>
    </i>
    <i>
      <x v="1053"/>
    </i>
    <i>
      <x v="1061"/>
    </i>
    <i>
      <x v="1062"/>
    </i>
    <i>
      <x v="1093"/>
    </i>
    <i>
      <x v="1095"/>
    </i>
    <i>
      <x v="1103"/>
    </i>
    <i>
      <x v="1110"/>
    </i>
    <i>
      <x v="1113"/>
    </i>
    <i>
      <x v="1138"/>
    </i>
    <i>
      <x v="1139"/>
    </i>
    <i>
      <x v="1150"/>
    </i>
    <i>
      <x v="1158"/>
    </i>
    <i>
      <x v="1204"/>
    </i>
    <i>
      <x v="1206"/>
    </i>
    <i>
      <x v="1208"/>
    </i>
    <i>
      <x v="1227"/>
    </i>
    <i>
      <x v="1229"/>
    </i>
    <i>
      <x v="1236"/>
    </i>
    <i>
      <x v="1245"/>
    </i>
    <i>
      <x v="1262"/>
    </i>
    <i>
      <x v="1277"/>
    </i>
    <i>
      <x v="1278"/>
    </i>
    <i>
      <x v="1285"/>
    </i>
    <i>
      <x v="1286"/>
    </i>
    <i>
      <x v="1289"/>
    </i>
    <i>
      <x v="1295"/>
    </i>
    <i>
      <x v="1302"/>
    </i>
    <i>
      <x v="1320"/>
    </i>
    <i>
      <x v="1323"/>
    </i>
    <i>
      <x v="1336"/>
    </i>
    <i>
      <x v="1344"/>
    </i>
    <i>
      <x v="1349"/>
    </i>
    <i>
      <x v="1378"/>
    </i>
    <i>
      <x v="1401"/>
    </i>
    <i>
      <x v="1422"/>
    </i>
    <i>
      <x v="1429"/>
    </i>
    <i>
      <x v="1459"/>
    </i>
    <i>
      <x v="1467"/>
    </i>
    <i>
      <x v="1485"/>
    </i>
    <i>
      <x v="1487"/>
    </i>
    <i>
      <x v="1488"/>
    </i>
    <i>
      <x v="1494"/>
    </i>
    <i>
      <x v="1495"/>
    </i>
    <i>
      <x v="1496"/>
    </i>
    <i>
      <x v="1518"/>
    </i>
    <i>
      <x v="1520"/>
    </i>
    <i>
      <x v="1533"/>
    </i>
    <i>
      <x v="1548"/>
    </i>
    <i>
      <x v="1559"/>
    </i>
    <i>
      <x v="1564"/>
    </i>
    <i>
      <x v="1568"/>
    </i>
    <i>
      <x v="1573"/>
    </i>
    <i>
      <x v="1584"/>
    </i>
    <i>
      <x v="1585"/>
    </i>
    <i>
      <x v="1594"/>
    </i>
    <i>
      <x v="1599"/>
    </i>
    <i>
      <x v="1602"/>
    </i>
    <i>
      <x v="1607"/>
    </i>
    <i>
      <x v="1609"/>
    </i>
    <i>
      <x v="1619"/>
    </i>
    <i>
      <x v="1629"/>
    </i>
    <i>
      <x v="1646"/>
    </i>
    <i>
      <x v="1650"/>
    </i>
    <i>
      <x v="1666"/>
    </i>
    <i>
      <x v="1677"/>
    </i>
    <i>
      <x v="1683"/>
    </i>
    <i>
      <x v="1685"/>
    </i>
    <i>
      <x v="1692"/>
    </i>
    <i t="grand">
      <x/>
    </i>
  </rowItems>
  <colItems count="1">
    <i/>
  </colItems>
  <dataFields count="1">
    <dataField name="Average of imdb_score" fld="8" subtotal="average" baseField="0" baseItem="0"/>
  </dataFields>
  <pivotTableStyleInfo name="PivotStyleLight16" showRowHeaders="1" showColHeaders="1" showRowStripes="0" showColStripes="0" showLastColumn="1"/>
  <filters count="1">
    <filter fld="0" type="valueGreaterThan" evalOrder="-1" id="3" iMeasureFld="0">
      <autoFilter ref="A1">
        <filterColumn colId="0">
          <customFilters>
            <customFilter operator="greaterThan" val="7.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D6232-EB4E-4552-B8DB-5ED328660141}" autoFormatId="16" applyNumberFormats="0" applyBorderFormats="0" applyFontFormats="0" applyPatternFormats="0" applyAlignmentFormats="0" applyWidthHeightFormats="0">
  <queryTableRefresh nextId="33">
    <queryTableFields count="9">
      <queryTableField id="2" name="director_name" tableColumnId="2"/>
      <queryTableField id="4" name="duration" tableColumnId="4"/>
      <queryTableField id="9" name="gross" tableColumnId="9"/>
      <queryTableField id="10" name="genres" tableColumnId="10"/>
      <queryTableField id="12" name="movie_title" tableColumnId="12"/>
      <queryTableField id="20" name="language" tableColumnId="20"/>
      <queryTableField id="23" name="budget" tableColumnId="23"/>
      <queryTableField id="24" name="title_year" tableColumnId="24"/>
      <queryTableField id="26" name="imdb_score" tableColumnId="26"/>
    </queryTableFields>
    <queryTableDeletedFields count="19">
      <deletedField name="color"/>
      <deletedField name="num_critic_for_reviews"/>
      <deletedField name="director_facebook_likes"/>
      <deletedField name="actor_3_facebook_likes"/>
      <deletedField name="actor_2_name"/>
      <deletedField name="actor_1_facebook_likes"/>
      <deletedField name="actor_1_name"/>
      <deletedField name="num_voted_users"/>
      <deletedField name="cast_total_facebook_likes"/>
      <deletedField name="actor_3_name"/>
      <deletedField name="facenumber_in_poster"/>
      <deletedField name="plot_keywords"/>
      <deletedField name="num_user_for_reviews"/>
      <deletedField name="country"/>
      <deletedField name="content_rating"/>
      <deletedField name="actor_2_facebook_likes"/>
      <deletedField name="aspect_ratio"/>
      <deletedField name="movie_facebook_likes"/>
      <deletedField name="movie_imdb_lin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BDA6277-6CA0-4657-8629-582D6D2CB1A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movie_title" tableColumnId="1"/>
      <queryTableField id="2" name="imdb_score" tableColumnId="2"/>
      <queryTableField id="3" name="Value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DA2ED-F7DA-4E82-A694-3689EAA1C124}" name="IMDB_Movies" displayName="IMDB_Movies" ref="A1:I3697" tableType="queryTable" totalsRowShown="0">
  <autoFilter ref="A1:I3697" xr:uid="{6FDDA2ED-F7DA-4E82-A694-3689EAA1C124}"/>
  <tableColumns count="9">
    <tableColumn id="2" xr3:uid="{66FC804B-C436-400B-94FC-C6C5EA78B24B}" uniqueName="2" name="director_name" queryTableFieldId="2" dataDxfId="4"/>
    <tableColumn id="4" xr3:uid="{F0DA4AC3-D290-4635-B82A-CA01DCD8F233}" uniqueName="4" name="duration" queryTableFieldId="4"/>
    <tableColumn id="9" xr3:uid="{E01B2A42-298E-4135-AAFA-AA6547ABE87F}" uniqueName="9" name="gross" queryTableFieldId="9"/>
    <tableColumn id="10" xr3:uid="{6914C03F-FA68-4229-8FBB-A90E72FE3760}" uniqueName="10" name="genres" queryTableFieldId="10" dataDxfId="3"/>
    <tableColumn id="12" xr3:uid="{165B197F-E3DB-4428-96DA-C5D3499A7254}" uniqueName="12" name="movie_title" queryTableFieldId="12" dataDxfId="2"/>
    <tableColumn id="20" xr3:uid="{E421CF93-6C6A-41C5-BE26-9E582AF3812D}" uniqueName="20" name="language" queryTableFieldId="20" dataDxfId="1"/>
    <tableColumn id="23" xr3:uid="{A9C5164B-1175-4956-A457-4F401984E86E}" uniqueName="23" name="budget" queryTableFieldId="23"/>
    <tableColumn id="24" xr3:uid="{84D88499-9EFE-4DFA-8356-4A2650DEC83F}" uniqueName="24" name="title_year" queryTableFieldId="24"/>
    <tableColumn id="26" xr3:uid="{E36C71DA-85E4-4D36-B4BE-3936283E7D6D}" uniqueName="26" name="imdb_scor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5D8581-2A06-4CD9-A673-1EE109BFDC9C}" name="Table6" displayName="Table6" ref="K13:L51" totalsRowShown="0">
  <autoFilter ref="K13:L51" xr:uid="{D45D8581-2A06-4CD9-A673-1EE109BFDC9C}"/>
  <sortState xmlns:xlrd2="http://schemas.microsoft.com/office/spreadsheetml/2017/richdata2" ref="K14:L51">
    <sortCondition ref="K13:K51"/>
  </sortState>
  <tableColumns count="2">
    <tableColumn id="1" xr3:uid="{2079F4EA-CB4F-4158-92E7-A8FD64333CA9}" name="language"/>
    <tableColumn id="2" xr3:uid="{14008799-9FD9-4526-907F-C9317074D35B}" name="Median">
      <calculatedColumnFormula array="1">MEDIAN(IF(IMDB_Movies[language]=K14,IMDB_Movies[imdb_score]))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1CE4C2-5141-4909-B3BC-7506089C8C06}" name="Table8_1" displayName="Table8_1" ref="A1:E10980" tableType="queryTable" totalsRowShown="0">
  <autoFilter ref="A1:E10980" xr:uid="{2D1CE4C2-5141-4909-B3BC-7506089C8C06}"/>
  <tableColumns count="5">
    <tableColumn id="1" xr3:uid="{AECEE718-5242-48DE-B14E-620D38447591}" uniqueName="1" name="movie_title" queryTableFieldId="1" dataDxfId="0"/>
    <tableColumn id="2" xr3:uid="{4C115029-82FA-43B2-B3BB-855434E426B0}" uniqueName="2" name="imdb_score" queryTableFieldId="2"/>
    <tableColumn id="3" xr3:uid="{2F1E25EA-95FE-47F0-9954-52EB426B5815}" uniqueName="3" name="genere" queryTableFieldId="3"/>
    <tableColumn id="4" xr3:uid="{93B46121-C405-499B-A693-5E514CFE806F}" uniqueName="4" name="unique_gener" queryTableFieldId="4">
      <calculatedColumnFormula>MEDIAN(Table8_1[imdb_score])</calculatedColumnFormula>
    </tableColumn>
    <tableColumn id="5" xr3:uid="{3ACF5501-D97F-47A1-B505-AFD79F92CB22}" uniqueName="5" name="Media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C3BB4C-090B-4DF9-86D9-E3FAF975BBE3}" name="Table5" displayName="Table5" ref="A1:B3697" totalsRowShown="0">
  <autoFilter ref="A1:B3697" xr:uid="{BBC3BB4C-090B-4DF9-86D9-E3FAF975BBE3}"/>
  <tableColumns count="2">
    <tableColumn id="1" xr3:uid="{B3FE3375-4A08-4EF3-AA79-CDC8762235D4}" name="duration"/>
    <tableColumn id="2" xr3:uid="{85838C86-2C4F-468F-9CDF-378FD6E49265}" name="imdb_sco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96D31-2BA2-493E-94BA-6D1A3A0CB517}" name="Table2" displayName="Table2" ref="A1:D3697" totalsRowShown="0">
  <autoFilter ref="A1:D3697" xr:uid="{7D396D31-2BA2-493E-94BA-6D1A3A0CB517}"/>
  <tableColumns count="4">
    <tableColumn id="1" xr3:uid="{31E7E77E-1DDD-42C5-93D1-264AF9E02589}" name="movie_title"/>
    <tableColumn id="2" xr3:uid="{FDBDACBF-58A7-42E1-A519-36BEE9D16428}" name="budget"/>
    <tableColumn id="3" xr3:uid="{91B2BC05-16F0-44BE-8FF4-EF81E6EF0DA6}" name="gross"/>
    <tableColumn id="4" xr3:uid="{413C442E-B628-47F7-9821-918544FF3E69}" name="profit_margin">
      <calculatedColumnFormula>Table2[[#This Row],[gross]]-Table2[[#This Row],[budget]]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69423-99E2-4DFD-938D-E6DA23F67B42}" name="Table3" displayName="Table3" ref="F9:G10" totalsRowShown="0">
  <autoFilter ref="F9:G10" xr:uid="{65169423-99E2-4DFD-938D-E6DA23F67B42}"/>
  <tableColumns count="2">
    <tableColumn id="1" xr3:uid="{8281D40A-2C63-4265-9C3F-BB22F0F9A6D4}" name="Movie"/>
    <tableColumn id="2" xr3:uid="{F37D34D8-65A5-4DD4-819B-8F55531C61BF}" name="Max_profit">
      <calculatedColumnFormula>MAX(Table2[profit_margin])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43E9-58CA-4EF6-AE65-CD2AD2187EA7}">
  <dimension ref="A1:M3697"/>
  <sheetViews>
    <sheetView topLeftCell="G10" zoomScale="107" zoomScaleNormal="85" workbookViewId="0">
      <selection activeCell="L15" sqref="L15"/>
    </sheetView>
  </sheetViews>
  <sheetFormatPr defaultRowHeight="14.25" x14ac:dyDescent="0.45"/>
  <cols>
    <col min="1" max="1" width="28.19921875" bestFit="1" customWidth="1"/>
    <col min="2" max="3" width="22.1328125" bestFit="1" customWidth="1"/>
    <col min="4" max="4" width="56.265625" customWidth="1"/>
    <col min="5" max="5" width="60.06640625" customWidth="1"/>
    <col min="6" max="6" width="45.86328125" bestFit="1" customWidth="1"/>
    <col min="7" max="7" width="17.73046875" bestFit="1" customWidth="1"/>
    <col min="8" max="8" width="15" bestFit="1" customWidth="1"/>
    <col min="9" max="9" width="10.6640625" bestFit="1" customWidth="1"/>
    <col min="10" max="11" width="10.6640625" customWidth="1"/>
    <col min="12" max="12" width="21.1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45">
      <c r="A2" t="s">
        <v>9</v>
      </c>
      <c r="B2">
        <v>178</v>
      </c>
      <c r="C2">
        <v>760505847</v>
      </c>
      <c r="D2" t="s">
        <v>10</v>
      </c>
      <c r="E2" t="s">
        <v>11</v>
      </c>
      <c r="F2" t="s">
        <v>12</v>
      </c>
      <c r="G2">
        <v>237000000</v>
      </c>
      <c r="H2">
        <v>2009</v>
      </c>
      <c r="I2">
        <v>7.9</v>
      </c>
    </row>
    <row r="3" spans="1:13" x14ac:dyDescent="0.45">
      <c r="A3" t="s">
        <v>13</v>
      </c>
      <c r="B3">
        <v>169</v>
      </c>
      <c r="C3">
        <v>309404152</v>
      </c>
      <c r="D3" t="s">
        <v>14</v>
      </c>
      <c r="E3" t="s">
        <v>15</v>
      </c>
      <c r="F3" t="s">
        <v>12</v>
      </c>
      <c r="G3">
        <v>300000000</v>
      </c>
      <c r="H3">
        <v>2007</v>
      </c>
      <c r="I3">
        <v>7.1</v>
      </c>
    </row>
    <row r="4" spans="1:13" x14ac:dyDescent="0.45">
      <c r="A4" t="s">
        <v>16</v>
      </c>
      <c r="B4">
        <v>148</v>
      </c>
      <c r="C4">
        <v>200074175</v>
      </c>
      <c r="D4" t="s">
        <v>17</v>
      </c>
      <c r="E4" t="s">
        <v>18</v>
      </c>
      <c r="F4" t="s">
        <v>12</v>
      </c>
      <c r="G4">
        <v>245000000</v>
      </c>
      <c r="H4">
        <v>2015</v>
      </c>
      <c r="I4">
        <v>6.8</v>
      </c>
      <c r="L4" s="8"/>
      <c r="M4" s="8"/>
    </row>
    <row r="5" spans="1:13" x14ac:dyDescent="0.45">
      <c r="A5" t="s">
        <v>19</v>
      </c>
      <c r="B5">
        <v>164</v>
      </c>
      <c r="C5">
        <v>448130642</v>
      </c>
      <c r="D5" t="s">
        <v>20</v>
      </c>
      <c r="E5" t="s">
        <v>21</v>
      </c>
      <c r="F5" t="s">
        <v>12</v>
      </c>
      <c r="G5">
        <v>250000000</v>
      </c>
      <c r="H5">
        <v>2012</v>
      </c>
      <c r="I5">
        <v>8.5</v>
      </c>
      <c r="L5" s="8"/>
      <c r="M5" s="8"/>
    </row>
    <row r="6" spans="1:13" x14ac:dyDescent="0.45">
      <c r="A6" t="s">
        <v>24</v>
      </c>
      <c r="B6">
        <v>132</v>
      </c>
      <c r="C6">
        <v>73058679</v>
      </c>
      <c r="D6" t="s">
        <v>25</v>
      </c>
      <c r="E6" t="s">
        <v>26</v>
      </c>
      <c r="F6" t="s">
        <v>12</v>
      </c>
      <c r="G6">
        <v>263700000</v>
      </c>
      <c r="H6">
        <v>2012</v>
      </c>
      <c r="I6">
        <v>6.6</v>
      </c>
      <c r="L6" s="8"/>
      <c r="M6" s="8"/>
    </row>
    <row r="7" spans="1:13" x14ac:dyDescent="0.45">
      <c r="A7" t="s">
        <v>27</v>
      </c>
      <c r="B7">
        <v>156</v>
      </c>
      <c r="C7">
        <v>336530303</v>
      </c>
      <c r="D7" t="s">
        <v>28</v>
      </c>
      <c r="E7" t="s">
        <v>29</v>
      </c>
      <c r="F7" t="s">
        <v>12</v>
      </c>
      <c r="G7">
        <v>258000000</v>
      </c>
      <c r="H7">
        <v>2007</v>
      </c>
      <c r="I7">
        <v>6.2</v>
      </c>
      <c r="L7" s="8"/>
      <c r="M7" s="8"/>
    </row>
    <row r="8" spans="1:13" x14ac:dyDescent="0.45">
      <c r="A8" t="s">
        <v>30</v>
      </c>
      <c r="B8">
        <v>100</v>
      </c>
      <c r="C8">
        <v>200807262</v>
      </c>
      <c r="D8" t="s">
        <v>31</v>
      </c>
      <c r="E8" t="s">
        <v>32</v>
      </c>
      <c r="F8" t="s">
        <v>12</v>
      </c>
      <c r="G8">
        <v>260000000</v>
      </c>
      <c r="H8">
        <v>2010</v>
      </c>
      <c r="I8">
        <v>7.8</v>
      </c>
      <c r="L8" s="8"/>
      <c r="M8" s="8"/>
    </row>
    <row r="9" spans="1:13" x14ac:dyDescent="0.45">
      <c r="A9" t="s">
        <v>33</v>
      </c>
      <c r="B9">
        <v>141</v>
      </c>
      <c r="C9">
        <v>458991599</v>
      </c>
      <c r="D9" t="s">
        <v>25</v>
      </c>
      <c r="E9" t="s">
        <v>34</v>
      </c>
      <c r="F9" t="s">
        <v>12</v>
      </c>
      <c r="G9">
        <v>250000000</v>
      </c>
      <c r="H9">
        <v>2015</v>
      </c>
      <c r="I9">
        <v>7.5</v>
      </c>
    </row>
    <row r="10" spans="1:13" x14ac:dyDescent="0.45">
      <c r="A10" t="s">
        <v>35</v>
      </c>
      <c r="B10">
        <v>153</v>
      </c>
      <c r="C10">
        <v>301956980</v>
      </c>
      <c r="D10" t="s">
        <v>36</v>
      </c>
      <c r="E10" t="s">
        <v>37</v>
      </c>
      <c r="F10" t="s">
        <v>12</v>
      </c>
      <c r="G10">
        <v>250000000</v>
      </c>
      <c r="H10">
        <v>2009</v>
      </c>
      <c r="I10">
        <v>7.5</v>
      </c>
    </row>
    <row r="11" spans="1:13" x14ac:dyDescent="0.45">
      <c r="A11" t="s">
        <v>38</v>
      </c>
      <c r="B11">
        <v>183</v>
      </c>
      <c r="C11">
        <v>330249062</v>
      </c>
      <c r="D11" t="s">
        <v>25</v>
      </c>
      <c r="E11" t="s">
        <v>39</v>
      </c>
      <c r="F11" t="s">
        <v>12</v>
      </c>
      <c r="G11">
        <v>250000000</v>
      </c>
      <c r="H11">
        <v>2016</v>
      </c>
      <c r="I11">
        <v>6.9</v>
      </c>
    </row>
    <row r="12" spans="1:13" x14ac:dyDescent="0.45">
      <c r="A12" t="s">
        <v>40</v>
      </c>
      <c r="B12">
        <v>169</v>
      </c>
      <c r="C12">
        <v>200069408</v>
      </c>
      <c r="D12" t="s">
        <v>25</v>
      </c>
      <c r="E12" t="s">
        <v>42</v>
      </c>
      <c r="F12" t="s">
        <v>12</v>
      </c>
      <c r="G12">
        <v>209000000</v>
      </c>
      <c r="H12">
        <v>2006</v>
      </c>
      <c r="I12">
        <v>6.1</v>
      </c>
    </row>
    <row r="13" spans="1:13" x14ac:dyDescent="0.45">
      <c r="A13" t="s">
        <v>43</v>
      </c>
      <c r="B13">
        <v>106</v>
      </c>
      <c r="C13">
        <v>168368427</v>
      </c>
      <c r="D13" t="s">
        <v>44</v>
      </c>
      <c r="E13" t="s">
        <v>45</v>
      </c>
      <c r="F13" t="s">
        <v>12</v>
      </c>
      <c r="G13">
        <v>200000000</v>
      </c>
      <c r="H13">
        <v>2008</v>
      </c>
      <c r="I13">
        <v>6.7</v>
      </c>
      <c r="K13" t="s">
        <v>5</v>
      </c>
      <c r="L13" t="s">
        <v>6190</v>
      </c>
    </row>
    <row r="14" spans="1:13" x14ac:dyDescent="0.45">
      <c r="A14" t="s">
        <v>13</v>
      </c>
      <c r="B14">
        <v>151</v>
      </c>
      <c r="C14">
        <v>423032628</v>
      </c>
      <c r="D14" t="s">
        <v>14</v>
      </c>
      <c r="E14" t="s">
        <v>46</v>
      </c>
      <c r="F14" t="s">
        <v>12</v>
      </c>
      <c r="G14">
        <v>225000000</v>
      </c>
      <c r="H14">
        <v>2006</v>
      </c>
      <c r="I14">
        <v>7.3</v>
      </c>
      <c r="K14" t="s">
        <v>764</v>
      </c>
      <c r="L14" cm="1">
        <f t="array" ref="L14">MEDIAN(IF(IMDB_Movies[language]=K14,IMDB_Movies[imdb_score]))</f>
        <v>6.95</v>
      </c>
    </row>
    <row r="15" spans="1:13" x14ac:dyDescent="0.45">
      <c r="A15" t="s">
        <v>13</v>
      </c>
      <c r="B15">
        <v>150</v>
      </c>
      <c r="C15">
        <v>89289910</v>
      </c>
      <c r="D15" t="s">
        <v>47</v>
      </c>
      <c r="E15" t="s">
        <v>48</v>
      </c>
      <c r="F15" t="s">
        <v>12</v>
      </c>
      <c r="G15">
        <v>215000000</v>
      </c>
      <c r="H15">
        <v>2013</v>
      </c>
      <c r="I15">
        <v>6.5</v>
      </c>
      <c r="K15" t="s">
        <v>4786</v>
      </c>
      <c r="L15" cm="1">
        <f t="array" ref="L15">MEDIAN(IF(IMDB_Movies[language]=K15,IMDB_Movies[imdb_score]))</f>
        <v>7.2</v>
      </c>
    </row>
    <row r="16" spans="1:13" x14ac:dyDescent="0.45">
      <c r="A16" t="s">
        <v>38</v>
      </c>
      <c r="B16">
        <v>143</v>
      </c>
      <c r="C16">
        <v>291021565</v>
      </c>
      <c r="D16" t="s">
        <v>10</v>
      </c>
      <c r="E16" t="s">
        <v>49</v>
      </c>
      <c r="F16" t="s">
        <v>12</v>
      </c>
      <c r="G16">
        <v>225000000</v>
      </c>
      <c r="H16">
        <v>2013</v>
      </c>
      <c r="I16">
        <v>7.2</v>
      </c>
      <c r="K16" t="s">
        <v>3007</v>
      </c>
      <c r="L16" cm="1">
        <f t="array" ref="L16">MEDIAN(IF(IMDB_Movies[language]=K16,IMDB_Movies[imdb_score]))</f>
        <v>7.1</v>
      </c>
    </row>
    <row r="17" spans="1:12" x14ac:dyDescent="0.45">
      <c r="A17" t="s">
        <v>50</v>
      </c>
      <c r="B17">
        <v>150</v>
      </c>
      <c r="C17">
        <v>141614023</v>
      </c>
      <c r="D17" t="s">
        <v>51</v>
      </c>
      <c r="E17" t="s">
        <v>52</v>
      </c>
      <c r="F17" t="s">
        <v>12</v>
      </c>
      <c r="G17">
        <v>225000000</v>
      </c>
      <c r="H17">
        <v>2008</v>
      </c>
      <c r="I17">
        <v>6.6</v>
      </c>
      <c r="K17" t="s">
        <v>4273</v>
      </c>
      <c r="L17" cm="1">
        <f t="array" ref="L17">MEDIAN(IF(IMDB_Movies[language]=K17,IMDB_Movies[imdb_score]))</f>
        <v>4.3</v>
      </c>
    </row>
    <row r="18" spans="1:12" x14ac:dyDescent="0.45">
      <c r="A18" t="s">
        <v>33</v>
      </c>
      <c r="B18">
        <v>173</v>
      </c>
      <c r="C18">
        <v>623279547</v>
      </c>
      <c r="D18" t="s">
        <v>25</v>
      </c>
      <c r="E18" t="s">
        <v>53</v>
      </c>
      <c r="F18" t="s">
        <v>12</v>
      </c>
      <c r="G18">
        <v>220000000</v>
      </c>
      <c r="H18">
        <v>2012</v>
      </c>
      <c r="I18">
        <v>8.1</v>
      </c>
      <c r="K18" t="s">
        <v>2389</v>
      </c>
      <c r="L18" cm="1">
        <f t="array" ref="L18">MEDIAN(IF(IMDB_Movies[language]=K18,IMDB_Movies[imdb_score]))</f>
        <v>7.3</v>
      </c>
    </row>
    <row r="19" spans="1:12" x14ac:dyDescent="0.45">
      <c r="A19" t="s">
        <v>54</v>
      </c>
      <c r="B19">
        <v>136</v>
      </c>
      <c r="C19">
        <v>241063875</v>
      </c>
      <c r="D19" t="s">
        <v>14</v>
      </c>
      <c r="E19" t="s">
        <v>55</v>
      </c>
      <c r="F19" t="s">
        <v>12</v>
      </c>
      <c r="G19">
        <v>250000000</v>
      </c>
      <c r="H19">
        <v>2011</v>
      </c>
      <c r="I19">
        <v>6.7</v>
      </c>
      <c r="K19" t="s">
        <v>5268</v>
      </c>
      <c r="L19" cm="1">
        <f t="array" ref="L19">MEDIAN(IF(IMDB_Movies[language]=K19,IMDB_Movies[imdb_score]))</f>
        <v>7.4</v>
      </c>
    </row>
    <row r="20" spans="1:12" x14ac:dyDescent="0.45">
      <c r="A20" t="s">
        <v>56</v>
      </c>
      <c r="B20">
        <v>106</v>
      </c>
      <c r="C20">
        <v>179020854</v>
      </c>
      <c r="D20" t="s">
        <v>57</v>
      </c>
      <c r="E20" t="s">
        <v>58</v>
      </c>
      <c r="F20" t="s">
        <v>12</v>
      </c>
      <c r="G20">
        <v>225000000</v>
      </c>
      <c r="H20">
        <v>2012</v>
      </c>
      <c r="I20">
        <v>6.8</v>
      </c>
      <c r="K20" t="s">
        <v>4762</v>
      </c>
      <c r="L20" cm="1">
        <f t="array" ref="L20">MEDIAN(IF(IMDB_Movies[language]=K20,IMDB_Movies[imdb_score]))</f>
        <v>8.1</v>
      </c>
    </row>
    <row r="21" spans="1:12" x14ac:dyDescent="0.45">
      <c r="A21" t="s">
        <v>59</v>
      </c>
      <c r="B21">
        <v>164</v>
      </c>
      <c r="C21">
        <v>255108370</v>
      </c>
      <c r="D21" t="s">
        <v>60</v>
      </c>
      <c r="E21" t="s">
        <v>61</v>
      </c>
      <c r="F21" t="s">
        <v>12</v>
      </c>
      <c r="G21">
        <v>250000000</v>
      </c>
      <c r="H21">
        <v>2014</v>
      </c>
      <c r="I21">
        <v>7.5</v>
      </c>
      <c r="K21" t="s">
        <v>3512</v>
      </c>
      <c r="L21" cm="1">
        <f t="array" ref="L21">MEDIAN(IF(IMDB_Movies[language]=K21,IMDB_Movies[imdb_score]))</f>
        <v>7.5</v>
      </c>
    </row>
    <row r="22" spans="1:12" x14ac:dyDescent="0.45">
      <c r="A22" t="s">
        <v>62</v>
      </c>
      <c r="B22">
        <v>153</v>
      </c>
      <c r="C22">
        <v>262030663</v>
      </c>
      <c r="D22" t="s">
        <v>14</v>
      </c>
      <c r="E22" t="s">
        <v>63</v>
      </c>
      <c r="F22" t="s">
        <v>12</v>
      </c>
      <c r="G22">
        <v>230000000</v>
      </c>
      <c r="H22">
        <v>2012</v>
      </c>
      <c r="I22">
        <v>7</v>
      </c>
      <c r="K22" t="s">
        <v>3324</v>
      </c>
      <c r="L22" cm="1">
        <f t="array" ref="L22">MEDIAN(IF(IMDB_Movies[language]=K22,IMDB_Movies[imdb_score]))</f>
        <v>7.8</v>
      </c>
    </row>
    <row r="23" spans="1:12" x14ac:dyDescent="0.45">
      <c r="A23" t="s">
        <v>64</v>
      </c>
      <c r="B23">
        <v>156</v>
      </c>
      <c r="C23">
        <v>105219735</v>
      </c>
      <c r="D23" t="s">
        <v>65</v>
      </c>
      <c r="E23" t="s">
        <v>66</v>
      </c>
      <c r="F23" t="s">
        <v>12</v>
      </c>
      <c r="G23">
        <v>200000000</v>
      </c>
      <c r="H23">
        <v>2010</v>
      </c>
      <c r="I23">
        <v>6.7</v>
      </c>
      <c r="K23" t="s">
        <v>5705</v>
      </c>
      <c r="L23" cm="1">
        <f t="array" ref="L23">MEDIAN(IF(IMDB_Movies[language]=K23,IMDB_Movies[imdb_score]))</f>
        <v>7.5</v>
      </c>
    </row>
    <row r="24" spans="1:12" x14ac:dyDescent="0.45">
      <c r="A24" t="s">
        <v>59</v>
      </c>
      <c r="B24">
        <v>186</v>
      </c>
      <c r="C24">
        <v>258355354</v>
      </c>
      <c r="D24" t="s">
        <v>60</v>
      </c>
      <c r="E24" t="s">
        <v>67</v>
      </c>
      <c r="F24" t="s">
        <v>12</v>
      </c>
      <c r="G24">
        <v>225000000</v>
      </c>
      <c r="H24">
        <v>2013</v>
      </c>
      <c r="I24">
        <v>7.9</v>
      </c>
      <c r="K24" t="s">
        <v>12</v>
      </c>
      <c r="L24" cm="1">
        <f t="array" ref="L24">MEDIAN(IF(IMDB_Movies[language]=K24,IMDB_Movies[imdb_score]))</f>
        <v>6.6</v>
      </c>
    </row>
    <row r="25" spans="1:12" x14ac:dyDescent="0.45">
      <c r="A25" t="s">
        <v>68</v>
      </c>
      <c r="B25">
        <v>113</v>
      </c>
      <c r="C25">
        <v>70083519</v>
      </c>
      <c r="D25" t="s">
        <v>69</v>
      </c>
      <c r="E25" t="s">
        <v>70</v>
      </c>
      <c r="F25" t="s">
        <v>12</v>
      </c>
      <c r="G25">
        <v>180000000</v>
      </c>
      <c r="H25">
        <v>2007</v>
      </c>
      <c r="I25">
        <v>6.1</v>
      </c>
      <c r="K25" t="s">
        <v>1487</v>
      </c>
      <c r="L25" cm="1">
        <f t="array" ref="L25">MEDIAN(IF(IMDB_Movies[language]=K25,IMDB_Movies[imdb_score]))</f>
        <v>6.7</v>
      </c>
    </row>
    <row r="26" spans="1:12" x14ac:dyDescent="0.45">
      <c r="A26" t="s">
        <v>59</v>
      </c>
      <c r="B26">
        <v>201</v>
      </c>
      <c r="C26">
        <v>218051260</v>
      </c>
      <c r="D26" t="s">
        <v>71</v>
      </c>
      <c r="E26" t="s">
        <v>72</v>
      </c>
      <c r="F26" t="s">
        <v>12</v>
      </c>
      <c r="G26">
        <v>207000000</v>
      </c>
      <c r="H26">
        <v>2005</v>
      </c>
      <c r="I26">
        <v>7.2</v>
      </c>
      <c r="K26" t="s">
        <v>496</v>
      </c>
      <c r="L26" cm="1">
        <f t="array" ref="L26">MEDIAN(IF(IMDB_Movies[language]=K26,IMDB_Movies[imdb_score]))</f>
        <v>7.2</v>
      </c>
    </row>
    <row r="27" spans="1:12" x14ac:dyDescent="0.45">
      <c r="A27" t="s">
        <v>9</v>
      </c>
      <c r="B27">
        <v>194</v>
      </c>
      <c r="C27">
        <v>658672302</v>
      </c>
      <c r="D27" t="s">
        <v>73</v>
      </c>
      <c r="E27" t="s">
        <v>74</v>
      </c>
      <c r="F27" t="s">
        <v>12</v>
      </c>
      <c r="G27">
        <v>200000000</v>
      </c>
      <c r="H27">
        <v>1997</v>
      </c>
      <c r="I27">
        <v>7.7</v>
      </c>
      <c r="K27" t="s">
        <v>2838</v>
      </c>
      <c r="L27" cm="1">
        <f t="array" ref="L27">MEDIAN(IF(IMDB_Movies[language]=K27,IMDB_Movies[imdb_score]))</f>
        <v>7.7</v>
      </c>
    </row>
    <row r="28" spans="1:12" x14ac:dyDescent="0.45">
      <c r="A28" t="s">
        <v>75</v>
      </c>
      <c r="B28">
        <v>147</v>
      </c>
      <c r="C28">
        <v>407197282</v>
      </c>
      <c r="D28" t="s">
        <v>25</v>
      </c>
      <c r="E28" t="s">
        <v>76</v>
      </c>
      <c r="F28" t="s">
        <v>12</v>
      </c>
      <c r="G28">
        <v>250000000</v>
      </c>
      <c r="H28">
        <v>2016</v>
      </c>
      <c r="I28">
        <v>8.1999999999999993</v>
      </c>
      <c r="K28" t="s">
        <v>3658</v>
      </c>
      <c r="L28" cm="1">
        <f t="array" ref="L28">MEDIAN(IF(IMDB_Movies[language]=K28,IMDB_Movies[imdb_score]))</f>
        <v>7.3</v>
      </c>
    </row>
    <row r="29" spans="1:12" x14ac:dyDescent="0.45">
      <c r="A29" t="s">
        <v>77</v>
      </c>
      <c r="B29">
        <v>131</v>
      </c>
      <c r="C29">
        <v>65173160</v>
      </c>
      <c r="D29" t="s">
        <v>78</v>
      </c>
      <c r="E29" t="s">
        <v>79</v>
      </c>
      <c r="F29" t="s">
        <v>12</v>
      </c>
      <c r="G29">
        <v>209000000</v>
      </c>
      <c r="H29">
        <v>2012</v>
      </c>
      <c r="I29">
        <v>5.9</v>
      </c>
      <c r="K29" t="s">
        <v>1866</v>
      </c>
      <c r="L29" cm="1">
        <f t="array" ref="L29">MEDIAN(IF(IMDB_Movies[language]=K29,IMDB_Movies[imdb_score]))</f>
        <v>7.0500000000000007</v>
      </c>
    </row>
    <row r="30" spans="1:12" x14ac:dyDescent="0.45">
      <c r="A30" t="s">
        <v>80</v>
      </c>
      <c r="B30">
        <v>124</v>
      </c>
      <c r="C30">
        <v>652177271</v>
      </c>
      <c r="D30" t="s">
        <v>78</v>
      </c>
      <c r="E30" t="s">
        <v>81</v>
      </c>
      <c r="F30" t="s">
        <v>12</v>
      </c>
      <c r="G30">
        <v>150000000</v>
      </c>
      <c r="H30">
        <v>2015</v>
      </c>
      <c r="I30">
        <v>7</v>
      </c>
      <c r="K30" t="s">
        <v>4427</v>
      </c>
      <c r="L30" cm="1">
        <f t="array" ref="L30">MEDIAN(IF(IMDB_Movies[language]=K30,IMDB_Movies[imdb_score]))</f>
        <v>7.1</v>
      </c>
    </row>
    <row r="31" spans="1:12" x14ac:dyDescent="0.45">
      <c r="A31" t="s">
        <v>16</v>
      </c>
      <c r="B31">
        <v>143</v>
      </c>
      <c r="C31">
        <v>304360277</v>
      </c>
      <c r="D31" t="s">
        <v>17</v>
      </c>
      <c r="E31" t="s">
        <v>82</v>
      </c>
      <c r="F31" t="s">
        <v>12</v>
      </c>
      <c r="G31">
        <v>200000000</v>
      </c>
      <c r="H31">
        <v>2012</v>
      </c>
      <c r="I31">
        <v>7.8</v>
      </c>
      <c r="K31" t="s">
        <v>2814</v>
      </c>
      <c r="L31" cm="1">
        <f t="array" ref="L31">MEDIAN(IF(IMDB_Movies[language]=K31,IMDB_Movies[imdb_score]))</f>
        <v>6.9</v>
      </c>
    </row>
    <row r="32" spans="1:12" x14ac:dyDescent="0.45">
      <c r="A32" t="s">
        <v>27</v>
      </c>
      <c r="B32">
        <v>135</v>
      </c>
      <c r="C32">
        <v>373377893</v>
      </c>
      <c r="D32" t="s">
        <v>83</v>
      </c>
      <c r="E32" t="s">
        <v>84</v>
      </c>
      <c r="F32" t="s">
        <v>12</v>
      </c>
      <c r="G32">
        <v>200000000</v>
      </c>
      <c r="H32">
        <v>2004</v>
      </c>
      <c r="I32">
        <v>7.3</v>
      </c>
      <c r="K32" t="s">
        <v>5822</v>
      </c>
      <c r="L32" cm="1">
        <f t="array" ref="L32">MEDIAN(IF(IMDB_Movies[language]=K32,IMDB_Movies[imdb_score]))</f>
        <v>7.8999999999999995</v>
      </c>
    </row>
    <row r="33" spans="1:12" x14ac:dyDescent="0.45">
      <c r="A33" t="s">
        <v>85</v>
      </c>
      <c r="B33">
        <v>195</v>
      </c>
      <c r="C33">
        <v>408992272</v>
      </c>
      <c r="D33" t="s">
        <v>25</v>
      </c>
      <c r="E33" t="s">
        <v>87</v>
      </c>
      <c r="F33" t="s">
        <v>12</v>
      </c>
      <c r="G33">
        <v>200000000</v>
      </c>
      <c r="H33">
        <v>2013</v>
      </c>
      <c r="I33">
        <v>7.2</v>
      </c>
      <c r="K33" t="s">
        <v>3135</v>
      </c>
      <c r="L33" cm="1">
        <f t="array" ref="L33">MEDIAN(IF(IMDB_Movies[language]=K33,IMDB_Movies[imdb_score]))</f>
        <v>7</v>
      </c>
    </row>
    <row r="34" spans="1:12" x14ac:dyDescent="0.45">
      <c r="A34" t="s">
        <v>88</v>
      </c>
      <c r="B34">
        <v>108</v>
      </c>
      <c r="C34">
        <v>334185206</v>
      </c>
      <c r="D34" t="s">
        <v>69</v>
      </c>
      <c r="E34" t="s">
        <v>89</v>
      </c>
      <c r="F34" t="s">
        <v>12</v>
      </c>
      <c r="G34">
        <v>200000000</v>
      </c>
      <c r="H34">
        <v>2010</v>
      </c>
      <c r="I34">
        <v>6.5</v>
      </c>
      <c r="K34" t="s">
        <v>225</v>
      </c>
      <c r="L34" cm="1">
        <f t="array" ref="L34">MEDIAN(IF(IMDB_Movies[language]=K34,IMDB_Movies[imdb_score]))</f>
        <v>7.8000000000000007</v>
      </c>
    </row>
    <row r="35" spans="1:12" x14ac:dyDescent="0.45">
      <c r="A35" t="s">
        <v>90</v>
      </c>
      <c r="B35">
        <v>104</v>
      </c>
      <c r="C35">
        <v>234360014</v>
      </c>
      <c r="D35" t="s">
        <v>91</v>
      </c>
      <c r="E35" t="s">
        <v>92</v>
      </c>
      <c r="F35" t="s">
        <v>12</v>
      </c>
      <c r="G35">
        <v>210000000</v>
      </c>
      <c r="H35">
        <v>2006</v>
      </c>
      <c r="I35">
        <v>6.8</v>
      </c>
      <c r="K35" t="s">
        <v>2281</v>
      </c>
      <c r="L35" cm="1">
        <f t="array" ref="L35">MEDIAN(IF(IMDB_Movies[language]=K35,IMDB_Movies[imdb_score]))</f>
        <v>6</v>
      </c>
    </row>
    <row r="36" spans="1:12" x14ac:dyDescent="0.45">
      <c r="A36" t="s">
        <v>93</v>
      </c>
      <c r="B36">
        <v>104</v>
      </c>
      <c r="C36">
        <v>268488329</v>
      </c>
      <c r="D36" t="s">
        <v>94</v>
      </c>
      <c r="E36" t="s">
        <v>96</v>
      </c>
      <c r="F36" t="s">
        <v>12</v>
      </c>
      <c r="G36">
        <v>200000000</v>
      </c>
      <c r="H36">
        <v>2013</v>
      </c>
      <c r="I36">
        <v>7.3</v>
      </c>
      <c r="K36" t="s">
        <v>3928</v>
      </c>
      <c r="L36" cm="1">
        <f t="array" ref="L36">MEDIAN(IF(IMDB_Movies[language]=K36,IMDB_Movies[imdb_score]))</f>
        <v>7.7</v>
      </c>
    </row>
    <row r="37" spans="1:12" x14ac:dyDescent="0.45">
      <c r="A37" t="s">
        <v>97</v>
      </c>
      <c r="B37">
        <v>150</v>
      </c>
      <c r="C37">
        <v>402076689</v>
      </c>
      <c r="D37" t="s">
        <v>25</v>
      </c>
      <c r="E37" t="s">
        <v>98</v>
      </c>
      <c r="F37" t="s">
        <v>12</v>
      </c>
      <c r="G37">
        <v>200000000</v>
      </c>
      <c r="H37">
        <v>2009</v>
      </c>
      <c r="I37">
        <v>6</v>
      </c>
      <c r="K37" t="s">
        <v>667</v>
      </c>
      <c r="L37" cm="1">
        <f t="array" ref="L37">MEDIAN(IF(IMDB_Movies[language]=K37,IMDB_Movies[imdb_score]))</f>
        <v>7.25</v>
      </c>
    </row>
    <row r="38" spans="1:12" x14ac:dyDescent="0.45">
      <c r="A38" t="s">
        <v>97</v>
      </c>
      <c r="B38">
        <v>165</v>
      </c>
      <c r="C38">
        <v>245428137</v>
      </c>
      <c r="D38" t="s">
        <v>25</v>
      </c>
      <c r="E38" t="s">
        <v>99</v>
      </c>
      <c r="F38" t="s">
        <v>12</v>
      </c>
      <c r="G38">
        <v>210000000</v>
      </c>
      <c r="H38">
        <v>2014</v>
      </c>
      <c r="I38">
        <v>5.7</v>
      </c>
      <c r="K38" t="s">
        <v>2143</v>
      </c>
      <c r="L38" cm="1">
        <f t="array" ref="L38">MEDIAN(IF(IMDB_Movies[language]=K38,IMDB_Movies[imdb_score]))</f>
        <v>7.8</v>
      </c>
    </row>
    <row r="39" spans="1:12" x14ac:dyDescent="0.45">
      <c r="A39" t="s">
        <v>27</v>
      </c>
      <c r="B39">
        <v>130</v>
      </c>
      <c r="C39">
        <v>234903076</v>
      </c>
      <c r="D39" t="s">
        <v>69</v>
      </c>
      <c r="E39" t="s">
        <v>100</v>
      </c>
      <c r="F39" t="s">
        <v>12</v>
      </c>
      <c r="G39">
        <v>215000000</v>
      </c>
      <c r="H39">
        <v>2013</v>
      </c>
      <c r="I39">
        <v>6.4</v>
      </c>
      <c r="K39" t="s">
        <v>3739</v>
      </c>
      <c r="L39" cm="1">
        <f t="array" ref="L39">MEDIAN(IF(IMDB_Movies[language]=K39,IMDB_Movies[imdb_score]))</f>
        <v>7.3</v>
      </c>
    </row>
    <row r="40" spans="1:12" x14ac:dyDescent="0.45">
      <c r="A40" t="s">
        <v>62</v>
      </c>
      <c r="B40">
        <v>142</v>
      </c>
      <c r="C40">
        <v>202853933</v>
      </c>
      <c r="D40" t="s">
        <v>10</v>
      </c>
      <c r="E40" t="s">
        <v>101</v>
      </c>
      <c r="F40" t="s">
        <v>12</v>
      </c>
      <c r="G40">
        <v>200000000</v>
      </c>
      <c r="H40">
        <v>2014</v>
      </c>
      <c r="I40">
        <v>6.7</v>
      </c>
      <c r="K40" t="s">
        <v>4282</v>
      </c>
      <c r="L40" cm="1">
        <f t="array" ref="L40">MEDIAN(IF(IMDB_Movies[language]=K40,IMDB_Movies[imdb_score]))</f>
        <v>8.5</v>
      </c>
    </row>
    <row r="41" spans="1:12" x14ac:dyDescent="0.45">
      <c r="A41" t="s">
        <v>102</v>
      </c>
      <c r="B41">
        <v>125</v>
      </c>
      <c r="C41">
        <v>172051787</v>
      </c>
      <c r="D41" t="s">
        <v>25</v>
      </c>
      <c r="E41" t="s">
        <v>103</v>
      </c>
      <c r="F41" t="s">
        <v>12</v>
      </c>
      <c r="G41">
        <v>170000000</v>
      </c>
      <c r="H41">
        <v>2010</v>
      </c>
      <c r="I41">
        <v>6.8</v>
      </c>
      <c r="K41" t="s">
        <v>5138</v>
      </c>
      <c r="L41" cm="1">
        <f t="array" ref="L41">MEDIAN(IF(IMDB_Movies[language]=K41,IMDB_Movies[imdb_score]))</f>
        <v>7.3</v>
      </c>
    </row>
    <row r="42" spans="1:12" x14ac:dyDescent="0.45">
      <c r="A42" t="s">
        <v>104</v>
      </c>
      <c r="B42">
        <v>106</v>
      </c>
      <c r="C42">
        <v>191450875</v>
      </c>
      <c r="D42" t="s">
        <v>105</v>
      </c>
      <c r="E42" t="s">
        <v>106</v>
      </c>
      <c r="F42" t="s">
        <v>12</v>
      </c>
      <c r="G42">
        <v>200000000</v>
      </c>
      <c r="H42">
        <v>2011</v>
      </c>
      <c r="I42">
        <v>6.3</v>
      </c>
      <c r="K42" t="s">
        <v>5910</v>
      </c>
      <c r="L42" cm="1">
        <f t="array" ref="L42">MEDIAN(IF(IMDB_Movies[language]=K42,IMDB_Movies[imdb_score]))</f>
        <v>8.4</v>
      </c>
    </row>
    <row r="43" spans="1:12" x14ac:dyDescent="0.45">
      <c r="A43" t="s">
        <v>107</v>
      </c>
      <c r="B43">
        <v>123</v>
      </c>
      <c r="C43">
        <v>116593191</v>
      </c>
      <c r="D43" t="s">
        <v>25</v>
      </c>
      <c r="E43" t="s">
        <v>108</v>
      </c>
      <c r="F43" t="s">
        <v>12</v>
      </c>
      <c r="G43">
        <v>200000000</v>
      </c>
      <c r="H43">
        <v>2011</v>
      </c>
      <c r="I43">
        <v>5.6</v>
      </c>
      <c r="K43" t="s">
        <v>4446</v>
      </c>
      <c r="L43" cm="1">
        <f t="array" ref="L43">MEDIAN(IF(IMDB_Movies[language]=K43,IMDB_Movies[imdb_score]))</f>
        <v>8</v>
      </c>
    </row>
    <row r="44" spans="1:12" x14ac:dyDescent="0.45">
      <c r="A44" t="s">
        <v>109</v>
      </c>
      <c r="B44">
        <v>103</v>
      </c>
      <c r="C44">
        <v>414984497</v>
      </c>
      <c r="D44" t="s">
        <v>94</v>
      </c>
      <c r="E44" t="s">
        <v>111</v>
      </c>
      <c r="F44" t="s">
        <v>12</v>
      </c>
      <c r="G44">
        <v>200000000</v>
      </c>
      <c r="H44">
        <v>2010</v>
      </c>
      <c r="I44">
        <v>8.3000000000000007</v>
      </c>
      <c r="K44" t="s">
        <v>5907</v>
      </c>
      <c r="L44" cm="1">
        <f t="array" ref="L44">MEDIAN(IF(IMDB_Movies[language]=K44,IMDB_Movies[imdb_score]))</f>
        <v>7.9</v>
      </c>
    </row>
    <row r="45" spans="1:12" x14ac:dyDescent="0.45">
      <c r="A45" t="s">
        <v>112</v>
      </c>
      <c r="B45">
        <v>118</v>
      </c>
      <c r="C45">
        <v>125320003</v>
      </c>
      <c r="D45" t="s">
        <v>25</v>
      </c>
      <c r="E45" t="s">
        <v>113</v>
      </c>
      <c r="F45" t="s">
        <v>12</v>
      </c>
      <c r="G45">
        <v>200000000</v>
      </c>
      <c r="H45">
        <v>2009</v>
      </c>
      <c r="I45">
        <v>6.6</v>
      </c>
      <c r="K45" t="s">
        <v>1873</v>
      </c>
      <c r="L45" cm="1">
        <f t="array" ref="L45">MEDIAN(IF(IMDB_Movies[language]=K45,IMDB_Movies[imdb_score]))</f>
        <v>6.5</v>
      </c>
    </row>
    <row r="46" spans="1:12" x14ac:dyDescent="0.45">
      <c r="A46" t="s">
        <v>114</v>
      </c>
      <c r="B46">
        <v>140</v>
      </c>
      <c r="C46">
        <v>350034110</v>
      </c>
      <c r="D46" t="s">
        <v>115</v>
      </c>
      <c r="E46" t="s">
        <v>116</v>
      </c>
      <c r="F46" t="s">
        <v>12</v>
      </c>
      <c r="G46">
        <v>190000000</v>
      </c>
      <c r="H46">
        <v>2015</v>
      </c>
      <c r="I46">
        <v>7.2</v>
      </c>
      <c r="K46" t="s">
        <v>944</v>
      </c>
      <c r="L46" cm="1">
        <f t="array" ref="L46">MEDIAN(IF(IMDB_Movies[language]=K46,IMDB_Movies[imdb_score]))</f>
        <v>7.15</v>
      </c>
    </row>
    <row r="47" spans="1:12" x14ac:dyDescent="0.45">
      <c r="A47" t="s">
        <v>43</v>
      </c>
      <c r="B47">
        <v>123</v>
      </c>
      <c r="C47">
        <v>202351611</v>
      </c>
      <c r="D47" t="s">
        <v>117</v>
      </c>
      <c r="E47" t="s">
        <v>118</v>
      </c>
      <c r="F47" t="s">
        <v>12</v>
      </c>
      <c r="G47">
        <v>190000000</v>
      </c>
      <c r="H47">
        <v>2013</v>
      </c>
      <c r="I47">
        <v>7</v>
      </c>
      <c r="K47" t="s">
        <v>3869</v>
      </c>
      <c r="L47" cm="1">
        <f t="array" ref="L47">MEDIAN(IF(IMDB_Movies[language]=K47,IMDB_Movies[imdb_score]))</f>
        <v>7.6</v>
      </c>
    </row>
    <row r="48" spans="1:12" x14ac:dyDescent="0.45">
      <c r="A48" t="s">
        <v>40</v>
      </c>
      <c r="B48">
        <v>149</v>
      </c>
      <c r="C48">
        <v>233914986</v>
      </c>
      <c r="D48" t="s">
        <v>91</v>
      </c>
      <c r="E48" t="s">
        <v>119</v>
      </c>
      <c r="F48" t="s">
        <v>12</v>
      </c>
      <c r="G48">
        <v>200000000</v>
      </c>
      <c r="H48">
        <v>2014</v>
      </c>
      <c r="I48">
        <v>8</v>
      </c>
      <c r="K48" t="s">
        <v>2289</v>
      </c>
      <c r="L48" cm="1">
        <f t="array" ref="L48">MEDIAN(IF(IMDB_Movies[language]=K48,IMDB_Movies[imdb_score]))</f>
        <v>8.4</v>
      </c>
    </row>
    <row r="49" spans="1:12" x14ac:dyDescent="0.45">
      <c r="A49" t="s">
        <v>120</v>
      </c>
      <c r="B49">
        <v>132</v>
      </c>
      <c r="C49">
        <v>228756232</v>
      </c>
      <c r="D49" t="s">
        <v>25</v>
      </c>
      <c r="E49" t="s">
        <v>121</v>
      </c>
      <c r="F49" t="s">
        <v>12</v>
      </c>
      <c r="G49">
        <v>190000000</v>
      </c>
      <c r="H49">
        <v>2013</v>
      </c>
      <c r="I49">
        <v>7.8</v>
      </c>
      <c r="K49" t="s">
        <v>4106</v>
      </c>
      <c r="L49" cm="1">
        <f t="array" ref="L49">MEDIAN(IF(IMDB_Movies[language]=K49,IMDB_Movies[imdb_score]))</f>
        <v>6.6</v>
      </c>
    </row>
    <row r="50" spans="1:12" x14ac:dyDescent="0.45">
      <c r="A50" t="s">
        <v>40</v>
      </c>
      <c r="B50">
        <v>114</v>
      </c>
      <c r="C50">
        <v>65171860</v>
      </c>
      <c r="D50" t="s">
        <v>60</v>
      </c>
      <c r="E50" t="s">
        <v>122</v>
      </c>
      <c r="F50" t="s">
        <v>12</v>
      </c>
      <c r="G50">
        <v>195000000</v>
      </c>
      <c r="H50">
        <v>2013</v>
      </c>
      <c r="I50">
        <v>6.3</v>
      </c>
      <c r="K50" t="s">
        <v>5775</v>
      </c>
      <c r="L50" cm="1">
        <f t="array" ref="L50">MEDIAN(IF(IMDB_Movies[language]=K50,IMDB_Movies[imdb_score]))</f>
        <v>7.4</v>
      </c>
    </row>
    <row r="51" spans="1:12" x14ac:dyDescent="0.45">
      <c r="A51" t="s">
        <v>123</v>
      </c>
      <c r="B51">
        <v>143</v>
      </c>
      <c r="C51">
        <v>144812796</v>
      </c>
      <c r="D51" t="s">
        <v>73</v>
      </c>
      <c r="E51" t="s">
        <v>124</v>
      </c>
      <c r="F51" t="s">
        <v>12</v>
      </c>
      <c r="G51">
        <v>105000000</v>
      </c>
      <c r="H51">
        <v>2013</v>
      </c>
      <c r="I51">
        <v>7.3</v>
      </c>
      <c r="K51" t="s">
        <v>5504</v>
      </c>
      <c r="L51" cm="1">
        <f t="array" ref="L51">MEDIAN(IF(IMDB_Movies[language]=K51,IMDB_Movies[imdb_score]))</f>
        <v>7.3</v>
      </c>
    </row>
    <row r="52" spans="1:12" x14ac:dyDescent="0.45">
      <c r="A52" t="s">
        <v>125</v>
      </c>
      <c r="B52">
        <v>116</v>
      </c>
      <c r="C52">
        <v>90755643</v>
      </c>
      <c r="D52" t="s">
        <v>83</v>
      </c>
      <c r="E52" t="s">
        <v>126</v>
      </c>
      <c r="F52" t="s">
        <v>12</v>
      </c>
      <c r="G52">
        <v>200000000</v>
      </c>
      <c r="H52">
        <v>2010</v>
      </c>
      <c r="I52">
        <v>6.6</v>
      </c>
    </row>
    <row r="53" spans="1:12" x14ac:dyDescent="0.45">
      <c r="A53" t="s">
        <v>127</v>
      </c>
      <c r="B53">
        <v>131</v>
      </c>
      <c r="C53">
        <v>101785482</v>
      </c>
      <c r="D53" t="s">
        <v>25</v>
      </c>
      <c r="E53" t="s">
        <v>128</v>
      </c>
      <c r="F53" t="s">
        <v>12</v>
      </c>
      <c r="G53">
        <v>190000000</v>
      </c>
      <c r="H53">
        <v>2013</v>
      </c>
      <c r="I53">
        <v>7</v>
      </c>
    </row>
    <row r="54" spans="1:12" x14ac:dyDescent="0.45">
      <c r="A54" t="s">
        <v>97</v>
      </c>
      <c r="B54">
        <v>154</v>
      </c>
      <c r="C54">
        <v>352358779</v>
      </c>
      <c r="D54" t="s">
        <v>25</v>
      </c>
      <c r="E54" t="s">
        <v>129</v>
      </c>
      <c r="F54" t="s">
        <v>12</v>
      </c>
      <c r="G54">
        <v>195000000</v>
      </c>
      <c r="H54">
        <v>2011</v>
      </c>
      <c r="I54">
        <v>6.3</v>
      </c>
    </row>
    <row r="55" spans="1:12" x14ac:dyDescent="0.45">
      <c r="A55" t="s">
        <v>130</v>
      </c>
      <c r="B55">
        <v>122</v>
      </c>
      <c r="C55">
        <v>317011114</v>
      </c>
      <c r="D55" t="s">
        <v>14</v>
      </c>
      <c r="E55" t="s">
        <v>131</v>
      </c>
      <c r="F55" t="s">
        <v>12</v>
      </c>
      <c r="G55">
        <v>185000000</v>
      </c>
      <c r="H55">
        <v>2008</v>
      </c>
      <c r="I55">
        <v>6.2</v>
      </c>
    </row>
    <row r="56" spans="1:12" x14ac:dyDescent="0.45">
      <c r="A56" t="s">
        <v>132</v>
      </c>
      <c r="B56">
        <v>93</v>
      </c>
      <c r="C56">
        <v>237282182</v>
      </c>
      <c r="D56" t="s">
        <v>94</v>
      </c>
      <c r="E56" t="s">
        <v>133</v>
      </c>
      <c r="F56" t="s">
        <v>12</v>
      </c>
      <c r="G56">
        <v>185000000</v>
      </c>
      <c r="H56">
        <v>2012</v>
      </c>
      <c r="I56">
        <v>7.2</v>
      </c>
    </row>
    <row r="57" spans="1:12" x14ac:dyDescent="0.45">
      <c r="A57" t="s">
        <v>134</v>
      </c>
      <c r="B57">
        <v>122</v>
      </c>
      <c r="C57">
        <v>130468626</v>
      </c>
      <c r="D57" t="s">
        <v>78</v>
      </c>
      <c r="E57" t="s">
        <v>135</v>
      </c>
      <c r="F57" t="s">
        <v>12</v>
      </c>
      <c r="G57">
        <v>185000000</v>
      </c>
      <c r="H57">
        <v>2016</v>
      </c>
      <c r="I57">
        <v>7.5</v>
      </c>
    </row>
    <row r="58" spans="1:12" x14ac:dyDescent="0.45">
      <c r="A58" t="s">
        <v>24</v>
      </c>
      <c r="B58">
        <v>98</v>
      </c>
      <c r="C58">
        <v>223806889</v>
      </c>
      <c r="D58" t="s">
        <v>136</v>
      </c>
      <c r="E58" t="s">
        <v>137</v>
      </c>
      <c r="F58" t="s">
        <v>12</v>
      </c>
      <c r="G58">
        <v>180000000</v>
      </c>
      <c r="H58">
        <v>2008</v>
      </c>
      <c r="I58">
        <v>8.4</v>
      </c>
    </row>
    <row r="59" spans="1:12" x14ac:dyDescent="0.45">
      <c r="A59" t="s">
        <v>90</v>
      </c>
      <c r="B59">
        <v>91</v>
      </c>
      <c r="C59">
        <v>140080850</v>
      </c>
      <c r="D59" t="s">
        <v>139</v>
      </c>
      <c r="E59" t="s">
        <v>140</v>
      </c>
      <c r="F59" t="s">
        <v>12</v>
      </c>
      <c r="G59">
        <v>140000000</v>
      </c>
      <c r="H59">
        <v>2007</v>
      </c>
      <c r="I59">
        <v>6.2</v>
      </c>
    </row>
    <row r="60" spans="1:12" x14ac:dyDescent="0.45">
      <c r="A60" t="s">
        <v>141</v>
      </c>
      <c r="B60">
        <v>158</v>
      </c>
      <c r="C60">
        <v>166112167</v>
      </c>
      <c r="D60" t="s">
        <v>25</v>
      </c>
      <c r="E60" t="s">
        <v>142</v>
      </c>
      <c r="F60" t="s">
        <v>12</v>
      </c>
      <c r="G60">
        <v>200000000</v>
      </c>
      <c r="H60">
        <v>2009</v>
      </c>
      <c r="I60">
        <v>5.8</v>
      </c>
    </row>
    <row r="61" spans="1:12" x14ac:dyDescent="0.45">
      <c r="A61" t="s">
        <v>144</v>
      </c>
      <c r="B61">
        <v>96</v>
      </c>
      <c r="C61">
        <v>137850096</v>
      </c>
      <c r="D61" t="s">
        <v>145</v>
      </c>
      <c r="E61" t="s">
        <v>146</v>
      </c>
      <c r="F61" t="s">
        <v>12</v>
      </c>
      <c r="G61">
        <v>200000000</v>
      </c>
      <c r="H61">
        <v>2009</v>
      </c>
      <c r="I61">
        <v>6.8</v>
      </c>
    </row>
    <row r="62" spans="1:12" x14ac:dyDescent="0.45">
      <c r="A62" t="s">
        <v>147</v>
      </c>
      <c r="B62">
        <v>127</v>
      </c>
      <c r="C62">
        <v>47375327</v>
      </c>
      <c r="D62" t="s">
        <v>25</v>
      </c>
      <c r="E62" t="s">
        <v>148</v>
      </c>
      <c r="F62" t="s">
        <v>12</v>
      </c>
      <c r="G62">
        <v>176000000</v>
      </c>
      <c r="H62">
        <v>2015</v>
      </c>
      <c r="I62">
        <v>5.4</v>
      </c>
    </row>
    <row r="63" spans="1:12" x14ac:dyDescent="0.45">
      <c r="A63" t="s">
        <v>35</v>
      </c>
      <c r="B63">
        <v>110</v>
      </c>
      <c r="C63">
        <v>124051759</v>
      </c>
      <c r="D63" t="s">
        <v>71</v>
      </c>
      <c r="E63" t="s">
        <v>149</v>
      </c>
      <c r="F63" t="s">
        <v>12</v>
      </c>
      <c r="G63">
        <v>180000000</v>
      </c>
      <c r="H63">
        <v>2016</v>
      </c>
      <c r="I63">
        <v>6.6</v>
      </c>
    </row>
    <row r="64" spans="1:12" x14ac:dyDescent="0.45">
      <c r="A64" t="s">
        <v>50</v>
      </c>
      <c r="B64">
        <v>150</v>
      </c>
      <c r="C64">
        <v>291709845</v>
      </c>
      <c r="D64" t="s">
        <v>69</v>
      </c>
      <c r="E64" t="s">
        <v>150</v>
      </c>
      <c r="F64" t="s">
        <v>12</v>
      </c>
      <c r="G64">
        <v>180000000</v>
      </c>
      <c r="H64">
        <v>2005</v>
      </c>
      <c r="I64">
        <v>6.9</v>
      </c>
    </row>
    <row r="65" spans="1:9" x14ac:dyDescent="0.45">
      <c r="A65" t="s">
        <v>40</v>
      </c>
      <c r="B65">
        <v>144</v>
      </c>
      <c r="C65">
        <v>154985087</v>
      </c>
      <c r="D65" t="s">
        <v>25</v>
      </c>
      <c r="E65" t="s">
        <v>151</v>
      </c>
      <c r="F65" t="s">
        <v>12</v>
      </c>
      <c r="G65">
        <v>178000000</v>
      </c>
      <c r="H65">
        <v>2016</v>
      </c>
      <c r="I65">
        <v>7.3</v>
      </c>
    </row>
    <row r="66" spans="1:9" x14ac:dyDescent="0.45">
      <c r="A66" t="s">
        <v>19</v>
      </c>
      <c r="B66">
        <v>152</v>
      </c>
      <c r="C66">
        <v>533316061</v>
      </c>
      <c r="D66" t="s">
        <v>152</v>
      </c>
      <c r="E66" t="s">
        <v>153</v>
      </c>
      <c r="F66" t="s">
        <v>12</v>
      </c>
      <c r="G66">
        <v>185000000</v>
      </c>
      <c r="H66">
        <v>2008</v>
      </c>
      <c r="I66">
        <v>9</v>
      </c>
    </row>
    <row r="67" spans="1:9" x14ac:dyDescent="0.45">
      <c r="A67" t="s">
        <v>154</v>
      </c>
      <c r="B67">
        <v>96</v>
      </c>
      <c r="C67">
        <v>292979556</v>
      </c>
      <c r="D67" t="s">
        <v>155</v>
      </c>
      <c r="E67" t="s">
        <v>156</v>
      </c>
      <c r="F67" t="s">
        <v>12</v>
      </c>
      <c r="G67">
        <v>175000000</v>
      </c>
      <c r="H67">
        <v>2009</v>
      </c>
      <c r="I67">
        <v>8.3000000000000007</v>
      </c>
    </row>
    <row r="68" spans="1:9" x14ac:dyDescent="0.45">
      <c r="A68" t="s">
        <v>157</v>
      </c>
      <c r="B68">
        <v>94</v>
      </c>
      <c r="C68">
        <v>198332128</v>
      </c>
      <c r="D68" t="s">
        <v>158</v>
      </c>
      <c r="E68" t="s">
        <v>159</v>
      </c>
      <c r="F68" t="s">
        <v>12</v>
      </c>
      <c r="G68">
        <v>175000000</v>
      </c>
      <c r="H68">
        <v>2009</v>
      </c>
      <c r="I68">
        <v>6.5</v>
      </c>
    </row>
    <row r="69" spans="1:9" x14ac:dyDescent="0.45">
      <c r="A69" t="s">
        <v>86</v>
      </c>
      <c r="B69">
        <v>126</v>
      </c>
      <c r="C69">
        <v>318298180</v>
      </c>
      <c r="D69" t="s">
        <v>25</v>
      </c>
      <c r="E69" t="s">
        <v>160</v>
      </c>
      <c r="F69" t="s">
        <v>12</v>
      </c>
      <c r="G69">
        <v>140000000</v>
      </c>
      <c r="H69">
        <v>2008</v>
      </c>
      <c r="I69">
        <v>7.9</v>
      </c>
    </row>
    <row r="70" spans="1:9" x14ac:dyDescent="0.45">
      <c r="A70" t="s">
        <v>161</v>
      </c>
      <c r="B70">
        <v>126</v>
      </c>
      <c r="C70">
        <v>73820094</v>
      </c>
      <c r="D70" t="s">
        <v>162</v>
      </c>
      <c r="E70" t="s">
        <v>163</v>
      </c>
      <c r="F70" t="s">
        <v>12</v>
      </c>
      <c r="G70">
        <v>170000000</v>
      </c>
      <c r="H70">
        <v>2011</v>
      </c>
      <c r="I70">
        <v>7.5</v>
      </c>
    </row>
    <row r="71" spans="1:9" x14ac:dyDescent="0.45">
      <c r="A71" t="s">
        <v>56</v>
      </c>
      <c r="B71">
        <v>106</v>
      </c>
      <c r="C71">
        <v>113745408</v>
      </c>
      <c r="D71" t="s">
        <v>164</v>
      </c>
      <c r="E71" t="s">
        <v>165</v>
      </c>
      <c r="F71" t="s">
        <v>12</v>
      </c>
      <c r="G71">
        <v>170000000</v>
      </c>
      <c r="H71">
        <v>1999</v>
      </c>
      <c r="I71">
        <v>4.8</v>
      </c>
    </row>
    <row r="72" spans="1:9" x14ac:dyDescent="0.45">
      <c r="A72" t="s">
        <v>166</v>
      </c>
      <c r="B72">
        <v>112</v>
      </c>
      <c r="C72">
        <v>102176165</v>
      </c>
      <c r="D72" t="s">
        <v>167</v>
      </c>
      <c r="E72" t="s">
        <v>168</v>
      </c>
      <c r="F72" t="s">
        <v>12</v>
      </c>
      <c r="G72">
        <v>145000000</v>
      </c>
      <c r="H72">
        <v>2008</v>
      </c>
      <c r="I72">
        <v>5.2</v>
      </c>
    </row>
    <row r="73" spans="1:9" x14ac:dyDescent="0.45">
      <c r="A73" t="s">
        <v>169</v>
      </c>
      <c r="B73">
        <v>123</v>
      </c>
      <c r="C73">
        <v>161087183</v>
      </c>
      <c r="D73" t="s">
        <v>170</v>
      </c>
      <c r="E73" t="s">
        <v>171</v>
      </c>
      <c r="F73" t="s">
        <v>12</v>
      </c>
      <c r="G73">
        <v>175000000</v>
      </c>
      <c r="H73">
        <v>2016</v>
      </c>
      <c r="I73">
        <v>6.9</v>
      </c>
    </row>
    <row r="74" spans="1:9" x14ac:dyDescent="0.45">
      <c r="A74" t="s">
        <v>172</v>
      </c>
      <c r="B74">
        <v>96</v>
      </c>
      <c r="C74">
        <v>100289690</v>
      </c>
      <c r="D74" t="s">
        <v>173</v>
      </c>
      <c r="E74" t="s">
        <v>174</v>
      </c>
      <c r="F74" t="s">
        <v>12</v>
      </c>
      <c r="G74">
        <v>175000000</v>
      </c>
      <c r="H74">
        <v>2007</v>
      </c>
      <c r="I74">
        <v>5.4</v>
      </c>
    </row>
    <row r="75" spans="1:9" x14ac:dyDescent="0.45">
      <c r="A75" t="s">
        <v>175</v>
      </c>
      <c r="B75">
        <v>113</v>
      </c>
      <c r="C75">
        <v>100189501</v>
      </c>
      <c r="D75" t="s">
        <v>25</v>
      </c>
      <c r="E75" t="s">
        <v>176</v>
      </c>
      <c r="F75" t="s">
        <v>12</v>
      </c>
      <c r="G75">
        <v>178000000</v>
      </c>
      <c r="H75">
        <v>2014</v>
      </c>
      <c r="I75">
        <v>7.9</v>
      </c>
    </row>
    <row r="76" spans="1:9" x14ac:dyDescent="0.45">
      <c r="A76" t="s">
        <v>177</v>
      </c>
      <c r="B76">
        <v>176</v>
      </c>
      <c r="C76">
        <v>88246220</v>
      </c>
      <c r="D76" t="s">
        <v>78</v>
      </c>
      <c r="E76" t="s">
        <v>178</v>
      </c>
      <c r="F76" t="s">
        <v>12</v>
      </c>
      <c r="G76">
        <v>175000000</v>
      </c>
      <c r="H76">
        <v>1995</v>
      </c>
      <c r="I76">
        <v>6.1</v>
      </c>
    </row>
    <row r="77" spans="1:9" x14ac:dyDescent="0.45">
      <c r="A77" t="s">
        <v>179</v>
      </c>
      <c r="B77">
        <v>118</v>
      </c>
      <c r="C77">
        <v>150167630</v>
      </c>
      <c r="D77" t="s">
        <v>78</v>
      </c>
      <c r="E77" t="s">
        <v>180</v>
      </c>
      <c r="F77" t="s">
        <v>12</v>
      </c>
      <c r="G77">
        <v>175000000</v>
      </c>
      <c r="H77">
        <v>2009</v>
      </c>
      <c r="I77">
        <v>5.8</v>
      </c>
    </row>
    <row r="78" spans="1:9" x14ac:dyDescent="0.45">
      <c r="A78" t="s">
        <v>154</v>
      </c>
      <c r="B78">
        <v>95</v>
      </c>
      <c r="C78">
        <v>356454367</v>
      </c>
      <c r="D78" t="s">
        <v>181</v>
      </c>
      <c r="E78" t="s">
        <v>182</v>
      </c>
      <c r="F78" t="s">
        <v>12</v>
      </c>
      <c r="G78">
        <v>175000000</v>
      </c>
      <c r="H78">
        <v>2015</v>
      </c>
      <c r="I78">
        <v>8.3000000000000007</v>
      </c>
    </row>
    <row r="79" spans="1:9" x14ac:dyDescent="0.45">
      <c r="A79" t="s">
        <v>86</v>
      </c>
      <c r="B79">
        <v>106</v>
      </c>
      <c r="C79">
        <v>362645141</v>
      </c>
      <c r="D79" t="s">
        <v>183</v>
      </c>
      <c r="E79" t="s">
        <v>184</v>
      </c>
      <c r="F79" t="s">
        <v>12</v>
      </c>
      <c r="G79">
        <v>175000000</v>
      </c>
      <c r="H79">
        <v>2016</v>
      </c>
      <c r="I79">
        <v>7.8</v>
      </c>
    </row>
    <row r="80" spans="1:9" x14ac:dyDescent="0.45">
      <c r="A80" t="s">
        <v>86</v>
      </c>
      <c r="B80">
        <v>124</v>
      </c>
      <c r="C80">
        <v>312057433</v>
      </c>
      <c r="D80" t="s">
        <v>25</v>
      </c>
      <c r="E80" t="s">
        <v>185</v>
      </c>
      <c r="F80" t="s">
        <v>12</v>
      </c>
      <c r="G80">
        <v>200000000</v>
      </c>
      <c r="H80">
        <v>2010</v>
      </c>
      <c r="I80">
        <v>7</v>
      </c>
    </row>
    <row r="81" spans="1:9" x14ac:dyDescent="0.45">
      <c r="A81" t="s">
        <v>186</v>
      </c>
      <c r="B81">
        <v>132</v>
      </c>
      <c r="C81">
        <v>155111815</v>
      </c>
      <c r="D81" t="s">
        <v>187</v>
      </c>
      <c r="E81" t="s">
        <v>188</v>
      </c>
      <c r="F81" t="s">
        <v>12</v>
      </c>
      <c r="G81">
        <v>170000000</v>
      </c>
      <c r="H81">
        <v>2012</v>
      </c>
      <c r="I81">
        <v>6.1</v>
      </c>
    </row>
    <row r="82" spans="1:9" x14ac:dyDescent="0.45">
      <c r="A82" t="s">
        <v>189</v>
      </c>
      <c r="B82">
        <v>97</v>
      </c>
      <c r="C82">
        <v>241407328</v>
      </c>
      <c r="D82" t="s">
        <v>190</v>
      </c>
      <c r="E82" t="s">
        <v>192</v>
      </c>
      <c r="F82" t="s">
        <v>12</v>
      </c>
      <c r="G82">
        <v>180000000</v>
      </c>
      <c r="H82">
        <v>2014</v>
      </c>
      <c r="I82">
        <v>7</v>
      </c>
    </row>
    <row r="83" spans="1:9" x14ac:dyDescent="0.45">
      <c r="A83" t="s">
        <v>193</v>
      </c>
      <c r="B83">
        <v>130</v>
      </c>
      <c r="C83">
        <v>208543795</v>
      </c>
      <c r="D83" t="s">
        <v>194</v>
      </c>
      <c r="E83" t="s">
        <v>195</v>
      </c>
      <c r="F83" t="s">
        <v>12</v>
      </c>
      <c r="G83">
        <v>170000000</v>
      </c>
      <c r="H83">
        <v>2014</v>
      </c>
      <c r="I83">
        <v>7.6</v>
      </c>
    </row>
    <row r="84" spans="1:9" x14ac:dyDescent="0.45">
      <c r="A84" t="s">
        <v>198</v>
      </c>
      <c r="B84">
        <v>128</v>
      </c>
      <c r="C84">
        <v>38297305</v>
      </c>
      <c r="D84" t="s">
        <v>187</v>
      </c>
      <c r="E84" t="s">
        <v>199</v>
      </c>
      <c r="F84" t="s">
        <v>12</v>
      </c>
      <c r="G84">
        <v>175000000</v>
      </c>
      <c r="H84">
        <v>2013</v>
      </c>
      <c r="I84">
        <v>6.3</v>
      </c>
    </row>
    <row r="85" spans="1:9" x14ac:dyDescent="0.45">
      <c r="A85" t="s">
        <v>75</v>
      </c>
      <c r="B85">
        <v>136</v>
      </c>
      <c r="C85">
        <v>259746958</v>
      </c>
      <c r="D85" t="s">
        <v>25</v>
      </c>
      <c r="E85" t="s">
        <v>200</v>
      </c>
      <c r="F85" t="s">
        <v>12</v>
      </c>
      <c r="G85">
        <v>170000000</v>
      </c>
      <c r="H85">
        <v>2014</v>
      </c>
      <c r="I85">
        <v>7.8</v>
      </c>
    </row>
    <row r="86" spans="1:9" x14ac:dyDescent="0.45">
      <c r="A86" t="s">
        <v>201</v>
      </c>
      <c r="B86">
        <v>93</v>
      </c>
      <c r="C86">
        <v>238371987</v>
      </c>
      <c r="D86" t="s">
        <v>94</v>
      </c>
      <c r="E86" t="s">
        <v>202</v>
      </c>
      <c r="F86" t="s">
        <v>12</v>
      </c>
      <c r="G86">
        <v>165000000</v>
      </c>
      <c r="H86">
        <v>2010</v>
      </c>
      <c r="I86">
        <v>6.4</v>
      </c>
    </row>
    <row r="87" spans="1:9" x14ac:dyDescent="0.45">
      <c r="A87" t="s">
        <v>203</v>
      </c>
      <c r="B87">
        <v>130</v>
      </c>
      <c r="C87">
        <v>93417865</v>
      </c>
      <c r="D87" t="s">
        <v>204</v>
      </c>
      <c r="E87" t="s">
        <v>205</v>
      </c>
      <c r="F87" t="s">
        <v>12</v>
      </c>
      <c r="G87">
        <v>190000000</v>
      </c>
      <c r="H87">
        <v>2015</v>
      </c>
      <c r="I87">
        <v>6.5</v>
      </c>
    </row>
    <row r="88" spans="1:9" x14ac:dyDescent="0.45">
      <c r="A88" t="s">
        <v>206</v>
      </c>
      <c r="B88">
        <v>102</v>
      </c>
      <c r="C88">
        <v>222487711</v>
      </c>
      <c r="D88" t="s">
        <v>207</v>
      </c>
      <c r="E88" t="s">
        <v>208</v>
      </c>
      <c r="F88" t="s">
        <v>12</v>
      </c>
      <c r="G88">
        <v>165000000</v>
      </c>
      <c r="H88">
        <v>2014</v>
      </c>
      <c r="I88">
        <v>7.9</v>
      </c>
    </row>
    <row r="89" spans="1:9" x14ac:dyDescent="0.45">
      <c r="A89" t="s">
        <v>209</v>
      </c>
      <c r="B89">
        <v>101</v>
      </c>
      <c r="C89">
        <v>189412677</v>
      </c>
      <c r="D89" t="s">
        <v>210</v>
      </c>
      <c r="E89" t="s">
        <v>211</v>
      </c>
      <c r="F89" t="s">
        <v>12</v>
      </c>
      <c r="G89">
        <v>165000000</v>
      </c>
      <c r="H89">
        <v>2012</v>
      </c>
      <c r="I89">
        <v>7.8</v>
      </c>
    </row>
    <row r="90" spans="1:9" x14ac:dyDescent="0.45">
      <c r="A90" t="s">
        <v>144</v>
      </c>
      <c r="B90">
        <v>100</v>
      </c>
      <c r="C90">
        <v>665426</v>
      </c>
      <c r="D90" t="s">
        <v>212</v>
      </c>
      <c r="E90" t="s">
        <v>213</v>
      </c>
      <c r="F90" t="s">
        <v>12</v>
      </c>
      <c r="G90">
        <v>165000000</v>
      </c>
      <c r="H90">
        <v>2004</v>
      </c>
      <c r="I90">
        <v>6.6</v>
      </c>
    </row>
    <row r="91" spans="1:9" x14ac:dyDescent="0.45">
      <c r="A91" t="s">
        <v>141</v>
      </c>
      <c r="B91">
        <v>120</v>
      </c>
      <c r="C91">
        <v>102315545</v>
      </c>
      <c r="D91" t="s">
        <v>25</v>
      </c>
      <c r="E91" t="s">
        <v>214</v>
      </c>
      <c r="F91" t="s">
        <v>12</v>
      </c>
      <c r="G91">
        <v>165000000</v>
      </c>
      <c r="H91">
        <v>2016</v>
      </c>
      <c r="I91">
        <v>5.5</v>
      </c>
    </row>
    <row r="92" spans="1:9" x14ac:dyDescent="0.45">
      <c r="A92" t="s">
        <v>215</v>
      </c>
      <c r="B92">
        <v>98</v>
      </c>
      <c r="C92">
        <v>217387997</v>
      </c>
      <c r="D92" t="s">
        <v>212</v>
      </c>
      <c r="E92" t="s">
        <v>216</v>
      </c>
      <c r="F92" t="s">
        <v>12</v>
      </c>
      <c r="G92">
        <v>165000000</v>
      </c>
      <c r="H92">
        <v>2010</v>
      </c>
      <c r="I92">
        <v>8.1999999999999993</v>
      </c>
    </row>
    <row r="93" spans="1:9" x14ac:dyDescent="0.45">
      <c r="A93" t="s">
        <v>217</v>
      </c>
      <c r="B93">
        <v>109</v>
      </c>
      <c r="C93">
        <v>150350192</v>
      </c>
      <c r="D93" t="s">
        <v>218</v>
      </c>
      <c r="E93" t="s">
        <v>219</v>
      </c>
      <c r="F93" t="s">
        <v>12</v>
      </c>
      <c r="G93">
        <v>200000000</v>
      </c>
      <c r="H93">
        <v>2003</v>
      </c>
      <c r="I93">
        <v>6.4</v>
      </c>
    </row>
    <row r="94" spans="1:9" x14ac:dyDescent="0.45">
      <c r="A94" t="s">
        <v>220</v>
      </c>
      <c r="B94">
        <v>121</v>
      </c>
      <c r="C94">
        <v>333130696</v>
      </c>
      <c r="D94" t="s">
        <v>25</v>
      </c>
      <c r="E94" t="s">
        <v>221</v>
      </c>
      <c r="F94" t="s">
        <v>12</v>
      </c>
      <c r="G94">
        <v>170000000</v>
      </c>
      <c r="H94">
        <v>2014</v>
      </c>
      <c r="I94">
        <v>8.1</v>
      </c>
    </row>
    <row r="95" spans="1:9" x14ac:dyDescent="0.45">
      <c r="A95" t="s">
        <v>19</v>
      </c>
      <c r="B95">
        <v>169</v>
      </c>
      <c r="C95">
        <v>187991439</v>
      </c>
      <c r="D95" t="s">
        <v>222</v>
      </c>
      <c r="E95" t="s">
        <v>223</v>
      </c>
      <c r="F95" t="s">
        <v>12</v>
      </c>
      <c r="G95">
        <v>165000000</v>
      </c>
      <c r="H95">
        <v>2014</v>
      </c>
      <c r="I95">
        <v>8.6</v>
      </c>
    </row>
    <row r="96" spans="1:9" x14ac:dyDescent="0.45">
      <c r="A96" t="s">
        <v>19</v>
      </c>
      <c r="B96">
        <v>148</v>
      </c>
      <c r="C96">
        <v>292568851</v>
      </c>
      <c r="D96" t="s">
        <v>78</v>
      </c>
      <c r="E96" t="s">
        <v>224</v>
      </c>
      <c r="F96" t="s">
        <v>12</v>
      </c>
      <c r="G96">
        <v>160000000</v>
      </c>
      <c r="H96">
        <v>2010</v>
      </c>
      <c r="I96">
        <v>8.8000000000000007</v>
      </c>
    </row>
    <row r="97" spans="1:9" x14ac:dyDescent="0.45">
      <c r="A97" t="s">
        <v>59</v>
      </c>
      <c r="B97">
        <v>182</v>
      </c>
      <c r="C97">
        <v>303001229</v>
      </c>
      <c r="D97" t="s">
        <v>60</v>
      </c>
      <c r="E97" t="s">
        <v>226</v>
      </c>
      <c r="F97" t="s">
        <v>12</v>
      </c>
      <c r="G97">
        <v>180000000</v>
      </c>
      <c r="H97">
        <v>2012</v>
      </c>
      <c r="I97">
        <v>7.9</v>
      </c>
    </row>
    <row r="98" spans="1:9" x14ac:dyDescent="0.45">
      <c r="A98" t="s">
        <v>166</v>
      </c>
      <c r="B98">
        <v>106</v>
      </c>
      <c r="C98">
        <v>144512310</v>
      </c>
      <c r="D98" t="s">
        <v>115</v>
      </c>
      <c r="E98" t="s">
        <v>227</v>
      </c>
      <c r="F98" t="s">
        <v>12</v>
      </c>
      <c r="G98">
        <v>38000000</v>
      </c>
      <c r="H98">
        <v>2001</v>
      </c>
      <c r="I98">
        <v>6.7</v>
      </c>
    </row>
    <row r="99" spans="1:9" x14ac:dyDescent="0.45">
      <c r="A99" t="s">
        <v>228</v>
      </c>
      <c r="B99">
        <v>166</v>
      </c>
      <c r="C99">
        <v>127490802</v>
      </c>
      <c r="D99" t="s">
        <v>229</v>
      </c>
      <c r="E99" t="s">
        <v>230</v>
      </c>
      <c r="F99" t="s">
        <v>12</v>
      </c>
      <c r="G99">
        <v>150000000</v>
      </c>
      <c r="H99">
        <v>2008</v>
      </c>
      <c r="I99">
        <v>7.8</v>
      </c>
    </row>
    <row r="100" spans="1:9" x14ac:dyDescent="0.45">
      <c r="A100" t="s">
        <v>231</v>
      </c>
      <c r="B100">
        <v>132</v>
      </c>
      <c r="C100">
        <v>146405371</v>
      </c>
      <c r="D100" t="s">
        <v>25</v>
      </c>
      <c r="E100" t="s">
        <v>232</v>
      </c>
      <c r="F100" t="s">
        <v>12</v>
      </c>
      <c r="G100">
        <v>160000000</v>
      </c>
      <c r="H100">
        <v>2011</v>
      </c>
      <c r="I100">
        <v>7.8</v>
      </c>
    </row>
    <row r="101" spans="1:9" x14ac:dyDescent="0.45">
      <c r="A101" t="s">
        <v>233</v>
      </c>
      <c r="B101">
        <v>137</v>
      </c>
      <c r="C101">
        <v>281666058</v>
      </c>
      <c r="D101" t="s">
        <v>234</v>
      </c>
      <c r="E101" t="s">
        <v>235</v>
      </c>
      <c r="F101" t="s">
        <v>12</v>
      </c>
      <c r="G101">
        <v>160000000</v>
      </c>
      <c r="H101">
        <v>2015</v>
      </c>
      <c r="I101">
        <v>6.6</v>
      </c>
    </row>
    <row r="102" spans="1:9" x14ac:dyDescent="0.45">
      <c r="A102" t="s">
        <v>236</v>
      </c>
      <c r="B102">
        <v>109</v>
      </c>
      <c r="C102">
        <v>63143812</v>
      </c>
      <c r="D102" t="s">
        <v>51</v>
      </c>
      <c r="E102" t="s">
        <v>237</v>
      </c>
      <c r="F102" t="s">
        <v>12</v>
      </c>
      <c r="G102">
        <v>150000000</v>
      </c>
      <c r="H102">
        <v>2010</v>
      </c>
      <c r="I102">
        <v>6.1</v>
      </c>
    </row>
    <row r="103" spans="1:9" x14ac:dyDescent="0.45">
      <c r="A103" t="s">
        <v>238</v>
      </c>
      <c r="B103">
        <v>98</v>
      </c>
      <c r="C103">
        <v>60655503</v>
      </c>
      <c r="D103" t="s">
        <v>239</v>
      </c>
      <c r="E103" t="s">
        <v>240</v>
      </c>
      <c r="F103" t="s">
        <v>12</v>
      </c>
      <c r="G103">
        <v>160000000</v>
      </c>
      <c r="H103">
        <v>2006</v>
      </c>
      <c r="I103">
        <v>5.6</v>
      </c>
    </row>
    <row r="104" spans="1:9" x14ac:dyDescent="0.45">
      <c r="A104" t="s">
        <v>241</v>
      </c>
      <c r="B104">
        <v>113</v>
      </c>
      <c r="C104">
        <v>76846624</v>
      </c>
      <c r="D104" t="s">
        <v>69</v>
      </c>
      <c r="E104" t="s">
        <v>242</v>
      </c>
      <c r="F104" t="s">
        <v>12</v>
      </c>
      <c r="G104">
        <v>170000000</v>
      </c>
      <c r="H104">
        <v>2016</v>
      </c>
      <c r="I104">
        <v>6.4</v>
      </c>
    </row>
    <row r="105" spans="1:9" x14ac:dyDescent="0.45">
      <c r="A105" t="s">
        <v>243</v>
      </c>
      <c r="B105">
        <v>93</v>
      </c>
      <c r="C105">
        <v>320706665</v>
      </c>
      <c r="D105" t="s">
        <v>94</v>
      </c>
      <c r="E105" t="s">
        <v>244</v>
      </c>
      <c r="F105" t="s">
        <v>12</v>
      </c>
      <c r="G105">
        <v>160000000</v>
      </c>
      <c r="H105">
        <v>2007</v>
      </c>
      <c r="I105">
        <v>6.1</v>
      </c>
    </row>
    <row r="106" spans="1:9" x14ac:dyDescent="0.45">
      <c r="A106" t="s">
        <v>245</v>
      </c>
      <c r="B106">
        <v>123</v>
      </c>
      <c r="C106">
        <v>46978995</v>
      </c>
      <c r="D106" t="s">
        <v>14</v>
      </c>
      <c r="E106" t="s">
        <v>246</v>
      </c>
      <c r="F106" t="s">
        <v>12</v>
      </c>
      <c r="G106">
        <v>160000000</v>
      </c>
      <c r="H106">
        <v>2016</v>
      </c>
      <c r="I106">
        <v>7.3</v>
      </c>
    </row>
    <row r="107" spans="1:9" x14ac:dyDescent="0.45">
      <c r="A107" t="s">
        <v>247</v>
      </c>
      <c r="B107">
        <v>126</v>
      </c>
      <c r="C107">
        <v>89732035</v>
      </c>
      <c r="D107" t="s">
        <v>25</v>
      </c>
      <c r="E107" t="s">
        <v>248</v>
      </c>
      <c r="F107" t="s">
        <v>12</v>
      </c>
      <c r="G107">
        <v>155000000</v>
      </c>
      <c r="H107">
        <v>2015</v>
      </c>
      <c r="I107">
        <v>6.6</v>
      </c>
    </row>
    <row r="108" spans="1:9" x14ac:dyDescent="0.45">
      <c r="A108" t="s">
        <v>249</v>
      </c>
      <c r="B108">
        <v>113</v>
      </c>
      <c r="C108">
        <v>104383624</v>
      </c>
      <c r="D108" t="s">
        <v>69</v>
      </c>
      <c r="E108" t="s">
        <v>250</v>
      </c>
      <c r="F108" t="s">
        <v>12</v>
      </c>
      <c r="G108">
        <v>155000000</v>
      </c>
      <c r="H108">
        <v>2010</v>
      </c>
      <c r="I108">
        <v>6.3</v>
      </c>
    </row>
    <row r="109" spans="1:9" x14ac:dyDescent="0.45">
      <c r="A109" t="s">
        <v>97</v>
      </c>
      <c r="B109">
        <v>184</v>
      </c>
      <c r="C109">
        <v>198539855</v>
      </c>
      <c r="D109" t="s">
        <v>251</v>
      </c>
      <c r="E109" t="s">
        <v>252</v>
      </c>
      <c r="F109" t="s">
        <v>12</v>
      </c>
      <c r="G109">
        <v>140000000</v>
      </c>
      <c r="H109">
        <v>2001</v>
      </c>
      <c r="I109">
        <v>6.1</v>
      </c>
    </row>
    <row r="110" spans="1:9" x14ac:dyDescent="0.45">
      <c r="A110" t="s">
        <v>97</v>
      </c>
      <c r="B110">
        <v>144</v>
      </c>
      <c r="C110">
        <v>318759914</v>
      </c>
      <c r="D110" t="s">
        <v>25</v>
      </c>
      <c r="E110" t="s">
        <v>253</v>
      </c>
      <c r="F110" t="s">
        <v>12</v>
      </c>
      <c r="G110">
        <v>150000000</v>
      </c>
      <c r="H110">
        <v>2007</v>
      </c>
      <c r="I110">
        <v>7.1</v>
      </c>
    </row>
    <row r="111" spans="1:9" x14ac:dyDescent="0.45">
      <c r="A111" t="s">
        <v>254</v>
      </c>
      <c r="B111">
        <v>206</v>
      </c>
      <c r="C111">
        <v>34293771</v>
      </c>
      <c r="D111" t="s">
        <v>255</v>
      </c>
      <c r="E111" t="s">
        <v>256</v>
      </c>
      <c r="F111" t="s">
        <v>12</v>
      </c>
      <c r="G111">
        <v>155000000</v>
      </c>
      <c r="H111">
        <v>2004</v>
      </c>
      <c r="I111">
        <v>5.5</v>
      </c>
    </row>
    <row r="112" spans="1:9" x14ac:dyDescent="0.45">
      <c r="A112" t="s">
        <v>35</v>
      </c>
      <c r="B112">
        <v>138</v>
      </c>
      <c r="C112">
        <v>292000866</v>
      </c>
      <c r="D112" t="s">
        <v>36</v>
      </c>
      <c r="E112" t="s">
        <v>257</v>
      </c>
      <c r="F112" t="s">
        <v>12</v>
      </c>
      <c r="G112">
        <v>150000000</v>
      </c>
      <c r="H112">
        <v>2007</v>
      </c>
      <c r="I112">
        <v>7.5</v>
      </c>
    </row>
    <row r="113" spans="1:9" x14ac:dyDescent="0.45">
      <c r="A113" t="s">
        <v>125</v>
      </c>
      <c r="B113">
        <v>157</v>
      </c>
      <c r="C113">
        <v>289994397</v>
      </c>
      <c r="D113" t="s">
        <v>36</v>
      </c>
      <c r="E113" t="s">
        <v>258</v>
      </c>
      <c r="F113" t="s">
        <v>12</v>
      </c>
      <c r="G113">
        <v>150000000</v>
      </c>
      <c r="H113">
        <v>2005</v>
      </c>
      <c r="I113">
        <v>7.6</v>
      </c>
    </row>
    <row r="114" spans="1:9" x14ac:dyDescent="0.45">
      <c r="A114" t="s">
        <v>77</v>
      </c>
      <c r="B114">
        <v>102</v>
      </c>
      <c r="C114">
        <v>227946274</v>
      </c>
      <c r="D114" t="s">
        <v>259</v>
      </c>
      <c r="E114" t="s">
        <v>260</v>
      </c>
      <c r="F114" t="s">
        <v>12</v>
      </c>
      <c r="G114">
        <v>150000000</v>
      </c>
      <c r="H114">
        <v>2008</v>
      </c>
      <c r="I114">
        <v>6.4</v>
      </c>
    </row>
    <row r="115" spans="1:9" x14ac:dyDescent="0.45">
      <c r="A115" t="s">
        <v>233</v>
      </c>
      <c r="B115">
        <v>104</v>
      </c>
      <c r="C115">
        <v>256386216</v>
      </c>
      <c r="D115" t="s">
        <v>261</v>
      </c>
      <c r="E115" t="s">
        <v>262</v>
      </c>
      <c r="F115" t="s">
        <v>12</v>
      </c>
      <c r="G115">
        <v>150000000</v>
      </c>
      <c r="H115">
        <v>2007</v>
      </c>
      <c r="I115">
        <v>7.2</v>
      </c>
    </row>
    <row r="116" spans="1:9" x14ac:dyDescent="0.45">
      <c r="A116" t="s">
        <v>88</v>
      </c>
      <c r="B116">
        <v>115</v>
      </c>
      <c r="C116">
        <v>206456431</v>
      </c>
      <c r="D116" t="s">
        <v>263</v>
      </c>
      <c r="E116" t="s">
        <v>264</v>
      </c>
      <c r="F116" t="s">
        <v>12</v>
      </c>
      <c r="G116">
        <v>150000000</v>
      </c>
      <c r="H116">
        <v>2005</v>
      </c>
      <c r="I116">
        <v>6.7</v>
      </c>
    </row>
    <row r="117" spans="1:9" x14ac:dyDescent="0.45">
      <c r="A117" t="s">
        <v>203</v>
      </c>
      <c r="B117">
        <v>111</v>
      </c>
      <c r="C117">
        <v>206435493</v>
      </c>
      <c r="D117" t="s">
        <v>265</v>
      </c>
      <c r="E117" t="s">
        <v>266</v>
      </c>
      <c r="F117" t="s">
        <v>12</v>
      </c>
      <c r="G117">
        <v>150000000</v>
      </c>
      <c r="H117">
        <v>2007</v>
      </c>
      <c r="I117">
        <v>8</v>
      </c>
    </row>
    <row r="118" spans="1:9" x14ac:dyDescent="0.45">
      <c r="A118" t="s">
        <v>19</v>
      </c>
      <c r="B118">
        <v>128</v>
      </c>
      <c r="C118">
        <v>205343774</v>
      </c>
      <c r="D118" t="s">
        <v>44</v>
      </c>
      <c r="E118" t="s">
        <v>267</v>
      </c>
      <c r="F118" t="s">
        <v>12</v>
      </c>
      <c r="G118">
        <v>150000000</v>
      </c>
      <c r="H118">
        <v>2005</v>
      </c>
      <c r="I118">
        <v>8.3000000000000007</v>
      </c>
    </row>
    <row r="119" spans="1:9" x14ac:dyDescent="0.45">
      <c r="A119" t="s">
        <v>268</v>
      </c>
      <c r="B119">
        <v>89</v>
      </c>
      <c r="C119">
        <v>179982968</v>
      </c>
      <c r="D119" t="s">
        <v>269</v>
      </c>
      <c r="E119" t="s">
        <v>270</v>
      </c>
      <c r="F119" t="s">
        <v>12</v>
      </c>
      <c r="G119">
        <v>150000000</v>
      </c>
      <c r="H119">
        <v>2008</v>
      </c>
      <c r="I119">
        <v>6.7</v>
      </c>
    </row>
    <row r="120" spans="1:9" x14ac:dyDescent="0.45">
      <c r="A120" t="s">
        <v>271</v>
      </c>
      <c r="B120">
        <v>105</v>
      </c>
      <c r="C120">
        <v>177243721</v>
      </c>
      <c r="D120" t="s">
        <v>263</v>
      </c>
      <c r="E120" t="s">
        <v>272</v>
      </c>
      <c r="F120" t="s">
        <v>12</v>
      </c>
      <c r="G120">
        <v>150000000</v>
      </c>
      <c r="H120">
        <v>2009</v>
      </c>
      <c r="I120">
        <v>5.9</v>
      </c>
    </row>
    <row r="121" spans="1:9" x14ac:dyDescent="0.45">
      <c r="A121" t="s">
        <v>273</v>
      </c>
      <c r="B121">
        <v>119</v>
      </c>
      <c r="C121">
        <v>179883016</v>
      </c>
      <c r="D121" t="s">
        <v>91</v>
      </c>
      <c r="E121" t="s">
        <v>274</v>
      </c>
      <c r="F121" t="s">
        <v>12</v>
      </c>
      <c r="G121">
        <v>150000000</v>
      </c>
      <c r="H121">
        <v>2009</v>
      </c>
      <c r="I121">
        <v>6.7</v>
      </c>
    </row>
    <row r="122" spans="1:9" x14ac:dyDescent="0.45">
      <c r="A122" t="s">
        <v>147</v>
      </c>
      <c r="B122">
        <v>129</v>
      </c>
      <c r="C122">
        <v>139259759</v>
      </c>
      <c r="D122" t="s">
        <v>218</v>
      </c>
      <c r="E122" t="s">
        <v>275</v>
      </c>
      <c r="F122" t="s">
        <v>12</v>
      </c>
      <c r="G122">
        <v>150000000</v>
      </c>
      <c r="H122">
        <v>2003</v>
      </c>
      <c r="I122">
        <v>6.7</v>
      </c>
    </row>
    <row r="123" spans="1:9" x14ac:dyDescent="0.45">
      <c r="A123" t="s">
        <v>276</v>
      </c>
      <c r="B123">
        <v>102</v>
      </c>
      <c r="C123">
        <v>400736600</v>
      </c>
      <c r="D123" t="s">
        <v>277</v>
      </c>
      <c r="E123" t="s">
        <v>278</v>
      </c>
      <c r="F123" t="s">
        <v>12</v>
      </c>
      <c r="G123">
        <v>150000000</v>
      </c>
      <c r="H123">
        <v>2013</v>
      </c>
      <c r="I123">
        <v>7.6</v>
      </c>
    </row>
    <row r="124" spans="1:9" x14ac:dyDescent="0.45">
      <c r="A124" t="s">
        <v>147</v>
      </c>
      <c r="B124">
        <v>138</v>
      </c>
      <c r="C124">
        <v>281492479</v>
      </c>
      <c r="D124" t="s">
        <v>218</v>
      </c>
      <c r="E124" t="s">
        <v>279</v>
      </c>
      <c r="F124" t="s">
        <v>12</v>
      </c>
      <c r="G124">
        <v>150000000</v>
      </c>
      <c r="H124">
        <v>2003</v>
      </c>
      <c r="I124">
        <v>7.2</v>
      </c>
    </row>
    <row r="125" spans="1:9" x14ac:dyDescent="0.45">
      <c r="A125" t="s">
        <v>247</v>
      </c>
      <c r="B125">
        <v>112</v>
      </c>
      <c r="C125">
        <v>206360018</v>
      </c>
      <c r="D125" t="s">
        <v>14</v>
      </c>
      <c r="E125" t="s">
        <v>280</v>
      </c>
      <c r="F125" t="s">
        <v>12</v>
      </c>
      <c r="G125">
        <v>170000000</v>
      </c>
      <c r="H125">
        <v>2013</v>
      </c>
      <c r="I125">
        <v>7.1</v>
      </c>
    </row>
    <row r="126" spans="1:9" x14ac:dyDescent="0.45">
      <c r="A126" t="s">
        <v>281</v>
      </c>
      <c r="B126">
        <v>120</v>
      </c>
      <c r="C126">
        <v>153629485</v>
      </c>
      <c r="D126" t="s">
        <v>78</v>
      </c>
      <c r="E126" t="s">
        <v>282</v>
      </c>
      <c r="F126" t="s">
        <v>12</v>
      </c>
      <c r="G126">
        <v>150000000</v>
      </c>
      <c r="H126">
        <v>2015</v>
      </c>
      <c r="I126">
        <v>8.1</v>
      </c>
    </row>
    <row r="127" spans="1:9" x14ac:dyDescent="0.45">
      <c r="A127" t="s">
        <v>283</v>
      </c>
      <c r="B127">
        <v>146</v>
      </c>
      <c r="C127">
        <v>133375846</v>
      </c>
      <c r="D127" t="s">
        <v>284</v>
      </c>
      <c r="E127" t="s">
        <v>285</v>
      </c>
      <c r="F127" t="s">
        <v>12</v>
      </c>
      <c r="G127">
        <v>150000000</v>
      </c>
      <c r="H127">
        <v>2009</v>
      </c>
      <c r="I127">
        <v>6.7</v>
      </c>
    </row>
    <row r="128" spans="1:9" x14ac:dyDescent="0.45">
      <c r="A128" t="s">
        <v>286</v>
      </c>
      <c r="B128">
        <v>115</v>
      </c>
      <c r="C128">
        <v>181015141</v>
      </c>
      <c r="D128" t="s">
        <v>14</v>
      </c>
      <c r="E128" t="s">
        <v>287</v>
      </c>
      <c r="F128" t="s">
        <v>12</v>
      </c>
      <c r="G128">
        <v>150000000</v>
      </c>
      <c r="H128">
        <v>2011</v>
      </c>
      <c r="I128">
        <v>7</v>
      </c>
    </row>
    <row r="129" spans="1:9" x14ac:dyDescent="0.45">
      <c r="A129" t="s">
        <v>288</v>
      </c>
      <c r="B129">
        <v>96</v>
      </c>
      <c r="C129">
        <v>114053579</v>
      </c>
      <c r="D129" t="s">
        <v>289</v>
      </c>
      <c r="E129" t="s">
        <v>290</v>
      </c>
      <c r="F129" t="s">
        <v>12</v>
      </c>
      <c r="G129">
        <v>150000000</v>
      </c>
      <c r="H129">
        <v>2008</v>
      </c>
      <c r="I129">
        <v>6.9</v>
      </c>
    </row>
    <row r="130" spans="1:9" x14ac:dyDescent="0.45">
      <c r="A130" t="s">
        <v>291</v>
      </c>
      <c r="B130">
        <v>88</v>
      </c>
      <c r="C130">
        <v>119420252</v>
      </c>
      <c r="D130" t="s">
        <v>292</v>
      </c>
      <c r="E130" t="s">
        <v>293</v>
      </c>
      <c r="F130" t="s">
        <v>12</v>
      </c>
      <c r="G130">
        <v>150000000</v>
      </c>
      <c r="H130">
        <v>2009</v>
      </c>
      <c r="I130">
        <v>5.0999999999999996</v>
      </c>
    </row>
    <row r="131" spans="1:9" x14ac:dyDescent="0.45">
      <c r="A131" t="s">
        <v>294</v>
      </c>
      <c r="B131">
        <v>99</v>
      </c>
      <c r="C131">
        <v>83640426</v>
      </c>
      <c r="D131" t="s">
        <v>14</v>
      </c>
      <c r="E131" t="s">
        <v>295</v>
      </c>
      <c r="F131" t="s">
        <v>12</v>
      </c>
      <c r="G131">
        <v>150000000</v>
      </c>
      <c r="H131">
        <v>2012</v>
      </c>
      <c r="I131">
        <v>5.8</v>
      </c>
    </row>
    <row r="132" spans="1:9" x14ac:dyDescent="0.45">
      <c r="A132" t="s">
        <v>88</v>
      </c>
      <c r="B132">
        <v>113</v>
      </c>
      <c r="C132">
        <v>79711678</v>
      </c>
      <c r="D132" t="s">
        <v>296</v>
      </c>
      <c r="E132" t="s">
        <v>297</v>
      </c>
      <c r="F132" t="s">
        <v>12</v>
      </c>
      <c r="G132">
        <v>100000000</v>
      </c>
      <c r="H132">
        <v>2012</v>
      </c>
      <c r="I132">
        <v>6.2</v>
      </c>
    </row>
    <row r="133" spans="1:9" x14ac:dyDescent="0.45">
      <c r="A133" t="s">
        <v>298</v>
      </c>
      <c r="B133">
        <v>131</v>
      </c>
      <c r="C133">
        <v>195000874</v>
      </c>
      <c r="D133" t="s">
        <v>17</v>
      </c>
      <c r="E133" t="s">
        <v>299</v>
      </c>
      <c r="F133" t="s">
        <v>12</v>
      </c>
      <c r="G133">
        <v>150000000</v>
      </c>
      <c r="H133">
        <v>2015</v>
      </c>
      <c r="I133">
        <v>7.4</v>
      </c>
    </row>
    <row r="134" spans="1:9" x14ac:dyDescent="0.45">
      <c r="A134" t="s">
        <v>300</v>
      </c>
      <c r="B134">
        <v>119</v>
      </c>
      <c r="C134">
        <v>61937495</v>
      </c>
      <c r="D134" t="s">
        <v>301</v>
      </c>
      <c r="E134" t="s">
        <v>302</v>
      </c>
      <c r="F134" t="s">
        <v>12</v>
      </c>
      <c r="G134">
        <v>150000000</v>
      </c>
      <c r="H134">
        <v>2010</v>
      </c>
      <c r="I134">
        <v>5.8</v>
      </c>
    </row>
    <row r="135" spans="1:9" x14ac:dyDescent="0.45">
      <c r="A135" t="s">
        <v>303</v>
      </c>
      <c r="B135">
        <v>91</v>
      </c>
      <c r="C135">
        <v>126597121</v>
      </c>
      <c r="D135" t="s">
        <v>155</v>
      </c>
      <c r="E135" t="s">
        <v>304</v>
      </c>
      <c r="F135" t="s">
        <v>12</v>
      </c>
      <c r="G135">
        <v>150000000</v>
      </c>
      <c r="H135">
        <v>2007</v>
      </c>
      <c r="I135">
        <v>6.2</v>
      </c>
    </row>
    <row r="136" spans="1:9" x14ac:dyDescent="0.45">
      <c r="A136" t="s">
        <v>305</v>
      </c>
      <c r="B136">
        <v>90</v>
      </c>
      <c r="C136">
        <v>165230261</v>
      </c>
      <c r="D136" t="s">
        <v>269</v>
      </c>
      <c r="E136" t="s">
        <v>306</v>
      </c>
      <c r="F136" t="s">
        <v>12</v>
      </c>
      <c r="G136">
        <v>150000000</v>
      </c>
      <c r="H136">
        <v>2011</v>
      </c>
      <c r="I136">
        <v>7.3</v>
      </c>
    </row>
    <row r="137" spans="1:9" x14ac:dyDescent="0.45">
      <c r="A137" t="s">
        <v>307</v>
      </c>
      <c r="B137">
        <v>103</v>
      </c>
      <c r="C137">
        <v>131564731</v>
      </c>
      <c r="D137" t="s">
        <v>51</v>
      </c>
      <c r="E137" t="s">
        <v>308</v>
      </c>
      <c r="F137" t="s">
        <v>12</v>
      </c>
      <c r="G137">
        <v>150000000</v>
      </c>
      <c r="H137">
        <v>2010</v>
      </c>
      <c r="I137">
        <v>4.2</v>
      </c>
    </row>
    <row r="138" spans="1:9" x14ac:dyDescent="0.45">
      <c r="A138" t="s">
        <v>120</v>
      </c>
      <c r="B138">
        <v>124</v>
      </c>
      <c r="C138">
        <v>133382309</v>
      </c>
      <c r="D138" t="s">
        <v>17</v>
      </c>
      <c r="E138" t="s">
        <v>309</v>
      </c>
      <c r="F138" t="s">
        <v>12</v>
      </c>
      <c r="G138">
        <v>150000000</v>
      </c>
      <c r="H138">
        <v>2006</v>
      </c>
      <c r="I138">
        <v>6.9</v>
      </c>
    </row>
    <row r="139" spans="1:9" x14ac:dyDescent="0.45">
      <c r="A139" t="s">
        <v>141</v>
      </c>
      <c r="B139">
        <v>131</v>
      </c>
      <c r="C139">
        <v>73103784</v>
      </c>
      <c r="D139" t="s">
        <v>310</v>
      </c>
      <c r="E139" t="s">
        <v>311</v>
      </c>
      <c r="F139" t="s">
        <v>12</v>
      </c>
      <c r="G139">
        <v>150000000</v>
      </c>
      <c r="H139">
        <v>2013</v>
      </c>
      <c r="I139">
        <v>6.4</v>
      </c>
    </row>
    <row r="140" spans="1:9" x14ac:dyDescent="0.45">
      <c r="A140" t="s">
        <v>312</v>
      </c>
      <c r="B140">
        <v>88</v>
      </c>
      <c r="C140">
        <v>21379315</v>
      </c>
      <c r="D140" t="s">
        <v>158</v>
      </c>
      <c r="E140" t="s">
        <v>313</v>
      </c>
      <c r="F140" t="s">
        <v>12</v>
      </c>
      <c r="G140">
        <v>150000000</v>
      </c>
      <c r="H140">
        <v>2011</v>
      </c>
      <c r="I140">
        <v>5.4</v>
      </c>
    </row>
    <row r="141" spans="1:9" x14ac:dyDescent="0.45">
      <c r="A141" t="s">
        <v>314</v>
      </c>
      <c r="B141">
        <v>85</v>
      </c>
      <c r="C141">
        <v>64459316</v>
      </c>
      <c r="D141" t="s">
        <v>155</v>
      </c>
      <c r="E141" t="s">
        <v>315</v>
      </c>
      <c r="F141" t="s">
        <v>12</v>
      </c>
      <c r="G141">
        <v>149000000</v>
      </c>
      <c r="H141">
        <v>2006</v>
      </c>
      <c r="I141">
        <v>6.7</v>
      </c>
    </row>
    <row r="142" spans="1:9" x14ac:dyDescent="0.45">
      <c r="A142" t="s">
        <v>316</v>
      </c>
      <c r="B142">
        <v>111</v>
      </c>
      <c r="C142">
        <v>34964818</v>
      </c>
      <c r="D142" t="s">
        <v>69</v>
      </c>
      <c r="E142" t="s">
        <v>317</v>
      </c>
      <c r="F142" t="s">
        <v>12</v>
      </c>
      <c r="G142">
        <v>150000000</v>
      </c>
      <c r="H142">
        <v>2015</v>
      </c>
      <c r="I142">
        <v>5.8</v>
      </c>
    </row>
    <row r="143" spans="1:9" x14ac:dyDescent="0.45">
      <c r="A143" t="s">
        <v>318</v>
      </c>
      <c r="B143">
        <v>92</v>
      </c>
      <c r="C143">
        <v>111505642</v>
      </c>
      <c r="D143" t="s">
        <v>210</v>
      </c>
      <c r="E143" t="s">
        <v>319</v>
      </c>
      <c r="F143" t="s">
        <v>12</v>
      </c>
      <c r="G143">
        <v>145000000</v>
      </c>
      <c r="H143">
        <v>2014</v>
      </c>
      <c r="I143">
        <v>6.9</v>
      </c>
    </row>
    <row r="144" spans="1:9" x14ac:dyDescent="0.45">
      <c r="A144" t="s">
        <v>238</v>
      </c>
      <c r="B144">
        <v>196</v>
      </c>
      <c r="C144">
        <v>133228348</v>
      </c>
      <c r="D144" t="s">
        <v>320</v>
      </c>
      <c r="E144" t="s">
        <v>321</v>
      </c>
      <c r="F144" t="s">
        <v>12</v>
      </c>
      <c r="G144">
        <v>175000000</v>
      </c>
      <c r="H144">
        <v>2004</v>
      </c>
      <c r="I144">
        <v>7.2</v>
      </c>
    </row>
    <row r="145" spans="1:9" x14ac:dyDescent="0.45">
      <c r="A145" t="s">
        <v>268</v>
      </c>
      <c r="B145">
        <v>93</v>
      </c>
      <c r="C145">
        <v>216366733</v>
      </c>
      <c r="D145" t="s">
        <v>155</v>
      </c>
      <c r="E145" t="s">
        <v>322</v>
      </c>
      <c r="F145" t="s">
        <v>12</v>
      </c>
      <c r="G145">
        <v>145000000</v>
      </c>
      <c r="H145">
        <v>2012</v>
      </c>
      <c r="I145">
        <v>6.9</v>
      </c>
    </row>
    <row r="146" spans="1:9" x14ac:dyDescent="0.45">
      <c r="A146" t="s">
        <v>323</v>
      </c>
      <c r="B146">
        <v>133</v>
      </c>
      <c r="C146">
        <v>160201106</v>
      </c>
      <c r="D146" t="s">
        <v>17</v>
      </c>
      <c r="E146" t="s">
        <v>324</v>
      </c>
      <c r="F146" t="s">
        <v>12</v>
      </c>
      <c r="G146">
        <v>142000000</v>
      </c>
      <c r="H146">
        <v>2002</v>
      </c>
      <c r="I146">
        <v>6.1</v>
      </c>
    </row>
    <row r="147" spans="1:9" x14ac:dyDescent="0.45">
      <c r="A147" t="s">
        <v>325</v>
      </c>
      <c r="B147">
        <v>116</v>
      </c>
      <c r="C147">
        <v>118099659</v>
      </c>
      <c r="D147" t="s">
        <v>326</v>
      </c>
      <c r="E147" t="s">
        <v>327</v>
      </c>
      <c r="F147" t="s">
        <v>12</v>
      </c>
      <c r="G147">
        <v>144000000</v>
      </c>
      <c r="H147">
        <v>2016</v>
      </c>
      <c r="I147">
        <v>5.5</v>
      </c>
    </row>
    <row r="148" spans="1:9" x14ac:dyDescent="0.45">
      <c r="A148" t="s">
        <v>97</v>
      </c>
      <c r="B148">
        <v>153</v>
      </c>
      <c r="C148">
        <v>201573391</v>
      </c>
      <c r="D148" t="s">
        <v>78</v>
      </c>
      <c r="E148" t="s">
        <v>328</v>
      </c>
      <c r="F148" t="s">
        <v>12</v>
      </c>
      <c r="G148">
        <v>140000000</v>
      </c>
      <c r="H148">
        <v>1998</v>
      </c>
      <c r="I148">
        <v>6.6</v>
      </c>
    </row>
    <row r="149" spans="1:9" x14ac:dyDescent="0.45">
      <c r="A149" t="s">
        <v>56</v>
      </c>
      <c r="B149">
        <v>88</v>
      </c>
      <c r="C149">
        <v>190418803</v>
      </c>
      <c r="D149" t="s">
        <v>329</v>
      </c>
      <c r="E149" t="s">
        <v>330</v>
      </c>
      <c r="F149" t="s">
        <v>12</v>
      </c>
      <c r="G149">
        <v>140000000</v>
      </c>
      <c r="H149">
        <v>2002</v>
      </c>
      <c r="I149">
        <v>6.1</v>
      </c>
    </row>
    <row r="150" spans="1:9" x14ac:dyDescent="0.45">
      <c r="A150" t="s">
        <v>144</v>
      </c>
      <c r="B150">
        <v>115</v>
      </c>
      <c r="C150">
        <v>82161969</v>
      </c>
      <c r="D150" t="s">
        <v>331</v>
      </c>
      <c r="E150" t="s">
        <v>332</v>
      </c>
      <c r="F150" t="s">
        <v>12</v>
      </c>
      <c r="G150">
        <v>150000000</v>
      </c>
      <c r="H150">
        <v>2007</v>
      </c>
      <c r="I150">
        <v>6.3</v>
      </c>
    </row>
    <row r="151" spans="1:9" x14ac:dyDescent="0.45">
      <c r="A151" t="s">
        <v>333</v>
      </c>
      <c r="B151">
        <v>95</v>
      </c>
      <c r="C151">
        <v>143523463</v>
      </c>
      <c r="D151" t="s">
        <v>269</v>
      </c>
      <c r="E151" t="s">
        <v>334</v>
      </c>
      <c r="F151" t="s">
        <v>12</v>
      </c>
      <c r="G151">
        <v>145000000</v>
      </c>
      <c r="H151">
        <v>2016</v>
      </c>
      <c r="I151">
        <v>7.2</v>
      </c>
    </row>
    <row r="152" spans="1:9" x14ac:dyDescent="0.45">
      <c r="A152" t="s">
        <v>203</v>
      </c>
      <c r="B152">
        <v>133</v>
      </c>
      <c r="C152">
        <v>209364921</v>
      </c>
      <c r="D152" t="s">
        <v>17</v>
      </c>
      <c r="E152" t="s">
        <v>335</v>
      </c>
      <c r="F152" t="s">
        <v>12</v>
      </c>
      <c r="G152">
        <v>145000000</v>
      </c>
      <c r="H152">
        <v>2011</v>
      </c>
      <c r="I152">
        <v>7.4</v>
      </c>
    </row>
    <row r="153" spans="1:9" x14ac:dyDescent="0.45">
      <c r="A153" t="s">
        <v>336</v>
      </c>
      <c r="B153">
        <v>97</v>
      </c>
      <c r="C153">
        <v>103400692</v>
      </c>
      <c r="D153" t="s">
        <v>212</v>
      </c>
      <c r="E153" t="s">
        <v>337</v>
      </c>
      <c r="F153" t="s">
        <v>12</v>
      </c>
      <c r="G153">
        <v>145000000</v>
      </c>
      <c r="H153">
        <v>2012</v>
      </c>
      <c r="I153">
        <v>7.3</v>
      </c>
    </row>
    <row r="154" spans="1:9" x14ac:dyDescent="0.45">
      <c r="A154" t="s">
        <v>338</v>
      </c>
      <c r="B154">
        <v>90</v>
      </c>
      <c r="C154">
        <v>110332737</v>
      </c>
      <c r="D154" t="s">
        <v>339</v>
      </c>
      <c r="E154" t="s">
        <v>340</v>
      </c>
      <c r="F154" t="s">
        <v>12</v>
      </c>
      <c r="G154">
        <v>100000000</v>
      </c>
      <c r="H154">
        <v>2005</v>
      </c>
      <c r="I154">
        <v>6.1</v>
      </c>
    </row>
    <row r="155" spans="1:9" x14ac:dyDescent="0.45">
      <c r="A155" t="s">
        <v>341</v>
      </c>
      <c r="B155">
        <v>154</v>
      </c>
      <c r="C155">
        <v>111110575</v>
      </c>
      <c r="D155" t="s">
        <v>343</v>
      </c>
      <c r="E155" t="s">
        <v>344</v>
      </c>
      <c r="F155" t="s">
        <v>12</v>
      </c>
      <c r="G155">
        <v>140000000</v>
      </c>
      <c r="H155">
        <v>2003</v>
      </c>
      <c r="I155">
        <v>7.7</v>
      </c>
    </row>
    <row r="156" spans="1:9" x14ac:dyDescent="0.45">
      <c r="A156" t="s">
        <v>64</v>
      </c>
      <c r="B156">
        <v>150</v>
      </c>
      <c r="C156">
        <v>65007045</v>
      </c>
      <c r="D156" t="s">
        <v>345</v>
      </c>
      <c r="E156" t="s">
        <v>346</v>
      </c>
      <c r="F156" t="s">
        <v>12</v>
      </c>
      <c r="G156">
        <v>140000000</v>
      </c>
      <c r="H156">
        <v>2014</v>
      </c>
      <c r="I156">
        <v>6.1</v>
      </c>
    </row>
    <row r="157" spans="1:9" x14ac:dyDescent="0.45">
      <c r="A157" t="s">
        <v>120</v>
      </c>
      <c r="B157">
        <v>127</v>
      </c>
      <c r="C157">
        <v>257704099</v>
      </c>
      <c r="D157" t="s">
        <v>25</v>
      </c>
      <c r="E157" t="s">
        <v>348</v>
      </c>
      <c r="F157" t="s">
        <v>12</v>
      </c>
      <c r="G157">
        <v>150000000</v>
      </c>
      <c r="H157">
        <v>2009</v>
      </c>
      <c r="I157">
        <v>8</v>
      </c>
    </row>
    <row r="158" spans="1:9" x14ac:dyDescent="0.45">
      <c r="A158" t="s">
        <v>27</v>
      </c>
      <c r="B158">
        <v>121</v>
      </c>
      <c r="C158">
        <v>403706375</v>
      </c>
      <c r="D158" t="s">
        <v>83</v>
      </c>
      <c r="E158" t="s">
        <v>349</v>
      </c>
      <c r="F158" t="s">
        <v>12</v>
      </c>
      <c r="G158">
        <v>139000000</v>
      </c>
      <c r="H158">
        <v>2002</v>
      </c>
      <c r="I158">
        <v>7.3</v>
      </c>
    </row>
    <row r="159" spans="1:9" x14ac:dyDescent="0.45">
      <c r="A159" t="s">
        <v>215</v>
      </c>
      <c r="B159">
        <v>102</v>
      </c>
      <c r="C159">
        <v>176997107</v>
      </c>
      <c r="D159" t="s">
        <v>350</v>
      </c>
      <c r="E159" t="s">
        <v>351</v>
      </c>
      <c r="F159" t="s">
        <v>12</v>
      </c>
      <c r="G159">
        <v>145000000</v>
      </c>
      <c r="H159">
        <v>2014</v>
      </c>
      <c r="I159">
        <v>7.9</v>
      </c>
    </row>
    <row r="160" spans="1:9" x14ac:dyDescent="0.45">
      <c r="A160" t="s">
        <v>352</v>
      </c>
      <c r="B160">
        <v>126</v>
      </c>
      <c r="C160">
        <v>31141074</v>
      </c>
      <c r="D160" t="s">
        <v>14</v>
      </c>
      <c r="E160" t="s">
        <v>353</v>
      </c>
      <c r="F160" t="s">
        <v>12</v>
      </c>
      <c r="G160">
        <v>140000000</v>
      </c>
      <c r="H160">
        <v>2016</v>
      </c>
      <c r="I160">
        <v>5.5</v>
      </c>
    </row>
    <row r="161" spans="1:9" x14ac:dyDescent="0.45">
      <c r="A161" t="s">
        <v>166</v>
      </c>
      <c r="B161">
        <v>121</v>
      </c>
      <c r="C161">
        <v>31704416</v>
      </c>
      <c r="D161" t="s">
        <v>78</v>
      </c>
      <c r="E161" t="s">
        <v>354</v>
      </c>
      <c r="F161" t="s">
        <v>12</v>
      </c>
      <c r="G161">
        <v>135000000</v>
      </c>
      <c r="H161">
        <v>2005</v>
      </c>
      <c r="I161">
        <v>5</v>
      </c>
    </row>
    <row r="162" spans="1:9" x14ac:dyDescent="0.45">
      <c r="A162" t="s">
        <v>38</v>
      </c>
      <c r="B162">
        <v>215</v>
      </c>
      <c r="C162">
        <v>107503316</v>
      </c>
      <c r="D162" t="s">
        <v>355</v>
      </c>
      <c r="E162" t="s">
        <v>356</v>
      </c>
      <c r="F162" t="s">
        <v>12</v>
      </c>
      <c r="G162">
        <v>130000000</v>
      </c>
      <c r="H162">
        <v>2009</v>
      </c>
      <c r="I162">
        <v>7.7</v>
      </c>
    </row>
    <row r="163" spans="1:9" x14ac:dyDescent="0.45">
      <c r="A163" t="s">
        <v>357</v>
      </c>
      <c r="B163">
        <v>127</v>
      </c>
      <c r="C163">
        <v>129734803</v>
      </c>
      <c r="D163" t="s">
        <v>115</v>
      </c>
      <c r="E163" t="s">
        <v>358</v>
      </c>
      <c r="F163" t="s">
        <v>12</v>
      </c>
      <c r="G163">
        <v>140000000</v>
      </c>
      <c r="H163">
        <v>1998</v>
      </c>
      <c r="I163">
        <v>6.6</v>
      </c>
    </row>
    <row r="164" spans="1:9" x14ac:dyDescent="0.45">
      <c r="A164" t="s">
        <v>359</v>
      </c>
      <c r="B164">
        <v>138</v>
      </c>
      <c r="C164">
        <v>132122995</v>
      </c>
      <c r="D164" t="s">
        <v>218</v>
      </c>
      <c r="E164" t="s">
        <v>360</v>
      </c>
      <c r="F164" t="s">
        <v>12</v>
      </c>
      <c r="G164">
        <v>137000000</v>
      </c>
      <c r="H164">
        <v>2003</v>
      </c>
      <c r="I164">
        <v>5.7</v>
      </c>
    </row>
    <row r="165" spans="1:9" x14ac:dyDescent="0.45">
      <c r="A165" t="s">
        <v>361</v>
      </c>
      <c r="B165">
        <v>122</v>
      </c>
      <c r="C165">
        <v>122512052</v>
      </c>
      <c r="D165" t="s">
        <v>78</v>
      </c>
      <c r="E165" t="s">
        <v>362</v>
      </c>
      <c r="F165" t="s">
        <v>12</v>
      </c>
      <c r="G165">
        <v>130000000</v>
      </c>
      <c r="H165">
        <v>2013</v>
      </c>
      <c r="I165">
        <v>5.8</v>
      </c>
    </row>
    <row r="166" spans="1:9" x14ac:dyDescent="0.45">
      <c r="A166" t="s">
        <v>363</v>
      </c>
      <c r="B166">
        <v>124</v>
      </c>
      <c r="C166">
        <v>68642452</v>
      </c>
      <c r="D166" t="s">
        <v>364</v>
      </c>
      <c r="E166" t="s">
        <v>365</v>
      </c>
      <c r="F166" t="s">
        <v>12</v>
      </c>
      <c r="G166">
        <v>130000000</v>
      </c>
      <c r="H166">
        <v>2005</v>
      </c>
      <c r="I166">
        <v>6</v>
      </c>
    </row>
    <row r="167" spans="1:9" x14ac:dyDescent="0.45">
      <c r="A167" t="s">
        <v>366</v>
      </c>
      <c r="B167">
        <v>106</v>
      </c>
      <c r="C167">
        <v>32131830</v>
      </c>
      <c r="D167" t="s">
        <v>367</v>
      </c>
      <c r="E167" t="s">
        <v>368</v>
      </c>
      <c r="F167" t="s">
        <v>12</v>
      </c>
      <c r="G167">
        <v>137000000</v>
      </c>
      <c r="H167">
        <v>2001</v>
      </c>
      <c r="I167">
        <v>6.4</v>
      </c>
    </row>
    <row r="168" spans="1:9" x14ac:dyDescent="0.45">
      <c r="A168" t="s">
        <v>300</v>
      </c>
      <c r="B168">
        <v>124</v>
      </c>
      <c r="C168">
        <v>176636816</v>
      </c>
      <c r="D168" t="s">
        <v>25</v>
      </c>
      <c r="E168" t="s">
        <v>369</v>
      </c>
      <c r="F168" t="s">
        <v>12</v>
      </c>
      <c r="G168">
        <v>140000000</v>
      </c>
      <c r="H168">
        <v>2011</v>
      </c>
      <c r="I168">
        <v>6.9</v>
      </c>
    </row>
    <row r="169" spans="1:9" x14ac:dyDescent="0.45">
      <c r="A169" t="s">
        <v>249</v>
      </c>
      <c r="B169">
        <v>128</v>
      </c>
      <c r="C169">
        <v>126930660</v>
      </c>
      <c r="D169" t="s">
        <v>17</v>
      </c>
      <c r="E169" t="s">
        <v>370</v>
      </c>
      <c r="F169" t="s">
        <v>12</v>
      </c>
      <c r="G169">
        <v>135000000</v>
      </c>
      <c r="H169">
        <v>1999</v>
      </c>
      <c r="I169">
        <v>6.4</v>
      </c>
    </row>
    <row r="170" spans="1:9" x14ac:dyDescent="0.45">
      <c r="A170" t="s">
        <v>371</v>
      </c>
      <c r="B170">
        <v>138</v>
      </c>
      <c r="C170">
        <v>93926386</v>
      </c>
      <c r="D170" t="s">
        <v>372</v>
      </c>
      <c r="E170" t="s">
        <v>373</v>
      </c>
      <c r="F170" t="s">
        <v>12</v>
      </c>
      <c r="G170">
        <v>150000000</v>
      </c>
      <c r="H170">
        <v>2003</v>
      </c>
      <c r="I170">
        <v>7.4</v>
      </c>
    </row>
    <row r="171" spans="1:9" x14ac:dyDescent="0.45">
      <c r="A171" t="s">
        <v>374</v>
      </c>
      <c r="B171">
        <v>115</v>
      </c>
      <c r="C171">
        <v>292298923</v>
      </c>
      <c r="D171" t="s">
        <v>375</v>
      </c>
      <c r="E171" t="s">
        <v>376</v>
      </c>
      <c r="F171" t="s">
        <v>12</v>
      </c>
      <c r="G171">
        <v>120000000</v>
      </c>
      <c r="H171">
        <v>2012</v>
      </c>
      <c r="I171">
        <v>5.5</v>
      </c>
    </row>
    <row r="172" spans="1:9" x14ac:dyDescent="0.45">
      <c r="A172" t="s">
        <v>281</v>
      </c>
      <c r="B172">
        <v>100</v>
      </c>
      <c r="C172">
        <v>63992328</v>
      </c>
      <c r="D172" t="s">
        <v>377</v>
      </c>
      <c r="E172" t="s">
        <v>378</v>
      </c>
      <c r="F172" t="s">
        <v>12</v>
      </c>
      <c r="G172">
        <v>135000000</v>
      </c>
      <c r="H172">
        <v>2011</v>
      </c>
      <c r="I172">
        <v>5.9</v>
      </c>
    </row>
    <row r="173" spans="1:9" x14ac:dyDescent="0.45">
      <c r="A173" t="s">
        <v>379</v>
      </c>
      <c r="B173">
        <v>135</v>
      </c>
      <c r="C173">
        <v>134518390</v>
      </c>
      <c r="D173" t="s">
        <v>25</v>
      </c>
      <c r="E173" t="s">
        <v>380</v>
      </c>
      <c r="F173" t="s">
        <v>12</v>
      </c>
      <c r="G173">
        <v>150000000</v>
      </c>
      <c r="H173">
        <v>2008</v>
      </c>
      <c r="I173">
        <v>6.8</v>
      </c>
    </row>
    <row r="174" spans="1:9" x14ac:dyDescent="0.45">
      <c r="A174" t="s">
        <v>130</v>
      </c>
      <c r="B174">
        <v>117</v>
      </c>
      <c r="C174">
        <v>52792307</v>
      </c>
      <c r="D174" t="s">
        <v>69</v>
      </c>
      <c r="E174" t="s">
        <v>382</v>
      </c>
      <c r="F174" t="s">
        <v>12</v>
      </c>
      <c r="G174">
        <v>140000000</v>
      </c>
      <c r="H174">
        <v>2016</v>
      </c>
      <c r="I174">
        <v>6.8</v>
      </c>
    </row>
    <row r="175" spans="1:9" x14ac:dyDescent="0.45">
      <c r="A175" t="s">
        <v>383</v>
      </c>
      <c r="B175">
        <v>156</v>
      </c>
      <c r="C175">
        <v>183635922</v>
      </c>
      <c r="D175" t="s">
        <v>384</v>
      </c>
      <c r="E175" t="s">
        <v>385</v>
      </c>
      <c r="F175" t="s">
        <v>12</v>
      </c>
      <c r="G175">
        <v>135000000</v>
      </c>
      <c r="H175">
        <v>2015</v>
      </c>
      <c r="I175">
        <v>8.1</v>
      </c>
    </row>
    <row r="176" spans="1:9" x14ac:dyDescent="0.45">
      <c r="A176" t="s">
        <v>386</v>
      </c>
      <c r="B176">
        <v>96</v>
      </c>
      <c r="C176">
        <v>83024900</v>
      </c>
      <c r="D176" t="s">
        <v>105</v>
      </c>
      <c r="E176" t="s">
        <v>387</v>
      </c>
      <c r="F176" t="s">
        <v>12</v>
      </c>
      <c r="G176">
        <v>135000000</v>
      </c>
      <c r="H176">
        <v>2013</v>
      </c>
      <c r="I176">
        <v>6.5</v>
      </c>
    </row>
    <row r="177" spans="1:9" x14ac:dyDescent="0.45">
      <c r="A177" t="s">
        <v>13</v>
      </c>
      <c r="B177">
        <v>107</v>
      </c>
      <c r="C177">
        <v>123207194</v>
      </c>
      <c r="D177" t="s">
        <v>388</v>
      </c>
      <c r="E177" t="s">
        <v>389</v>
      </c>
      <c r="F177" t="s">
        <v>12</v>
      </c>
      <c r="G177">
        <v>135000000</v>
      </c>
      <c r="H177">
        <v>2011</v>
      </c>
      <c r="I177">
        <v>7.2</v>
      </c>
    </row>
    <row r="178" spans="1:9" x14ac:dyDescent="0.45">
      <c r="A178" t="s">
        <v>268</v>
      </c>
      <c r="B178">
        <v>92</v>
      </c>
      <c r="C178">
        <v>83348920</v>
      </c>
      <c r="D178" t="s">
        <v>155</v>
      </c>
      <c r="E178" t="s">
        <v>390</v>
      </c>
      <c r="F178" t="s">
        <v>12</v>
      </c>
      <c r="G178">
        <v>132000000</v>
      </c>
      <c r="H178">
        <v>2014</v>
      </c>
      <c r="I178">
        <v>6.7</v>
      </c>
    </row>
    <row r="179" spans="1:9" x14ac:dyDescent="0.45">
      <c r="A179" t="s">
        <v>391</v>
      </c>
      <c r="B179">
        <v>115</v>
      </c>
      <c r="C179">
        <v>227137090</v>
      </c>
      <c r="D179" t="s">
        <v>392</v>
      </c>
      <c r="E179" t="s">
        <v>393</v>
      </c>
      <c r="F179" t="s">
        <v>12</v>
      </c>
      <c r="G179">
        <v>110000000</v>
      </c>
      <c r="H179">
        <v>2007</v>
      </c>
      <c r="I179">
        <v>8.1</v>
      </c>
    </row>
    <row r="180" spans="1:9" x14ac:dyDescent="0.45">
      <c r="A180" t="s">
        <v>394</v>
      </c>
      <c r="B180">
        <v>92</v>
      </c>
      <c r="C180">
        <v>215395021</v>
      </c>
      <c r="D180" t="s">
        <v>269</v>
      </c>
      <c r="E180" t="s">
        <v>395</v>
      </c>
      <c r="F180" t="s">
        <v>12</v>
      </c>
      <c r="G180">
        <v>130000000</v>
      </c>
      <c r="H180">
        <v>2008</v>
      </c>
      <c r="I180">
        <v>7.6</v>
      </c>
    </row>
    <row r="181" spans="1:9" x14ac:dyDescent="0.45">
      <c r="A181" t="s">
        <v>396</v>
      </c>
      <c r="B181">
        <v>117</v>
      </c>
      <c r="C181">
        <v>180191634</v>
      </c>
      <c r="D181" t="s">
        <v>170</v>
      </c>
      <c r="E181" t="s">
        <v>397</v>
      </c>
      <c r="F181" t="s">
        <v>12</v>
      </c>
      <c r="G181">
        <v>130000000</v>
      </c>
      <c r="H181">
        <v>2015</v>
      </c>
      <c r="I181">
        <v>7.4</v>
      </c>
    </row>
    <row r="182" spans="1:9" x14ac:dyDescent="0.45">
      <c r="A182" t="s">
        <v>233</v>
      </c>
      <c r="B182">
        <v>146</v>
      </c>
      <c r="C182">
        <v>424645577</v>
      </c>
      <c r="D182" t="s">
        <v>398</v>
      </c>
      <c r="E182" t="s">
        <v>399</v>
      </c>
      <c r="F182" t="s">
        <v>12</v>
      </c>
      <c r="G182">
        <v>130000000</v>
      </c>
      <c r="H182">
        <v>2013</v>
      </c>
      <c r="I182">
        <v>7.6</v>
      </c>
    </row>
    <row r="183" spans="1:9" x14ac:dyDescent="0.45">
      <c r="A183" t="s">
        <v>400</v>
      </c>
      <c r="B183">
        <v>94</v>
      </c>
      <c r="C183">
        <v>177343675</v>
      </c>
      <c r="D183" t="s">
        <v>401</v>
      </c>
      <c r="E183" t="s">
        <v>402</v>
      </c>
      <c r="F183" t="s">
        <v>12</v>
      </c>
      <c r="G183">
        <v>135000000</v>
      </c>
      <c r="H183">
        <v>2015</v>
      </c>
      <c r="I183">
        <v>6.7</v>
      </c>
    </row>
    <row r="184" spans="1:9" x14ac:dyDescent="0.45">
      <c r="A184" t="s">
        <v>130</v>
      </c>
      <c r="B184">
        <v>116</v>
      </c>
      <c r="C184">
        <v>234277056</v>
      </c>
      <c r="D184" t="s">
        <v>398</v>
      </c>
      <c r="E184" t="s">
        <v>403</v>
      </c>
      <c r="F184" t="s">
        <v>12</v>
      </c>
      <c r="G184">
        <v>132000000</v>
      </c>
      <c r="H184">
        <v>2005</v>
      </c>
      <c r="I184">
        <v>6.5</v>
      </c>
    </row>
    <row r="185" spans="1:9" x14ac:dyDescent="0.45">
      <c r="A185" t="s">
        <v>97</v>
      </c>
      <c r="B185">
        <v>147</v>
      </c>
      <c r="C185">
        <v>138396624</v>
      </c>
      <c r="D185" t="s">
        <v>139</v>
      </c>
      <c r="E185" t="s">
        <v>404</v>
      </c>
      <c r="F185" t="s">
        <v>12</v>
      </c>
      <c r="G185">
        <v>130000000</v>
      </c>
      <c r="H185">
        <v>2003</v>
      </c>
      <c r="I185">
        <v>6.6</v>
      </c>
    </row>
    <row r="186" spans="1:9" x14ac:dyDescent="0.45">
      <c r="A186" t="s">
        <v>243</v>
      </c>
      <c r="B186">
        <v>90</v>
      </c>
      <c r="C186">
        <v>149234747</v>
      </c>
      <c r="D186" t="s">
        <v>350</v>
      </c>
      <c r="E186" t="s">
        <v>405</v>
      </c>
      <c r="F186" t="s">
        <v>12</v>
      </c>
      <c r="G186">
        <v>130000000</v>
      </c>
      <c r="H186">
        <v>2011</v>
      </c>
      <c r="I186">
        <v>6.7</v>
      </c>
    </row>
    <row r="187" spans="1:9" x14ac:dyDescent="0.45">
      <c r="A187" t="s">
        <v>406</v>
      </c>
      <c r="B187">
        <v>101</v>
      </c>
      <c r="C187">
        <v>118311368</v>
      </c>
      <c r="D187" t="s">
        <v>407</v>
      </c>
      <c r="E187" t="s">
        <v>408</v>
      </c>
      <c r="F187" t="s">
        <v>12</v>
      </c>
      <c r="G187">
        <v>110000000</v>
      </c>
      <c r="H187">
        <v>2010</v>
      </c>
      <c r="I187">
        <v>6.4</v>
      </c>
    </row>
    <row r="188" spans="1:9" x14ac:dyDescent="0.45">
      <c r="A188" t="s">
        <v>409</v>
      </c>
      <c r="B188">
        <v>138</v>
      </c>
      <c r="C188">
        <v>101160529</v>
      </c>
      <c r="D188" t="s">
        <v>345</v>
      </c>
      <c r="E188" t="s">
        <v>410</v>
      </c>
      <c r="F188" t="s">
        <v>12</v>
      </c>
      <c r="G188">
        <v>125000000</v>
      </c>
      <c r="H188">
        <v>2014</v>
      </c>
      <c r="I188">
        <v>5.8</v>
      </c>
    </row>
    <row r="189" spans="1:9" x14ac:dyDescent="0.45">
      <c r="A189" t="s">
        <v>130</v>
      </c>
      <c r="B189">
        <v>107</v>
      </c>
      <c r="C189">
        <v>77564037</v>
      </c>
      <c r="D189" t="s">
        <v>411</v>
      </c>
      <c r="E189" t="s">
        <v>412</v>
      </c>
      <c r="F189" t="s">
        <v>12</v>
      </c>
      <c r="G189">
        <v>135000000</v>
      </c>
      <c r="H189">
        <v>2011</v>
      </c>
      <c r="I189">
        <v>7.4</v>
      </c>
    </row>
    <row r="190" spans="1:9" x14ac:dyDescent="0.45">
      <c r="A190" t="s">
        <v>413</v>
      </c>
      <c r="B190">
        <v>142</v>
      </c>
      <c r="C190">
        <v>249358727</v>
      </c>
      <c r="D190" t="s">
        <v>36</v>
      </c>
      <c r="E190" t="s">
        <v>414</v>
      </c>
      <c r="F190" t="s">
        <v>12</v>
      </c>
      <c r="G190">
        <v>130000000</v>
      </c>
      <c r="H190">
        <v>2004</v>
      </c>
      <c r="I190">
        <v>7.8</v>
      </c>
    </row>
    <row r="191" spans="1:9" x14ac:dyDescent="0.45">
      <c r="A191" t="s">
        <v>123</v>
      </c>
      <c r="B191">
        <v>165</v>
      </c>
      <c r="C191">
        <v>49551662</v>
      </c>
      <c r="D191" t="s">
        <v>415</v>
      </c>
      <c r="E191" t="s">
        <v>416</v>
      </c>
      <c r="F191" t="s">
        <v>12</v>
      </c>
      <c r="G191">
        <v>130000000</v>
      </c>
      <c r="H191">
        <v>2008</v>
      </c>
      <c r="I191">
        <v>6.6</v>
      </c>
    </row>
    <row r="192" spans="1:9" x14ac:dyDescent="0.45">
      <c r="A192" t="s">
        <v>307</v>
      </c>
      <c r="B192">
        <v>100</v>
      </c>
      <c r="C192">
        <v>60522097</v>
      </c>
      <c r="D192" t="s">
        <v>25</v>
      </c>
      <c r="E192" t="s">
        <v>417</v>
      </c>
      <c r="F192" t="s">
        <v>12</v>
      </c>
      <c r="G192">
        <v>130000000</v>
      </c>
      <c r="H192">
        <v>2013</v>
      </c>
      <c r="I192">
        <v>4.9000000000000004</v>
      </c>
    </row>
    <row r="193" spans="1:9" x14ac:dyDescent="0.45">
      <c r="A193" t="s">
        <v>418</v>
      </c>
      <c r="B193">
        <v>82</v>
      </c>
      <c r="C193">
        <v>137748063</v>
      </c>
      <c r="D193" t="s">
        <v>419</v>
      </c>
      <c r="E193" t="s">
        <v>420</v>
      </c>
      <c r="F193" t="s">
        <v>12</v>
      </c>
      <c r="G193">
        <v>127500000</v>
      </c>
      <c r="H193">
        <v>2000</v>
      </c>
      <c r="I193">
        <v>6.5</v>
      </c>
    </row>
    <row r="194" spans="1:9" x14ac:dyDescent="0.45">
      <c r="A194" t="s">
        <v>271</v>
      </c>
      <c r="B194">
        <v>98</v>
      </c>
      <c r="C194">
        <v>113733726</v>
      </c>
      <c r="D194" t="s">
        <v>263</v>
      </c>
      <c r="E194" t="s">
        <v>422</v>
      </c>
      <c r="F194" t="s">
        <v>12</v>
      </c>
      <c r="G194">
        <v>127000000</v>
      </c>
      <c r="H194">
        <v>2014</v>
      </c>
      <c r="I194">
        <v>6.2</v>
      </c>
    </row>
    <row r="195" spans="1:9" x14ac:dyDescent="0.45">
      <c r="A195" t="s">
        <v>423</v>
      </c>
      <c r="B195">
        <v>95</v>
      </c>
      <c r="C195">
        <v>148337537</v>
      </c>
      <c r="D195" t="s">
        <v>424</v>
      </c>
      <c r="E195" t="s">
        <v>425</v>
      </c>
      <c r="F195" t="s">
        <v>12</v>
      </c>
      <c r="G195">
        <v>130000000</v>
      </c>
      <c r="H195">
        <v>2010</v>
      </c>
      <c r="I195">
        <v>7.3</v>
      </c>
    </row>
    <row r="196" spans="1:9" x14ac:dyDescent="0.45">
      <c r="A196" t="s">
        <v>426</v>
      </c>
      <c r="B196">
        <v>159</v>
      </c>
      <c r="C196">
        <v>317557891</v>
      </c>
      <c r="D196" t="s">
        <v>69</v>
      </c>
      <c r="E196" t="s">
        <v>427</v>
      </c>
      <c r="F196" t="s">
        <v>12</v>
      </c>
      <c r="G196">
        <v>125000000</v>
      </c>
      <c r="H196">
        <v>2001</v>
      </c>
      <c r="I196">
        <v>7.5</v>
      </c>
    </row>
    <row r="197" spans="1:9" x14ac:dyDescent="0.45">
      <c r="A197" t="s">
        <v>428</v>
      </c>
      <c r="B197">
        <v>96</v>
      </c>
      <c r="C197">
        <v>33592415</v>
      </c>
      <c r="D197" t="s">
        <v>429</v>
      </c>
      <c r="E197" t="s">
        <v>430</v>
      </c>
      <c r="F197" t="s">
        <v>12</v>
      </c>
      <c r="G197">
        <v>130000000</v>
      </c>
      <c r="H197">
        <v>2013</v>
      </c>
      <c r="I197">
        <v>5.6</v>
      </c>
    </row>
    <row r="198" spans="1:9" x14ac:dyDescent="0.45">
      <c r="A198" t="s">
        <v>13</v>
      </c>
      <c r="B198">
        <v>143</v>
      </c>
      <c r="C198">
        <v>305388685</v>
      </c>
      <c r="D198" t="s">
        <v>14</v>
      </c>
      <c r="E198" t="s">
        <v>431</v>
      </c>
      <c r="F198" t="s">
        <v>12</v>
      </c>
      <c r="G198">
        <v>140000000</v>
      </c>
      <c r="H198">
        <v>2003</v>
      </c>
      <c r="I198">
        <v>8.1</v>
      </c>
    </row>
    <row r="199" spans="1:9" x14ac:dyDescent="0.45">
      <c r="A199" t="s">
        <v>233</v>
      </c>
      <c r="B199">
        <v>123</v>
      </c>
      <c r="C199">
        <v>337103873</v>
      </c>
      <c r="D199" t="s">
        <v>398</v>
      </c>
      <c r="E199" t="s">
        <v>432</v>
      </c>
      <c r="F199" t="s">
        <v>12</v>
      </c>
      <c r="G199">
        <v>125000000</v>
      </c>
      <c r="H199">
        <v>2014</v>
      </c>
      <c r="I199">
        <v>6.7</v>
      </c>
    </row>
    <row r="200" spans="1:9" x14ac:dyDescent="0.45">
      <c r="A200" t="s">
        <v>283</v>
      </c>
      <c r="B200">
        <v>174</v>
      </c>
      <c r="C200">
        <v>217536138</v>
      </c>
      <c r="D200" t="s">
        <v>284</v>
      </c>
      <c r="E200" t="s">
        <v>433</v>
      </c>
      <c r="F200" t="s">
        <v>12</v>
      </c>
      <c r="G200">
        <v>125000000</v>
      </c>
      <c r="H200">
        <v>2006</v>
      </c>
      <c r="I200">
        <v>6.6</v>
      </c>
    </row>
    <row r="201" spans="1:9" x14ac:dyDescent="0.45">
      <c r="A201" t="s">
        <v>434</v>
      </c>
      <c r="B201">
        <v>101</v>
      </c>
      <c r="C201">
        <v>131536019</v>
      </c>
      <c r="D201" t="s">
        <v>435</v>
      </c>
      <c r="E201" t="s">
        <v>436</v>
      </c>
      <c r="F201" t="s">
        <v>12</v>
      </c>
      <c r="G201">
        <v>103000000</v>
      </c>
      <c r="H201">
        <v>2014</v>
      </c>
      <c r="I201">
        <v>6.4</v>
      </c>
    </row>
    <row r="202" spans="1:9" x14ac:dyDescent="0.45">
      <c r="A202" t="s">
        <v>40</v>
      </c>
      <c r="B202">
        <v>134</v>
      </c>
      <c r="C202">
        <v>214948780</v>
      </c>
      <c r="D202" t="s">
        <v>91</v>
      </c>
      <c r="E202" t="s">
        <v>437</v>
      </c>
      <c r="F202" t="s">
        <v>12</v>
      </c>
      <c r="G202">
        <v>110000000</v>
      </c>
      <c r="H202">
        <v>2003</v>
      </c>
      <c r="I202">
        <v>7.5</v>
      </c>
    </row>
    <row r="203" spans="1:9" x14ac:dyDescent="0.45">
      <c r="A203" t="s">
        <v>134</v>
      </c>
      <c r="B203">
        <v>132</v>
      </c>
      <c r="C203">
        <v>209805005</v>
      </c>
      <c r="D203" t="s">
        <v>115</v>
      </c>
      <c r="E203" t="s">
        <v>438</v>
      </c>
      <c r="F203" t="s">
        <v>12</v>
      </c>
      <c r="G203">
        <v>125000000</v>
      </c>
      <c r="H203">
        <v>2011</v>
      </c>
      <c r="I203">
        <v>7.3</v>
      </c>
    </row>
    <row r="204" spans="1:9" x14ac:dyDescent="0.45">
      <c r="A204" t="s">
        <v>439</v>
      </c>
      <c r="B204">
        <v>129</v>
      </c>
      <c r="C204">
        <v>186830669</v>
      </c>
      <c r="D204" t="s">
        <v>440</v>
      </c>
      <c r="E204" t="s">
        <v>441</v>
      </c>
      <c r="F204" t="s">
        <v>12</v>
      </c>
      <c r="G204">
        <v>125000000</v>
      </c>
      <c r="H204">
        <v>2011</v>
      </c>
      <c r="I204">
        <v>7.5</v>
      </c>
    </row>
    <row r="205" spans="1:9" x14ac:dyDescent="0.45">
      <c r="A205" t="s">
        <v>379</v>
      </c>
      <c r="B205">
        <v>106</v>
      </c>
      <c r="C205">
        <v>163192114</v>
      </c>
      <c r="D205" t="s">
        <v>14</v>
      </c>
      <c r="E205" t="s">
        <v>442</v>
      </c>
      <c r="F205" t="s">
        <v>12</v>
      </c>
      <c r="G205">
        <v>125000000</v>
      </c>
      <c r="H205">
        <v>2010</v>
      </c>
      <c r="I205">
        <v>5.8</v>
      </c>
    </row>
    <row r="206" spans="1:9" x14ac:dyDescent="0.45">
      <c r="A206" t="s">
        <v>443</v>
      </c>
      <c r="B206">
        <v>113</v>
      </c>
      <c r="C206">
        <v>119412921</v>
      </c>
      <c r="D206" t="s">
        <v>218</v>
      </c>
      <c r="E206" t="s">
        <v>444</v>
      </c>
      <c r="F206" t="s">
        <v>12</v>
      </c>
      <c r="G206">
        <v>65000000</v>
      </c>
      <c r="H206">
        <v>1990</v>
      </c>
      <c r="I206">
        <v>7.5</v>
      </c>
    </row>
    <row r="207" spans="1:9" x14ac:dyDescent="0.45">
      <c r="A207" t="s">
        <v>445</v>
      </c>
      <c r="B207">
        <v>102</v>
      </c>
      <c r="C207">
        <v>32694788</v>
      </c>
      <c r="D207" t="s">
        <v>446</v>
      </c>
      <c r="E207" t="s">
        <v>447</v>
      </c>
      <c r="F207" t="s">
        <v>12</v>
      </c>
      <c r="G207">
        <v>85000000</v>
      </c>
      <c r="H207">
        <v>1999</v>
      </c>
      <c r="I207">
        <v>6.6</v>
      </c>
    </row>
    <row r="208" spans="1:9" x14ac:dyDescent="0.45">
      <c r="A208" t="s">
        <v>448</v>
      </c>
      <c r="B208">
        <v>135</v>
      </c>
      <c r="C208">
        <v>113165635</v>
      </c>
      <c r="D208" t="s">
        <v>17</v>
      </c>
      <c r="E208" t="s">
        <v>449</v>
      </c>
      <c r="F208" t="s">
        <v>12</v>
      </c>
      <c r="G208">
        <v>125000000</v>
      </c>
      <c r="H208">
        <v>2012</v>
      </c>
      <c r="I208">
        <v>6.7</v>
      </c>
    </row>
    <row r="209" spans="1:9" x14ac:dyDescent="0.45">
      <c r="A209" t="s">
        <v>283</v>
      </c>
      <c r="B209">
        <v>110</v>
      </c>
      <c r="C209">
        <v>260031035</v>
      </c>
      <c r="D209" t="s">
        <v>173</v>
      </c>
      <c r="E209" t="s">
        <v>452</v>
      </c>
      <c r="F209" t="s">
        <v>12</v>
      </c>
      <c r="G209">
        <v>123000000</v>
      </c>
      <c r="H209">
        <v>2000</v>
      </c>
      <c r="I209">
        <v>6</v>
      </c>
    </row>
    <row r="210" spans="1:9" x14ac:dyDescent="0.45">
      <c r="A210" t="s">
        <v>141</v>
      </c>
      <c r="B210">
        <v>124</v>
      </c>
      <c r="C210">
        <v>186739919</v>
      </c>
      <c r="D210" t="s">
        <v>78</v>
      </c>
      <c r="E210" t="s">
        <v>453</v>
      </c>
      <c r="F210" t="s">
        <v>12</v>
      </c>
      <c r="G210">
        <v>125000000</v>
      </c>
      <c r="H210">
        <v>2004</v>
      </c>
      <c r="I210">
        <v>6.4</v>
      </c>
    </row>
    <row r="211" spans="1:9" x14ac:dyDescent="0.45">
      <c r="A211" t="s">
        <v>454</v>
      </c>
      <c r="B211">
        <v>123</v>
      </c>
      <c r="C211">
        <v>215397307</v>
      </c>
      <c r="D211" t="s">
        <v>17</v>
      </c>
      <c r="E211" t="s">
        <v>455</v>
      </c>
      <c r="F211" t="s">
        <v>12</v>
      </c>
      <c r="G211">
        <v>125000000</v>
      </c>
      <c r="H211">
        <v>2000</v>
      </c>
      <c r="I211">
        <v>6.1</v>
      </c>
    </row>
    <row r="212" spans="1:9" x14ac:dyDescent="0.45">
      <c r="A212" t="s">
        <v>238</v>
      </c>
      <c r="B212">
        <v>130</v>
      </c>
      <c r="C212">
        <v>182618434</v>
      </c>
      <c r="D212" t="s">
        <v>239</v>
      </c>
      <c r="E212" t="s">
        <v>456</v>
      </c>
      <c r="F212" t="s">
        <v>12</v>
      </c>
      <c r="G212">
        <v>140000000</v>
      </c>
      <c r="H212">
        <v>2000</v>
      </c>
      <c r="I212">
        <v>6.4</v>
      </c>
    </row>
    <row r="213" spans="1:9" x14ac:dyDescent="0.45">
      <c r="A213" t="s">
        <v>457</v>
      </c>
      <c r="B213">
        <v>92</v>
      </c>
      <c r="C213">
        <v>131920333</v>
      </c>
      <c r="D213" t="s">
        <v>78</v>
      </c>
      <c r="E213" t="s">
        <v>458</v>
      </c>
      <c r="F213" t="s">
        <v>12</v>
      </c>
      <c r="G213">
        <v>130000000</v>
      </c>
      <c r="H213">
        <v>2007</v>
      </c>
      <c r="I213">
        <v>5.6</v>
      </c>
    </row>
    <row r="214" spans="1:9" x14ac:dyDescent="0.45">
      <c r="A214" t="s">
        <v>359</v>
      </c>
      <c r="B214">
        <v>127</v>
      </c>
      <c r="C214">
        <v>124976634</v>
      </c>
      <c r="D214" t="s">
        <v>459</v>
      </c>
      <c r="E214" t="s">
        <v>460</v>
      </c>
      <c r="F214" t="s">
        <v>12</v>
      </c>
      <c r="G214">
        <v>120000000</v>
      </c>
      <c r="H214">
        <v>2012</v>
      </c>
      <c r="I214">
        <v>8</v>
      </c>
    </row>
    <row r="215" spans="1:9" x14ac:dyDescent="0.45">
      <c r="A215" t="s">
        <v>461</v>
      </c>
      <c r="B215">
        <v>123</v>
      </c>
      <c r="C215">
        <v>115802596</v>
      </c>
      <c r="D215" t="s">
        <v>462</v>
      </c>
      <c r="E215" t="s">
        <v>463</v>
      </c>
      <c r="F215" t="s">
        <v>12</v>
      </c>
      <c r="G215">
        <v>110000000</v>
      </c>
      <c r="H215">
        <v>2007</v>
      </c>
      <c r="I215">
        <v>5.2</v>
      </c>
    </row>
    <row r="216" spans="1:9" x14ac:dyDescent="0.45">
      <c r="A216" t="s">
        <v>391</v>
      </c>
      <c r="B216">
        <v>123</v>
      </c>
      <c r="C216">
        <v>108521835</v>
      </c>
      <c r="D216" t="s">
        <v>20</v>
      </c>
      <c r="E216" t="s">
        <v>464</v>
      </c>
      <c r="F216" t="s">
        <v>12</v>
      </c>
      <c r="G216">
        <v>120000000</v>
      </c>
      <c r="H216">
        <v>2016</v>
      </c>
      <c r="I216">
        <v>7.1</v>
      </c>
    </row>
    <row r="217" spans="1:9" x14ac:dyDescent="0.45">
      <c r="A217" t="s">
        <v>112</v>
      </c>
      <c r="B217">
        <v>107</v>
      </c>
      <c r="C217">
        <v>100685880</v>
      </c>
      <c r="D217" t="s">
        <v>465</v>
      </c>
      <c r="E217" t="s">
        <v>466</v>
      </c>
      <c r="F217" t="s">
        <v>12</v>
      </c>
      <c r="G217">
        <v>120000000</v>
      </c>
      <c r="H217">
        <v>2003</v>
      </c>
      <c r="I217">
        <v>4.8</v>
      </c>
    </row>
    <row r="218" spans="1:9" x14ac:dyDescent="0.45">
      <c r="A218" t="s">
        <v>64</v>
      </c>
      <c r="B218">
        <v>124</v>
      </c>
      <c r="C218">
        <v>126464904</v>
      </c>
      <c r="D218" t="s">
        <v>467</v>
      </c>
      <c r="E218" t="s">
        <v>468</v>
      </c>
      <c r="F218" t="s">
        <v>12</v>
      </c>
      <c r="G218">
        <v>130000000</v>
      </c>
      <c r="H218">
        <v>2012</v>
      </c>
      <c r="I218">
        <v>7</v>
      </c>
    </row>
    <row r="219" spans="1:9" x14ac:dyDescent="0.45">
      <c r="A219" t="s">
        <v>318</v>
      </c>
      <c r="B219">
        <v>77</v>
      </c>
      <c r="C219">
        <v>64736114</v>
      </c>
      <c r="D219" t="s">
        <v>94</v>
      </c>
      <c r="E219" t="s">
        <v>469</v>
      </c>
      <c r="F219" t="s">
        <v>12</v>
      </c>
      <c r="G219">
        <v>120000000</v>
      </c>
      <c r="H219">
        <v>2002</v>
      </c>
      <c r="I219">
        <v>5.4</v>
      </c>
    </row>
    <row r="220" spans="1:9" x14ac:dyDescent="0.45">
      <c r="A220" t="s">
        <v>470</v>
      </c>
      <c r="B220">
        <v>109</v>
      </c>
      <c r="C220">
        <v>93050117</v>
      </c>
      <c r="D220" t="s">
        <v>471</v>
      </c>
      <c r="E220" t="s">
        <v>472</v>
      </c>
      <c r="F220" t="s">
        <v>12</v>
      </c>
      <c r="G220">
        <v>115000000</v>
      </c>
      <c r="H220">
        <v>2013</v>
      </c>
      <c r="I220">
        <v>6.6</v>
      </c>
    </row>
    <row r="221" spans="1:9" x14ac:dyDescent="0.45">
      <c r="A221" t="s">
        <v>473</v>
      </c>
      <c r="B221">
        <v>134</v>
      </c>
      <c r="C221">
        <v>57637485</v>
      </c>
      <c r="D221" t="s">
        <v>78</v>
      </c>
      <c r="E221" t="s">
        <v>474</v>
      </c>
      <c r="F221" t="s">
        <v>12</v>
      </c>
      <c r="G221">
        <v>105000000</v>
      </c>
      <c r="H221">
        <v>2004</v>
      </c>
      <c r="I221">
        <v>6.7</v>
      </c>
    </row>
    <row r="222" spans="1:9" x14ac:dyDescent="0.45">
      <c r="A222" t="s">
        <v>475</v>
      </c>
      <c r="B222">
        <v>117</v>
      </c>
      <c r="C222">
        <v>58607007</v>
      </c>
      <c r="D222" t="s">
        <v>476</v>
      </c>
      <c r="E222" t="s">
        <v>477</v>
      </c>
      <c r="F222" t="s">
        <v>12</v>
      </c>
      <c r="G222">
        <v>100000000</v>
      </c>
      <c r="H222">
        <v>2014</v>
      </c>
      <c r="I222">
        <v>6.2</v>
      </c>
    </row>
    <row r="223" spans="1:9" x14ac:dyDescent="0.45">
      <c r="A223" t="s">
        <v>147</v>
      </c>
      <c r="B223">
        <v>135</v>
      </c>
      <c r="C223">
        <v>43929341</v>
      </c>
      <c r="D223" t="s">
        <v>478</v>
      </c>
      <c r="E223" t="s">
        <v>479</v>
      </c>
      <c r="F223" t="s">
        <v>12</v>
      </c>
      <c r="G223">
        <v>120000000</v>
      </c>
      <c r="H223">
        <v>2008</v>
      </c>
      <c r="I223">
        <v>6.1</v>
      </c>
    </row>
    <row r="224" spans="1:9" x14ac:dyDescent="0.45">
      <c r="A224" t="s">
        <v>480</v>
      </c>
      <c r="B224">
        <v>121</v>
      </c>
      <c r="C224">
        <v>30212620</v>
      </c>
      <c r="D224" t="s">
        <v>481</v>
      </c>
      <c r="E224" t="s">
        <v>482</v>
      </c>
      <c r="F224" t="s">
        <v>12</v>
      </c>
      <c r="G224">
        <v>120000000</v>
      </c>
      <c r="H224">
        <v>2010</v>
      </c>
      <c r="I224">
        <v>5.3</v>
      </c>
    </row>
    <row r="225" spans="1:9" x14ac:dyDescent="0.45">
      <c r="A225" t="s">
        <v>483</v>
      </c>
      <c r="B225">
        <v>117</v>
      </c>
      <c r="C225">
        <v>76418654</v>
      </c>
      <c r="D225" t="s">
        <v>484</v>
      </c>
      <c r="E225" t="s">
        <v>485</v>
      </c>
      <c r="F225" t="s">
        <v>12</v>
      </c>
      <c r="G225">
        <v>117000000</v>
      </c>
      <c r="H225">
        <v>2010</v>
      </c>
      <c r="I225">
        <v>6.3</v>
      </c>
    </row>
    <row r="226" spans="1:9" x14ac:dyDescent="0.45">
      <c r="A226" t="s">
        <v>102</v>
      </c>
      <c r="B226">
        <v>124</v>
      </c>
      <c r="C226">
        <v>89021735</v>
      </c>
      <c r="D226" t="s">
        <v>486</v>
      </c>
      <c r="E226" t="s">
        <v>487</v>
      </c>
      <c r="F226" t="s">
        <v>12</v>
      </c>
      <c r="G226">
        <v>120000000</v>
      </c>
      <c r="H226">
        <v>2013</v>
      </c>
      <c r="I226">
        <v>7</v>
      </c>
    </row>
    <row r="227" spans="1:9" x14ac:dyDescent="0.45">
      <c r="A227" t="s">
        <v>488</v>
      </c>
      <c r="B227">
        <v>140</v>
      </c>
      <c r="C227">
        <v>380262555</v>
      </c>
      <c r="D227" t="s">
        <v>10</v>
      </c>
      <c r="E227" t="s">
        <v>489</v>
      </c>
      <c r="F227" t="s">
        <v>12</v>
      </c>
      <c r="G227">
        <v>113000000</v>
      </c>
      <c r="H227">
        <v>2005</v>
      </c>
      <c r="I227">
        <v>7.6</v>
      </c>
    </row>
    <row r="228" spans="1:9" x14ac:dyDescent="0.45">
      <c r="A228" t="s">
        <v>488</v>
      </c>
      <c r="B228">
        <v>142</v>
      </c>
      <c r="C228">
        <v>310675583</v>
      </c>
      <c r="D228" t="s">
        <v>10</v>
      </c>
      <c r="E228" t="s">
        <v>490</v>
      </c>
      <c r="F228" t="s">
        <v>12</v>
      </c>
      <c r="G228">
        <v>115000000</v>
      </c>
      <c r="H228">
        <v>2002</v>
      </c>
      <c r="I228">
        <v>6.7</v>
      </c>
    </row>
    <row r="229" spans="1:9" x14ac:dyDescent="0.45">
      <c r="A229" t="s">
        <v>154</v>
      </c>
      <c r="B229">
        <v>92</v>
      </c>
      <c r="C229">
        <v>289907418</v>
      </c>
      <c r="D229" t="s">
        <v>94</v>
      </c>
      <c r="E229" t="s">
        <v>491</v>
      </c>
      <c r="F229" t="s">
        <v>12</v>
      </c>
      <c r="G229">
        <v>115000000</v>
      </c>
      <c r="H229">
        <v>2001</v>
      </c>
      <c r="I229">
        <v>8.1</v>
      </c>
    </row>
    <row r="230" spans="1:9" x14ac:dyDescent="0.45">
      <c r="A230" t="s">
        <v>483</v>
      </c>
      <c r="B230">
        <v>138</v>
      </c>
      <c r="C230">
        <v>132550960</v>
      </c>
      <c r="D230" t="s">
        <v>78</v>
      </c>
      <c r="E230" t="s">
        <v>492</v>
      </c>
      <c r="F230" t="s">
        <v>12</v>
      </c>
      <c r="G230">
        <v>120000000</v>
      </c>
      <c r="H230">
        <v>2013</v>
      </c>
      <c r="I230">
        <v>6.7</v>
      </c>
    </row>
    <row r="231" spans="1:9" x14ac:dyDescent="0.45">
      <c r="A231" t="s">
        <v>488</v>
      </c>
      <c r="B231">
        <v>136</v>
      </c>
      <c r="C231">
        <v>474544677</v>
      </c>
      <c r="D231" t="s">
        <v>10</v>
      </c>
      <c r="E231" t="s">
        <v>493</v>
      </c>
      <c r="F231" t="s">
        <v>12</v>
      </c>
      <c r="G231">
        <v>115000000</v>
      </c>
      <c r="H231">
        <v>1999</v>
      </c>
      <c r="I231">
        <v>6.5</v>
      </c>
    </row>
    <row r="232" spans="1:9" x14ac:dyDescent="0.45">
      <c r="A232" t="s">
        <v>494</v>
      </c>
      <c r="B232">
        <v>98</v>
      </c>
      <c r="C232">
        <v>187165546</v>
      </c>
      <c r="D232" t="s">
        <v>94</v>
      </c>
      <c r="E232" t="s">
        <v>495</v>
      </c>
      <c r="F232" t="s">
        <v>12</v>
      </c>
      <c r="G232">
        <v>135000000</v>
      </c>
      <c r="H232">
        <v>2013</v>
      </c>
      <c r="I232">
        <v>7.3</v>
      </c>
    </row>
    <row r="233" spans="1:9" x14ac:dyDescent="0.45">
      <c r="A233" t="s">
        <v>454</v>
      </c>
      <c r="B233">
        <v>153</v>
      </c>
      <c r="C233">
        <v>40911830</v>
      </c>
      <c r="D233" t="s">
        <v>497</v>
      </c>
      <c r="E233" t="s">
        <v>498</v>
      </c>
      <c r="F233" t="s">
        <v>12</v>
      </c>
      <c r="G233">
        <v>115000000</v>
      </c>
      <c r="H233">
        <v>2002</v>
      </c>
      <c r="I233">
        <v>6</v>
      </c>
    </row>
    <row r="234" spans="1:9" x14ac:dyDescent="0.45">
      <c r="A234" t="s">
        <v>499</v>
      </c>
      <c r="B234">
        <v>120</v>
      </c>
      <c r="C234">
        <v>47952020</v>
      </c>
      <c r="D234" t="s">
        <v>187</v>
      </c>
      <c r="E234" t="s">
        <v>500</v>
      </c>
      <c r="F234" t="s">
        <v>12</v>
      </c>
      <c r="G234">
        <v>115000000</v>
      </c>
      <c r="H234">
        <v>2016</v>
      </c>
      <c r="I234">
        <v>6.1</v>
      </c>
    </row>
    <row r="235" spans="1:9" x14ac:dyDescent="0.45">
      <c r="A235" t="s">
        <v>294</v>
      </c>
      <c r="B235">
        <v>101</v>
      </c>
      <c r="C235">
        <v>190871240</v>
      </c>
      <c r="D235" t="s">
        <v>170</v>
      </c>
      <c r="E235" t="s">
        <v>501</v>
      </c>
      <c r="F235" t="s">
        <v>12</v>
      </c>
      <c r="G235">
        <v>125000000</v>
      </c>
      <c r="H235">
        <v>2014</v>
      </c>
      <c r="I235">
        <v>5.9</v>
      </c>
    </row>
    <row r="236" spans="1:9" x14ac:dyDescent="0.45">
      <c r="A236" t="s">
        <v>413</v>
      </c>
      <c r="B236">
        <v>91</v>
      </c>
      <c r="C236">
        <v>274084951</v>
      </c>
      <c r="D236" t="s">
        <v>502</v>
      </c>
      <c r="E236" t="s">
        <v>503</v>
      </c>
      <c r="F236" t="s">
        <v>12</v>
      </c>
      <c r="G236">
        <v>100000000</v>
      </c>
      <c r="H236">
        <v>2013</v>
      </c>
      <c r="I236">
        <v>7.8</v>
      </c>
    </row>
    <row r="237" spans="1:9" x14ac:dyDescent="0.45">
      <c r="A237" t="s">
        <v>504</v>
      </c>
      <c r="B237">
        <v>108</v>
      </c>
      <c r="C237">
        <v>67155742</v>
      </c>
      <c r="D237" t="s">
        <v>17</v>
      </c>
      <c r="E237" t="s">
        <v>506</v>
      </c>
      <c r="F237" t="s">
        <v>12</v>
      </c>
      <c r="G237">
        <v>116000000</v>
      </c>
      <c r="H237">
        <v>1997</v>
      </c>
      <c r="I237">
        <v>5.8</v>
      </c>
    </row>
    <row r="238" spans="1:9" x14ac:dyDescent="0.45">
      <c r="A238" t="s">
        <v>507</v>
      </c>
      <c r="B238">
        <v>112</v>
      </c>
      <c r="C238">
        <v>81638674</v>
      </c>
      <c r="D238" t="s">
        <v>170</v>
      </c>
      <c r="E238" t="s">
        <v>508</v>
      </c>
      <c r="F238" t="s">
        <v>12</v>
      </c>
      <c r="G238">
        <v>135000000</v>
      </c>
      <c r="H238">
        <v>2016</v>
      </c>
      <c r="I238">
        <v>6.3</v>
      </c>
    </row>
    <row r="239" spans="1:9" x14ac:dyDescent="0.45">
      <c r="A239" t="s">
        <v>509</v>
      </c>
      <c r="B239">
        <v>100</v>
      </c>
      <c r="C239">
        <v>56114221</v>
      </c>
      <c r="D239" t="s">
        <v>25</v>
      </c>
      <c r="E239" t="s">
        <v>511</v>
      </c>
      <c r="F239" t="s">
        <v>12</v>
      </c>
      <c r="G239">
        <v>120000000</v>
      </c>
      <c r="H239">
        <v>2015</v>
      </c>
      <c r="I239">
        <v>4.3</v>
      </c>
    </row>
    <row r="240" spans="1:9" x14ac:dyDescent="0.45">
      <c r="A240" t="s">
        <v>271</v>
      </c>
      <c r="B240">
        <v>108</v>
      </c>
      <c r="C240">
        <v>250863268</v>
      </c>
      <c r="D240" t="s">
        <v>513</v>
      </c>
      <c r="E240" t="s">
        <v>514</v>
      </c>
      <c r="F240" t="s">
        <v>12</v>
      </c>
      <c r="G240">
        <v>110000000</v>
      </c>
      <c r="H240">
        <v>2006</v>
      </c>
      <c r="I240">
        <v>6.4</v>
      </c>
    </row>
    <row r="241" spans="1:9" x14ac:dyDescent="0.45">
      <c r="A241" t="s">
        <v>515</v>
      </c>
      <c r="B241">
        <v>114</v>
      </c>
      <c r="C241">
        <v>155181732</v>
      </c>
      <c r="D241" t="s">
        <v>239</v>
      </c>
      <c r="E241" t="s">
        <v>516</v>
      </c>
      <c r="F241" t="s">
        <v>12</v>
      </c>
      <c r="G241">
        <v>110000000</v>
      </c>
      <c r="H241">
        <v>2015</v>
      </c>
      <c r="I241">
        <v>6.1</v>
      </c>
    </row>
    <row r="242" spans="1:9" x14ac:dyDescent="0.45">
      <c r="A242" t="s">
        <v>517</v>
      </c>
      <c r="B242">
        <v>119</v>
      </c>
      <c r="C242">
        <v>125332007</v>
      </c>
      <c r="D242" t="s">
        <v>17</v>
      </c>
      <c r="E242" t="s">
        <v>518</v>
      </c>
      <c r="F242" t="s">
        <v>12</v>
      </c>
      <c r="G242">
        <v>110000000</v>
      </c>
      <c r="H242">
        <v>1997</v>
      </c>
      <c r="I242">
        <v>6.5</v>
      </c>
    </row>
    <row r="243" spans="1:9" x14ac:dyDescent="0.45">
      <c r="A243" t="s">
        <v>141</v>
      </c>
      <c r="B243">
        <v>142</v>
      </c>
      <c r="C243">
        <v>113330342</v>
      </c>
      <c r="D243" t="s">
        <v>343</v>
      </c>
      <c r="E243" t="s">
        <v>519</v>
      </c>
      <c r="F243" t="s">
        <v>12</v>
      </c>
      <c r="G243">
        <v>110000000</v>
      </c>
      <c r="H243">
        <v>2000</v>
      </c>
      <c r="I243">
        <v>7.1</v>
      </c>
    </row>
    <row r="244" spans="1:9" x14ac:dyDescent="0.45">
      <c r="A244" t="s">
        <v>520</v>
      </c>
      <c r="B244">
        <v>125</v>
      </c>
      <c r="C244">
        <v>125531634</v>
      </c>
      <c r="D244" t="s">
        <v>521</v>
      </c>
      <c r="E244" t="s">
        <v>522</v>
      </c>
      <c r="F244" t="s">
        <v>12</v>
      </c>
      <c r="G244">
        <v>110000000</v>
      </c>
      <c r="H244">
        <v>2004</v>
      </c>
      <c r="I244">
        <v>6.4</v>
      </c>
    </row>
    <row r="245" spans="1:9" x14ac:dyDescent="0.45">
      <c r="A245" t="s">
        <v>175</v>
      </c>
      <c r="B245">
        <v>126</v>
      </c>
      <c r="C245">
        <v>186336103</v>
      </c>
      <c r="D245" t="s">
        <v>523</v>
      </c>
      <c r="E245" t="s">
        <v>524</v>
      </c>
      <c r="F245" t="s">
        <v>12</v>
      </c>
      <c r="G245">
        <v>120000000</v>
      </c>
      <c r="H245">
        <v>2005</v>
      </c>
      <c r="I245">
        <v>6.5</v>
      </c>
    </row>
    <row r="246" spans="1:9" x14ac:dyDescent="0.45">
      <c r="A246" t="s">
        <v>428</v>
      </c>
      <c r="B246">
        <v>119</v>
      </c>
      <c r="C246">
        <v>129995817</v>
      </c>
      <c r="D246" t="s">
        <v>398</v>
      </c>
      <c r="E246" t="s">
        <v>525</v>
      </c>
      <c r="F246" t="s">
        <v>12</v>
      </c>
      <c r="G246">
        <v>110000000</v>
      </c>
      <c r="H246">
        <v>2015</v>
      </c>
      <c r="I246">
        <v>6.3</v>
      </c>
    </row>
    <row r="247" spans="1:9" x14ac:dyDescent="0.45">
      <c r="A247" t="s">
        <v>161</v>
      </c>
      <c r="B247">
        <v>170</v>
      </c>
      <c r="C247">
        <v>102608827</v>
      </c>
      <c r="D247" t="s">
        <v>526</v>
      </c>
      <c r="E247" t="s">
        <v>527</v>
      </c>
      <c r="F247" t="s">
        <v>12</v>
      </c>
      <c r="G247">
        <v>110000000</v>
      </c>
      <c r="H247">
        <v>2004</v>
      </c>
      <c r="I247">
        <v>7.5</v>
      </c>
    </row>
    <row r="248" spans="1:9" x14ac:dyDescent="0.45">
      <c r="A248" t="s">
        <v>157</v>
      </c>
      <c r="B248">
        <v>85</v>
      </c>
      <c r="C248">
        <v>42776259</v>
      </c>
      <c r="D248" t="s">
        <v>263</v>
      </c>
      <c r="E248" t="s">
        <v>528</v>
      </c>
      <c r="F248" t="s">
        <v>12</v>
      </c>
      <c r="G248">
        <v>112000000</v>
      </c>
      <c r="H248">
        <v>2010</v>
      </c>
      <c r="I248">
        <v>4.9000000000000004</v>
      </c>
    </row>
    <row r="249" spans="1:9" x14ac:dyDescent="0.45">
      <c r="A249" t="s">
        <v>529</v>
      </c>
      <c r="B249">
        <v>119</v>
      </c>
      <c r="C249">
        <v>98780042</v>
      </c>
      <c r="D249" t="s">
        <v>530</v>
      </c>
      <c r="E249" t="s">
        <v>531</v>
      </c>
      <c r="F249" t="s">
        <v>12</v>
      </c>
      <c r="G249">
        <v>120000000</v>
      </c>
      <c r="H249">
        <v>2011</v>
      </c>
      <c r="I249">
        <v>5.8</v>
      </c>
    </row>
    <row r="250" spans="1:9" x14ac:dyDescent="0.45">
      <c r="A250" t="s">
        <v>532</v>
      </c>
      <c r="B250">
        <v>102</v>
      </c>
      <c r="C250">
        <v>106369117</v>
      </c>
      <c r="D250" t="s">
        <v>533</v>
      </c>
      <c r="E250" t="s">
        <v>534</v>
      </c>
      <c r="F250" t="s">
        <v>12</v>
      </c>
      <c r="G250">
        <v>110000000</v>
      </c>
      <c r="H250">
        <v>2014</v>
      </c>
      <c r="I250">
        <v>6.2</v>
      </c>
    </row>
    <row r="251" spans="1:9" x14ac:dyDescent="0.45">
      <c r="A251" t="s">
        <v>535</v>
      </c>
      <c r="B251">
        <v>103</v>
      </c>
      <c r="C251">
        <v>142614158</v>
      </c>
      <c r="D251" t="s">
        <v>94</v>
      </c>
      <c r="E251" t="s">
        <v>536</v>
      </c>
      <c r="F251" t="s">
        <v>12</v>
      </c>
      <c r="G251">
        <v>110000000</v>
      </c>
      <c r="H251">
        <v>2011</v>
      </c>
      <c r="I251">
        <v>5.5</v>
      </c>
    </row>
    <row r="252" spans="1:9" x14ac:dyDescent="0.45">
      <c r="A252" t="s">
        <v>537</v>
      </c>
      <c r="B252">
        <v>76</v>
      </c>
      <c r="C252">
        <v>50026353</v>
      </c>
      <c r="D252" t="s">
        <v>538</v>
      </c>
      <c r="E252" t="s">
        <v>539</v>
      </c>
      <c r="F252" t="s">
        <v>12</v>
      </c>
      <c r="G252">
        <v>110000000</v>
      </c>
      <c r="H252">
        <v>2004</v>
      </c>
      <c r="I252">
        <v>5.4</v>
      </c>
    </row>
    <row r="253" spans="1:9" x14ac:dyDescent="0.45">
      <c r="A253" t="s">
        <v>428</v>
      </c>
      <c r="B253">
        <v>120</v>
      </c>
      <c r="C253">
        <v>66002193</v>
      </c>
      <c r="D253" t="s">
        <v>540</v>
      </c>
      <c r="E253" t="s">
        <v>541</v>
      </c>
      <c r="F253" t="s">
        <v>12</v>
      </c>
      <c r="G253">
        <v>110000000</v>
      </c>
      <c r="H253">
        <v>2016</v>
      </c>
      <c r="I253">
        <v>5.8</v>
      </c>
    </row>
    <row r="254" spans="1:9" x14ac:dyDescent="0.45">
      <c r="A254" t="s">
        <v>271</v>
      </c>
      <c r="B254">
        <v>127</v>
      </c>
      <c r="C254">
        <v>85463309</v>
      </c>
      <c r="D254" t="s">
        <v>542</v>
      </c>
      <c r="E254" t="s">
        <v>543</v>
      </c>
      <c r="F254" t="s">
        <v>12</v>
      </c>
      <c r="G254">
        <v>110000000</v>
      </c>
      <c r="H254">
        <v>2011</v>
      </c>
      <c r="I254">
        <v>7.1</v>
      </c>
    </row>
    <row r="255" spans="1:9" x14ac:dyDescent="0.45">
      <c r="A255" t="s">
        <v>535</v>
      </c>
      <c r="B255">
        <v>105</v>
      </c>
      <c r="C255">
        <v>71017784</v>
      </c>
      <c r="D255" t="s">
        <v>94</v>
      </c>
      <c r="E255" t="s">
        <v>544</v>
      </c>
      <c r="F255" t="s">
        <v>12</v>
      </c>
      <c r="G255">
        <v>105000000</v>
      </c>
      <c r="H255">
        <v>2013</v>
      </c>
      <c r="I255">
        <v>5.4</v>
      </c>
    </row>
    <row r="256" spans="1:9" x14ac:dyDescent="0.45">
      <c r="A256" t="s">
        <v>273</v>
      </c>
      <c r="B256">
        <v>114</v>
      </c>
      <c r="C256">
        <v>61656849</v>
      </c>
      <c r="D256" t="s">
        <v>218</v>
      </c>
      <c r="E256" t="s">
        <v>547</v>
      </c>
      <c r="F256" t="s">
        <v>12</v>
      </c>
      <c r="G256">
        <v>110000000</v>
      </c>
      <c r="H256">
        <v>2013</v>
      </c>
      <c r="I256">
        <v>6.7</v>
      </c>
    </row>
    <row r="257" spans="1:9" x14ac:dyDescent="0.45">
      <c r="A257" t="s">
        <v>548</v>
      </c>
      <c r="B257">
        <v>129</v>
      </c>
      <c r="C257">
        <v>134520804</v>
      </c>
      <c r="D257" t="s">
        <v>17</v>
      </c>
      <c r="E257" t="s">
        <v>549</v>
      </c>
      <c r="F257" t="s">
        <v>12</v>
      </c>
      <c r="G257">
        <v>110000000</v>
      </c>
      <c r="H257">
        <v>2007</v>
      </c>
      <c r="I257">
        <v>7.2</v>
      </c>
    </row>
    <row r="258" spans="1:9" x14ac:dyDescent="0.45">
      <c r="A258" t="s">
        <v>59</v>
      </c>
      <c r="B258">
        <v>171</v>
      </c>
      <c r="C258">
        <v>313837577</v>
      </c>
      <c r="D258" t="s">
        <v>187</v>
      </c>
      <c r="E258" t="s">
        <v>550</v>
      </c>
      <c r="F258" t="s">
        <v>12</v>
      </c>
      <c r="G258">
        <v>93000000</v>
      </c>
      <c r="H258">
        <v>2001</v>
      </c>
      <c r="I258">
        <v>8.8000000000000007</v>
      </c>
    </row>
    <row r="259" spans="1:9" x14ac:dyDescent="0.45">
      <c r="A259" t="s">
        <v>551</v>
      </c>
      <c r="B259">
        <v>120</v>
      </c>
      <c r="C259">
        <v>24004159</v>
      </c>
      <c r="D259" t="s">
        <v>552</v>
      </c>
      <c r="E259" t="s">
        <v>553</v>
      </c>
      <c r="F259" t="s">
        <v>12</v>
      </c>
      <c r="G259">
        <v>110000000</v>
      </c>
      <c r="H259">
        <v>2004</v>
      </c>
      <c r="I259">
        <v>5.8</v>
      </c>
    </row>
    <row r="260" spans="1:9" x14ac:dyDescent="0.45">
      <c r="A260" t="s">
        <v>554</v>
      </c>
      <c r="B260">
        <v>165</v>
      </c>
      <c r="C260">
        <v>58183966</v>
      </c>
      <c r="D260" t="s">
        <v>555</v>
      </c>
      <c r="E260" t="s">
        <v>556</v>
      </c>
      <c r="F260" t="s">
        <v>12</v>
      </c>
      <c r="G260">
        <v>107000000</v>
      </c>
      <c r="H260">
        <v>2001</v>
      </c>
      <c r="I260">
        <v>6.8</v>
      </c>
    </row>
    <row r="261" spans="1:9" x14ac:dyDescent="0.45">
      <c r="A261" t="s">
        <v>352</v>
      </c>
      <c r="B261">
        <v>115</v>
      </c>
      <c r="C261">
        <v>144795350</v>
      </c>
      <c r="D261" t="s">
        <v>557</v>
      </c>
      <c r="E261" t="s">
        <v>558</v>
      </c>
      <c r="F261" t="s">
        <v>12</v>
      </c>
      <c r="G261">
        <v>120000000</v>
      </c>
      <c r="H261">
        <v>2004</v>
      </c>
      <c r="I261">
        <v>7.1</v>
      </c>
    </row>
    <row r="262" spans="1:9" x14ac:dyDescent="0.45">
      <c r="A262" t="s">
        <v>64</v>
      </c>
      <c r="B262">
        <v>194</v>
      </c>
      <c r="C262">
        <v>47396698</v>
      </c>
      <c r="D262" t="s">
        <v>372</v>
      </c>
      <c r="E262" t="s">
        <v>559</v>
      </c>
      <c r="F262" t="s">
        <v>12</v>
      </c>
      <c r="G262">
        <v>130000000</v>
      </c>
      <c r="H262">
        <v>2005</v>
      </c>
      <c r="I262">
        <v>7.2</v>
      </c>
    </row>
    <row r="263" spans="1:9" x14ac:dyDescent="0.45">
      <c r="A263" t="s">
        <v>318</v>
      </c>
      <c r="B263">
        <v>84</v>
      </c>
      <c r="C263">
        <v>140015224</v>
      </c>
      <c r="D263" t="s">
        <v>263</v>
      </c>
      <c r="E263" t="s">
        <v>560</v>
      </c>
      <c r="F263" t="s">
        <v>12</v>
      </c>
      <c r="G263">
        <v>133000000</v>
      </c>
      <c r="H263">
        <v>1999</v>
      </c>
      <c r="I263">
        <v>5.9</v>
      </c>
    </row>
    <row r="264" spans="1:9" x14ac:dyDescent="0.45">
      <c r="A264" t="s">
        <v>561</v>
      </c>
      <c r="B264">
        <v>97</v>
      </c>
      <c r="C264">
        <v>104374107</v>
      </c>
      <c r="D264" t="s">
        <v>562</v>
      </c>
      <c r="E264" t="s">
        <v>563</v>
      </c>
      <c r="F264" t="s">
        <v>12</v>
      </c>
      <c r="G264">
        <v>105000000</v>
      </c>
      <c r="H264">
        <v>2009</v>
      </c>
      <c r="I264">
        <v>7.1</v>
      </c>
    </row>
    <row r="265" spans="1:9" x14ac:dyDescent="0.45">
      <c r="A265" t="s">
        <v>64</v>
      </c>
      <c r="B265">
        <v>151</v>
      </c>
      <c r="C265">
        <v>228430993</v>
      </c>
      <c r="D265" t="s">
        <v>222</v>
      </c>
      <c r="E265" t="s">
        <v>564</v>
      </c>
      <c r="F265" t="s">
        <v>12</v>
      </c>
      <c r="G265">
        <v>108000000</v>
      </c>
      <c r="H265">
        <v>2015</v>
      </c>
      <c r="I265">
        <v>8.1</v>
      </c>
    </row>
    <row r="266" spans="1:9" x14ac:dyDescent="0.45">
      <c r="A266" t="s">
        <v>97</v>
      </c>
      <c r="B266">
        <v>136</v>
      </c>
      <c r="C266">
        <v>35799026</v>
      </c>
      <c r="D266" t="s">
        <v>566</v>
      </c>
      <c r="E266" t="s">
        <v>567</v>
      </c>
      <c r="F266" t="s">
        <v>12</v>
      </c>
      <c r="G266">
        <v>126000000</v>
      </c>
      <c r="H266">
        <v>2005</v>
      </c>
      <c r="I266">
        <v>6.9</v>
      </c>
    </row>
    <row r="267" spans="1:9" x14ac:dyDescent="0.45">
      <c r="A267" t="s">
        <v>568</v>
      </c>
      <c r="B267">
        <v>104</v>
      </c>
      <c r="C267">
        <v>6712451</v>
      </c>
      <c r="D267" t="s">
        <v>570</v>
      </c>
      <c r="E267" t="s">
        <v>571</v>
      </c>
      <c r="F267" t="s">
        <v>12</v>
      </c>
      <c r="G267">
        <v>90000000</v>
      </c>
      <c r="H267">
        <v>2001</v>
      </c>
      <c r="I267">
        <v>4.4000000000000004</v>
      </c>
    </row>
    <row r="268" spans="1:9" x14ac:dyDescent="0.45">
      <c r="A268" t="s">
        <v>572</v>
      </c>
      <c r="B268">
        <v>127</v>
      </c>
      <c r="C268">
        <v>101643008</v>
      </c>
      <c r="D268" t="s">
        <v>115</v>
      </c>
      <c r="E268" t="s">
        <v>573</v>
      </c>
      <c r="F268" t="s">
        <v>12</v>
      </c>
      <c r="G268">
        <v>90000000</v>
      </c>
      <c r="H268">
        <v>2000</v>
      </c>
      <c r="I268">
        <v>6.5</v>
      </c>
    </row>
    <row r="269" spans="1:9" x14ac:dyDescent="0.45">
      <c r="A269" t="s">
        <v>64</v>
      </c>
      <c r="B269">
        <v>171</v>
      </c>
      <c r="C269">
        <v>187670866</v>
      </c>
      <c r="D269" t="s">
        <v>575</v>
      </c>
      <c r="E269" t="s">
        <v>576</v>
      </c>
      <c r="F269" t="s">
        <v>12</v>
      </c>
      <c r="G269">
        <v>103000000</v>
      </c>
      <c r="H269">
        <v>2000</v>
      </c>
      <c r="I269">
        <v>8.5</v>
      </c>
    </row>
    <row r="270" spans="1:9" x14ac:dyDescent="0.45">
      <c r="A270" t="s">
        <v>130</v>
      </c>
      <c r="B270">
        <v>145</v>
      </c>
      <c r="C270">
        <v>132014112</v>
      </c>
      <c r="D270" t="s">
        <v>557</v>
      </c>
      <c r="E270" t="s">
        <v>577</v>
      </c>
      <c r="F270" t="s">
        <v>12</v>
      </c>
      <c r="G270">
        <v>102000000</v>
      </c>
      <c r="H270">
        <v>2002</v>
      </c>
      <c r="I270">
        <v>7.7</v>
      </c>
    </row>
    <row r="271" spans="1:9" x14ac:dyDescent="0.45">
      <c r="A271" t="s">
        <v>426</v>
      </c>
      <c r="B271">
        <v>174</v>
      </c>
      <c r="C271">
        <v>261970615</v>
      </c>
      <c r="D271" t="s">
        <v>36</v>
      </c>
      <c r="E271" t="s">
        <v>578</v>
      </c>
      <c r="F271" t="s">
        <v>12</v>
      </c>
      <c r="G271">
        <v>100000000</v>
      </c>
      <c r="H271">
        <v>2002</v>
      </c>
      <c r="I271">
        <v>7.4</v>
      </c>
    </row>
    <row r="272" spans="1:9" x14ac:dyDescent="0.45">
      <c r="A272" t="s">
        <v>107</v>
      </c>
      <c r="B272">
        <v>144</v>
      </c>
      <c r="C272">
        <v>167007184</v>
      </c>
      <c r="D272" t="s">
        <v>17</v>
      </c>
      <c r="E272" t="s">
        <v>579</v>
      </c>
      <c r="F272" t="s">
        <v>12</v>
      </c>
      <c r="G272">
        <v>150000000</v>
      </c>
      <c r="H272">
        <v>2006</v>
      </c>
      <c r="I272">
        <v>8</v>
      </c>
    </row>
    <row r="273" spans="1:9" x14ac:dyDescent="0.45">
      <c r="A273" t="s">
        <v>88</v>
      </c>
      <c r="B273">
        <v>119</v>
      </c>
      <c r="C273">
        <v>180011740</v>
      </c>
      <c r="D273" t="s">
        <v>78</v>
      </c>
      <c r="E273" t="s">
        <v>580</v>
      </c>
      <c r="F273" t="s">
        <v>12</v>
      </c>
      <c r="G273">
        <v>100000000</v>
      </c>
      <c r="H273">
        <v>2001</v>
      </c>
      <c r="I273">
        <v>5.7</v>
      </c>
    </row>
    <row r="274" spans="1:9" x14ac:dyDescent="0.45">
      <c r="A274" t="s">
        <v>9</v>
      </c>
      <c r="B274">
        <v>153</v>
      </c>
      <c r="C274">
        <v>204843350</v>
      </c>
      <c r="D274" t="s">
        <v>218</v>
      </c>
      <c r="E274" t="s">
        <v>581</v>
      </c>
      <c r="F274" t="s">
        <v>12</v>
      </c>
      <c r="G274">
        <v>102000000</v>
      </c>
      <c r="H274">
        <v>1991</v>
      </c>
      <c r="I274">
        <v>8.5</v>
      </c>
    </row>
    <row r="275" spans="1:9" x14ac:dyDescent="0.45">
      <c r="A275" t="s">
        <v>554</v>
      </c>
      <c r="B275">
        <v>140</v>
      </c>
      <c r="C275">
        <v>97030725</v>
      </c>
      <c r="D275" t="s">
        <v>582</v>
      </c>
      <c r="E275" t="s">
        <v>583</v>
      </c>
      <c r="F275" t="s">
        <v>12</v>
      </c>
      <c r="G275">
        <v>100000000</v>
      </c>
      <c r="H275">
        <v>2009</v>
      </c>
      <c r="I275">
        <v>7</v>
      </c>
    </row>
    <row r="276" spans="1:9" x14ac:dyDescent="0.45">
      <c r="A276" t="s">
        <v>64</v>
      </c>
      <c r="B276">
        <v>176</v>
      </c>
      <c r="C276">
        <v>130127620</v>
      </c>
      <c r="D276" t="s">
        <v>584</v>
      </c>
      <c r="E276" t="s">
        <v>586</v>
      </c>
      <c r="F276" t="s">
        <v>12</v>
      </c>
      <c r="G276">
        <v>100000000</v>
      </c>
      <c r="H276">
        <v>2007</v>
      </c>
      <c r="I276">
        <v>7.8</v>
      </c>
    </row>
    <row r="277" spans="1:9" x14ac:dyDescent="0.45">
      <c r="A277" t="s">
        <v>9</v>
      </c>
      <c r="B277">
        <v>141</v>
      </c>
      <c r="C277">
        <v>146282411</v>
      </c>
      <c r="D277" t="s">
        <v>588</v>
      </c>
      <c r="E277" t="s">
        <v>589</v>
      </c>
      <c r="F277" t="s">
        <v>12</v>
      </c>
      <c r="G277">
        <v>115000000</v>
      </c>
      <c r="H277">
        <v>1994</v>
      </c>
      <c r="I277">
        <v>7.2</v>
      </c>
    </row>
    <row r="278" spans="1:9" x14ac:dyDescent="0.45">
      <c r="A278" t="s">
        <v>590</v>
      </c>
      <c r="B278">
        <v>106</v>
      </c>
      <c r="C278">
        <v>65452312</v>
      </c>
      <c r="D278" t="s">
        <v>115</v>
      </c>
      <c r="E278" t="s">
        <v>591</v>
      </c>
      <c r="F278" t="s">
        <v>12</v>
      </c>
      <c r="G278">
        <v>100000000</v>
      </c>
      <c r="H278">
        <v>2009</v>
      </c>
      <c r="I278">
        <v>6.4</v>
      </c>
    </row>
    <row r="279" spans="1:9" x14ac:dyDescent="0.45">
      <c r="A279" t="s">
        <v>592</v>
      </c>
      <c r="B279">
        <v>98</v>
      </c>
      <c r="C279">
        <v>148383780</v>
      </c>
      <c r="D279" t="s">
        <v>570</v>
      </c>
      <c r="E279" t="s">
        <v>593</v>
      </c>
      <c r="F279" t="s">
        <v>12</v>
      </c>
      <c r="G279">
        <v>100000000</v>
      </c>
      <c r="H279">
        <v>2010</v>
      </c>
      <c r="I279">
        <v>5.5</v>
      </c>
    </row>
    <row r="280" spans="1:9" x14ac:dyDescent="0.45">
      <c r="A280" t="s">
        <v>594</v>
      </c>
      <c r="B280">
        <v>116</v>
      </c>
      <c r="C280">
        <v>119219978</v>
      </c>
      <c r="D280" t="s">
        <v>595</v>
      </c>
      <c r="E280" t="s">
        <v>596</v>
      </c>
      <c r="F280" t="s">
        <v>12</v>
      </c>
      <c r="G280">
        <v>100000000</v>
      </c>
      <c r="H280">
        <v>2010</v>
      </c>
      <c r="I280">
        <v>6.7</v>
      </c>
    </row>
    <row r="281" spans="1:9" x14ac:dyDescent="0.45">
      <c r="A281" t="s">
        <v>597</v>
      </c>
      <c r="B281">
        <v>115</v>
      </c>
      <c r="C281">
        <v>101228120</v>
      </c>
      <c r="D281" t="s">
        <v>598</v>
      </c>
      <c r="E281" t="s">
        <v>599</v>
      </c>
      <c r="F281" t="s">
        <v>12</v>
      </c>
      <c r="G281">
        <v>100000000</v>
      </c>
      <c r="H281">
        <v>1996</v>
      </c>
      <c r="I281">
        <v>6.1</v>
      </c>
    </row>
    <row r="282" spans="1:9" x14ac:dyDescent="0.45">
      <c r="A282" t="s">
        <v>600</v>
      </c>
      <c r="B282">
        <v>165</v>
      </c>
      <c r="C282">
        <v>162804648</v>
      </c>
      <c r="D282" t="s">
        <v>601</v>
      </c>
      <c r="E282" t="s">
        <v>602</v>
      </c>
      <c r="F282" t="s">
        <v>12</v>
      </c>
      <c r="G282">
        <v>100000000</v>
      </c>
      <c r="H282">
        <v>2012</v>
      </c>
      <c r="I282">
        <v>8.5</v>
      </c>
    </row>
    <row r="283" spans="1:9" x14ac:dyDescent="0.45">
      <c r="A283" t="s">
        <v>603</v>
      </c>
      <c r="B283">
        <v>91</v>
      </c>
      <c r="C283">
        <v>100117603</v>
      </c>
      <c r="D283" t="s">
        <v>605</v>
      </c>
      <c r="E283" t="s">
        <v>606</v>
      </c>
      <c r="F283" t="s">
        <v>12</v>
      </c>
      <c r="G283">
        <v>100000000</v>
      </c>
      <c r="H283">
        <v>1996</v>
      </c>
      <c r="I283">
        <v>6.9</v>
      </c>
    </row>
    <row r="284" spans="1:9" x14ac:dyDescent="0.45">
      <c r="A284" t="s">
        <v>607</v>
      </c>
      <c r="B284">
        <v>78</v>
      </c>
      <c r="C284">
        <v>89296573</v>
      </c>
      <c r="D284" t="s">
        <v>94</v>
      </c>
      <c r="E284" t="s">
        <v>608</v>
      </c>
      <c r="F284" t="s">
        <v>12</v>
      </c>
      <c r="G284">
        <v>100000000</v>
      </c>
      <c r="H284">
        <v>2000</v>
      </c>
      <c r="I284">
        <v>7.3</v>
      </c>
    </row>
    <row r="285" spans="1:9" x14ac:dyDescent="0.45">
      <c r="A285" t="s">
        <v>609</v>
      </c>
      <c r="B285">
        <v>103</v>
      </c>
      <c r="C285">
        <v>85017401</v>
      </c>
      <c r="D285" t="s">
        <v>17</v>
      </c>
      <c r="E285" t="s">
        <v>611</v>
      </c>
      <c r="F285" t="s">
        <v>12</v>
      </c>
      <c r="G285">
        <v>92000000</v>
      </c>
      <c r="H285">
        <v>2012</v>
      </c>
      <c r="I285">
        <v>6.7</v>
      </c>
    </row>
    <row r="286" spans="1:9" x14ac:dyDescent="0.45">
      <c r="A286" t="s">
        <v>236</v>
      </c>
      <c r="B286">
        <v>131</v>
      </c>
      <c r="C286">
        <v>173005002</v>
      </c>
      <c r="D286" t="s">
        <v>612</v>
      </c>
      <c r="E286" t="s">
        <v>613</v>
      </c>
      <c r="F286" t="s">
        <v>12</v>
      </c>
      <c r="G286">
        <v>100000000</v>
      </c>
      <c r="H286">
        <v>2004</v>
      </c>
      <c r="I286">
        <v>6.9</v>
      </c>
    </row>
    <row r="287" spans="1:9" x14ac:dyDescent="0.45">
      <c r="A287" t="s">
        <v>614</v>
      </c>
      <c r="B287">
        <v>104</v>
      </c>
      <c r="C287">
        <v>75030163</v>
      </c>
      <c r="D287" t="s">
        <v>51</v>
      </c>
      <c r="E287" t="s">
        <v>615</v>
      </c>
      <c r="F287" t="s">
        <v>12</v>
      </c>
      <c r="G287">
        <v>100000000</v>
      </c>
      <c r="H287">
        <v>2006</v>
      </c>
      <c r="I287">
        <v>5.0999999999999996</v>
      </c>
    </row>
    <row r="288" spans="1:9" x14ac:dyDescent="0.45">
      <c r="A288" t="s">
        <v>616</v>
      </c>
      <c r="B288">
        <v>101</v>
      </c>
      <c r="C288">
        <v>77222184</v>
      </c>
      <c r="D288" t="s">
        <v>183</v>
      </c>
      <c r="E288" t="s">
        <v>617</v>
      </c>
      <c r="F288" t="s">
        <v>12</v>
      </c>
      <c r="G288">
        <v>100000000</v>
      </c>
      <c r="H288">
        <v>2009</v>
      </c>
      <c r="I288">
        <v>6.8</v>
      </c>
    </row>
    <row r="289" spans="1:9" x14ac:dyDescent="0.45">
      <c r="A289" t="s">
        <v>618</v>
      </c>
      <c r="B289">
        <v>102</v>
      </c>
      <c r="C289">
        <v>107515297</v>
      </c>
      <c r="D289" t="s">
        <v>212</v>
      </c>
      <c r="E289" t="s">
        <v>619</v>
      </c>
      <c r="F289" t="s">
        <v>12</v>
      </c>
      <c r="G289">
        <v>100000000</v>
      </c>
      <c r="H289">
        <v>2013</v>
      </c>
      <c r="I289">
        <v>6.7</v>
      </c>
    </row>
    <row r="290" spans="1:9" x14ac:dyDescent="0.45">
      <c r="A290" t="s">
        <v>620</v>
      </c>
      <c r="B290">
        <v>103</v>
      </c>
      <c r="C290">
        <v>67631157</v>
      </c>
      <c r="D290" t="s">
        <v>621</v>
      </c>
      <c r="E290" t="s">
        <v>622</v>
      </c>
      <c r="F290" t="s">
        <v>12</v>
      </c>
      <c r="G290">
        <v>100000000</v>
      </c>
      <c r="H290">
        <v>2010</v>
      </c>
      <c r="I290">
        <v>6</v>
      </c>
    </row>
    <row r="291" spans="1:9" x14ac:dyDescent="0.45">
      <c r="A291" t="s">
        <v>623</v>
      </c>
      <c r="B291">
        <v>121</v>
      </c>
      <c r="C291">
        <v>66862068</v>
      </c>
      <c r="D291" t="s">
        <v>624</v>
      </c>
      <c r="E291" t="s">
        <v>625</v>
      </c>
      <c r="F291" t="s">
        <v>12</v>
      </c>
      <c r="G291">
        <v>83000000</v>
      </c>
      <c r="H291">
        <v>1999</v>
      </c>
      <c r="I291">
        <v>5.7</v>
      </c>
    </row>
    <row r="292" spans="1:9" x14ac:dyDescent="0.45">
      <c r="A292" t="s">
        <v>341</v>
      </c>
      <c r="B292">
        <v>143</v>
      </c>
      <c r="C292">
        <v>57366262</v>
      </c>
      <c r="D292" t="s">
        <v>626</v>
      </c>
      <c r="E292" t="s">
        <v>627</v>
      </c>
      <c r="F292" t="s">
        <v>12</v>
      </c>
      <c r="G292">
        <v>100000000</v>
      </c>
      <c r="H292">
        <v>2006</v>
      </c>
      <c r="I292">
        <v>8</v>
      </c>
    </row>
    <row r="293" spans="1:9" x14ac:dyDescent="0.45">
      <c r="A293" t="s">
        <v>161</v>
      </c>
      <c r="B293">
        <v>240</v>
      </c>
      <c r="C293">
        <v>116866727</v>
      </c>
      <c r="D293" t="s">
        <v>628</v>
      </c>
      <c r="E293" t="s">
        <v>629</v>
      </c>
      <c r="F293" t="s">
        <v>12</v>
      </c>
      <c r="G293">
        <v>100000000</v>
      </c>
      <c r="H293">
        <v>2013</v>
      </c>
      <c r="I293">
        <v>8.1999999999999993</v>
      </c>
    </row>
    <row r="294" spans="1:9" x14ac:dyDescent="0.45">
      <c r="A294" t="s">
        <v>450</v>
      </c>
      <c r="B294">
        <v>121</v>
      </c>
      <c r="C294">
        <v>184031112</v>
      </c>
      <c r="D294" t="s">
        <v>14</v>
      </c>
      <c r="E294" t="s">
        <v>630</v>
      </c>
      <c r="F294" t="s">
        <v>12</v>
      </c>
      <c r="G294">
        <v>100000000</v>
      </c>
      <c r="H294">
        <v>1995</v>
      </c>
      <c r="I294">
        <v>5.4</v>
      </c>
    </row>
    <row r="295" spans="1:9" x14ac:dyDescent="0.45">
      <c r="A295" t="s">
        <v>443</v>
      </c>
      <c r="B295">
        <v>129</v>
      </c>
      <c r="C295">
        <v>54700065</v>
      </c>
      <c r="D295" t="s">
        <v>631</v>
      </c>
      <c r="E295" t="s">
        <v>632</v>
      </c>
      <c r="F295" t="s">
        <v>12</v>
      </c>
      <c r="G295">
        <v>105000000</v>
      </c>
      <c r="H295">
        <v>1997</v>
      </c>
      <c r="I295">
        <v>7.2</v>
      </c>
    </row>
    <row r="296" spans="1:9" x14ac:dyDescent="0.45">
      <c r="A296" t="s">
        <v>633</v>
      </c>
      <c r="B296">
        <v>172</v>
      </c>
      <c r="C296">
        <v>27098580</v>
      </c>
      <c r="D296" t="s">
        <v>634</v>
      </c>
      <c r="E296" t="s">
        <v>635</v>
      </c>
      <c r="F296" t="s">
        <v>12</v>
      </c>
      <c r="G296">
        <v>102000000</v>
      </c>
      <c r="H296">
        <v>2012</v>
      </c>
      <c r="I296">
        <v>7.5</v>
      </c>
    </row>
    <row r="297" spans="1:9" x14ac:dyDescent="0.45">
      <c r="A297" t="s">
        <v>38</v>
      </c>
      <c r="B297">
        <v>101</v>
      </c>
      <c r="C297">
        <v>55673333</v>
      </c>
      <c r="D297" t="s">
        <v>636</v>
      </c>
      <c r="E297" t="s">
        <v>637</v>
      </c>
      <c r="F297" t="s">
        <v>12</v>
      </c>
      <c r="G297">
        <v>80000000</v>
      </c>
      <c r="H297">
        <v>2010</v>
      </c>
      <c r="I297">
        <v>7</v>
      </c>
    </row>
    <row r="298" spans="1:9" x14ac:dyDescent="0.45">
      <c r="A298" t="s">
        <v>90</v>
      </c>
      <c r="B298">
        <v>101</v>
      </c>
      <c r="C298">
        <v>72660029</v>
      </c>
      <c r="D298" t="s">
        <v>44</v>
      </c>
      <c r="E298" t="s">
        <v>638</v>
      </c>
      <c r="F298" t="s">
        <v>12</v>
      </c>
      <c r="G298">
        <v>100000000</v>
      </c>
      <c r="H298">
        <v>2014</v>
      </c>
      <c r="I298">
        <v>6</v>
      </c>
    </row>
    <row r="299" spans="1:9" x14ac:dyDescent="0.45">
      <c r="A299" t="s">
        <v>561</v>
      </c>
      <c r="B299">
        <v>95</v>
      </c>
      <c r="C299">
        <v>38120554</v>
      </c>
      <c r="D299" t="s">
        <v>136</v>
      </c>
      <c r="E299" t="s">
        <v>639</v>
      </c>
      <c r="F299" t="s">
        <v>12</v>
      </c>
      <c r="G299">
        <v>140000000</v>
      </c>
      <c r="H299">
        <v>2002</v>
      </c>
      <c r="I299">
        <v>7.1</v>
      </c>
    </row>
    <row r="300" spans="1:9" x14ac:dyDescent="0.45">
      <c r="A300" t="s">
        <v>640</v>
      </c>
      <c r="B300">
        <v>102</v>
      </c>
      <c r="C300">
        <v>49392095</v>
      </c>
      <c r="D300" t="s">
        <v>641</v>
      </c>
      <c r="E300" t="s">
        <v>642</v>
      </c>
      <c r="F300" t="s">
        <v>12</v>
      </c>
      <c r="G300">
        <v>100000000</v>
      </c>
      <c r="H300">
        <v>2009</v>
      </c>
      <c r="I300">
        <v>5.4</v>
      </c>
    </row>
    <row r="301" spans="1:9" x14ac:dyDescent="0.45">
      <c r="A301" t="s">
        <v>643</v>
      </c>
      <c r="B301">
        <v>131</v>
      </c>
      <c r="C301">
        <v>39292022</v>
      </c>
      <c r="D301" t="s">
        <v>17</v>
      </c>
      <c r="E301" t="s">
        <v>644</v>
      </c>
      <c r="F301" t="s">
        <v>12</v>
      </c>
      <c r="G301">
        <v>90000000</v>
      </c>
      <c r="H301">
        <v>2014</v>
      </c>
      <c r="I301">
        <v>6.1</v>
      </c>
    </row>
    <row r="302" spans="1:9" x14ac:dyDescent="0.45">
      <c r="A302" t="s">
        <v>645</v>
      </c>
      <c r="B302">
        <v>114</v>
      </c>
      <c r="C302">
        <v>28772222</v>
      </c>
      <c r="D302" t="s">
        <v>646</v>
      </c>
      <c r="E302" t="s">
        <v>647</v>
      </c>
      <c r="F302" t="s">
        <v>12</v>
      </c>
      <c r="G302">
        <v>105000000</v>
      </c>
      <c r="H302">
        <v>2015</v>
      </c>
      <c r="I302">
        <v>5.3</v>
      </c>
    </row>
    <row r="303" spans="1:9" x14ac:dyDescent="0.45">
      <c r="A303" t="s">
        <v>283</v>
      </c>
      <c r="B303">
        <v>122</v>
      </c>
      <c r="C303">
        <v>24985612</v>
      </c>
      <c r="D303" t="s">
        <v>649</v>
      </c>
      <c r="E303" t="s">
        <v>650</v>
      </c>
      <c r="F303" t="s">
        <v>12</v>
      </c>
      <c r="G303">
        <v>100000000</v>
      </c>
      <c r="H303">
        <v>2015</v>
      </c>
      <c r="I303">
        <v>7</v>
      </c>
    </row>
    <row r="304" spans="1:9" x14ac:dyDescent="0.45">
      <c r="A304" t="s">
        <v>391</v>
      </c>
      <c r="B304">
        <v>115</v>
      </c>
      <c r="C304">
        <v>35024475</v>
      </c>
      <c r="D304" t="s">
        <v>653</v>
      </c>
      <c r="E304" t="s">
        <v>654</v>
      </c>
      <c r="F304" t="s">
        <v>12</v>
      </c>
      <c r="G304">
        <v>100000000</v>
      </c>
      <c r="H304">
        <v>2010</v>
      </c>
      <c r="I304">
        <v>6.9</v>
      </c>
    </row>
    <row r="305" spans="1:9" x14ac:dyDescent="0.45">
      <c r="A305" t="s">
        <v>655</v>
      </c>
      <c r="B305">
        <v>88</v>
      </c>
      <c r="C305">
        <v>130174897</v>
      </c>
      <c r="D305" t="s">
        <v>155</v>
      </c>
      <c r="E305" t="s">
        <v>656</v>
      </c>
      <c r="F305" t="s">
        <v>12</v>
      </c>
      <c r="G305">
        <v>99000000</v>
      </c>
      <c r="H305">
        <v>2015</v>
      </c>
      <c r="I305">
        <v>7.2</v>
      </c>
    </row>
    <row r="306" spans="1:9" x14ac:dyDescent="0.45">
      <c r="A306" t="s">
        <v>657</v>
      </c>
      <c r="B306">
        <v>110</v>
      </c>
      <c r="C306">
        <v>10200000</v>
      </c>
      <c r="D306" t="s">
        <v>658</v>
      </c>
      <c r="E306" t="s">
        <v>659</v>
      </c>
      <c r="F306" t="s">
        <v>12</v>
      </c>
      <c r="G306">
        <v>10000000</v>
      </c>
      <c r="H306">
        <v>1997</v>
      </c>
      <c r="I306">
        <v>7.3</v>
      </c>
    </row>
    <row r="307" spans="1:9" x14ac:dyDescent="0.45">
      <c r="A307" t="s">
        <v>179</v>
      </c>
      <c r="B307">
        <v>130</v>
      </c>
      <c r="C307">
        <v>202007640</v>
      </c>
      <c r="D307" t="s">
        <v>660</v>
      </c>
      <c r="E307" t="s">
        <v>661</v>
      </c>
      <c r="F307" t="s">
        <v>12</v>
      </c>
      <c r="G307">
        <v>98000000</v>
      </c>
      <c r="H307">
        <v>2001</v>
      </c>
      <c r="I307">
        <v>6.3</v>
      </c>
    </row>
    <row r="308" spans="1:9" x14ac:dyDescent="0.45">
      <c r="A308" t="s">
        <v>161</v>
      </c>
      <c r="B308">
        <v>216</v>
      </c>
      <c r="C308">
        <v>77679638</v>
      </c>
      <c r="D308" t="s">
        <v>662</v>
      </c>
      <c r="E308" t="s">
        <v>663</v>
      </c>
      <c r="F308" t="s">
        <v>12</v>
      </c>
      <c r="G308">
        <v>100000000</v>
      </c>
      <c r="H308">
        <v>2002</v>
      </c>
      <c r="I308">
        <v>7.5</v>
      </c>
    </row>
    <row r="309" spans="1:9" x14ac:dyDescent="0.45">
      <c r="A309" t="s">
        <v>664</v>
      </c>
      <c r="B309">
        <v>146</v>
      </c>
      <c r="C309">
        <v>9213</v>
      </c>
      <c r="D309" t="s">
        <v>665</v>
      </c>
      <c r="E309" t="s">
        <v>666</v>
      </c>
      <c r="F309" t="s">
        <v>667</v>
      </c>
      <c r="G309">
        <v>94000000</v>
      </c>
      <c r="H309">
        <v>2011</v>
      </c>
      <c r="I309">
        <v>7.6</v>
      </c>
    </row>
    <row r="310" spans="1:9" x14ac:dyDescent="0.45">
      <c r="A310" t="s">
        <v>668</v>
      </c>
      <c r="B310">
        <v>85</v>
      </c>
      <c r="C310">
        <v>58867694</v>
      </c>
      <c r="D310" t="s">
        <v>669</v>
      </c>
      <c r="E310" t="s">
        <v>670</v>
      </c>
      <c r="F310" t="s">
        <v>12</v>
      </c>
      <c r="G310">
        <v>100000000</v>
      </c>
      <c r="H310">
        <v>2007</v>
      </c>
      <c r="I310">
        <v>6.8</v>
      </c>
    </row>
    <row r="311" spans="1:9" x14ac:dyDescent="0.45">
      <c r="A311" t="s">
        <v>671</v>
      </c>
      <c r="B311">
        <v>93</v>
      </c>
      <c r="C311">
        <v>59475623</v>
      </c>
      <c r="D311" t="s">
        <v>672</v>
      </c>
      <c r="E311" t="s">
        <v>673</v>
      </c>
      <c r="F311" t="s">
        <v>12</v>
      </c>
      <c r="G311">
        <v>90000000</v>
      </c>
      <c r="H311">
        <v>2004</v>
      </c>
      <c r="I311">
        <v>5.2</v>
      </c>
    </row>
    <row r="312" spans="1:9" x14ac:dyDescent="0.45">
      <c r="A312" t="s">
        <v>64</v>
      </c>
      <c r="B312">
        <v>152</v>
      </c>
      <c r="C312">
        <v>108638745</v>
      </c>
      <c r="D312" t="s">
        <v>674</v>
      </c>
      <c r="E312" t="s">
        <v>675</v>
      </c>
      <c r="F312" t="s">
        <v>12</v>
      </c>
      <c r="G312">
        <v>92000000</v>
      </c>
      <c r="H312">
        <v>2001</v>
      </c>
      <c r="I312">
        <v>7.7</v>
      </c>
    </row>
    <row r="313" spans="1:9" x14ac:dyDescent="0.45">
      <c r="A313" t="s">
        <v>676</v>
      </c>
      <c r="B313">
        <v>85</v>
      </c>
      <c r="C313">
        <v>86897182</v>
      </c>
      <c r="D313" t="s">
        <v>565</v>
      </c>
      <c r="E313" t="s">
        <v>677</v>
      </c>
      <c r="F313" t="s">
        <v>12</v>
      </c>
      <c r="G313">
        <v>95000000</v>
      </c>
      <c r="H313">
        <v>2012</v>
      </c>
      <c r="I313">
        <v>6.2</v>
      </c>
    </row>
    <row r="314" spans="1:9" x14ac:dyDescent="0.45">
      <c r="A314" t="s">
        <v>678</v>
      </c>
      <c r="B314">
        <v>126</v>
      </c>
      <c r="C314">
        <v>63540020</v>
      </c>
      <c r="D314" t="s">
        <v>25</v>
      </c>
      <c r="E314" t="s">
        <v>679</v>
      </c>
      <c r="F314" t="s">
        <v>12</v>
      </c>
      <c r="G314">
        <v>93000000</v>
      </c>
      <c r="H314">
        <v>1997</v>
      </c>
      <c r="I314">
        <v>7.7</v>
      </c>
    </row>
    <row r="315" spans="1:9" x14ac:dyDescent="0.45">
      <c r="A315" t="s">
        <v>680</v>
      </c>
      <c r="B315">
        <v>146</v>
      </c>
      <c r="C315">
        <v>95328937</v>
      </c>
      <c r="D315" t="s">
        <v>481</v>
      </c>
      <c r="E315" t="s">
        <v>681</v>
      </c>
      <c r="F315" t="s">
        <v>12</v>
      </c>
      <c r="G315">
        <v>100000000</v>
      </c>
      <c r="H315">
        <v>2010</v>
      </c>
      <c r="I315">
        <v>4.3</v>
      </c>
    </row>
    <row r="316" spans="1:9" x14ac:dyDescent="0.45">
      <c r="A316" t="s">
        <v>682</v>
      </c>
      <c r="B316">
        <v>89</v>
      </c>
      <c r="C316">
        <v>50802661</v>
      </c>
      <c r="D316" t="s">
        <v>683</v>
      </c>
      <c r="E316" t="s">
        <v>684</v>
      </c>
      <c r="F316" t="s">
        <v>12</v>
      </c>
      <c r="G316">
        <v>95000000</v>
      </c>
      <c r="H316">
        <v>2000</v>
      </c>
      <c r="I316">
        <v>6.9</v>
      </c>
    </row>
    <row r="317" spans="1:9" x14ac:dyDescent="0.45">
      <c r="A317" t="s">
        <v>655</v>
      </c>
      <c r="B317">
        <v>88</v>
      </c>
      <c r="C317">
        <v>161317423</v>
      </c>
      <c r="D317" t="s">
        <v>155</v>
      </c>
      <c r="E317" t="s">
        <v>685</v>
      </c>
      <c r="F317" t="s">
        <v>12</v>
      </c>
      <c r="G317">
        <v>95000000</v>
      </c>
      <c r="H317">
        <v>2012</v>
      </c>
      <c r="I317">
        <v>6.6</v>
      </c>
    </row>
    <row r="318" spans="1:9" x14ac:dyDescent="0.45">
      <c r="A318" t="s">
        <v>286</v>
      </c>
      <c r="B318">
        <v>105</v>
      </c>
      <c r="C318">
        <v>201148159</v>
      </c>
      <c r="D318" t="s">
        <v>686</v>
      </c>
      <c r="E318" t="s">
        <v>687</v>
      </c>
      <c r="F318" t="s">
        <v>12</v>
      </c>
      <c r="G318">
        <v>95000000</v>
      </c>
      <c r="H318">
        <v>2015</v>
      </c>
      <c r="I318">
        <v>7</v>
      </c>
    </row>
    <row r="319" spans="1:9" x14ac:dyDescent="0.45">
      <c r="A319" t="s">
        <v>59</v>
      </c>
      <c r="B319">
        <v>135</v>
      </c>
      <c r="C319">
        <v>43982842</v>
      </c>
      <c r="D319" t="s">
        <v>688</v>
      </c>
      <c r="E319" t="s">
        <v>689</v>
      </c>
      <c r="F319" t="s">
        <v>12</v>
      </c>
      <c r="G319">
        <v>65000000</v>
      </c>
      <c r="H319">
        <v>2009</v>
      </c>
      <c r="I319">
        <v>6.7</v>
      </c>
    </row>
    <row r="320" spans="1:9" x14ac:dyDescent="0.45">
      <c r="A320" t="s">
        <v>24</v>
      </c>
      <c r="B320">
        <v>100</v>
      </c>
      <c r="C320">
        <v>380838870</v>
      </c>
      <c r="D320" t="s">
        <v>155</v>
      </c>
      <c r="E320" t="s">
        <v>690</v>
      </c>
      <c r="F320" t="s">
        <v>12</v>
      </c>
      <c r="G320">
        <v>94000000</v>
      </c>
      <c r="H320">
        <v>2003</v>
      </c>
      <c r="I320">
        <v>8.1999999999999993</v>
      </c>
    </row>
    <row r="321" spans="1:9" x14ac:dyDescent="0.45">
      <c r="A321" t="s">
        <v>59</v>
      </c>
      <c r="B321">
        <v>192</v>
      </c>
      <c r="C321">
        <v>377019252</v>
      </c>
      <c r="D321" t="s">
        <v>187</v>
      </c>
      <c r="E321" t="s">
        <v>691</v>
      </c>
      <c r="F321" t="s">
        <v>12</v>
      </c>
      <c r="G321">
        <v>94000000</v>
      </c>
      <c r="H321">
        <v>2003</v>
      </c>
      <c r="I321">
        <v>8.9</v>
      </c>
    </row>
    <row r="322" spans="1:9" x14ac:dyDescent="0.45">
      <c r="A322" t="s">
        <v>59</v>
      </c>
      <c r="B322">
        <v>172</v>
      </c>
      <c r="C322">
        <v>340478898</v>
      </c>
      <c r="D322" t="s">
        <v>187</v>
      </c>
      <c r="E322" t="s">
        <v>692</v>
      </c>
      <c r="F322" t="s">
        <v>12</v>
      </c>
      <c r="G322">
        <v>94000000</v>
      </c>
      <c r="H322">
        <v>2002</v>
      </c>
      <c r="I322">
        <v>8.6999999999999993</v>
      </c>
    </row>
    <row r="323" spans="1:9" x14ac:dyDescent="0.45">
      <c r="A323" t="s">
        <v>693</v>
      </c>
      <c r="B323">
        <v>102</v>
      </c>
      <c r="C323">
        <v>17176900</v>
      </c>
      <c r="D323" t="s">
        <v>14</v>
      </c>
      <c r="E323" t="s">
        <v>694</v>
      </c>
      <c r="F323" t="s">
        <v>12</v>
      </c>
      <c r="G323">
        <v>95000000</v>
      </c>
      <c r="H323">
        <v>2014</v>
      </c>
      <c r="I323">
        <v>5.5</v>
      </c>
    </row>
    <row r="324" spans="1:9" x14ac:dyDescent="0.45">
      <c r="A324" t="s">
        <v>609</v>
      </c>
      <c r="B324">
        <v>100</v>
      </c>
      <c r="C324">
        <v>131144183</v>
      </c>
      <c r="D324" t="s">
        <v>660</v>
      </c>
      <c r="E324" t="s">
        <v>695</v>
      </c>
      <c r="F324" t="s">
        <v>12</v>
      </c>
      <c r="G324">
        <v>115000000</v>
      </c>
      <c r="H324">
        <v>2001</v>
      </c>
      <c r="I324">
        <v>5.7</v>
      </c>
    </row>
    <row r="325" spans="1:9" x14ac:dyDescent="0.45">
      <c r="A325" t="s">
        <v>696</v>
      </c>
      <c r="B325">
        <v>119</v>
      </c>
      <c r="C325">
        <v>23014504</v>
      </c>
      <c r="D325" t="s">
        <v>697</v>
      </c>
      <c r="E325" t="s">
        <v>698</v>
      </c>
      <c r="F325" t="s">
        <v>12</v>
      </c>
      <c r="G325">
        <v>100000000</v>
      </c>
      <c r="H325">
        <v>2014</v>
      </c>
      <c r="I325">
        <v>6.3</v>
      </c>
    </row>
    <row r="326" spans="1:9" x14ac:dyDescent="0.45">
      <c r="A326" t="s">
        <v>300</v>
      </c>
      <c r="B326">
        <v>92</v>
      </c>
      <c r="C326">
        <v>181166115</v>
      </c>
      <c r="D326" t="s">
        <v>78</v>
      </c>
      <c r="E326" t="s">
        <v>699</v>
      </c>
      <c r="F326" t="s">
        <v>12</v>
      </c>
      <c r="G326">
        <v>93000000</v>
      </c>
      <c r="H326">
        <v>2001</v>
      </c>
      <c r="I326">
        <v>5.9</v>
      </c>
    </row>
    <row r="327" spans="1:9" x14ac:dyDescent="0.45">
      <c r="A327" t="s">
        <v>700</v>
      </c>
      <c r="B327">
        <v>105</v>
      </c>
      <c r="C327">
        <v>176740650</v>
      </c>
      <c r="D327" t="s">
        <v>471</v>
      </c>
      <c r="E327" t="s">
        <v>701</v>
      </c>
      <c r="F327" t="s">
        <v>12</v>
      </c>
      <c r="G327">
        <v>93000000</v>
      </c>
      <c r="H327">
        <v>2011</v>
      </c>
      <c r="I327">
        <v>7.6</v>
      </c>
    </row>
    <row r="328" spans="1:9" x14ac:dyDescent="0.45">
      <c r="A328" t="s">
        <v>702</v>
      </c>
      <c r="B328">
        <v>107</v>
      </c>
      <c r="C328">
        <v>71148699</v>
      </c>
      <c r="D328" t="s">
        <v>69</v>
      </c>
      <c r="E328" t="s">
        <v>703</v>
      </c>
      <c r="F328" t="s">
        <v>12</v>
      </c>
      <c r="G328">
        <v>90000000</v>
      </c>
      <c r="H328">
        <v>2008</v>
      </c>
      <c r="I328">
        <v>6.6</v>
      </c>
    </row>
    <row r="329" spans="1:9" x14ac:dyDescent="0.45">
      <c r="A329" t="s">
        <v>704</v>
      </c>
      <c r="B329">
        <v>101</v>
      </c>
      <c r="C329">
        <v>67344392</v>
      </c>
      <c r="D329" t="s">
        <v>20</v>
      </c>
      <c r="E329" t="s">
        <v>705</v>
      </c>
      <c r="F329" t="s">
        <v>12</v>
      </c>
      <c r="G329">
        <v>92000000</v>
      </c>
      <c r="H329">
        <v>2013</v>
      </c>
      <c r="I329">
        <v>5.3</v>
      </c>
    </row>
    <row r="330" spans="1:9" x14ac:dyDescent="0.45">
      <c r="A330" t="s">
        <v>706</v>
      </c>
      <c r="B330">
        <v>137</v>
      </c>
      <c r="C330">
        <v>22406362</v>
      </c>
      <c r="D330" t="s">
        <v>707</v>
      </c>
      <c r="E330" t="s">
        <v>708</v>
      </c>
      <c r="F330" t="s">
        <v>12</v>
      </c>
      <c r="G330">
        <v>107000000</v>
      </c>
      <c r="H330">
        <v>2004</v>
      </c>
      <c r="I330">
        <v>6</v>
      </c>
    </row>
    <row r="331" spans="1:9" x14ac:dyDescent="0.45">
      <c r="A331" t="s">
        <v>203</v>
      </c>
      <c r="B331">
        <v>115</v>
      </c>
      <c r="C331">
        <v>261437578</v>
      </c>
      <c r="D331" t="s">
        <v>709</v>
      </c>
      <c r="E331" t="s">
        <v>710</v>
      </c>
      <c r="F331" t="s">
        <v>12</v>
      </c>
      <c r="G331">
        <v>92000000</v>
      </c>
      <c r="H331">
        <v>2004</v>
      </c>
      <c r="I331">
        <v>8</v>
      </c>
    </row>
    <row r="332" spans="1:9" x14ac:dyDescent="0.45">
      <c r="A332" t="s">
        <v>711</v>
      </c>
      <c r="B332">
        <v>124</v>
      </c>
      <c r="C332">
        <v>11000000</v>
      </c>
      <c r="D332" t="s">
        <v>552</v>
      </c>
      <c r="E332" t="s">
        <v>712</v>
      </c>
      <c r="F332" t="s">
        <v>12</v>
      </c>
      <c r="G332">
        <v>98000000</v>
      </c>
      <c r="H332">
        <v>1995</v>
      </c>
      <c r="I332">
        <v>5.6</v>
      </c>
    </row>
    <row r="333" spans="1:9" x14ac:dyDescent="0.45">
      <c r="A333" t="s">
        <v>426</v>
      </c>
      <c r="B333">
        <v>118</v>
      </c>
      <c r="C333">
        <v>88761720</v>
      </c>
      <c r="D333" t="s">
        <v>69</v>
      </c>
      <c r="E333" t="s">
        <v>713</v>
      </c>
      <c r="F333" t="s">
        <v>12</v>
      </c>
      <c r="G333">
        <v>95000000</v>
      </c>
      <c r="H333">
        <v>2010</v>
      </c>
      <c r="I333">
        <v>5.9</v>
      </c>
    </row>
    <row r="334" spans="1:9" x14ac:dyDescent="0.45">
      <c r="A334" t="s">
        <v>56</v>
      </c>
      <c r="B334">
        <v>98</v>
      </c>
      <c r="C334">
        <v>250147615</v>
      </c>
      <c r="D334" t="s">
        <v>714</v>
      </c>
      <c r="E334" t="s">
        <v>715</v>
      </c>
      <c r="F334" t="s">
        <v>12</v>
      </c>
      <c r="G334">
        <v>90000000</v>
      </c>
      <c r="H334">
        <v>1997</v>
      </c>
      <c r="I334">
        <v>7.3</v>
      </c>
    </row>
    <row r="335" spans="1:9" x14ac:dyDescent="0.45">
      <c r="A335" t="s">
        <v>104</v>
      </c>
      <c r="B335">
        <v>82</v>
      </c>
      <c r="C335">
        <v>245823397</v>
      </c>
      <c r="D335" t="s">
        <v>94</v>
      </c>
      <c r="E335" t="s">
        <v>716</v>
      </c>
      <c r="F335" t="s">
        <v>12</v>
      </c>
      <c r="G335">
        <v>90000000</v>
      </c>
      <c r="H335">
        <v>1999</v>
      </c>
      <c r="I335">
        <v>7.9</v>
      </c>
    </row>
    <row r="336" spans="1:9" x14ac:dyDescent="0.45">
      <c r="A336" t="s">
        <v>590</v>
      </c>
      <c r="B336">
        <v>98</v>
      </c>
      <c r="C336">
        <v>81557479</v>
      </c>
      <c r="D336" t="s">
        <v>20</v>
      </c>
      <c r="E336" t="s">
        <v>717</v>
      </c>
      <c r="F336" t="s">
        <v>12</v>
      </c>
      <c r="G336">
        <v>100000000</v>
      </c>
      <c r="H336">
        <v>2010</v>
      </c>
      <c r="I336">
        <v>6.8</v>
      </c>
    </row>
    <row r="337" spans="1:9" x14ac:dyDescent="0.45">
      <c r="A337" t="s">
        <v>90</v>
      </c>
      <c r="B337">
        <v>90</v>
      </c>
      <c r="C337">
        <v>226138454</v>
      </c>
      <c r="D337" t="s">
        <v>139</v>
      </c>
      <c r="E337" t="s">
        <v>718</v>
      </c>
      <c r="F337" t="s">
        <v>12</v>
      </c>
      <c r="G337">
        <v>90000000</v>
      </c>
      <c r="H337">
        <v>2001</v>
      </c>
      <c r="I337">
        <v>6.6</v>
      </c>
    </row>
    <row r="338" spans="1:9" x14ac:dyDescent="0.45">
      <c r="A338" t="s">
        <v>144</v>
      </c>
      <c r="B338">
        <v>130</v>
      </c>
      <c r="C338">
        <v>155370362</v>
      </c>
      <c r="D338" t="s">
        <v>719</v>
      </c>
      <c r="E338" t="s">
        <v>720</v>
      </c>
      <c r="F338" t="s">
        <v>12</v>
      </c>
      <c r="G338">
        <v>100000000</v>
      </c>
      <c r="H338">
        <v>2000</v>
      </c>
      <c r="I338">
        <v>6.6</v>
      </c>
    </row>
    <row r="339" spans="1:9" x14ac:dyDescent="0.45">
      <c r="A339" t="s">
        <v>721</v>
      </c>
      <c r="B339">
        <v>90</v>
      </c>
      <c r="C339">
        <v>124870275</v>
      </c>
      <c r="D339" t="s">
        <v>722</v>
      </c>
      <c r="E339" t="s">
        <v>723</v>
      </c>
      <c r="F339" t="s">
        <v>12</v>
      </c>
      <c r="G339">
        <v>100000000</v>
      </c>
      <c r="H339">
        <v>2009</v>
      </c>
      <c r="I339">
        <v>7</v>
      </c>
    </row>
    <row r="340" spans="1:9" x14ac:dyDescent="0.45">
      <c r="A340" t="s">
        <v>434</v>
      </c>
      <c r="B340">
        <v>94</v>
      </c>
      <c r="C340">
        <v>196573705</v>
      </c>
      <c r="D340" t="s">
        <v>269</v>
      </c>
      <c r="E340" t="s">
        <v>724</v>
      </c>
      <c r="F340" t="s">
        <v>12</v>
      </c>
      <c r="G340">
        <v>90000000</v>
      </c>
      <c r="H340">
        <v>2009</v>
      </c>
      <c r="I340">
        <v>7</v>
      </c>
    </row>
    <row r="341" spans="1:9" x14ac:dyDescent="0.45">
      <c r="A341" t="s">
        <v>725</v>
      </c>
      <c r="B341">
        <v>114</v>
      </c>
      <c r="C341">
        <v>58229120</v>
      </c>
      <c r="D341" t="s">
        <v>726</v>
      </c>
      <c r="E341" t="s">
        <v>727</v>
      </c>
      <c r="F341" t="s">
        <v>12</v>
      </c>
      <c r="G341">
        <v>90000000</v>
      </c>
      <c r="H341">
        <v>2013</v>
      </c>
      <c r="I341">
        <v>7.3</v>
      </c>
    </row>
    <row r="342" spans="1:9" x14ac:dyDescent="0.45">
      <c r="A342" t="s">
        <v>112</v>
      </c>
      <c r="B342">
        <v>94</v>
      </c>
      <c r="C342">
        <v>125305545</v>
      </c>
      <c r="D342" t="s">
        <v>728</v>
      </c>
      <c r="E342" t="s">
        <v>729</v>
      </c>
      <c r="F342" t="s">
        <v>12</v>
      </c>
      <c r="G342">
        <v>92000000</v>
      </c>
      <c r="H342">
        <v>2000</v>
      </c>
      <c r="I342">
        <v>5.5</v>
      </c>
    </row>
    <row r="343" spans="1:9" x14ac:dyDescent="0.45">
      <c r="A343" t="s">
        <v>161</v>
      </c>
      <c r="B343">
        <v>151</v>
      </c>
      <c r="C343">
        <v>132373442</v>
      </c>
      <c r="D343" t="s">
        <v>730</v>
      </c>
      <c r="E343" t="s">
        <v>731</v>
      </c>
      <c r="F343" t="s">
        <v>12</v>
      </c>
      <c r="G343">
        <v>90000000</v>
      </c>
      <c r="H343">
        <v>2006</v>
      </c>
      <c r="I343">
        <v>8.5</v>
      </c>
    </row>
    <row r="344" spans="1:9" x14ac:dyDescent="0.45">
      <c r="A344" t="s">
        <v>732</v>
      </c>
      <c r="B344">
        <v>88</v>
      </c>
      <c r="C344">
        <v>120618403</v>
      </c>
      <c r="D344" t="s">
        <v>733</v>
      </c>
      <c r="E344" t="s">
        <v>734</v>
      </c>
      <c r="F344" t="s">
        <v>12</v>
      </c>
      <c r="G344">
        <v>90000000</v>
      </c>
      <c r="H344">
        <v>1998</v>
      </c>
      <c r="I344">
        <v>7.5</v>
      </c>
    </row>
    <row r="345" spans="1:9" x14ac:dyDescent="0.45">
      <c r="A345" t="s">
        <v>725</v>
      </c>
      <c r="B345">
        <v>121</v>
      </c>
      <c r="C345">
        <v>110416702</v>
      </c>
      <c r="D345" t="s">
        <v>735</v>
      </c>
      <c r="E345" t="s">
        <v>736</v>
      </c>
      <c r="F345" t="s">
        <v>12</v>
      </c>
      <c r="G345">
        <v>92000000</v>
      </c>
      <c r="H345">
        <v>2008</v>
      </c>
      <c r="I345">
        <v>7</v>
      </c>
    </row>
    <row r="346" spans="1:9" x14ac:dyDescent="0.45">
      <c r="A346" t="s">
        <v>228</v>
      </c>
      <c r="B346">
        <v>158</v>
      </c>
      <c r="C346">
        <v>102515793</v>
      </c>
      <c r="D346" t="s">
        <v>737</v>
      </c>
      <c r="E346" t="s">
        <v>738</v>
      </c>
      <c r="F346" t="s">
        <v>12</v>
      </c>
      <c r="G346">
        <v>90000000</v>
      </c>
      <c r="H346">
        <v>2011</v>
      </c>
      <c r="I346">
        <v>7.8</v>
      </c>
    </row>
    <row r="347" spans="1:9" x14ac:dyDescent="0.45">
      <c r="A347" t="s">
        <v>445</v>
      </c>
      <c r="B347">
        <v>128</v>
      </c>
      <c r="C347">
        <v>100012500</v>
      </c>
      <c r="D347" t="s">
        <v>17</v>
      </c>
      <c r="E347" t="s">
        <v>739</v>
      </c>
      <c r="F347" t="s">
        <v>12</v>
      </c>
      <c r="G347">
        <v>90000000</v>
      </c>
      <c r="H347">
        <v>1995</v>
      </c>
      <c r="I347">
        <v>7.6</v>
      </c>
    </row>
    <row r="348" spans="1:9" x14ac:dyDescent="0.45">
      <c r="A348" t="s">
        <v>439</v>
      </c>
      <c r="B348">
        <v>128</v>
      </c>
      <c r="C348">
        <v>209019489</v>
      </c>
      <c r="D348" t="s">
        <v>440</v>
      </c>
      <c r="E348" t="s">
        <v>740</v>
      </c>
      <c r="F348" t="s">
        <v>12</v>
      </c>
      <c r="G348">
        <v>90000000</v>
      </c>
      <c r="H348">
        <v>2009</v>
      </c>
      <c r="I348">
        <v>7.6</v>
      </c>
    </row>
    <row r="349" spans="1:9" x14ac:dyDescent="0.45">
      <c r="A349" t="s">
        <v>603</v>
      </c>
      <c r="B349">
        <v>95</v>
      </c>
      <c r="C349">
        <v>84037039</v>
      </c>
      <c r="D349" t="s">
        <v>743</v>
      </c>
      <c r="E349" t="s">
        <v>744</v>
      </c>
      <c r="F349" t="s">
        <v>12</v>
      </c>
      <c r="G349">
        <v>120000000</v>
      </c>
      <c r="H349">
        <v>2001</v>
      </c>
      <c r="I349">
        <v>6.8</v>
      </c>
    </row>
    <row r="350" spans="1:9" x14ac:dyDescent="0.45">
      <c r="A350" t="s">
        <v>745</v>
      </c>
      <c r="B350">
        <v>92</v>
      </c>
      <c r="C350">
        <v>85884815</v>
      </c>
      <c r="D350" t="s">
        <v>746</v>
      </c>
      <c r="E350" t="s">
        <v>747</v>
      </c>
      <c r="F350" t="s">
        <v>12</v>
      </c>
      <c r="G350">
        <v>90000000</v>
      </c>
      <c r="H350">
        <v>2015</v>
      </c>
      <c r="I350">
        <v>5</v>
      </c>
    </row>
    <row r="351" spans="1:9" x14ac:dyDescent="0.45">
      <c r="A351" t="s">
        <v>40</v>
      </c>
      <c r="B351">
        <v>121</v>
      </c>
      <c r="C351">
        <v>83077470</v>
      </c>
      <c r="D351" t="s">
        <v>748</v>
      </c>
      <c r="E351" t="s">
        <v>749</v>
      </c>
      <c r="F351" t="s">
        <v>12</v>
      </c>
      <c r="G351">
        <v>75000000</v>
      </c>
      <c r="H351">
        <v>2008</v>
      </c>
      <c r="I351">
        <v>7.1</v>
      </c>
    </row>
    <row r="352" spans="1:9" x14ac:dyDescent="0.45">
      <c r="A352" t="s">
        <v>750</v>
      </c>
      <c r="B352">
        <v>113</v>
      </c>
      <c r="C352">
        <v>100018837</v>
      </c>
      <c r="D352" t="s">
        <v>735</v>
      </c>
      <c r="E352" t="s">
        <v>751</v>
      </c>
      <c r="F352" t="s">
        <v>12</v>
      </c>
      <c r="G352">
        <v>90000000</v>
      </c>
      <c r="H352">
        <v>2008</v>
      </c>
      <c r="I352">
        <v>5.5</v>
      </c>
    </row>
    <row r="353" spans="1:9" x14ac:dyDescent="0.45">
      <c r="A353" t="s">
        <v>426</v>
      </c>
      <c r="B353">
        <v>106</v>
      </c>
      <c r="C353">
        <v>78747585</v>
      </c>
      <c r="D353" t="s">
        <v>752</v>
      </c>
      <c r="E353" t="s">
        <v>753</v>
      </c>
      <c r="F353" t="s">
        <v>12</v>
      </c>
      <c r="G353">
        <v>88000000</v>
      </c>
      <c r="H353">
        <v>2015</v>
      </c>
      <c r="I353">
        <v>5.6</v>
      </c>
    </row>
    <row r="354" spans="1:9" x14ac:dyDescent="0.45">
      <c r="A354" t="s">
        <v>130</v>
      </c>
      <c r="B354">
        <v>146</v>
      </c>
      <c r="C354">
        <v>78616689</v>
      </c>
      <c r="D354" t="s">
        <v>222</v>
      </c>
      <c r="E354" t="s">
        <v>754</v>
      </c>
      <c r="F354" t="s">
        <v>12</v>
      </c>
      <c r="G354">
        <v>100000000</v>
      </c>
      <c r="H354">
        <v>2001</v>
      </c>
      <c r="I354">
        <v>7.1</v>
      </c>
    </row>
    <row r="355" spans="1:9" x14ac:dyDescent="0.45">
      <c r="A355" t="s">
        <v>318</v>
      </c>
      <c r="B355">
        <v>88</v>
      </c>
      <c r="C355">
        <v>75817994</v>
      </c>
      <c r="D355" t="s">
        <v>755</v>
      </c>
      <c r="E355" t="s">
        <v>756</v>
      </c>
      <c r="F355" t="s">
        <v>12</v>
      </c>
      <c r="G355">
        <v>90000000</v>
      </c>
      <c r="H355">
        <v>2003</v>
      </c>
      <c r="I355">
        <v>4.9000000000000004</v>
      </c>
    </row>
    <row r="356" spans="1:9" x14ac:dyDescent="0.45">
      <c r="A356" t="s">
        <v>144</v>
      </c>
      <c r="B356">
        <v>150</v>
      </c>
      <c r="C356">
        <v>100853835</v>
      </c>
      <c r="D356" t="s">
        <v>757</v>
      </c>
      <c r="E356" t="s">
        <v>758</v>
      </c>
      <c r="F356" t="s">
        <v>12</v>
      </c>
      <c r="G356">
        <v>90000000</v>
      </c>
      <c r="H356">
        <v>1997</v>
      </c>
      <c r="I356">
        <v>7.4</v>
      </c>
    </row>
    <row r="357" spans="1:9" x14ac:dyDescent="0.45">
      <c r="A357" t="s">
        <v>443</v>
      </c>
      <c r="B357">
        <v>119</v>
      </c>
      <c r="C357">
        <v>73209340</v>
      </c>
      <c r="D357" t="s">
        <v>759</v>
      </c>
      <c r="E357" t="s">
        <v>760</v>
      </c>
      <c r="F357" t="s">
        <v>12</v>
      </c>
      <c r="G357">
        <v>95000000</v>
      </c>
      <c r="H357">
        <v>2000</v>
      </c>
      <c r="I357">
        <v>5.7</v>
      </c>
    </row>
    <row r="358" spans="1:9" x14ac:dyDescent="0.45">
      <c r="A358" t="s">
        <v>761</v>
      </c>
      <c r="B358">
        <v>128</v>
      </c>
      <c r="C358">
        <v>72515360</v>
      </c>
      <c r="D358" t="s">
        <v>762</v>
      </c>
      <c r="E358" t="s">
        <v>763</v>
      </c>
      <c r="F358" t="s">
        <v>764</v>
      </c>
      <c r="G358">
        <v>80000000</v>
      </c>
      <c r="H358">
        <v>2005</v>
      </c>
      <c r="I358">
        <v>6.4</v>
      </c>
    </row>
    <row r="359" spans="1:9" x14ac:dyDescent="0.45">
      <c r="A359" t="s">
        <v>765</v>
      </c>
      <c r="B359">
        <v>106</v>
      </c>
      <c r="C359">
        <v>68558662</v>
      </c>
      <c r="D359" t="s">
        <v>69</v>
      </c>
      <c r="E359" t="s">
        <v>766</v>
      </c>
      <c r="F359" t="s">
        <v>12</v>
      </c>
      <c r="G359">
        <v>90000000</v>
      </c>
      <c r="H359">
        <v>2013</v>
      </c>
      <c r="I359">
        <v>5.9</v>
      </c>
    </row>
    <row r="360" spans="1:9" x14ac:dyDescent="0.45">
      <c r="A360" t="s">
        <v>545</v>
      </c>
      <c r="B360">
        <v>117</v>
      </c>
      <c r="C360">
        <v>65653758</v>
      </c>
      <c r="D360" t="s">
        <v>14</v>
      </c>
      <c r="E360" t="s">
        <v>767</v>
      </c>
      <c r="F360" t="s">
        <v>12</v>
      </c>
      <c r="G360">
        <v>95000000</v>
      </c>
      <c r="H360">
        <v>2003</v>
      </c>
      <c r="I360">
        <v>5.5</v>
      </c>
    </row>
    <row r="361" spans="1:9" x14ac:dyDescent="0.45">
      <c r="A361" t="s">
        <v>361</v>
      </c>
      <c r="B361">
        <v>129</v>
      </c>
      <c r="C361">
        <v>64685359</v>
      </c>
      <c r="D361" t="s">
        <v>768</v>
      </c>
      <c r="E361" t="s">
        <v>769</v>
      </c>
      <c r="F361" t="s">
        <v>12</v>
      </c>
      <c r="G361">
        <v>90000000</v>
      </c>
      <c r="H361">
        <v>2016</v>
      </c>
      <c r="I361">
        <v>6.9</v>
      </c>
    </row>
    <row r="362" spans="1:9" x14ac:dyDescent="0.45">
      <c r="A362" t="s">
        <v>406</v>
      </c>
      <c r="B362">
        <v>116</v>
      </c>
      <c r="C362">
        <v>61355436</v>
      </c>
      <c r="D362" t="s">
        <v>566</v>
      </c>
      <c r="E362" t="s">
        <v>770</v>
      </c>
      <c r="F362" t="s">
        <v>12</v>
      </c>
      <c r="G362">
        <v>68000000</v>
      </c>
      <c r="H362">
        <v>1997</v>
      </c>
      <c r="I362">
        <v>6.2</v>
      </c>
    </row>
    <row r="363" spans="1:9" x14ac:dyDescent="0.45">
      <c r="A363" t="s">
        <v>590</v>
      </c>
      <c r="B363">
        <v>114</v>
      </c>
      <c r="C363">
        <v>26871</v>
      </c>
      <c r="D363" t="s">
        <v>115</v>
      </c>
      <c r="E363" t="s">
        <v>771</v>
      </c>
      <c r="F363" t="s">
        <v>12</v>
      </c>
      <c r="G363">
        <v>92000000</v>
      </c>
      <c r="H363">
        <v>2001</v>
      </c>
      <c r="I363">
        <v>7</v>
      </c>
    </row>
    <row r="364" spans="1:9" x14ac:dyDescent="0.45">
      <c r="A364" t="s">
        <v>772</v>
      </c>
      <c r="B364">
        <v>114</v>
      </c>
      <c r="C364">
        <v>60874615</v>
      </c>
      <c r="D364" t="s">
        <v>398</v>
      </c>
      <c r="E364" t="s">
        <v>773</v>
      </c>
      <c r="F364" t="s">
        <v>12</v>
      </c>
      <c r="G364">
        <v>90000000</v>
      </c>
      <c r="H364">
        <v>2000</v>
      </c>
      <c r="I364">
        <v>5.6</v>
      </c>
    </row>
    <row r="365" spans="1:9" x14ac:dyDescent="0.45">
      <c r="A365" t="s">
        <v>434</v>
      </c>
      <c r="B365">
        <v>96</v>
      </c>
      <c r="C365">
        <v>143618384</v>
      </c>
      <c r="D365" t="s">
        <v>435</v>
      </c>
      <c r="E365" t="s">
        <v>774</v>
      </c>
      <c r="F365" t="s">
        <v>12</v>
      </c>
      <c r="G365">
        <v>90000000</v>
      </c>
      <c r="H365">
        <v>2011</v>
      </c>
      <c r="I365">
        <v>7</v>
      </c>
    </row>
    <row r="366" spans="1:9" x14ac:dyDescent="0.45">
      <c r="A366" t="s">
        <v>426</v>
      </c>
      <c r="B366">
        <v>132</v>
      </c>
      <c r="C366">
        <v>58220776</v>
      </c>
      <c r="D366" t="s">
        <v>775</v>
      </c>
      <c r="E366" t="s">
        <v>776</v>
      </c>
      <c r="F366" t="s">
        <v>12</v>
      </c>
      <c r="G366">
        <v>100000000</v>
      </c>
      <c r="H366">
        <v>1999</v>
      </c>
      <c r="I366">
        <v>6.8</v>
      </c>
    </row>
    <row r="367" spans="1:9" x14ac:dyDescent="0.45">
      <c r="A367" t="s">
        <v>777</v>
      </c>
      <c r="B367">
        <v>104</v>
      </c>
      <c r="C367">
        <v>47474112</v>
      </c>
      <c r="D367" t="s">
        <v>471</v>
      </c>
      <c r="E367" t="s">
        <v>778</v>
      </c>
      <c r="F367" t="s">
        <v>12</v>
      </c>
      <c r="G367">
        <v>90000000</v>
      </c>
      <c r="H367">
        <v>1997</v>
      </c>
      <c r="I367">
        <v>5.4</v>
      </c>
    </row>
    <row r="368" spans="1:9" x14ac:dyDescent="0.45">
      <c r="A368" t="s">
        <v>779</v>
      </c>
      <c r="B368">
        <v>111</v>
      </c>
      <c r="C368">
        <v>42877165</v>
      </c>
      <c r="D368" t="s">
        <v>152</v>
      </c>
      <c r="E368" t="s">
        <v>780</v>
      </c>
      <c r="F368" t="s">
        <v>12</v>
      </c>
      <c r="G368">
        <v>86000000</v>
      </c>
      <c r="H368">
        <v>1997</v>
      </c>
      <c r="I368">
        <v>6.1</v>
      </c>
    </row>
    <row r="369" spans="1:9" x14ac:dyDescent="0.45">
      <c r="A369" t="s">
        <v>781</v>
      </c>
      <c r="B369">
        <v>138</v>
      </c>
      <c r="C369">
        <v>35168677</v>
      </c>
      <c r="D369" t="s">
        <v>748</v>
      </c>
      <c r="E369" t="s">
        <v>782</v>
      </c>
      <c r="F369" t="s">
        <v>12</v>
      </c>
      <c r="G369">
        <v>100000000</v>
      </c>
      <c r="H369">
        <v>2002</v>
      </c>
      <c r="I369">
        <v>6.7</v>
      </c>
    </row>
    <row r="370" spans="1:9" x14ac:dyDescent="0.45">
      <c r="A370" t="s">
        <v>783</v>
      </c>
      <c r="B370">
        <v>129</v>
      </c>
      <c r="C370">
        <v>37567440</v>
      </c>
      <c r="D370" t="s">
        <v>60</v>
      </c>
      <c r="E370" t="s">
        <v>784</v>
      </c>
      <c r="F370" t="s">
        <v>12</v>
      </c>
      <c r="G370">
        <v>20000000</v>
      </c>
      <c r="H370">
        <v>1982</v>
      </c>
      <c r="I370">
        <v>6.9</v>
      </c>
    </row>
    <row r="371" spans="1:9" x14ac:dyDescent="0.45">
      <c r="A371" t="s">
        <v>283</v>
      </c>
      <c r="B371">
        <v>144</v>
      </c>
      <c r="C371">
        <v>61644321</v>
      </c>
      <c r="D371" t="s">
        <v>555</v>
      </c>
      <c r="E371" t="s">
        <v>785</v>
      </c>
      <c r="F371" t="s">
        <v>12</v>
      </c>
      <c r="G371">
        <v>88000000</v>
      </c>
      <c r="H371">
        <v>2005</v>
      </c>
      <c r="I371">
        <v>8</v>
      </c>
    </row>
    <row r="372" spans="1:9" x14ac:dyDescent="0.45">
      <c r="A372" t="s">
        <v>786</v>
      </c>
      <c r="B372">
        <v>110</v>
      </c>
      <c r="C372">
        <v>190562</v>
      </c>
      <c r="D372" t="s">
        <v>787</v>
      </c>
      <c r="E372" t="s">
        <v>788</v>
      </c>
      <c r="F372" t="s">
        <v>12</v>
      </c>
      <c r="G372">
        <v>90000000</v>
      </c>
      <c r="H372">
        <v>2010</v>
      </c>
      <c r="I372">
        <v>4.4000000000000004</v>
      </c>
    </row>
    <row r="373" spans="1:9" x14ac:dyDescent="0.45">
      <c r="A373" t="s">
        <v>790</v>
      </c>
      <c r="B373">
        <v>140</v>
      </c>
      <c r="C373">
        <v>120147445</v>
      </c>
      <c r="D373" t="s">
        <v>791</v>
      </c>
      <c r="E373" t="s">
        <v>792</v>
      </c>
      <c r="F373" t="s">
        <v>12</v>
      </c>
      <c r="G373">
        <v>87000000</v>
      </c>
      <c r="H373">
        <v>2003</v>
      </c>
      <c r="I373">
        <v>7.3</v>
      </c>
    </row>
    <row r="374" spans="1:9" x14ac:dyDescent="0.45">
      <c r="A374" t="s">
        <v>545</v>
      </c>
      <c r="B374">
        <v>113</v>
      </c>
      <c r="C374">
        <v>241688385</v>
      </c>
      <c r="D374" t="s">
        <v>239</v>
      </c>
      <c r="E374" t="s">
        <v>793</v>
      </c>
      <c r="F374" t="s">
        <v>12</v>
      </c>
      <c r="G374">
        <v>92000000</v>
      </c>
      <c r="H374">
        <v>1996</v>
      </c>
      <c r="I374">
        <v>6.3</v>
      </c>
    </row>
    <row r="375" spans="1:9" x14ac:dyDescent="0.45">
      <c r="A375" t="s">
        <v>144</v>
      </c>
      <c r="B375">
        <v>143</v>
      </c>
      <c r="C375">
        <v>233630478</v>
      </c>
      <c r="D375" t="s">
        <v>794</v>
      </c>
      <c r="E375" t="s">
        <v>795</v>
      </c>
      <c r="F375" t="s">
        <v>12</v>
      </c>
      <c r="G375">
        <v>90000000</v>
      </c>
      <c r="H375">
        <v>2000</v>
      </c>
      <c r="I375">
        <v>7.7</v>
      </c>
    </row>
    <row r="376" spans="1:9" x14ac:dyDescent="0.45">
      <c r="A376" t="s">
        <v>281</v>
      </c>
      <c r="B376">
        <v>108</v>
      </c>
      <c r="C376">
        <v>197992827</v>
      </c>
      <c r="D376" t="s">
        <v>796</v>
      </c>
      <c r="E376" t="s">
        <v>797</v>
      </c>
      <c r="F376" t="s">
        <v>12</v>
      </c>
      <c r="G376">
        <v>100000000</v>
      </c>
      <c r="H376">
        <v>2006</v>
      </c>
      <c r="I376">
        <v>6.5</v>
      </c>
    </row>
    <row r="377" spans="1:9" x14ac:dyDescent="0.45">
      <c r="A377" t="s">
        <v>391</v>
      </c>
      <c r="B377">
        <v>108</v>
      </c>
      <c r="C377">
        <v>176049130</v>
      </c>
      <c r="D377" t="s">
        <v>392</v>
      </c>
      <c r="E377" t="s">
        <v>798</v>
      </c>
      <c r="F377" t="s">
        <v>12</v>
      </c>
      <c r="G377">
        <v>75000000</v>
      </c>
      <c r="H377">
        <v>2004</v>
      </c>
      <c r="I377">
        <v>7.8</v>
      </c>
    </row>
    <row r="378" spans="1:9" x14ac:dyDescent="0.45">
      <c r="A378" t="s">
        <v>238</v>
      </c>
      <c r="B378">
        <v>124</v>
      </c>
      <c r="C378">
        <v>172620724</v>
      </c>
      <c r="D378" t="s">
        <v>239</v>
      </c>
      <c r="E378" t="s">
        <v>799</v>
      </c>
      <c r="F378" t="s">
        <v>12</v>
      </c>
      <c r="G378">
        <v>85000000</v>
      </c>
      <c r="H378">
        <v>1997</v>
      </c>
      <c r="I378">
        <v>6.4</v>
      </c>
    </row>
    <row r="379" spans="1:9" x14ac:dyDescent="0.45">
      <c r="A379" t="s">
        <v>520</v>
      </c>
      <c r="B379">
        <v>116</v>
      </c>
      <c r="C379">
        <v>183405771</v>
      </c>
      <c r="D379" t="s">
        <v>521</v>
      </c>
      <c r="E379" t="s">
        <v>800</v>
      </c>
      <c r="F379" t="s">
        <v>12</v>
      </c>
      <c r="G379">
        <v>85000000</v>
      </c>
      <c r="H379">
        <v>2001</v>
      </c>
      <c r="I379">
        <v>7.8</v>
      </c>
    </row>
    <row r="380" spans="1:9" x14ac:dyDescent="0.45">
      <c r="A380" t="s">
        <v>801</v>
      </c>
      <c r="B380">
        <v>110</v>
      </c>
      <c r="C380">
        <v>20315324</v>
      </c>
      <c r="D380" t="s">
        <v>28</v>
      </c>
      <c r="E380" t="s">
        <v>802</v>
      </c>
      <c r="F380" t="s">
        <v>12</v>
      </c>
      <c r="G380">
        <v>75000000</v>
      </c>
      <c r="H380">
        <v>2011</v>
      </c>
      <c r="I380">
        <v>5.8</v>
      </c>
    </row>
    <row r="381" spans="1:9" x14ac:dyDescent="0.45">
      <c r="A381" t="s">
        <v>803</v>
      </c>
      <c r="B381">
        <v>91</v>
      </c>
      <c r="C381">
        <v>148313048</v>
      </c>
      <c r="D381" t="s">
        <v>265</v>
      </c>
      <c r="E381" t="s">
        <v>804</v>
      </c>
      <c r="F381" t="s">
        <v>12</v>
      </c>
      <c r="G381">
        <v>85000000</v>
      </c>
      <c r="H381">
        <v>2012</v>
      </c>
      <c r="I381">
        <v>7.1</v>
      </c>
    </row>
    <row r="382" spans="1:9" x14ac:dyDescent="0.45">
      <c r="A382" t="s">
        <v>805</v>
      </c>
      <c r="B382">
        <v>107</v>
      </c>
      <c r="C382">
        <v>127706877</v>
      </c>
      <c r="D382" t="s">
        <v>806</v>
      </c>
      <c r="E382" t="s">
        <v>807</v>
      </c>
      <c r="F382" t="s">
        <v>12</v>
      </c>
      <c r="G382">
        <v>85000000</v>
      </c>
      <c r="H382">
        <v>2007</v>
      </c>
      <c r="I382">
        <v>7.1</v>
      </c>
    </row>
    <row r="383" spans="1:9" x14ac:dyDescent="0.45">
      <c r="A383" t="s">
        <v>808</v>
      </c>
      <c r="B383">
        <v>115</v>
      </c>
      <c r="C383">
        <v>126149655</v>
      </c>
      <c r="D383" t="s">
        <v>407</v>
      </c>
      <c r="E383" t="s">
        <v>809</v>
      </c>
      <c r="F383" t="s">
        <v>12</v>
      </c>
      <c r="G383">
        <v>85000000</v>
      </c>
      <c r="H383">
        <v>2012</v>
      </c>
      <c r="I383">
        <v>6.8</v>
      </c>
    </row>
    <row r="384" spans="1:9" x14ac:dyDescent="0.45">
      <c r="A384" t="s">
        <v>805</v>
      </c>
      <c r="B384">
        <v>100</v>
      </c>
      <c r="C384">
        <v>66941559</v>
      </c>
      <c r="D384" t="s">
        <v>810</v>
      </c>
      <c r="E384" t="s">
        <v>811</v>
      </c>
      <c r="F384" t="s">
        <v>12</v>
      </c>
      <c r="G384">
        <v>85000000</v>
      </c>
      <c r="H384">
        <v>2000</v>
      </c>
      <c r="I384">
        <v>4.8</v>
      </c>
    </row>
    <row r="385" spans="1:9" x14ac:dyDescent="0.45">
      <c r="A385" t="s">
        <v>90</v>
      </c>
      <c r="B385">
        <v>104</v>
      </c>
      <c r="C385">
        <v>78009155</v>
      </c>
      <c r="D385" t="s">
        <v>595</v>
      </c>
      <c r="E385" t="s">
        <v>812</v>
      </c>
      <c r="F385" t="s">
        <v>12</v>
      </c>
      <c r="G385">
        <v>75000000</v>
      </c>
      <c r="H385">
        <v>2011</v>
      </c>
      <c r="I385">
        <v>6.2</v>
      </c>
    </row>
    <row r="386" spans="1:9" x14ac:dyDescent="0.45">
      <c r="A386" t="s">
        <v>813</v>
      </c>
      <c r="B386">
        <v>138</v>
      </c>
      <c r="C386">
        <v>63224849</v>
      </c>
      <c r="D386" t="s">
        <v>570</v>
      </c>
      <c r="E386" t="s">
        <v>814</v>
      </c>
      <c r="F386" t="s">
        <v>12</v>
      </c>
      <c r="G386">
        <v>85000000</v>
      </c>
      <c r="H386">
        <v>2006</v>
      </c>
      <c r="I386">
        <v>6.9</v>
      </c>
    </row>
    <row r="387" spans="1:9" x14ac:dyDescent="0.45">
      <c r="A387" t="s">
        <v>590</v>
      </c>
      <c r="B387">
        <v>140</v>
      </c>
      <c r="C387">
        <v>111544445</v>
      </c>
      <c r="D387" t="s">
        <v>381</v>
      </c>
      <c r="E387" t="s">
        <v>815</v>
      </c>
      <c r="F387" t="s">
        <v>12</v>
      </c>
      <c r="G387">
        <v>90000000</v>
      </c>
      <c r="H387">
        <v>1998</v>
      </c>
      <c r="I387">
        <v>7.3</v>
      </c>
    </row>
    <row r="388" spans="1:9" x14ac:dyDescent="0.45">
      <c r="A388" t="s">
        <v>813</v>
      </c>
      <c r="B388">
        <v>120</v>
      </c>
      <c r="C388">
        <v>112703470</v>
      </c>
      <c r="D388" t="s">
        <v>481</v>
      </c>
      <c r="E388" t="s">
        <v>816</v>
      </c>
      <c r="F388" t="s">
        <v>12</v>
      </c>
      <c r="G388">
        <v>85000000</v>
      </c>
      <c r="H388">
        <v>2009</v>
      </c>
      <c r="I388">
        <v>6.6</v>
      </c>
    </row>
    <row r="389" spans="1:9" x14ac:dyDescent="0.45">
      <c r="A389" t="s">
        <v>520</v>
      </c>
      <c r="B389">
        <v>122</v>
      </c>
      <c r="C389">
        <v>117144465</v>
      </c>
      <c r="D389" t="s">
        <v>521</v>
      </c>
      <c r="E389" t="s">
        <v>817</v>
      </c>
      <c r="F389" t="s">
        <v>12</v>
      </c>
      <c r="G389">
        <v>85000000</v>
      </c>
      <c r="H389">
        <v>2007</v>
      </c>
      <c r="I389">
        <v>6.9</v>
      </c>
    </row>
    <row r="390" spans="1:9" x14ac:dyDescent="0.45">
      <c r="A390" t="s">
        <v>818</v>
      </c>
      <c r="B390">
        <v>83</v>
      </c>
      <c r="C390">
        <v>84303558</v>
      </c>
      <c r="D390" t="s">
        <v>155</v>
      </c>
      <c r="E390" t="s">
        <v>819</v>
      </c>
      <c r="F390" t="s">
        <v>12</v>
      </c>
      <c r="G390">
        <v>85000000</v>
      </c>
      <c r="H390">
        <v>2006</v>
      </c>
      <c r="I390">
        <v>6.2</v>
      </c>
    </row>
    <row r="391" spans="1:9" x14ac:dyDescent="0.45">
      <c r="A391" t="s">
        <v>820</v>
      </c>
      <c r="B391">
        <v>139</v>
      </c>
      <c r="C391">
        <v>150832203</v>
      </c>
      <c r="D391" t="s">
        <v>467</v>
      </c>
      <c r="E391" t="s">
        <v>821</v>
      </c>
      <c r="F391" t="s">
        <v>12</v>
      </c>
      <c r="G391">
        <v>85000000</v>
      </c>
      <c r="H391">
        <v>2014</v>
      </c>
      <c r="I391">
        <v>6.7</v>
      </c>
    </row>
    <row r="392" spans="1:9" x14ac:dyDescent="0.45">
      <c r="A392" t="s">
        <v>822</v>
      </c>
      <c r="B392">
        <v>131</v>
      </c>
      <c r="C392">
        <v>51396781</v>
      </c>
      <c r="D392" t="s">
        <v>674</v>
      </c>
      <c r="E392" t="s">
        <v>823</v>
      </c>
      <c r="F392" t="s">
        <v>12</v>
      </c>
      <c r="G392">
        <v>68000000</v>
      </c>
      <c r="H392">
        <v>2001</v>
      </c>
      <c r="I392">
        <v>7.6</v>
      </c>
    </row>
    <row r="393" spans="1:9" x14ac:dyDescent="0.45">
      <c r="A393" t="s">
        <v>77</v>
      </c>
      <c r="B393">
        <v>104</v>
      </c>
      <c r="C393">
        <v>47592825</v>
      </c>
      <c r="D393" t="s">
        <v>364</v>
      </c>
      <c r="E393" t="s">
        <v>824</v>
      </c>
      <c r="F393" t="s">
        <v>12</v>
      </c>
      <c r="G393">
        <v>85000000</v>
      </c>
      <c r="H393">
        <v>2003</v>
      </c>
      <c r="I393">
        <v>6.7</v>
      </c>
    </row>
    <row r="394" spans="1:9" x14ac:dyDescent="0.45">
      <c r="A394" t="s">
        <v>445</v>
      </c>
      <c r="B394">
        <v>130</v>
      </c>
      <c r="C394">
        <v>50016394</v>
      </c>
      <c r="D394" t="s">
        <v>825</v>
      </c>
      <c r="E394" t="s">
        <v>826</v>
      </c>
      <c r="F394" t="s">
        <v>12</v>
      </c>
      <c r="G394">
        <v>70000000</v>
      </c>
      <c r="H394">
        <v>1993</v>
      </c>
      <c r="I394">
        <v>6.2</v>
      </c>
    </row>
    <row r="395" spans="1:9" x14ac:dyDescent="0.45">
      <c r="A395" t="s">
        <v>54</v>
      </c>
      <c r="B395">
        <v>145</v>
      </c>
      <c r="C395">
        <v>57010853</v>
      </c>
      <c r="D395" t="s">
        <v>73</v>
      </c>
      <c r="E395" t="s">
        <v>827</v>
      </c>
      <c r="F395" t="s">
        <v>12</v>
      </c>
      <c r="G395">
        <v>85000000</v>
      </c>
      <c r="H395">
        <v>2005</v>
      </c>
      <c r="I395">
        <v>7.3</v>
      </c>
    </row>
    <row r="396" spans="1:9" x14ac:dyDescent="0.45">
      <c r="A396" t="s">
        <v>134</v>
      </c>
      <c r="B396">
        <v>104</v>
      </c>
      <c r="C396">
        <v>62494975</v>
      </c>
      <c r="D396" t="s">
        <v>115</v>
      </c>
      <c r="E396" t="s">
        <v>828</v>
      </c>
      <c r="F396" t="s">
        <v>12</v>
      </c>
      <c r="G396">
        <v>85000000</v>
      </c>
      <c r="H396">
        <v>2006</v>
      </c>
      <c r="I396">
        <v>6</v>
      </c>
    </row>
    <row r="397" spans="1:9" x14ac:dyDescent="0.45">
      <c r="A397" t="s">
        <v>829</v>
      </c>
      <c r="B397">
        <v>97</v>
      </c>
      <c r="C397">
        <v>46440491</v>
      </c>
      <c r="D397" t="s">
        <v>94</v>
      </c>
      <c r="E397" t="s">
        <v>830</v>
      </c>
      <c r="F397" t="s">
        <v>12</v>
      </c>
      <c r="G397">
        <v>100000000</v>
      </c>
      <c r="H397">
        <v>2011</v>
      </c>
      <c r="I397">
        <v>7.1</v>
      </c>
    </row>
    <row r="398" spans="1:9" x14ac:dyDescent="0.45">
      <c r="A398" t="s">
        <v>831</v>
      </c>
      <c r="B398">
        <v>178</v>
      </c>
      <c r="C398">
        <v>44606335</v>
      </c>
      <c r="D398" t="s">
        <v>229</v>
      </c>
      <c r="E398" t="s">
        <v>832</v>
      </c>
      <c r="F398" t="s">
        <v>12</v>
      </c>
      <c r="G398">
        <v>90000000</v>
      </c>
      <c r="H398">
        <v>1998</v>
      </c>
      <c r="I398">
        <v>7.1</v>
      </c>
    </row>
    <row r="399" spans="1:9" x14ac:dyDescent="0.45">
      <c r="A399" t="s">
        <v>833</v>
      </c>
      <c r="B399">
        <v>108</v>
      </c>
      <c r="C399">
        <v>40048332</v>
      </c>
      <c r="D399" t="s">
        <v>310</v>
      </c>
      <c r="E399" t="s">
        <v>834</v>
      </c>
      <c r="F399" t="s">
        <v>12</v>
      </c>
      <c r="G399">
        <v>85000000</v>
      </c>
      <c r="H399">
        <v>2002</v>
      </c>
      <c r="I399">
        <v>5.5</v>
      </c>
    </row>
    <row r="400" spans="1:9" x14ac:dyDescent="0.45">
      <c r="A400" t="s">
        <v>836</v>
      </c>
      <c r="B400">
        <v>106</v>
      </c>
      <c r="C400">
        <v>64933670</v>
      </c>
      <c r="D400" t="s">
        <v>837</v>
      </c>
      <c r="E400" t="s">
        <v>838</v>
      </c>
      <c r="F400" t="s">
        <v>12</v>
      </c>
      <c r="G400">
        <v>85000000</v>
      </c>
      <c r="H400">
        <v>2012</v>
      </c>
      <c r="I400">
        <v>5.6</v>
      </c>
    </row>
    <row r="401" spans="1:9" x14ac:dyDescent="0.45">
      <c r="A401" t="s">
        <v>839</v>
      </c>
      <c r="B401">
        <v>112</v>
      </c>
      <c r="C401">
        <v>31494270</v>
      </c>
      <c r="D401" t="s">
        <v>840</v>
      </c>
      <c r="E401" t="s">
        <v>841</v>
      </c>
      <c r="F401" t="s">
        <v>12</v>
      </c>
      <c r="G401">
        <v>60000000</v>
      </c>
      <c r="H401">
        <v>2010</v>
      </c>
      <c r="I401">
        <v>7.5</v>
      </c>
    </row>
    <row r="402" spans="1:9" x14ac:dyDescent="0.45">
      <c r="A402" t="s">
        <v>842</v>
      </c>
      <c r="B402">
        <v>135</v>
      </c>
      <c r="C402">
        <v>31111260</v>
      </c>
      <c r="D402" t="s">
        <v>78</v>
      </c>
      <c r="E402" t="s">
        <v>843</v>
      </c>
      <c r="F402" t="s">
        <v>12</v>
      </c>
      <c r="G402">
        <v>60000000</v>
      </c>
      <c r="H402">
        <v>2003</v>
      </c>
      <c r="I402">
        <v>5.4</v>
      </c>
    </row>
    <row r="403" spans="1:9" x14ac:dyDescent="0.45">
      <c r="A403" t="s">
        <v>844</v>
      </c>
      <c r="B403">
        <v>109</v>
      </c>
      <c r="C403">
        <v>123307945</v>
      </c>
      <c r="D403" t="s">
        <v>845</v>
      </c>
      <c r="E403" t="s">
        <v>846</v>
      </c>
      <c r="F403" t="s">
        <v>12</v>
      </c>
      <c r="G403">
        <v>65000000</v>
      </c>
      <c r="H403">
        <v>2000</v>
      </c>
      <c r="I403">
        <v>4.3</v>
      </c>
    </row>
    <row r="404" spans="1:9" x14ac:dyDescent="0.45">
      <c r="A404" t="s">
        <v>535</v>
      </c>
      <c r="B404">
        <v>86</v>
      </c>
      <c r="C404">
        <v>153288182</v>
      </c>
      <c r="D404" t="s">
        <v>847</v>
      </c>
      <c r="E404" t="s">
        <v>848</v>
      </c>
      <c r="F404" t="s">
        <v>12</v>
      </c>
      <c r="G404">
        <v>84000000</v>
      </c>
      <c r="H404">
        <v>2002</v>
      </c>
      <c r="I404">
        <v>4.9000000000000004</v>
      </c>
    </row>
    <row r="405" spans="1:9" x14ac:dyDescent="0.45">
      <c r="A405" t="s">
        <v>849</v>
      </c>
      <c r="B405">
        <v>95</v>
      </c>
      <c r="C405">
        <v>13401683</v>
      </c>
      <c r="D405" t="s">
        <v>218</v>
      </c>
      <c r="E405" t="s">
        <v>850</v>
      </c>
      <c r="F405" t="s">
        <v>12</v>
      </c>
      <c r="G405">
        <v>35000000</v>
      </c>
      <c r="H405">
        <v>2012</v>
      </c>
      <c r="I405">
        <v>7.1</v>
      </c>
    </row>
    <row r="406" spans="1:9" x14ac:dyDescent="0.45">
      <c r="A406" t="s">
        <v>551</v>
      </c>
      <c r="B406">
        <v>107</v>
      </c>
      <c r="C406">
        <v>137340146</v>
      </c>
      <c r="D406" t="s">
        <v>851</v>
      </c>
      <c r="E406" t="s">
        <v>852</v>
      </c>
      <c r="F406" t="s">
        <v>12</v>
      </c>
      <c r="G406">
        <v>70000000</v>
      </c>
      <c r="H406">
        <v>2006</v>
      </c>
      <c r="I406">
        <v>6.4</v>
      </c>
    </row>
    <row r="407" spans="1:9" x14ac:dyDescent="0.45">
      <c r="A407" t="s">
        <v>515</v>
      </c>
      <c r="B407">
        <v>82</v>
      </c>
      <c r="C407">
        <v>43575716</v>
      </c>
      <c r="D407" t="s">
        <v>854</v>
      </c>
      <c r="E407" t="s">
        <v>855</v>
      </c>
      <c r="F407" t="s">
        <v>12</v>
      </c>
      <c r="G407">
        <v>85000000</v>
      </c>
      <c r="H407">
        <v>2010</v>
      </c>
      <c r="I407">
        <v>4.3</v>
      </c>
    </row>
    <row r="408" spans="1:9" x14ac:dyDescent="0.45">
      <c r="A408" t="s">
        <v>175</v>
      </c>
      <c r="B408">
        <v>88</v>
      </c>
      <c r="C408">
        <v>80170146</v>
      </c>
      <c r="D408" t="s">
        <v>78</v>
      </c>
      <c r="E408" t="s">
        <v>856</v>
      </c>
      <c r="F408" t="s">
        <v>12</v>
      </c>
      <c r="G408">
        <v>85000000</v>
      </c>
      <c r="H408">
        <v>2008</v>
      </c>
      <c r="I408">
        <v>6.1</v>
      </c>
    </row>
    <row r="409" spans="1:9" x14ac:dyDescent="0.45">
      <c r="A409" t="s">
        <v>127</v>
      </c>
      <c r="B409">
        <v>120</v>
      </c>
      <c r="C409">
        <v>75754670</v>
      </c>
      <c r="D409" t="s">
        <v>857</v>
      </c>
      <c r="E409" t="s">
        <v>859</v>
      </c>
      <c r="F409" t="s">
        <v>12</v>
      </c>
      <c r="G409">
        <v>85000000</v>
      </c>
      <c r="H409">
        <v>2008</v>
      </c>
      <c r="I409">
        <v>7</v>
      </c>
    </row>
    <row r="410" spans="1:9" x14ac:dyDescent="0.45">
      <c r="A410" t="s">
        <v>228</v>
      </c>
      <c r="B410">
        <v>162</v>
      </c>
      <c r="C410">
        <v>33048353</v>
      </c>
      <c r="D410" t="s">
        <v>860</v>
      </c>
      <c r="E410" t="s">
        <v>861</v>
      </c>
      <c r="F410" t="s">
        <v>12</v>
      </c>
      <c r="G410">
        <v>65000000</v>
      </c>
      <c r="H410">
        <v>2007</v>
      </c>
      <c r="I410">
        <v>7.7</v>
      </c>
    </row>
    <row r="411" spans="1:9" x14ac:dyDescent="0.45">
      <c r="A411" t="s">
        <v>517</v>
      </c>
      <c r="B411">
        <v>123</v>
      </c>
      <c r="C411">
        <v>34543701</v>
      </c>
      <c r="D411" t="s">
        <v>557</v>
      </c>
      <c r="E411" t="s">
        <v>862</v>
      </c>
      <c r="F411" t="s">
        <v>12</v>
      </c>
      <c r="G411">
        <v>82000000</v>
      </c>
      <c r="H411">
        <v>2000</v>
      </c>
      <c r="I411">
        <v>5.9</v>
      </c>
    </row>
    <row r="412" spans="1:9" x14ac:dyDescent="0.45">
      <c r="A412" t="s">
        <v>172</v>
      </c>
      <c r="B412">
        <v>101</v>
      </c>
      <c r="C412">
        <v>242589580</v>
      </c>
      <c r="D412" t="s">
        <v>863</v>
      </c>
      <c r="E412" t="s">
        <v>864</v>
      </c>
      <c r="F412" t="s">
        <v>12</v>
      </c>
      <c r="G412">
        <v>81000000</v>
      </c>
      <c r="H412">
        <v>2003</v>
      </c>
      <c r="I412">
        <v>6.7</v>
      </c>
    </row>
    <row r="413" spans="1:9" x14ac:dyDescent="0.45">
      <c r="A413" t="s">
        <v>610</v>
      </c>
      <c r="B413">
        <v>113</v>
      </c>
      <c r="C413">
        <v>102981571</v>
      </c>
      <c r="D413" t="s">
        <v>17</v>
      </c>
      <c r="E413" t="s">
        <v>865</v>
      </c>
      <c r="F413" t="s">
        <v>12</v>
      </c>
      <c r="G413">
        <v>80000000</v>
      </c>
      <c r="H413">
        <v>2010</v>
      </c>
      <c r="I413">
        <v>6.5</v>
      </c>
    </row>
    <row r="414" spans="1:9" x14ac:dyDescent="0.45">
      <c r="A414" t="s">
        <v>772</v>
      </c>
      <c r="B414">
        <v>110</v>
      </c>
      <c r="C414">
        <v>180965237</v>
      </c>
      <c r="D414" t="s">
        <v>17</v>
      </c>
      <c r="E414" t="s">
        <v>866</v>
      </c>
      <c r="F414" t="s">
        <v>12</v>
      </c>
      <c r="G414">
        <v>80000000</v>
      </c>
      <c r="H414">
        <v>1996</v>
      </c>
      <c r="I414">
        <v>7.1</v>
      </c>
    </row>
    <row r="415" spans="1:9" x14ac:dyDescent="0.45">
      <c r="A415" t="s">
        <v>790</v>
      </c>
      <c r="B415">
        <v>142</v>
      </c>
      <c r="C415">
        <v>407999255</v>
      </c>
      <c r="D415" t="s">
        <v>502</v>
      </c>
      <c r="E415" t="s">
        <v>867</v>
      </c>
      <c r="F415" t="s">
        <v>12</v>
      </c>
      <c r="G415">
        <v>78000000</v>
      </c>
      <c r="H415">
        <v>2012</v>
      </c>
      <c r="I415">
        <v>7.3</v>
      </c>
    </row>
    <row r="416" spans="1:9" x14ac:dyDescent="0.45">
      <c r="A416" t="s">
        <v>868</v>
      </c>
      <c r="B416">
        <v>102</v>
      </c>
      <c r="C416">
        <v>254455986</v>
      </c>
      <c r="D416" t="s">
        <v>565</v>
      </c>
      <c r="E416" t="s">
        <v>869</v>
      </c>
      <c r="F416" t="s">
        <v>12</v>
      </c>
      <c r="G416">
        <v>80000000</v>
      </c>
      <c r="H416">
        <v>2011</v>
      </c>
      <c r="I416">
        <v>6.5</v>
      </c>
    </row>
    <row r="417" spans="1:9" x14ac:dyDescent="0.45">
      <c r="A417" t="s">
        <v>88</v>
      </c>
      <c r="B417">
        <v>126</v>
      </c>
      <c r="C417">
        <v>162831698</v>
      </c>
      <c r="D417" t="s">
        <v>451</v>
      </c>
      <c r="E417" t="s">
        <v>870</v>
      </c>
      <c r="F417" t="s">
        <v>12</v>
      </c>
      <c r="G417">
        <v>80000000</v>
      </c>
      <c r="H417">
        <v>1992</v>
      </c>
      <c r="I417">
        <v>7</v>
      </c>
    </row>
    <row r="418" spans="1:9" x14ac:dyDescent="0.45">
      <c r="A418" t="s">
        <v>400</v>
      </c>
      <c r="B418">
        <v>83</v>
      </c>
      <c r="C418">
        <v>155019340</v>
      </c>
      <c r="D418" t="s">
        <v>155</v>
      </c>
      <c r="E418" t="s">
        <v>871</v>
      </c>
      <c r="F418" t="s">
        <v>12</v>
      </c>
      <c r="G418">
        <v>80000000</v>
      </c>
      <c r="H418">
        <v>2006</v>
      </c>
      <c r="I418">
        <v>6.8</v>
      </c>
    </row>
    <row r="419" spans="1:9" x14ac:dyDescent="0.45">
      <c r="A419" t="s">
        <v>215</v>
      </c>
      <c r="B419">
        <v>85</v>
      </c>
      <c r="C419">
        <v>145771527</v>
      </c>
      <c r="D419" t="s">
        <v>872</v>
      </c>
      <c r="E419" t="s">
        <v>873</v>
      </c>
      <c r="F419" t="s">
        <v>12</v>
      </c>
      <c r="G419">
        <v>80000000</v>
      </c>
      <c r="H419">
        <v>2002</v>
      </c>
      <c r="I419">
        <v>7.2</v>
      </c>
    </row>
    <row r="420" spans="1:9" x14ac:dyDescent="0.45">
      <c r="A420" t="s">
        <v>875</v>
      </c>
      <c r="B420">
        <v>120</v>
      </c>
      <c r="C420">
        <v>140459099</v>
      </c>
      <c r="D420" t="s">
        <v>876</v>
      </c>
      <c r="E420" t="s">
        <v>877</v>
      </c>
      <c r="F420" t="s">
        <v>12</v>
      </c>
      <c r="G420">
        <v>75000000</v>
      </c>
      <c r="H420">
        <v>1998</v>
      </c>
      <c r="I420">
        <v>6.1</v>
      </c>
    </row>
    <row r="421" spans="1:9" x14ac:dyDescent="0.45">
      <c r="A421" t="s">
        <v>338</v>
      </c>
      <c r="B421">
        <v>116</v>
      </c>
      <c r="C421">
        <v>53215979</v>
      </c>
      <c r="D421" t="s">
        <v>139</v>
      </c>
      <c r="E421" t="s">
        <v>878</v>
      </c>
      <c r="F421" t="s">
        <v>12</v>
      </c>
      <c r="G421">
        <v>84000000</v>
      </c>
      <c r="H421">
        <v>2013</v>
      </c>
      <c r="I421">
        <v>6.7</v>
      </c>
    </row>
    <row r="422" spans="1:9" x14ac:dyDescent="0.45">
      <c r="A422" t="s">
        <v>844</v>
      </c>
      <c r="B422">
        <v>113</v>
      </c>
      <c r="C422">
        <v>158115031</v>
      </c>
      <c r="D422" t="s">
        <v>879</v>
      </c>
      <c r="E422" t="s">
        <v>880</v>
      </c>
      <c r="F422" t="s">
        <v>12</v>
      </c>
      <c r="G422">
        <v>82000000</v>
      </c>
      <c r="H422">
        <v>2005</v>
      </c>
      <c r="I422">
        <v>6.4</v>
      </c>
    </row>
    <row r="423" spans="1:9" x14ac:dyDescent="0.45">
      <c r="A423" t="s">
        <v>201</v>
      </c>
      <c r="B423">
        <v>87</v>
      </c>
      <c r="C423">
        <v>133103929</v>
      </c>
      <c r="D423" t="s">
        <v>746</v>
      </c>
      <c r="E423" t="s">
        <v>881</v>
      </c>
      <c r="F423" t="s">
        <v>12</v>
      </c>
      <c r="G423">
        <v>75000000</v>
      </c>
      <c r="H423">
        <v>2011</v>
      </c>
      <c r="I423">
        <v>4.4000000000000004</v>
      </c>
    </row>
    <row r="424" spans="1:9" x14ac:dyDescent="0.45">
      <c r="A424" t="s">
        <v>750</v>
      </c>
      <c r="B424">
        <v>101</v>
      </c>
      <c r="C424">
        <v>133668525</v>
      </c>
      <c r="D424" t="s">
        <v>565</v>
      </c>
      <c r="E424" t="s">
        <v>882</v>
      </c>
      <c r="F424" t="s">
        <v>12</v>
      </c>
      <c r="G424">
        <v>80000000</v>
      </c>
      <c r="H424">
        <v>2013</v>
      </c>
      <c r="I424">
        <v>5.4</v>
      </c>
    </row>
    <row r="425" spans="1:9" x14ac:dyDescent="0.45">
      <c r="A425" t="s">
        <v>844</v>
      </c>
      <c r="B425">
        <v>110</v>
      </c>
      <c r="C425">
        <v>130313314</v>
      </c>
      <c r="D425" t="s">
        <v>552</v>
      </c>
      <c r="E425" t="s">
        <v>883</v>
      </c>
      <c r="F425" t="s">
        <v>12</v>
      </c>
      <c r="G425">
        <v>80000000</v>
      </c>
      <c r="H425">
        <v>2008</v>
      </c>
      <c r="I425">
        <v>6.5</v>
      </c>
    </row>
    <row r="426" spans="1:9" x14ac:dyDescent="0.45">
      <c r="A426" t="s">
        <v>813</v>
      </c>
      <c r="B426">
        <v>128</v>
      </c>
      <c r="C426">
        <v>124590960</v>
      </c>
      <c r="D426" t="s">
        <v>481</v>
      </c>
      <c r="E426" t="s">
        <v>884</v>
      </c>
      <c r="F426" t="s">
        <v>12</v>
      </c>
      <c r="G426">
        <v>80000000</v>
      </c>
      <c r="H426">
        <v>2003</v>
      </c>
      <c r="I426">
        <v>6.7</v>
      </c>
    </row>
    <row r="427" spans="1:9" x14ac:dyDescent="0.45">
      <c r="A427" t="s">
        <v>161</v>
      </c>
      <c r="B427">
        <v>138</v>
      </c>
      <c r="C427">
        <v>127968405</v>
      </c>
      <c r="D427" t="s">
        <v>284</v>
      </c>
      <c r="E427" t="s">
        <v>886</v>
      </c>
      <c r="F427" t="s">
        <v>12</v>
      </c>
      <c r="G427">
        <v>80000000</v>
      </c>
      <c r="H427">
        <v>2010</v>
      </c>
      <c r="I427">
        <v>8.1</v>
      </c>
    </row>
    <row r="428" spans="1:9" x14ac:dyDescent="0.45">
      <c r="A428" t="s">
        <v>887</v>
      </c>
      <c r="B428">
        <v>88</v>
      </c>
      <c r="C428">
        <v>120136047</v>
      </c>
      <c r="D428" t="s">
        <v>481</v>
      </c>
      <c r="E428" t="s">
        <v>888</v>
      </c>
      <c r="F428" t="s">
        <v>12</v>
      </c>
      <c r="G428">
        <v>80000000</v>
      </c>
      <c r="H428">
        <v>2008</v>
      </c>
      <c r="I428">
        <v>5.6</v>
      </c>
    </row>
    <row r="429" spans="1:9" x14ac:dyDescent="0.45">
      <c r="A429" t="s">
        <v>618</v>
      </c>
      <c r="B429">
        <v>91</v>
      </c>
      <c r="C429">
        <v>128200012</v>
      </c>
      <c r="D429" t="s">
        <v>210</v>
      </c>
      <c r="E429" t="s">
        <v>889</v>
      </c>
      <c r="F429" t="s">
        <v>12</v>
      </c>
      <c r="G429">
        <v>75000000</v>
      </c>
      <c r="H429">
        <v>2005</v>
      </c>
      <c r="I429">
        <v>6.3</v>
      </c>
    </row>
    <row r="430" spans="1:9" x14ac:dyDescent="0.45">
      <c r="A430" t="s">
        <v>454</v>
      </c>
      <c r="B430">
        <v>138</v>
      </c>
      <c r="C430">
        <v>112225777</v>
      </c>
      <c r="D430" t="s">
        <v>476</v>
      </c>
      <c r="E430" t="s">
        <v>890</v>
      </c>
      <c r="F430" t="s">
        <v>12</v>
      </c>
      <c r="G430">
        <v>80000000</v>
      </c>
      <c r="H430">
        <v>1997</v>
      </c>
      <c r="I430">
        <v>7.3</v>
      </c>
    </row>
    <row r="431" spans="1:9" x14ac:dyDescent="0.45">
      <c r="A431" t="s">
        <v>891</v>
      </c>
      <c r="B431">
        <v>99</v>
      </c>
      <c r="C431">
        <v>109993847</v>
      </c>
      <c r="D431" t="s">
        <v>892</v>
      </c>
      <c r="E431" t="s">
        <v>893</v>
      </c>
      <c r="F431" t="s">
        <v>12</v>
      </c>
      <c r="G431">
        <v>80000000</v>
      </c>
      <c r="H431">
        <v>2008</v>
      </c>
      <c r="I431">
        <v>6.1</v>
      </c>
    </row>
    <row r="432" spans="1:9" x14ac:dyDescent="0.45">
      <c r="A432" t="s">
        <v>16</v>
      </c>
      <c r="B432">
        <v>117</v>
      </c>
      <c r="C432">
        <v>104054514</v>
      </c>
      <c r="D432" t="s">
        <v>730</v>
      </c>
      <c r="E432" t="s">
        <v>894</v>
      </c>
      <c r="F432" t="s">
        <v>12</v>
      </c>
      <c r="G432">
        <v>80000000</v>
      </c>
      <c r="H432">
        <v>2002</v>
      </c>
      <c r="I432">
        <v>7.7</v>
      </c>
    </row>
    <row r="433" spans="1:9" x14ac:dyDescent="0.45">
      <c r="A433" t="s">
        <v>750</v>
      </c>
      <c r="B433">
        <v>117</v>
      </c>
      <c r="C433">
        <v>103028109</v>
      </c>
      <c r="D433" t="s">
        <v>570</v>
      </c>
      <c r="E433" t="s">
        <v>895</v>
      </c>
      <c r="F433" t="s">
        <v>12</v>
      </c>
      <c r="G433">
        <v>80000000</v>
      </c>
      <c r="H433">
        <v>2011</v>
      </c>
      <c r="I433">
        <v>6.4</v>
      </c>
    </row>
    <row r="434" spans="1:9" x14ac:dyDescent="0.45">
      <c r="A434" t="s">
        <v>609</v>
      </c>
      <c r="B434">
        <v>123</v>
      </c>
      <c r="C434">
        <v>101087161</v>
      </c>
      <c r="D434" t="s">
        <v>115</v>
      </c>
      <c r="E434" t="s">
        <v>896</v>
      </c>
      <c r="F434" t="s">
        <v>12</v>
      </c>
      <c r="G434">
        <v>75000000</v>
      </c>
      <c r="H434">
        <v>1997</v>
      </c>
      <c r="I434">
        <v>6.8</v>
      </c>
    </row>
    <row r="435" spans="1:9" x14ac:dyDescent="0.45">
      <c r="A435" t="s">
        <v>897</v>
      </c>
      <c r="B435">
        <v>118</v>
      </c>
      <c r="C435">
        <v>101111837</v>
      </c>
      <c r="D435" t="s">
        <v>392</v>
      </c>
      <c r="E435" t="s">
        <v>898</v>
      </c>
      <c r="F435" t="s">
        <v>12</v>
      </c>
      <c r="G435">
        <v>80000000</v>
      </c>
      <c r="H435">
        <v>2008</v>
      </c>
      <c r="I435">
        <v>6.6</v>
      </c>
    </row>
    <row r="436" spans="1:9" x14ac:dyDescent="0.45">
      <c r="A436" t="s">
        <v>899</v>
      </c>
      <c r="B436">
        <v>154</v>
      </c>
      <c r="C436">
        <v>95632614</v>
      </c>
      <c r="D436" t="s">
        <v>900</v>
      </c>
      <c r="E436" t="s">
        <v>901</v>
      </c>
      <c r="F436" t="s">
        <v>12</v>
      </c>
      <c r="G436">
        <v>79000000</v>
      </c>
      <c r="H436">
        <v>2003</v>
      </c>
      <c r="I436">
        <v>7.2</v>
      </c>
    </row>
    <row r="437" spans="1:9" x14ac:dyDescent="0.45">
      <c r="A437" t="s">
        <v>902</v>
      </c>
      <c r="B437">
        <v>118</v>
      </c>
      <c r="C437">
        <v>94822707</v>
      </c>
      <c r="D437" t="s">
        <v>239</v>
      </c>
      <c r="E437" t="s">
        <v>903</v>
      </c>
      <c r="F437" t="s">
        <v>12</v>
      </c>
      <c r="G437">
        <v>80000000</v>
      </c>
      <c r="H437">
        <v>2010</v>
      </c>
      <c r="I437">
        <v>6.9</v>
      </c>
    </row>
    <row r="438" spans="1:9" x14ac:dyDescent="0.45">
      <c r="A438" t="s">
        <v>904</v>
      </c>
      <c r="B438">
        <v>90</v>
      </c>
      <c r="C438">
        <v>92969824</v>
      </c>
      <c r="D438" t="s">
        <v>905</v>
      </c>
      <c r="E438" t="s">
        <v>906</v>
      </c>
      <c r="F438" t="s">
        <v>12</v>
      </c>
      <c r="G438">
        <v>80000000</v>
      </c>
      <c r="H438">
        <v>1997</v>
      </c>
      <c r="I438">
        <v>5.2</v>
      </c>
    </row>
    <row r="439" spans="1:9" x14ac:dyDescent="0.45">
      <c r="A439" t="s">
        <v>545</v>
      </c>
      <c r="B439">
        <v>113</v>
      </c>
      <c r="C439">
        <v>91188905</v>
      </c>
      <c r="D439" t="s">
        <v>907</v>
      </c>
      <c r="E439" t="s">
        <v>908</v>
      </c>
      <c r="F439" t="s">
        <v>12</v>
      </c>
      <c r="G439">
        <v>80000000</v>
      </c>
      <c r="H439">
        <v>1999</v>
      </c>
      <c r="I439">
        <v>4.9000000000000004</v>
      </c>
    </row>
    <row r="440" spans="1:9" x14ac:dyDescent="0.45">
      <c r="A440" t="s">
        <v>909</v>
      </c>
      <c r="B440">
        <v>88</v>
      </c>
      <c r="C440">
        <v>90443603</v>
      </c>
      <c r="D440" t="s">
        <v>910</v>
      </c>
      <c r="E440" t="s">
        <v>911</v>
      </c>
      <c r="F440" t="s">
        <v>12</v>
      </c>
      <c r="G440">
        <v>80000000</v>
      </c>
      <c r="H440">
        <v>1996</v>
      </c>
      <c r="I440">
        <v>6.3</v>
      </c>
    </row>
    <row r="441" spans="1:9" x14ac:dyDescent="0.45">
      <c r="A441" t="s">
        <v>271</v>
      </c>
      <c r="B441">
        <v>93</v>
      </c>
      <c r="C441">
        <v>82226474</v>
      </c>
      <c r="D441" t="s">
        <v>912</v>
      </c>
      <c r="E441" t="s">
        <v>913</v>
      </c>
      <c r="F441" t="s">
        <v>12</v>
      </c>
      <c r="G441">
        <v>65000000</v>
      </c>
      <c r="H441">
        <v>2006</v>
      </c>
      <c r="I441">
        <v>5.6</v>
      </c>
    </row>
    <row r="442" spans="1:9" x14ac:dyDescent="0.45">
      <c r="A442" t="s">
        <v>914</v>
      </c>
      <c r="B442">
        <v>104</v>
      </c>
      <c r="C442">
        <v>79363785</v>
      </c>
      <c r="D442" t="s">
        <v>915</v>
      </c>
      <c r="E442" t="s">
        <v>916</v>
      </c>
      <c r="F442" t="s">
        <v>12</v>
      </c>
      <c r="G442">
        <v>80000000</v>
      </c>
      <c r="H442">
        <v>2008</v>
      </c>
      <c r="I442">
        <v>5.5</v>
      </c>
    </row>
    <row r="443" spans="1:9" x14ac:dyDescent="0.45">
      <c r="A443" t="s">
        <v>357</v>
      </c>
      <c r="B443">
        <v>135</v>
      </c>
      <c r="C443">
        <v>76081498</v>
      </c>
      <c r="D443" t="s">
        <v>917</v>
      </c>
      <c r="E443" t="s">
        <v>918</v>
      </c>
      <c r="F443" t="s">
        <v>12</v>
      </c>
      <c r="G443">
        <v>75000000</v>
      </c>
      <c r="H443">
        <v>1997</v>
      </c>
      <c r="I443">
        <v>6.7</v>
      </c>
    </row>
    <row r="444" spans="1:9" x14ac:dyDescent="0.45">
      <c r="A444" t="s">
        <v>169</v>
      </c>
      <c r="B444">
        <v>134</v>
      </c>
      <c r="C444">
        <v>85707116</v>
      </c>
      <c r="D444" t="s">
        <v>497</v>
      </c>
      <c r="E444" t="s">
        <v>919</v>
      </c>
      <c r="F444" t="s">
        <v>12</v>
      </c>
      <c r="G444">
        <v>68000000</v>
      </c>
      <c r="H444">
        <v>2014</v>
      </c>
      <c r="I444">
        <v>7.6</v>
      </c>
    </row>
    <row r="445" spans="1:9" x14ac:dyDescent="0.45">
      <c r="A445" t="s">
        <v>920</v>
      </c>
      <c r="B445">
        <v>98</v>
      </c>
      <c r="C445">
        <v>74329966</v>
      </c>
      <c r="D445" t="s">
        <v>921</v>
      </c>
      <c r="E445" t="s">
        <v>922</v>
      </c>
      <c r="F445" t="s">
        <v>12</v>
      </c>
      <c r="G445">
        <v>70000000</v>
      </c>
      <c r="H445">
        <v>1998</v>
      </c>
      <c r="I445">
        <v>5.7</v>
      </c>
    </row>
    <row r="446" spans="1:9" x14ac:dyDescent="0.45">
      <c r="A446" t="s">
        <v>923</v>
      </c>
      <c r="B446">
        <v>80</v>
      </c>
      <c r="C446">
        <v>100169068</v>
      </c>
      <c r="D446" t="s">
        <v>155</v>
      </c>
      <c r="E446" t="s">
        <v>924</v>
      </c>
      <c r="F446" t="s">
        <v>12</v>
      </c>
      <c r="G446">
        <v>80000000</v>
      </c>
      <c r="H446">
        <v>2010</v>
      </c>
      <c r="I446">
        <v>4.5999999999999996</v>
      </c>
    </row>
    <row r="447" spans="1:9" x14ac:dyDescent="0.45">
      <c r="A447" t="s">
        <v>925</v>
      </c>
      <c r="B447">
        <v>83</v>
      </c>
      <c r="C447">
        <v>73215310</v>
      </c>
      <c r="D447" t="s">
        <v>926</v>
      </c>
      <c r="E447" t="s">
        <v>927</v>
      </c>
      <c r="F447" t="s">
        <v>12</v>
      </c>
      <c r="G447">
        <v>80000000</v>
      </c>
      <c r="H447">
        <v>2002</v>
      </c>
      <c r="I447">
        <v>7</v>
      </c>
    </row>
    <row r="448" spans="1:9" x14ac:dyDescent="0.45">
      <c r="A448" t="s">
        <v>551</v>
      </c>
      <c r="B448">
        <v>102</v>
      </c>
      <c r="C448">
        <v>80360866</v>
      </c>
      <c r="D448" t="s">
        <v>928</v>
      </c>
      <c r="E448" t="s">
        <v>929</v>
      </c>
      <c r="F448" t="s">
        <v>12</v>
      </c>
      <c r="G448">
        <v>80000000</v>
      </c>
      <c r="H448">
        <v>2011</v>
      </c>
      <c r="I448">
        <v>5.2</v>
      </c>
    </row>
    <row r="449" spans="1:9" x14ac:dyDescent="0.45">
      <c r="A449" t="s">
        <v>930</v>
      </c>
      <c r="B449">
        <v>130</v>
      </c>
      <c r="C449">
        <v>69102910</v>
      </c>
      <c r="D449" t="s">
        <v>931</v>
      </c>
      <c r="E449" t="s">
        <v>932</v>
      </c>
      <c r="F449" t="s">
        <v>12</v>
      </c>
      <c r="G449">
        <v>80000000</v>
      </c>
      <c r="H449">
        <v>1998</v>
      </c>
      <c r="I449">
        <v>5.0999999999999996</v>
      </c>
    </row>
    <row r="450" spans="1:9" x14ac:dyDescent="0.45">
      <c r="A450" t="s">
        <v>933</v>
      </c>
      <c r="B450">
        <v>129</v>
      </c>
      <c r="C450">
        <v>65948711</v>
      </c>
      <c r="D450" t="s">
        <v>757</v>
      </c>
      <c r="E450" t="s">
        <v>934</v>
      </c>
      <c r="F450" t="s">
        <v>12</v>
      </c>
      <c r="G450">
        <v>80000000</v>
      </c>
      <c r="H450">
        <v>2004</v>
      </c>
      <c r="I450">
        <v>6.6</v>
      </c>
    </row>
    <row r="451" spans="1:9" x14ac:dyDescent="0.45">
      <c r="A451" t="s">
        <v>803</v>
      </c>
      <c r="B451">
        <v>89</v>
      </c>
      <c r="C451">
        <v>169692572</v>
      </c>
      <c r="D451" t="s">
        <v>265</v>
      </c>
      <c r="E451" t="s">
        <v>935</v>
      </c>
      <c r="F451" t="s">
        <v>12</v>
      </c>
      <c r="G451">
        <v>80000000</v>
      </c>
      <c r="H451">
        <v>2015</v>
      </c>
      <c r="I451">
        <v>6.7</v>
      </c>
    </row>
    <row r="452" spans="1:9" x14ac:dyDescent="0.45">
      <c r="A452" t="s">
        <v>936</v>
      </c>
      <c r="B452">
        <v>74</v>
      </c>
      <c r="C452">
        <v>60507228</v>
      </c>
      <c r="D452" t="s">
        <v>937</v>
      </c>
      <c r="E452" t="s">
        <v>938</v>
      </c>
      <c r="F452" t="s">
        <v>12</v>
      </c>
      <c r="G452">
        <v>80000000</v>
      </c>
      <c r="H452">
        <v>1999</v>
      </c>
      <c r="I452">
        <v>7.3</v>
      </c>
    </row>
    <row r="453" spans="1:9" x14ac:dyDescent="0.45">
      <c r="A453" t="s">
        <v>312</v>
      </c>
      <c r="B453">
        <v>96</v>
      </c>
      <c r="C453">
        <v>56684819</v>
      </c>
      <c r="D453" t="s">
        <v>25</v>
      </c>
      <c r="E453" t="s">
        <v>939</v>
      </c>
      <c r="F453" t="s">
        <v>12</v>
      </c>
      <c r="G453">
        <v>80000000</v>
      </c>
      <c r="H453">
        <v>2002</v>
      </c>
      <c r="I453">
        <v>5.9</v>
      </c>
    </row>
    <row r="454" spans="1:9" x14ac:dyDescent="0.45">
      <c r="A454" t="s">
        <v>651</v>
      </c>
      <c r="B454">
        <v>114</v>
      </c>
      <c r="C454">
        <v>50628009</v>
      </c>
      <c r="D454" t="s">
        <v>940</v>
      </c>
      <c r="E454" t="s">
        <v>941</v>
      </c>
      <c r="F454" t="s">
        <v>12</v>
      </c>
      <c r="G454">
        <v>90000000</v>
      </c>
      <c r="H454">
        <v>1998</v>
      </c>
      <c r="I454">
        <v>5.6</v>
      </c>
    </row>
    <row r="455" spans="1:9" x14ac:dyDescent="0.45">
      <c r="A455" t="s">
        <v>572</v>
      </c>
      <c r="B455">
        <v>99</v>
      </c>
      <c r="C455">
        <v>69772969</v>
      </c>
      <c r="D455" t="s">
        <v>115</v>
      </c>
      <c r="E455" t="s">
        <v>942</v>
      </c>
      <c r="F455" t="s">
        <v>12</v>
      </c>
      <c r="G455">
        <v>80000000</v>
      </c>
      <c r="H455">
        <v>2001</v>
      </c>
      <c r="I455">
        <v>6.5</v>
      </c>
    </row>
    <row r="456" spans="1:9" x14ac:dyDescent="0.45">
      <c r="A456" t="s">
        <v>107</v>
      </c>
      <c r="B456">
        <v>129</v>
      </c>
      <c r="C456">
        <v>45356386</v>
      </c>
      <c r="D456" t="s">
        <v>47</v>
      </c>
      <c r="E456" t="s">
        <v>943</v>
      </c>
      <c r="F456" t="s">
        <v>944</v>
      </c>
      <c r="G456">
        <v>75000000</v>
      </c>
      <c r="H456">
        <v>2005</v>
      </c>
      <c r="I456">
        <v>5.9</v>
      </c>
    </row>
    <row r="457" spans="1:9" x14ac:dyDescent="0.45">
      <c r="A457" t="s">
        <v>945</v>
      </c>
      <c r="B457">
        <v>113</v>
      </c>
      <c r="C457">
        <v>55350897</v>
      </c>
      <c r="D457" t="s">
        <v>229</v>
      </c>
      <c r="E457" t="s">
        <v>946</v>
      </c>
      <c r="F457" t="s">
        <v>12</v>
      </c>
      <c r="G457">
        <v>85000000</v>
      </c>
      <c r="H457">
        <v>1998</v>
      </c>
      <c r="I457">
        <v>7</v>
      </c>
    </row>
    <row r="458" spans="1:9" x14ac:dyDescent="0.45">
      <c r="A458" t="s">
        <v>947</v>
      </c>
      <c r="B458">
        <v>90</v>
      </c>
      <c r="C458">
        <v>39442871</v>
      </c>
      <c r="D458" t="s">
        <v>948</v>
      </c>
      <c r="E458" t="s">
        <v>949</v>
      </c>
      <c r="F458" t="s">
        <v>12</v>
      </c>
      <c r="G458">
        <v>80000000</v>
      </c>
      <c r="H458">
        <v>2000</v>
      </c>
      <c r="I458">
        <v>5.3</v>
      </c>
    </row>
    <row r="459" spans="1:9" x14ac:dyDescent="0.45">
      <c r="A459" t="s">
        <v>950</v>
      </c>
      <c r="B459">
        <v>118</v>
      </c>
      <c r="C459">
        <v>37899638</v>
      </c>
      <c r="D459" t="s">
        <v>951</v>
      </c>
      <c r="E459" t="s">
        <v>952</v>
      </c>
      <c r="F459" t="s">
        <v>12</v>
      </c>
      <c r="G459">
        <v>88000000</v>
      </c>
      <c r="H459">
        <v>2005</v>
      </c>
      <c r="I459">
        <v>5.9</v>
      </c>
    </row>
    <row r="460" spans="1:9" x14ac:dyDescent="0.45">
      <c r="A460" t="s">
        <v>88</v>
      </c>
      <c r="B460">
        <v>106</v>
      </c>
      <c r="C460">
        <v>37754208</v>
      </c>
      <c r="D460" t="s">
        <v>652</v>
      </c>
      <c r="E460" t="s">
        <v>953</v>
      </c>
      <c r="F460" t="s">
        <v>12</v>
      </c>
      <c r="G460">
        <v>70000000</v>
      </c>
      <c r="H460">
        <v>1996</v>
      </c>
      <c r="I460">
        <v>6.3</v>
      </c>
    </row>
    <row r="461" spans="1:9" x14ac:dyDescent="0.45">
      <c r="A461" t="s">
        <v>217</v>
      </c>
      <c r="B461">
        <v>89</v>
      </c>
      <c r="C461">
        <v>38542418</v>
      </c>
      <c r="D461" t="s">
        <v>954</v>
      </c>
      <c r="E461" t="s">
        <v>955</v>
      </c>
      <c r="F461" t="s">
        <v>12</v>
      </c>
      <c r="G461">
        <v>80000000</v>
      </c>
      <c r="H461">
        <v>2009</v>
      </c>
      <c r="I461">
        <v>6.3</v>
      </c>
    </row>
    <row r="462" spans="1:9" x14ac:dyDescent="0.45">
      <c r="A462" t="s">
        <v>504</v>
      </c>
      <c r="B462">
        <v>145</v>
      </c>
      <c r="C462">
        <v>34566746</v>
      </c>
      <c r="D462" t="s">
        <v>956</v>
      </c>
      <c r="E462" t="s">
        <v>957</v>
      </c>
      <c r="F462" t="s">
        <v>12</v>
      </c>
      <c r="G462">
        <v>80000000</v>
      </c>
      <c r="H462">
        <v>2000</v>
      </c>
      <c r="I462">
        <v>7.3</v>
      </c>
    </row>
    <row r="463" spans="1:9" x14ac:dyDescent="0.45">
      <c r="A463" t="s">
        <v>166</v>
      </c>
      <c r="B463">
        <v>114</v>
      </c>
      <c r="C463">
        <v>32885565</v>
      </c>
      <c r="D463" t="s">
        <v>239</v>
      </c>
      <c r="E463" t="s">
        <v>958</v>
      </c>
      <c r="F463" t="s">
        <v>12</v>
      </c>
      <c r="G463">
        <v>80000000</v>
      </c>
      <c r="H463">
        <v>1996</v>
      </c>
      <c r="I463">
        <v>5.8</v>
      </c>
    </row>
    <row r="464" spans="1:9" x14ac:dyDescent="0.45">
      <c r="A464" t="s">
        <v>959</v>
      </c>
      <c r="B464">
        <v>87</v>
      </c>
      <c r="C464">
        <v>36073232</v>
      </c>
      <c r="D464" t="s">
        <v>960</v>
      </c>
      <c r="E464" t="s">
        <v>961</v>
      </c>
      <c r="F464" t="s">
        <v>12</v>
      </c>
      <c r="G464">
        <v>80000000</v>
      </c>
      <c r="H464">
        <v>2013</v>
      </c>
      <c r="I464">
        <v>5.2</v>
      </c>
    </row>
    <row r="465" spans="1:9" x14ac:dyDescent="0.45">
      <c r="A465" t="s">
        <v>962</v>
      </c>
      <c r="B465">
        <v>91</v>
      </c>
      <c r="C465">
        <v>20950820</v>
      </c>
      <c r="D465" t="s">
        <v>401</v>
      </c>
      <c r="E465" t="s">
        <v>963</v>
      </c>
      <c r="F465" t="s">
        <v>12</v>
      </c>
      <c r="G465">
        <v>80000000</v>
      </c>
      <c r="H465">
        <v>2003</v>
      </c>
      <c r="I465">
        <v>5.7</v>
      </c>
    </row>
    <row r="466" spans="1:9" x14ac:dyDescent="0.45">
      <c r="A466" t="s">
        <v>54</v>
      </c>
      <c r="B466">
        <v>118</v>
      </c>
      <c r="C466">
        <v>19673424</v>
      </c>
      <c r="D466" t="s">
        <v>964</v>
      </c>
      <c r="E466" t="s">
        <v>965</v>
      </c>
      <c r="F466" t="s">
        <v>12</v>
      </c>
      <c r="G466">
        <v>80000000</v>
      </c>
      <c r="H466">
        <v>2009</v>
      </c>
      <c r="I466">
        <v>5.8</v>
      </c>
    </row>
    <row r="467" spans="1:9" x14ac:dyDescent="0.45">
      <c r="A467" t="s">
        <v>357</v>
      </c>
      <c r="B467">
        <v>116</v>
      </c>
      <c r="C467">
        <v>19480739</v>
      </c>
      <c r="D467" t="s">
        <v>25</v>
      </c>
      <c r="E467" t="s">
        <v>967</v>
      </c>
      <c r="F467" t="s">
        <v>12</v>
      </c>
      <c r="G467">
        <v>80000000</v>
      </c>
      <c r="H467">
        <v>2003</v>
      </c>
      <c r="I467">
        <v>5.6</v>
      </c>
    </row>
    <row r="468" spans="1:9" x14ac:dyDescent="0.45">
      <c r="A468" t="s">
        <v>968</v>
      </c>
      <c r="B468">
        <v>177</v>
      </c>
      <c r="C468">
        <v>17593391</v>
      </c>
      <c r="D468" t="s">
        <v>194</v>
      </c>
      <c r="E468" t="s">
        <v>969</v>
      </c>
      <c r="F468" t="s">
        <v>12</v>
      </c>
      <c r="G468">
        <v>80000000</v>
      </c>
      <c r="H468">
        <v>1997</v>
      </c>
      <c r="I468">
        <v>6</v>
      </c>
    </row>
    <row r="469" spans="1:9" x14ac:dyDescent="0.45">
      <c r="A469" t="s">
        <v>281</v>
      </c>
      <c r="B469">
        <v>97</v>
      </c>
      <c r="C469">
        <v>18318000</v>
      </c>
      <c r="D469" t="s">
        <v>837</v>
      </c>
      <c r="E469" t="s">
        <v>971</v>
      </c>
      <c r="F469" t="s">
        <v>12</v>
      </c>
      <c r="G469">
        <v>80000000</v>
      </c>
      <c r="H469">
        <v>1998</v>
      </c>
      <c r="I469">
        <v>5.8</v>
      </c>
    </row>
    <row r="470" spans="1:9" x14ac:dyDescent="0.45">
      <c r="A470" t="s">
        <v>363</v>
      </c>
      <c r="B470">
        <v>106</v>
      </c>
      <c r="C470">
        <v>27356090</v>
      </c>
      <c r="D470" t="s">
        <v>14</v>
      </c>
      <c r="E470" t="s">
        <v>972</v>
      </c>
      <c r="F470" t="s">
        <v>12</v>
      </c>
      <c r="G470">
        <v>90000000</v>
      </c>
      <c r="H470">
        <v>2015</v>
      </c>
      <c r="I470">
        <v>6</v>
      </c>
    </row>
    <row r="471" spans="1:9" x14ac:dyDescent="0.45">
      <c r="A471" t="s">
        <v>973</v>
      </c>
      <c r="B471">
        <v>106</v>
      </c>
      <c r="C471">
        <v>17473245</v>
      </c>
      <c r="D471" t="s">
        <v>954</v>
      </c>
      <c r="E471" t="s">
        <v>974</v>
      </c>
      <c r="F471" t="s">
        <v>12</v>
      </c>
      <c r="G471">
        <v>70000000</v>
      </c>
      <c r="H471">
        <v>2000</v>
      </c>
      <c r="I471">
        <v>5.7</v>
      </c>
    </row>
    <row r="472" spans="1:9" x14ac:dyDescent="0.45">
      <c r="A472" t="s">
        <v>678</v>
      </c>
      <c r="B472">
        <v>94</v>
      </c>
      <c r="C472">
        <v>15131330</v>
      </c>
      <c r="D472" t="s">
        <v>212</v>
      </c>
      <c r="E472" t="s">
        <v>975</v>
      </c>
      <c r="F472" t="s">
        <v>12</v>
      </c>
      <c r="G472">
        <v>86000000</v>
      </c>
      <c r="H472">
        <v>2006</v>
      </c>
      <c r="I472">
        <v>6</v>
      </c>
    </row>
    <row r="473" spans="1:9" x14ac:dyDescent="0.45">
      <c r="A473" t="s">
        <v>976</v>
      </c>
      <c r="B473">
        <v>104</v>
      </c>
      <c r="C473">
        <v>19406406</v>
      </c>
      <c r="D473" t="s">
        <v>977</v>
      </c>
      <c r="E473" t="s">
        <v>978</v>
      </c>
      <c r="F473" t="s">
        <v>496</v>
      </c>
      <c r="G473">
        <v>40000000</v>
      </c>
      <c r="H473">
        <v>2009</v>
      </c>
      <c r="I473">
        <v>7.8</v>
      </c>
    </row>
    <row r="474" spans="1:9" x14ac:dyDescent="0.45">
      <c r="A474" t="s">
        <v>623</v>
      </c>
      <c r="B474">
        <v>102</v>
      </c>
      <c r="C474">
        <v>1891821</v>
      </c>
      <c r="D474" t="s">
        <v>117</v>
      </c>
      <c r="E474" t="s">
        <v>979</v>
      </c>
      <c r="F474" t="s">
        <v>12</v>
      </c>
      <c r="G474">
        <v>52000000</v>
      </c>
      <c r="H474">
        <v>2005</v>
      </c>
      <c r="I474">
        <v>4.2</v>
      </c>
    </row>
    <row r="475" spans="1:9" x14ac:dyDescent="0.45">
      <c r="A475" t="s">
        <v>801</v>
      </c>
      <c r="B475">
        <v>105</v>
      </c>
      <c r="C475">
        <v>23219748</v>
      </c>
      <c r="D475" t="s">
        <v>980</v>
      </c>
      <c r="E475" t="s">
        <v>981</v>
      </c>
      <c r="F475" t="s">
        <v>12</v>
      </c>
      <c r="G475">
        <v>80000000</v>
      </c>
      <c r="H475">
        <v>2014</v>
      </c>
      <c r="I475">
        <v>5.6</v>
      </c>
    </row>
    <row r="476" spans="1:9" x14ac:dyDescent="0.45">
      <c r="A476" t="s">
        <v>283</v>
      </c>
      <c r="B476">
        <v>135</v>
      </c>
      <c r="C476">
        <v>170708996</v>
      </c>
      <c r="D476" t="s">
        <v>526</v>
      </c>
      <c r="E476" t="s">
        <v>982</v>
      </c>
      <c r="F476" t="s">
        <v>12</v>
      </c>
      <c r="G476">
        <v>58000000</v>
      </c>
      <c r="H476">
        <v>2001</v>
      </c>
      <c r="I476">
        <v>8.1999999999999993</v>
      </c>
    </row>
    <row r="477" spans="1:9" x14ac:dyDescent="0.45">
      <c r="A477" t="s">
        <v>818</v>
      </c>
      <c r="B477">
        <v>73</v>
      </c>
      <c r="C477">
        <v>422783777</v>
      </c>
      <c r="D477" t="s">
        <v>983</v>
      </c>
      <c r="E477" t="s">
        <v>984</v>
      </c>
      <c r="F477" t="s">
        <v>12</v>
      </c>
      <c r="G477">
        <v>45000000</v>
      </c>
      <c r="H477">
        <v>1994</v>
      </c>
      <c r="I477">
        <v>8.5</v>
      </c>
    </row>
    <row r="478" spans="1:9" x14ac:dyDescent="0.45">
      <c r="A478" t="s">
        <v>515</v>
      </c>
      <c r="B478">
        <v>94</v>
      </c>
      <c r="C478">
        <v>103812241</v>
      </c>
      <c r="D478" t="s">
        <v>57</v>
      </c>
      <c r="E478" t="s">
        <v>985</v>
      </c>
      <c r="F478" t="s">
        <v>12</v>
      </c>
      <c r="G478">
        <v>79000000</v>
      </c>
      <c r="H478">
        <v>2012</v>
      </c>
      <c r="I478">
        <v>5.8</v>
      </c>
    </row>
    <row r="479" spans="1:9" x14ac:dyDescent="0.45">
      <c r="A479" t="s">
        <v>986</v>
      </c>
      <c r="B479">
        <v>95</v>
      </c>
      <c r="C479">
        <v>119793567</v>
      </c>
      <c r="D479" t="s">
        <v>987</v>
      </c>
      <c r="E479" t="s">
        <v>988</v>
      </c>
      <c r="F479" t="s">
        <v>12</v>
      </c>
      <c r="G479">
        <v>78000000</v>
      </c>
      <c r="H479">
        <v>2013</v>
      </c>
      <c r="I479">
        <v>6.5</v>
      </c>
    </row>
    <row r="480" spans="1:9" x14ac:dyDescent="0.45">
      <c r="A480" t="s">
        <v>90</v>
      </c>
      <c r="B480">
        <v>124</v>
      </c>
      <c r="C480">
        <v>92930005</v>
      </c>
      <c r="D480" t="s">
        <v>730</v>
      </c>
      <c r="E480" t="s">
        <v>989</v>
      </c>
      <c r="F480" t="s">
        <v>12</v>
      </c>
      <c r="G480">
        <v>78000000</v>
      </c>
      <c r="H480">
        <v>2002</v>
      </c>
      <c r="I480">
        <v>7.2</v>
      </c>
    </row>
    <row r="481" spans="1:9" x14ac:dyDescent="0.45">
      <c r="A481" t="s">
        <v>300</v>
      </c>
      <c r="B481">
        <v>136</v>
      </c>
      <c r="C481">
        <v>67286731</v>
      </c>
      <c r="D481" t="s">
        <v>47</v>
      </c>
      <c r="E481" t="s">
        <v>990</v>
      </c>
      <c r="F481" t="s">
        <v>12</v>
      </c>
      <c r="G481">
        <v>100000000</v>
      </c>
      <c r="H481">
        <v>2004</v>
      </c>
      <c r="I481">
        <v>6.7</v>
      </c>
    </row>
    <row r="482" spans="1:9" x14ac:dyDescent="0.45">
      <c r="A482" t="s">
        <v>991</v>
      </c>
      <c r="B482">
        <v>107</v>
      </c>
      <c r="C482">
        <v>127083765</v>
      </c>
      <c r="D482" t="s">
        <v>115</v>
      </c>
      <c r="E482" t="s">
        <v>992</v>
      </c>
      <c r="F482" t="s">
        <v>12</v>
      </c>
      <c r="G482">
        <v>76000000</v>
      </c>
      <c r="H482">
        <v>2003</v>
      </c>
      <c r="I482">
        <v>5.9</v>
      </c>
    </row>
    <row r="483" spans="1:9" x14ac:dyDescent="0.45">
      <c r="A483" t="s">
        <v>394</v>
      </c>
      <c r="B483">
        <v>108</v>
      </c>
      <c r="C483">
        <v>1339152</v>
      </c>
      <c r="D483" t="s">
        <v>993</v>
      </c>
      <c r="E483" t="s">
        <v>994</v>
      </c>
      <c r="F483" t="s">
        <v>12</v>
      </c>
      <c r="G483">
        <v>81200000</v>
      </c>
      <c r="H483">
        <v>2015</v>
      </c>
      <c r="I483">
        <v>7.8</v>
      </c>
    </row>
    <row r="484" spans="1:9" x14ac:dyDescent="0.45">
      <c r="A484" t="s">
        <v>995</v>
      </c>
      <c r="B484">
        <v>99</v>
      </c>
      <c r="C484">
        <v>15071514</v>
      </c>
      <c r="D484" t="s">
        <v>996</v>
      </c>
      <c r="E484" t="s">
        <v>997</v>
      </c>
      <c r="F484" t="s">
        <v>12</v>
      </c>
      <c r="G484">
        <v>80000000</v>
      </c>
      <c r="H484">
        <v>2007</v>
      </c>
      <c r="I484">
        <v>5.9</v>
      </c>
    </row>
    <row r="485" spans="1:9" x14ac:dyDescent="0.45">
      <c r="A485" t="s">
        <v>998</v>
      </c>
      <c r="B485">
        <v>92</v>
      </c>
      <c r="C485">
        <v>26000610</v>
      </c>
      <c r="D485" t="s">
        <v>94</v>
      </c>
      <c r="E485" t="s">
        <v>999</v>
      </c>
      <c r="F485" t="s">
        <v>12</v>
      </c>
      <c r="G485">
        <v>76000000</v>
      </c>
      <c r="H485">
        <v>2000</v>
      </c>
      <c r="I485">
        <v>4.0999999999999996</v>
      </c>
    </row>
    <row r="486" spans="1:9" x14ac:dyDescent="0.45">
      <c r="A486" t="s">
        <v>1000</v>
      </c>
      <c r="B486">
        <v>87</v>
      </c>
      <c r="C486">
        <v>323505540</v>
      </c>
      <c r="D486" t="s">
        <v>1001</v>
      </c>
      <c r="E486" t="s">
        <v>1002</v>
      </c>
      <c r="F486" t="s">
        <v>12</v>
      </c>
      <c r="G486">
        <v>75000000</v>
      </c>
      <c r="H486">
        <v>2016</v>
      </c>
      <c r="I486">
        <v>6.8</v>
      </c>
    </row>
    <row r="487" spans="1:9" x14ac:dyDescent="0.45">
      <c r="A487" t="s">
        <v>1004</v>
      </c>
      <c r="B487">
        <v>110</v>
      </c>
      <c r="C487">
        <v>66462600</v>
      </c>
      <c r="D487" t="s">
        <v>10</v>
      </c>
      <c r="E487" t="s">
        <v>1005</v>
      </c>
      <c r="F487" t="s">
        <v>12</v>
      </c>
      <c r="G487">
        <v>78000000</v>
      </c>
      <c r="H487">
        <v>2003</v>
      </c>
      <c r="I487">
        <v>5.8</v>
      </c>
    </row>
    <row r="488" spans="1:9" x14ac:dyDescent="0.45">
      <c r="A488" t="s">
        <v>1006</v>
      </c>
      <c r="B488">
        <v>98</v>
      </c>
      <c r="C488">
        <v>368049635</v>
      </c>
      <c r="D488" t="s">
        <v>722</v>
      </c>
      <c r="E488" t="s">
        <v>1007</v>
      </c>
      <c r="F488" t="s">
        <v>12</v>
      </c>
      <c r="G488">
        <v>76000000</v>
      </c>
      <c r="H488">
        <v>2013</v>
      </c>
      <c r="I488">
        <v>7.5</v>
      </c>
    </row>
    <row r="489" spans="1:9" x14ac:dyDescent="0.45">
      <c r="A489" t="s">
        <v>141</v>
      </c>
      <c r="B489">
        <v>154</v>
      </c>
      <c r="C489">
        <v>306124059</v>
      </c>
      <c r="D489" t="s">
        <v>25</v>
      </c>
      <c r="E489" t="s">
        <v>1008</v>
      </c>
      <c r="F489" t="s">
        <v>12</v>
      </c>
      <c r="G489">
        <v>75000000</v>
      </c>
      <c r="H489">
        <v>1996</v>
      </c>
      <c r="I489">
        <v>6.9</v>
      </c>
    </row>
    <row r="490" spans="1:9" x14ac:dyDescent="0.45">
      <c r="A490" t="s">
        <v>130</v>
      </c>
      <c r="B490">
        <v>129</v>
      </c>
      <c r="C490">
        <v>229074524</v>
      </c>
      <c r="D490" t="s">
        <v>25</v>
      </c>
      <c r="E490" t="s">
        <v>1009</v>
      </c>
      <c r="F490" t="s">
        <v>12</v>
      </c>
      <c r="G490">
        <v>73000000</v>
      </c>
      <c r="H490">
        <v>1997</v>
      </c>
      <c r="I490">
        <v>6.5</v>
      </c>
    </row>
    <row r="491" spans="1:9" x14ac:dyDescent="0.45">
      <c r="A491" t="s">
        <v>268</v>
      </c>
      <c r="B491">
        <v>86</v>
      </c>
      <c r="C491">
        <v>193136719</v>
      </c>
      <c r="D491" t="s">
        <v>155</v>
      </c>
      <c r="E491" t="s">
        <v>1010</v>
      </c>
      <c r="F491" t="s">
        <v>12</v>
      </c>
      <c r="G491">
        <v>75000000</v>
      </c>
      <c r="H491">
        <v>2005</v>
      </c>
      <c r="I491">
        <v>6.9</v>
      </c>
    </row>
    <row r="492" spans="1:9" x14ac:dyDescent="0.45">
      <c r="A492" t="s">
        <v>413</v>
      </c>
      <c r="B492">
        <v>109</v>
      </c>
      <c r="C492">
        <v>35286428</v>
      </c>
      <c r="D492" t="s">
        <v>915</v>
      </c>
      <c r="E492" t="s">
        <v>1011</v>
      </c>
      <c r="F492" t="s">
        <v>12</v>
      </c>
      <c r="G492">
        <v>76000000</v>
      </c>
      <c r="H492">
        <v>2006</v>
      </c>
      <c r="I492">
        <v>7.9</v>
      </c>
    </row>
    <row r="493" spans="1:9" x14ac:dyDescent="0.45">
      <c r="A493" t="s">
        <v>40</v>
      </c>
      <c r="B493">
        <v>104</v>
      </c>
      <c r="C493">
        <v>157299717</v>
      </c>
      <c r="D493" t="s">
        <v>25</v>
      </c>
      <c r="E493" t="s">
        <v>1012</v>
      </c>
      <c r="F493" t="s">
        <v>12</v>
      </c>
      <c r="G493">
        <v>75000000</v>
      </c>
      <c r="H493">
        <v>2000</v>
      </c>
      <c r="I493">
        <v>7.4</v>
      </c>
    </row>
    <row r="494" spans="1:9" x14ac:dyDescent="0.45">
      <c r="A494" t="s">
        <v>741</v>
      </c>
      <c r="B494">
        <v>110</v>
      </c>
      <c r="C494">
        <v>134568845</v>
      </c>
      <c r="D494" t="s">
        <v>1013</v>
      </c>
      <c r="E494" t="s">
        <v>1014</v>
      </c>
      <c r="F494" t="s">
        <v>12</v>
      </c>
      <c r="G494">
        <v>75000000</v>
      </c>
      <c r="H494">
        <v>2008</v>
      </c>
      <c r="I494">
        <v>6.7</v>
      </c>
    </row>
    <row r="495" spans="1:9" x14ac:dyDescent="0.45">
      <c r="A495" t="s">
        <v>97</v>
      </c>
      <c r="B495">
        <v>136</v>
      </c>
      <c r="C495">
        <v>134006721</v>
      </c>
      <c r="D495" t="s">
        <v>17</v>
      </c>
      <c r="E495" t="s">
        <v>1015</v>
      </c>
      <c r="F495" t="s">
        <v>12</v>
      </c>
      <c r="G495">
        <v>75000000</v>
      </c>
      <c r="H495">
        <v>1996</v>
      </c>
      <c r="I495">
        <v>7.4</v>
      </c>
    </row>
    <row r="496" spans="1:9" x14ac:dyDescent="0.45">
      <c r="A496" t="s">
        <v>434</v>
      </c>
      <c r="B496">
        <v>115</v>
      </c>
      <c r="C496">
        <v>195329763</v>
      </c>
      <c r="D496" t="s">
        <v>350</v>
      </c>
      <c r="E496" t="s">
        <v>1016</v>
      </c>
      <c r="F496" t="s">
        <v>12</v>
      </c>
      <c r="G496">
        <v>80000000</v>
      </c>
      <c r="H496">
        <v>2006</v>
      </c>
      <c r="I496">
        <v>6.9</v>
      </c>
    </row>
    <row r="497" spans="1:9" x14ac:dyDescent="0.45">
      <c r="A497" t="s">
        <v>844</v>
      </c>
      <c r="B497">
        <v>99</v>
      </c>
      <c r="C497">
        <v>120776832</v>
      </c>
      <c r="D497" t="s">
        <v>570</v>
      </c>
      <c r="E497" t="s">
        <v>1017</v>
      </c>
      <c r="F497" t="s">
        <v>12</v>
      </c>
      <c r="G497">
        <v>75000000</v>
      </c>
      <c r="H497">
        <v>2004</v>
      </c>
      <c r="I497">
        <v>6.8</v>
      </c>
    </row>
    <row r="498" spans="1:9" x14ac:dyDescent="0.45">
      <c r="A498" t="s">
        <v>891</v>
      </c>
      <c r="B498">
        <v>117</v>
      </c>
      <c r="C498">
        <v>118823091</v>
      </c>
      <c r="D498" t="s">
        <v>1018</v>
      </c>
      <c r="E498" t="s">
        <v>1019</v>
      </c>
      <c r="F498" t="s">
        <v>12</v>
      </c>
      <c r="G498">
        <v>75000000</v>
      </c>
      <c r="H498">
        <v>2007</v>
      </c>
      <c r="I498">
        <v>6.7</v>
      </c>
    </row>
    <row r="499" spans="1:9" x14ac:dyDescent="0.45">
      <c r="A499" t="s">
        <v>711</v>
      </c>
      <c r="B499">
        <v>125</v>
      </c>
      <c r="C499">
        <v>41814863</v>
      </c>
      <c r="D499" t="s">
        <v>1020</v>
      </c>
      <c r="E499" t="s">
        <v>1021</v>
      </c>
      <c r="F499" t="s">
        <v>12</v>
      </c>
      <c r="G499">
        <v>50000000</v>
      </c>
      <c r="H499">
        <v>2004</v>
      </c>
      <c r="I499">
        <v>5.0999999999999996</v>
      </c>
    </row>
    <row r="500" spans="1:9" x14ac:dyDescent="0.45">
      <c r="A500" t="s">
        <v>1022</v>
      </c>
      <c r="B500">
        <v>110</v>
      </c>
      <c r="C500">
        <v>97360069</v>
      </c>
      <c r="D500" t="s">
        <v>1023</v>
      </c>
      <c r="E500" t="s">
        <v>1024</v>
      </c>
      <c r="F500" t="s">
        <v>12</v>
      </c>
      <c r="G500">
        <v>75000000</v>
      </c>
      <c r="H500">
        <v>1999</v>
      </c>
      <c r="I500">
        <v>4.0999999999999996</v>
      </c>
    </row>
    <row r="501" spans="1:9" x14ac:dyDescent="0.45">
      <c r="A501" t="s">
        <v>379</v>
      </c>
      <c r="B501">
        <v>125</v>
      </c>
      <c r="C501">
        <v>117698894</v>
      </c>
      <c r="D501" t="s">
        <v>762</v>
      </c>
      <c r="E501" t="s">
        <v>1025</v>
      </c>
      <c r="F501" t="s">
        <v>12</v>
      </c>
      <c r="G501">
        <v>75000000</v>
      </c>
      <c r="H501">
        <v>2013</v>
      </c>
      <c r="I501">
        <v>7.3</v>
      </c>
    </row>
    <row r="502" spans="1:9" x14ac:dyDescent="0.45">
      <c r="A502" t="s">
        <v>750</v>
      </c>
      <c r="B502">
        <v>102</v>
      </c>
      <c r="C502">
        <v>162001186</v>
      </c>
      <c r="D502" t="s">
        <v>565</v>
      </c>
      <c r="E502" t="s">
        <v>1026</v>
      </c>
      <c r="F502" t="s">
        <v>12</v>
      </c>
      <c r="G502">
        <v>80000000</v>
      </c>
      <c r="H502">
        <v>2010</v>
      </c>
      <c r="I502">
        <v>6</v>
      </c>
    </row>
    <row r="503" spans="1:9" x14ac:dyDescent="0.45">
      <c r="A503" t="s">
        <v>130</v>
      </c>
      <c r="B503">
        <v>128</v>
      </c>
      <c r="C503">
        <v>77032279</v>
      </c>
      <c r="D503" t="s">
        <v>863</v>
      </c>
      <c r="E503" t="s">
        <v>1027</v>
      </c>
      <c r="F503" t="s">
        <v>12</v>
      </c>
      <c r="G503">
        <v>60000000</v>
      </c>
      <c r="H503">
        <v>2004</v>
      </c>
      <c r="I503">
        <v>7.3</v>
      </c>
    </row>
    <row r="504" spans="1:9" x14ac:dyDescent="0.45">
      <c r="A504" t="s">
        <v>765</v>
      </c>
      <c r="B504">
        <v>100</v>
      </c>
      <c r="C504">
        <v>73023275</v>
      </c>
      <c r="D504" t="s">
        <v>1028</v>
      </c>
      <c r="E504" t="s">
        <v>1029</v>
      </c>
      <c r="F504" t="s">
        <v>12</v>
      </c>
      <c r="G504">
        <v>35000000</v>
      </c>
      <c r="H504">
        <v>2009</v>
      </c>
      <c r="I504">
        <v>5.4</v>
      </c>
    </row>
    <row r="505" spans="1:9" x14ac:dyDescent="0.45">
      <c r="A505" t="s">
        <v>107</v>
      </c>
      <c r="B505">
        <v>124</v>
      </c>
      <c r="C505">
        <v>68473360</v>
      </c>
      <c r="D505" t="s">
        <v>239</v>
      </c>
      <c r="E505" t="s">
        <v>1030</v>
      </c>
      <c r="F505" t="s">
        <v>12</v>
      </c>
      <c r="G505">
        <v>75000000</v>
      </c>
      <c r="H505">
        <v>2000</v>
      </c>
      <c r="I505">
        <v>5.9</v>
      </c>
    </row>
    <row r="506" spans="1:9" x14ac:dyDescent="0.45">
      <c r="A506" t="s">
        <v>1031</v>
      </c>
      <c r="B506">
        <v>102</v>
      </c>
      <c r="C506">
        <v>66636385</v>
      </c>
      <c r="D506" t="s">
        <v>1032</v>
      </c>
      <c r="E506" t="s">
        <v>1033</v>
      </c>
      <c r="F506" t="s">
        <v>12</v>
      </c>
      <c r="G506">
        <v>75000000</v>
      </c>
      <c r="H506">
        <v>2007</v>
      </c>
      <c r="I506">
        <v>7.1</v>
      </c>
    </row>
    <row r="507" spans="1:9" x14ac:dyDescent="0.45">
      <c r="A507" t="s">
        <v>682</v>
      </c>
      <c r="B507">
        <v>90</v>
      </c>
      <c r="C507">
        <v>160762022</v>
      </c>
      <c r="D507" t="s">
        <v>155</v>
      </c>
      <c r="E507" t="s">
        <v>1034</v>
      </c>
      <c r="F507" t="s">
        <v>12</v>
      </c>
      <c r="G507">
        <v>75000000</v>
      </c>
      <c r="H507">
        <v>2004</v>
      </c>
      <c r="I507">
        <v>6</v>
      </c>
    </row>
    <row r="508" spans="1:9" x14ac:dyDescent="0.45">
      <c r="A508" t="s">
        <v>374</v>
      </c>
      <c r="B508">
        <v>130</v>
      </c>
      <c r="C508">
        <v>103338338</v>
      </c>
      <c r="D508" t="s">
        <v>1035</v>
      </c>
      <c r="E508" t="s">
        <v>1036</v>
      </c>
      <c r="F508" t="s">
        <v>12</v>
      </c>
      <c r="G508">
        <v>70000000</v>
      </c>
      <c r="H508">
        <v>2006</v>
      </c>
      <c r="I508">
        <v>6.5</v>
      </c>
    </row>
    <row r="509" spans="1:9" x14ac:dyDescent="0.45">
      <c r="A509" t="s">
        <v>1038</v>
      </c>
      <c r="B509">
        <v>118</v>
      </c>
      <c r="C509">
        <v>55808744</v>
      </c>
      <c r="D509" t="s">
        <v>1039</v>
      </c>
      <c r="E509" t="s">
        <v>1040</v>
      </c>
      <c r="F509" t="s">
        <v>12</v>
      </c>
      <c r="G509">
        <v>53000000</v>
      </c>
      <c r="H509">
        <v>2005</v>
      </c>
      <c r="I509">
        <v>5.7</v>
      </c>
    </row>
    <row r="510" spans="1:9" x14ac:dyDescent="0.45">
      <c r="A510" t="s">
        <v>130</v>
      </c>
      <c r="B510">
        <v>163</v>
      </c>
      <c r="C510">
        <v>47379090</v>
      </c>
      <c r="D510" t="s">
        <v>956</v>
      </c>
      <c r="E510" t="s">
        <v>1041</v>
      </c>
      <c r="F510" t="s">
        <v>12</v>
      </c>
      <c r="G510">
        <v>70000000</v>
      </c>
      <c r="H510">
        <v>2005</v>
      </c>
      <c r="I510">
        <v>7.6</v>
      </c>
    </row>
    <row r="511" spans="1:9" x14ac:dyDescent="0.45">
      <c r="A511" t="s">
        <v>1042</v>
      </c>
      <c r="B511">
        <v>142</v>
      </c>
      <c r="C511">
        <v>43426961</v>
      </c>
      <c r="D511" t="s">
        <v>653</v>
      </c>
      <c r="E511" t="s">
        <v>1043</v>
      </c>
      <c r="F511" t="s">
        <v>12</v>
      </c>
      <c r="G511">
        <v>70000000</v>
      </c>
      <c r="H511">
        <v>2003</v>
      </c>
      <c r="I511">
        <v>6.6</v>
      </c>
    </row>
    <row r="512" spans="1:9" x14ac:dyDescent="0.45">
      <c r="A512" t="s">
        <v>1044</v>
      </c>
      <c r="B512">
        <v>100</v>
      </c>
      <c r="C512">
        <v>47000485</v>
      </c>
      <c r="D512" t="s">
        <v>1045</v>
      </c>
      <c r="E512" t="s">
        <v>1046</v>
      </c>
      <c r="F512" t="s">
        <v>12</v>
      </c>
      <c r="G512">
        <v>75000000</v>
      </c>
      <c r="H512">
        <v>2010</v>
      </c>
      <c r="I512">
        <v>5.4</v>
      </c>
    </row>
    <row r="513" spans="1:9" x14ac:dyDescent="0.45">
      <c r="A513" t="s">
        <v>439</v>
      </c>
      <c r="B513">
        <v>116</v>
      </c>
      <c r="C513">
        <v>45434443</v>
      </c>
      <c r="D513" t="s">
        <v>552</v>
      </c>
      <c r="E513" t="s">
        <v>1047</v>
      </c>
      <c r="F513" t="s">
        <v>12</v>
      </c>
      <c r="G513">
        <v>75000000</v>
      </c>
      <c r="H513">
        <v>2015</v>
      </c>
      <c r="I513">
        <v>7.3</v>
      </c>
    </row>
    <row r="514" spans="1:9" x14ac:dyDescent="0.45">
      <c r="A514" t="s">
        <v>480</v>
      </c>
      <c r="B514">
        <v>131</v>
      </c>
      <c r="C514">
        <v>42044321</v>
      </c>
      <c r="D514" t="s">
        <v>481</v>
      </c>
      <c r="E514" t="s">
        <v>1048</v>
      </c>
      <c r="F514" t="s">
        <v>12</v>
      </c>
      <c r="G514">
        <v>80000000</v>
      </c>
      <c r="H514">
        <v>2004</v>
      </c>
      <c r="I514">
        <v>6.5</v>
      </c>
    </row>
    <row r="515" spans="1:9" x14ac:dyDescent="0.45">
      <c r="A515" t="s">
        <v>1049</v>
      </c>
      <c r="B515">
        <v>91</v>
      </c>
      <c r="C515">
        <v>73661010</v>
      </c>
      <c r="D515" t="s">
        <v>1050</v>
      </c>
      <c r="E515" t="s">
        <v>1051</v>
      </c>
      <c r="F515" t="s">
        <v>12</v>
      </c>
      <c r="G515">
        <v>75000000</v>
      </c>
      <c r="H515">
        <v>2006</v>
      </c>
      <c r="I515">
        <v>6.6</v>
      </c>
    </row>
    <row r="516" spans="1:9" x14ac:dyDescent="0.45">
      <c r="A516" t="s">
        <v>1052</v>
      </c>
      <c r="B516">
        <v>123</v>
      </c>
      <c r="C516">
        <v>41523271</v>
      </c>
      <c r="D516" t="s">
        <v>1053</v>
      </c>
      <c r="E516" t="s">
        <v>1054</v>
      </c>
      <c r="F516" t="s">
        <v>12</v>
      </c>
      <c r="G516">
        <v>80000000</v>
      </c>
      <c r="H516">
        <v>2001</v>
      </c>
      <c r="I516">
        <v>6.6</v>
      </c>
    </row>
    <row r="517" spans="1:9" x14ac:dyDescent="0.45">
      <c r="A517" t="s">
        <v>1055</v>
      </c>
      <c r="B517">
        <v>134</v>
      </c>
      <c r="C517">
        <v>37600435</v>
      </c>
      <c r="D517" t="s">
        <v>1056</v>
      </c>
      <c r="E517" t="s">
        <v>1057</v>
      </c>
      <c r="F517" t="s">
        <v>12</v>
      </c>
      <c r="G517">
        <v>55000000</v>
      </c>
      <c r="H517">
        <v>1995</v>
      </c>
      <c r="I517">
        <v>5.9</v>
      </c>
    </row>
    <row r="518" spans="1:9" x14ac:dyDescent="0.45">
      <c r="A518" t="s">
        <v>1058</v>
      </c>
      <c r="B518">
        <v>148</v>
      </c>
      <c r="C518">
        <v>39251128</v>
      </c>
      <c r="D518" t="s">
        <v>1059</v>
      </c>
      <c r="E518" t="s">
        <v>1060</v>
      </c>
      <c r="F518" t="s">
        <v>12</v>
      </c>
      <c r="G518">
        <v>75000000</v>
      </c>
      <c r="H518">
        <v>1999</v>
      </c>
      <c r="I518">
        <v>6.7</v>
      </c>
    </row>
    <row r="519" spans="1:9" x14ac:dyDescent="0.45">
      <c r="A519" t="s">
        <v>836</v>
      </c>
      <c r="B519">
        <v>110</v>
      </c>
      <c r="C519">
        <v>83503161</v>
      </c>
      <c r="D519" t="s">
        <v>1061</v>
      </c>
      <c r="E519" t="s">
        <v>1062</v>
      </c>
      <c r="F519" t="s">
        <v>12</v>
      </c>
      <c r="G519">
        <v>75000000</v>
      </c>
      <c r="H519">
        <v>2011</v>
      </c>
      <c r="I519">
        <v>6.1</v>
      </c>
    </row>
    <row r="520" spans="1:9" x14ac:dyDescent="0.45">
      <c r="A520" t="s">
        <v>1063</v>
      </c>
      <c r="B520">
        <v>113</v>
      </c>
      <c r="C520">
        <v>34636443</v>
      </c>
      <c r="D520" t="s">
        <v>381</v>
      </c>
      <c r="E520" t="s">
        <v>1064</v>
      </c>
      <c r="F520" t="s">
        <v>12</v>
      </c>
      <c r="G520">
        <v>52000000</v>
      </c>
      <c r="H520">
        <v>2005</v>
      </c>
      <c r="I520">
        <v>6.6</v>
      </c>
    </row>
    <row r="521" spans="1:9" x14ac:dyDescent="0.45">
      <c r="A521" t="s">
        <v>1065</v>
      </c>
      <c r="B521">
        <v>94</v>
      </c>
      <c r="C521">
        <v>22751979</v>
      </c>
      <c r="D521" t="s">
        <v>1066</v>
      </c>
      <c r="E521" t="s">
        <v>1067</v>
      </c>
      <c r="F521" t="s">
        <v>12</v>
      </c>
      <c r="G521">
        <v>75000000</v>
      </c>
      <c r="H521">
        <v>2000</v>
      </c>
      <c r="I521">
        <v>6.6</v>
      </c>
    </row>
    <row r="522" spans="1:9" x14ac:dyDescent="0.45">
      <c r="A522" t="s">
        <v>1068</v>
      </c>
      <c r="B522">
        <v>116</v>
      </c>
      <c r="C522">
        <v>30013346</v>
      </c>
      <c r="D522" t="s">
        <v>139</v>
      </c>
      <c r="E522" t="s">
        <v>1069</v>
      </c>
      <c r="F522" t="s">
        <v>12</v>
      </c>
      <c r="G522">
        <v>75000000</v>
      </c>
      <c r="H522">
        <v>2003</v>
      </c>
      <c r="I522">
        <v>5.3</v>
      </c>
    </row>
    <row r="523" spans="1:9" x14ac:dyDescent="0.45">
      <c r="A523" t="s">
        <v>801</v>
      </c>
      <c r="B523">
        <v>99</v>
      </c>
      <c r="C523">
        <v>14567883</v>
      </c>
      <c r="D523" t="s">
        <v>1070</v>
      </c>
      <c r="E523" t="s">
        <v>1071</v>
      </c>
      <c r="F523" t="s">
        <v>12</v>
      </c>
      <c r="G523">
        <v>75000000</v>
      </c>
      <c r="H523">
        <v>1998</v>
      </c>
      <c r="I523">
        <v>6</v>
      </c>
    </row>
    <row r="524" spans="1:9" x14ac:dyDescent="0.45">
      <c r="A524" t="s">
        <v>1073</v>
      </c>
      <c r="B524">
        <v>93</v>
      </c>
      <c r="C524">
        <v>5409517</v>
      </c>
      <c r="D524" t="s">
        <v>1074</v>
      </c>
      <c r="E524" t="s">
        <v>1075</v>
      </c>
      <c r="F524" t="s">
        <v>12</v>
      </c>
      <c r="G524">
        <v>75000000</v>
      </c>
      <c r="H524">
        <v>2001</v>
      </c>
      <c r="I524">
        <v>4.7</v>
      </c>
    </row>
    <row r="525" spans="1:9" x14ac:dyDescent="0.45">
      <c r="A525" t="s">
        <v>704</v>
      </c>
      <c r="B525">
        <v>113</v>
      </c>
      <c r="C525">
        <v>21009180</v>
      </c>
      <c r="D525" t="s">
        <v>239</v>
      </c>
      <c r="E525" t="s">
        <v>1076</v>
      </c>
      <c r="F525" t="s">
        <v>12</v>
      </c>
      <c r="G525">
        <v>45000000</v>
      </c>
      <c r="H525">
        <v>2004</v>
      </c>
      <c r="I525">
        <v>6.1</v>
      </c>
    </row>
    <row r="526" spans="1:9" x14ac:dyDescent="0.45">
      <c r="A526" t="s">
        <v>307</v>
      </c>
      <c r="B526">
        <v>106</v>
      </c>
      <c r="C526">
        <v>94999143</v>
      </c>
      <c r="D526" t="s">
        <v>757</v>
      </c>
      <c r="E526" t="s">
        <v>1077</v>
      </c>
      <c r="F526" t="s">
        <v>12</v>
      </c>
      <c r="G526">
        <v>75000000</v>
      </c>
      <c r="H526">
        <v>2000</v>
      </c>
      <c r="I526">
        <v>7.2</v>
      </c>
    </row>
    <row r="527" spans="1:9" x14ac:dyDescent="0.45">
      <c r="A527" t="s">
        <v>1078</v>
      </c>
      <c r="B527">
        <v>91</v>
      </c>
      <c r="C527">
        <v>336029560</v>
      </c>
      <c r="D527" t="s">
        <v>424</v>
      </c>
      <c r="E527" t="s">
        <v>1079</v>
      </c>
      <c r="F527" t="s">
        <v>12</v>
      </c>
      <c r="G527">
        <v>74000000</v>
      </c>
      <c r="H527">
        <v>2015</v>
      </c>
      <c r="I527">
        <v>6.4</v>
      </c>
    </row>
    <row r="528" spans="1:9" x14ac:dyDescent="0.45">
      <c r="A528" t="s">
        <v>38</v>
      </c>
      <c r="B528">
        <v>128</v>
      </c>
      <c r="C528">
        <v>36381716</v>
      </c>
      <c r="D528" t="s">
        <v>421</v>
      </c>
      <c r="E528" t="s">
        <v>1080</v>
      </c>
      <c r="F528" t="s">
        <v>12</v>
      </c>
      <c r="G528">
        <v>82000000</v>
      </c>
      <c r="H528">
        <v>2011</v>
      </c>
      <c r="I528">
        <v>6.1</v>
      </c>
    </row>
    <row r="529" spans="1:9" x14ac:dyDescent="0.45">
      <c r="A529" t="s">
        <v>772</v>
      </c>
      <c r="B529">
        <v>98</v>
      </c>
      <c r="C529">
        <v>55585389</v>
      </c>
      <c r="D529" t="s">
        <v>762</v>
      </c>
      <c r="E529" t="s">
        <v>1081</v>
      </c>
      <c r="F529" t="s">
        <v>12</v>
      </c>
      <c r="G529">
        <v>69000000</v>
      </c>
      <c r="H529">
        <v>1998</v>
      </c>
      <c r="I529">
        <v>5.9</v>
      </c>
    </row>
    <row r="530" spans="1:9" x14ac:dyDescent="0.45">
      <c r="A530" t="s">
        <v>1052</v>
      </c>
      <c r="B530">
        <v>134</v>
      </c>
      <c r="C530">
        <v>36976367</v>
      </c>
      <c r="D530" t="s">
        <v>757</v>
      </c>
      <c r="E530" t="s">
        <v>1082</v>
      </c>
      <c r="F530" t="s">
        <v>12</v>
      </c>
      <c r="G530">
        <v>75000000</v>
      </c>
      <c r="H530">
        <v>1998</v>
      </c>
      <c r="I530">
        <v>6</v>
      </c>
    </row>
    <row r="531" spans="1:9" x14ac:dyDescent="0.45">
      <c r="A531" t="s">
        <v>1083</v>
      </c>
      <c r="B531">
        <v>97</v>
      </c>
      <c r="C531">
        <v>107225164</v>
      </c>
      <c r="D531" t="s">
        <v>1084</v>
      </c>
      <c r="E531" t="s">
        <v>1085</v>
      </c>
      <c r="F531" t="s">
        <v>12</v>
      </c>
      <c r="G531">
        <v>73000000</v>
      </c>
      <c r="H531">
        <v>2016</v>
      </c>
      <c r="I531">
        <v>6.3</v>
      </c>
    </row>
    <row r="532" spans="1:9" x14ac:dyDescent="0.45">
      <c r="A532" t="s">
        <v>1058</v>
      </c>
      <c r="B532">
        <v>112</v>
      </c>
      <c r="C532">
        <v>70224196</v>
      </c>
      <c r="D532" t="s">
        <v>1086</v>
      </c>
      <c r="E532" t="s">
        <v>1087</v>
      </c>
      <c r="F532" t="s">
        <v>12</v>
      </c>
      <c r="G532">
        <v>70000000</v>
      </c>
      <c r="H532">
        <v>2008</v>
      </c>
      <c r="I532">
        <v>5.6</v>
      </c>
    </row>
    <row r="533" spans="1:9" x14ac:dyDescent="0.45">
      <c r="A533" t="s">
        <v>1088</v>
      </c>
      <c r="B533">
        <v>153</v>
      </c>
      <c r="C533">
        <v>51814190</v>
      </c>
      <c r="D533" t="s">
        <v>863</v>
      </c>
      <c r="E533" t="s">
        <v>1089</v>
      </c>
      <c r="F533" t="s">
        <v>12</v>
      </c>
      <c r="G533">
        <v>75000000</v>
      </c>
      <c r="H533">
        <v>2009</v>
      </c>
      <c r="I533">
        <v>6.4</v>
      </c>
    </row>
    <row r="534" spans="1:9" x14ac:dyDescent="0.45">
      <c r="A534" t="s">
        <v>77</v>
      </c>
      <c r="B534">
        <v>110</v>
      </c>
      <c r="C534">
        <v>47456450</v>
      </c>
      <c r="D534" t="s">
        <v>310</v>
      </c>
      <c r="E534" t="s">
        <v>1090</v>
      </c>
      <c r="F534" t="s">
        <v>12</v>
      </c>
      <c r="G534">
        <v>70000000</v>
      </c>
      <c r="H534">
        <v>2007</v>
      </c>
      <c r="I534">
        <v>7.1</v>
      </c>
    </row>
    <row r="535" spans="1:9" x14ac:dyDescent="0.45">
      <c r="A535" t="s">
        <v>594</v>
      </c>
      <c r="B535">
        <v>122</v>
      </c>
      <c r="C535">
        <v>148213377</v>
      </c>
      <c r="D535" t="s">
        <v>1091</v>
      </c>
      <c r="E535" t="s">
        <v>1092</v>
      </c>
      <c r="F535" t="s">
        <v>12</v>
      </c>
      <c r="G535">
        <v>73000000</v>
      </c>
      <c r="H535">
        <v>2006</v>
      </c>
      <c r="I535">
        <v>6.6</v>
      </c>
    </row>
    <row r="536" spans="1:9" x14ac:dyDescent="0.45">
      <c r="A536" t="s">
        <v>1093</v>
      </c>
      <c r="B536">
        <v>87</v>
      </c>
      <c r="C536">
        <v>112950721</v>
      </c>
      <c r="D536" t="s">
        <v>173</v>
      </c>
      <c r="E536" t="s">
        <v>1094</v>
      </c>
      <c r="F536" t="s">
        <v>12</v>
      </c>
      <c r="G536">
        <v>72000000</v>
      </c>
      <c r="H536">
        <v>2001</v>
      </c>
      <c r="I536">
        <v>4.5999999999999996</v>
      </c>
    </row>
    <row r="537" spans="1:9" x14ac:dyDescent="0.45">
      <c r="A537" t="s">
        <v>1095</v>
      </c>
      <c r="B537">
        <v>178</v>
      </c>
      <c r="C537">
        <v>75600000</v>
      </c>
      <c r="D537" t="s">
        <v>1096</v>
      </c>
      <c r="E537" t="s">
        <v>1097</v>
      </c>
      <c r="F537" t="s">
        <v>12</v>
      </c>
      <c r="G537">
        <v>72000000</v>
      </c>
      <c r="H537">
        <v>1995</v>
      </c>
      <c r="I537">
        <v>8.4</v>
      </c>
    </row>
    <row r="538" spans="1:9" x14ac:dyDescent="0.45">
      <c r="A538" t="s">
        <v>16</v>
      </c>
      <c r="B538">
        <v>125</v>
      </c>
      <c r="C538">
        <v>62647540</v>
      </c>
      <c r="D538" t="s">
        <v>497</v>
      </c>
      <c r="E538" t="s">
        <v>1098</v>
      </c>
      <c r="F538" t="s">
        <v>12</v>
      </c>
      <c r="G538">
        <v>70000000</v>
      </c>
      <c r="H538">
        <v>2005</v>
      </c>
      <c r="I538">
        <v>7.1</v>
      </c>
    </row>
    <row r="539" spans="1:9" x14ac:dyDescent="0.45">
      <c r="A539" t="s">
        <v>1099</v>
      </c>
      <c r="B539">
        <v>87</v>
      </c>
      <c r="C539">
        <v>183132370</v>
      </c>
      <c r="D539" t="s">
        <v>1100</v>
      </c>
      <c r="E539" t="s">
        <v>1101</v>
      </c>
      <c r="F539" t="s">
        <v>12</v>
      </c>
      <c r="G539">
        <v>75000000</v>
      </c>
      <c r="H539">
        <v>2007</v>
      </c>
      <c r="I539">
        <v>7.4</v>
      </c>
    </row>
    <row r="540" spans="1:9" x14ac:dyDescent="0.45">
      <c r="A540" t="s">
        <v>1102</v>
      </c>
      <c r="B540">
        <v>152</v>
      </c>
      <c r="C540">
        <v>27796042</v>
      </c>
      <c r="D540" t="s">
        <v>73</v>
      </c>
      <c r="E540" t="s">
        <v>1103</v>
      </c>
      <c r="F540" t="s">
        <v>12</v>
      </c>
      <c r="G540">
        <v>72000000</v>
      </c>
      <c r="H540">
        <v>2001</v>
      </c>
      <c r="I540">
        <v>6.9</v>
      </c>
    </row>
    <row r="541" spans="1:9" x14ac:dyDescent="0.45">
      <c r="A541" t="s">
        <v>711</v>
      </c>
      <c r="B541">
        <v>116</v>
      </c>
      <c r="C541">
        <v>32616869</v>
      </c>
      <c r="D541" t="s">
        <v>1104</v>
      </c>
      <c r="E541" t="s">
        <v>1105</v>
      </c>
      <c r="F541" t="s">
        <v>12</v>
      </c>
      <c r="G541">
        <v>72000000</v>
      </c>
      <c r="H541">
        <v>2001</v>
      </c>
      <c r="I541">
        <v>4.5</v>
      </c>
    </row>
    <row r="542" spans="1:9" x14ac:dyDescent="0.45">
      <c r="A542" t="s">
        <v>822</v>
      </c>
      <c r="B542">
        <v>109</v>
      </c>
      <c r="C542">
        <v>18947630</v>
      </c>
      <c r="D542" t="s">
        <v>1106</v>
      </c>
      <c r="E542" t="s">
        <v>1107</v>
      </c>
      <c r="F542" t="s">
        <v>12</v>
      </c>
      <c r="G542">
        <v>59660000</v>
      </c>
      <c r="H542">
        <v>2004</v>
      </c>
      <c r="I542">
        <v>7.1</v>
      </c>
    </row>
    <row r="543" spans="1:9" x14ac:dyDescent="0.45">
      <c r="A543" t="s">
        <v>307</v>
      </c>
      <c r="B543">
        <v>108</v>
      </c>
      <c r="C543">
        <v>114195633</v>
      </c>
      <c r="D543" t="s">
        <v>1108</v>
      </c>
      <c r="E543" t="s">
        <v>1109</v>
      </c>
      <c r="F543" t="s">
        <v>12</v>
      </c>
      <c r="G543">
        <v>60000000</v>
      </c>
      <c r="H543">
        <v>2004</v>
      </c>
      <c r="I543">
        <v>6.5</v>
      </c>
    </row>
    <row r="544" spans="1:9" x14ac:dyDescent="0.45">
      <c r="A544" t="s">
        <v>1110</v>
      </c>
      <c r="B544">
        <v>85</v>
      </c>
      <c r="C544">
        <v>144156464</v>
      </c>
      <c r="D544" t="s">
        <v>173</v>
      </c>
      <c r="E544" t="s">
        <v>1111</v>
      </c>
      <c r="F544" t="s">
        <v>12</v>
      </c>
      <c r="G544">
        <v>71500000</v>
      </c>
      <c r="H544">
        <v>1998</v>
      </c>
      <c r="I544">
        <v>5.3</v>
      </c>
    </row>
    <row r="545" spans="1:9" x14ac:dyDescent="0.45">
      <c r="A545" t="s">
        <v>307</v>
      </c>
      <c r="B545">
        <v>106</v>
      </c>
      <c r="C545">
        <v>227965690</v>
      </c>
      <c r="D545" t="s">
        <v>915</v>
      </c>
      <c r="E545" t="s">
        <v>1112</v>
      </c>
      <c r="F545" t="s">
        <v>12</v>
      </c>
      <c r="G545">
        <v>72000000</v>
      </c>
      <c r="H545">
        <v>2002</v>
      </c>
      <c r="I545">
        <v>6.7</v>
      </c>
    </row>
    <row r="546" spans="1:9" x14ac:dyDescent="0.45">
      <c r="A546" t="s">
        <v>50</v>
      </c>
      <c r="B546">
        <v>93</v>
      </c>
      <c r="C546">
        <v>436471036</v>
      </c>
      <c r="D546" t="s">
        <v>1113</v>
      </c>
      <c r="E546" t="s">
        <v>1114</v>
      </c>
      <c r="F546" t="s">
        <v>12</v>
      </c>
      <c r="G546">
        <v>150000000</v>
      </c>
      <c r="H546">
        <v>2004</v>
      </c>
      <c r="I546">
        <v>7.2</v>
      </c>
    </row>
    <row r="547" spans="1:9" x14ac:dyDescent="0.45">
      <c r="A547" t="s">
        <v>104</v>
      </c>
      <c r="B547">
        <v>117</v>
      </c>
      <c r="C547">
        <v>244052771</v>
      </c>
      <c r="D547" t="s">
        <v>105</v>
      </c>
      <c r="E547" t="s">
        <v>1115</v>
      </c>
      <c r="F547" t="s">
        <v>12</v>
      </c>
      <c r="G547">
        <v>120000000</v>
      </c>
      <c r="H547">
        <v>2006</v>
      </c>
      <c r="I547">
        <v>7.2</v>
      </c>
    </row>
    <row r="548" spans="1:9" x14ac:dyDescent="0.45">
      <c r="A548" t="s">
        <v>1116</v>
      </c>
      <c r="B548">
        <v>116</v>
      </c>
      <c r="C548">
        <v>152149590</v>
      </c>
      <c r="D548" t="s">
        <v>570</v>
      </c>
      <c r="E548" t="s">
        <v>1117</v>
      </c>
      <c r="F548" t="s">
        <v>12</v>
      </c>
      <c r="G548">
        <v>70000000</v>
      </c>
      <c r="H548">
        <v>1999</v>
      </c>
      <c r="I548">
        <v>5.5</v>
      </c>
    </row>
    <row r="549" spans="1:9" x14ac:dyDescent="0.45">
      <c r="A549" t="s">
        <v>166</v>
      </c>
      <c r="B549">
        <v>132</v>
      </c>
      <c r="C549">
        <v>141204016</v>
      </c>
      <c r="D549" t="s">
        <v>17</v>
      </c>
      <c r="E549" t="s">
        <v>1118</v>
      </c>
      <c r="F549" t="s">
        <v>12</v>
      </c>
      <c r="G549">
        <v>70000000</v>
      </c>
      <c r="H549">
        <v>2002</v>
      </c>
      <c r="I549">
        <v>5.8</v>
      </c>
    </row>
    <row r="550" spans="1:9" x14ac:dyDescent="0.45">
      <c r="A550" t="s">
        <v>1119</v>
      </c>
      <c r="B550">
        <v>92</v>
      </c>
      <c r="C550">
        <v>162495848</v>
      </c>
      <c r="D550" t="s">
        <v>94</v>
      </c>
      <c r="E550" t="s">
        <v>1120</v>
      </c>
      <c r="F550" t="s">
        <v>12</v>
      </c>
      <c r="G550">
        <v>74000000</v>
      </c>
      <c r="H550">
        <v>2015</v>
      </c>
      <c r="I550">
        <v>6</v>
      </c>
    </row>
    <row r="551" spans="1:9" x14ac:dyDescent="0.45">
      <c r="A551" t="s">
        <v>283</v>
      </c>
      <c r="B551">
        <v>139</v>
      </c>
      <c r="C551">
        <v>136448821</v>
      </c>
      <c r="D551" t="s">
        <v>521</v>
      </c>
      <c r="E551" t="s">
        <v>1121</v>
      </c>
      <c r="F551" t="s">
        <v>12</v>
      </c>
      <c r="G551">
        <v>80000000</v>
      </c>
      <c r="H551">
        <v>1996</v>
      </c>
      <c r="I551">
        <v>6.6</v>
      </c>
    </row>
    <row r="552" spans="1:9" x14ac:dyDescent="0.45">
      <c r="A552" t="s">
        <v>600</v>
      </c>
      <c r="B552">
        <v>153</v>
      </c>
      <c r="C552">
        <v>120523073</v>
      </c>
      <c r="D552" t="s">
        <v>1122</v>
      </c>
      <c r="E552" t="s">
        <v>1123</v>
      </c>
      <c r="F552" t="s">
        <v>12</v>
      </c>
      <c r="G552">
        <v>75000000</v>
      </c>
      <c r="H552">
        <v>2009</v>
      </c>
      <c r="I552">
        <v>8.3000000000000007</v>
      </c>
    </row>
    <row r="553" spans="1:9" x14ac:dyDescent="0.45">
      <c r="A553" t="s">
        <v>130</v>
      </c>
      <c r="B553">
        <v>142</v>
      </c>
      <c r="C553">
        <v>119654900</v>
      </c>
      <c r="D553" t="s">
        <v>263</v>
      </c>
      <c r="E553" t="s">
        <v>1124</v>
      </c>
      <c r="F553" t="s">
        <v>12</v>
      </c>
      <c r="G553">
        <v>70000000</v>
      </c>
      <c r="H553">
        <v>1991</v>
      </c>
      <c r="I553">
        <v>6.7</v>
      </c>
    </row>
    <row r="554" spans="1:9" x14ac:dyDescent="0.45">
      <c r="A554" t="s">
        <v>711</v>
      </c>
      <c r="B554">
        <v>124</v>
      </c>
      <c r="C554">
        <v>117541000</v>
      </c>
      <c r="D554" t="s">
        <v>20</v>
      </c>
      <c r="E554" t="s">
        <v>1125</v>
      </c>
      <c r="F554" t="s">
        <v>12</v>
      </c>
      <c r="G554">
        <v>70000000</v>
      </c>
      <c r="H554">
        <v>1990</v>
      </c>
      <c r="I554">
        <v>7.1</v>
      </c>
    </row>
    <row r="555" spans="1:9" x14ac:dyDescent="0.45">
      <c r="A555" t="s">
        <v>1126</v>
      </c>
      <c r="B555">
        <v>117</v>
      </c>
      <c r="C555">
        <v>116643346</v>
      </c>
      <c r="D555" t="s">
        <v>1127</v>
      </c>
      <c r="E555" t="s">
        <v>1128</v>
      </c>
      <c r="F555" t="s">
        <v>12</v>
      </c>
      <c r="G555">
        <v>80000000</v>
      </c>
      <c r="H555">
        <v>2003</v>
      </c>
      <c r="I555">
        <v>6</v>
      </c>
    </row>
    <row r="556" spans="1:9" x14ac:dyDescent="0.45">
      <c r="A556" t="s">
        <v>1129</v>
      </c>
      <c r="B556">
        <v>141</v>
      </c>
      <c r="C556">
        <v>100614858</v>
      </c>
      <c r="D556" t="s">
        <v>1130</v>
      </c>
      <c r="E556" t="s">
        <v>1131</v>
      </c>
      <c r="F556" t="s">
        <v>12</v>
      </c>
      <c r="G556">
        <v>68000000</v>
      </c>
      <c r="H556">
        <v>2001</v>
      </c>
      <c r="I556">
        <v>6.9</v>
      </c>
    </row>
    <row r="557" spans="1:9" x14ac:dyDescent="0.45">
      <c r="A557" t="s">
        <v>307</v>
      </c>
      <c r="B557">
        <v>110</v>
      </c>
      <c r="C557">
        <v>42272747</v>
      </c>
      <c r="D557" t="s">
        <v>1132</v>
      </c>
      <c r="E557" t="s">
        <v>1133</v>
      </c>
      <c r="F557" t="s">
        <v>12</v>
      </c>
      <c r="G557">
        <v>70000000</v>
      </c>
      <c r="H557">
        <v>2006</v>
      </c>
      <c r="I557">
        <v>5.6</v>
      </c>
    </row>
    <row r="558" spans="1:9" x14ac:dyDescent="0.45">
      <c r="A558" t="s">
        <v>801</v>
      </c>
      <c r="B558">
        <v>109</v>
      </c>
      <c r="C558">
        <v>80281096</v>
      </c>
      <c r="D558" t="s">
        <v>759</v>
      </c>
      <c r="E558" t="s">
        <v>1134</v>
      </c>
      <c r="F558" t="s">
        <v>12</v>
      </c>
      <c r="G558">
        <v>60000000</v>
      </c>
      <c r="H558">
        <v>2004</v>
      </c>
      <c r="I558">
        <v>5.6</v>
      </c>
    </row>
    <row r="559" spans="1:9" x14ac:dyDescent="0.45">
      <c r="A559" t="s">
        <v>1110</v>
      </c>
      <c r="B559">
        <v>88</v>
      </c>
      <c r="C559">
        <v>219613391</v>
      </c>
      <c r="D559" t="s">
        <v>1135</v>
      </c>
      <c r="E559" t="s">
        <v>1136</v>
      </c>
      <c r="F559" t="s">
        <v>12</v>
      </c>
      <c r="G559">
        <v>75000000</v>
      </c>
      <c r="H559">
        <v>2009</v>
      </c>
      <c r="I559">
        <v>4.5</v>
      </c>
    </row>
    <row r="560" spans="1:9" x14ac:dyDescent="0.45">
      <c r="A560" t="s">
        <v>1137</v>
      </c>
      <c r="B560">
        <v>124</v>
      </c>
      <c r="C560">
        <v>78120196</v>
      </c>
      <c r="D560" t="s">
        <v>343</v>
      </c>
      <c r="E560" t="s">
        <v>1138</v>
      </c>
      <c r="F560" t="s">
        <v>12</v>
      </c>
      <c r="G560">
        <v>75000000</v>
      </c>
      <c r="H560">
        <v>2002</v>
      </c>
      <c r="I560">
        <v>7.1</v>
      </c>
    </row>
    <row r="561" spans="1:9" x14ac:dyDescent="0.45">
      <c r="A561" t="s">
        <v>1042</v>
      </c>
      <c r="B561">
        <v>119</v>
      </c>
      <c r="C561">
        <v>98895417</v>
      </c>
      <c r="D561" t="s">
        <v>20</v>
      </c>
      <c r="E561" t="s">
        <v>1139</v>
      </c>
      <c r="F561" t="s">
        <v>12</v>
      </c>
      <c r="G561">
        <v>70000000</v>
      </c>
      <c r="H561">
        <v>2013</v>
      </c>
      <c r="I561">
        <v>6.5</v>
      </c>
    </row>
    <row r="562" spans="1:9" x14ac:dyDescent="0.45">
      <c r="A562" t="s">
        <v>1140</v>
      </c>
      <c r="B562">
        <v>103</v>
      </c>
      <c r="C562">
        <v>70117571</v>
      </c>
      <c r="D562" t="s">
        <v>78</v>
      </c>
      <c r="E562" t="s">
        <v>1141</v>
      </c>
      <c r="F562" t="s">
        <v>12</v>
      </c>
      <c r="G562">
        <v>58000000</v>
      </c>
      <c r="H562">
        <v>1998</v>
      </c>
      <c r="I562">
        <v>6.4</v>
      </c>
    </row>
    <row r="563" spans="1:9" x14ac:dyDescent="0.45">
      <c r="A563" t="s">
        <v>294</v>
      </c>
      <c r="B563">
        <v>116</v>
      </c>
      <c r="C563">
        <v>83552429</v>
      </c>
      <c r="D563" t="s">
        <v>218</v>
      </c>
      <c r="E563" t="s">
        <v>1142</v>
      </c>
      <c r="F563" t="s">
        <v>12</v>
      </c>
      <c r="G563">
        <v>70000000</v>
      </c>
      <c r="H563">
        <v>2011</v>
      </c>
      <c r="I563">
        <v>5.8</v>
      </c>
    </row>
    <row r="564" spans="1:9" x14ac:dyDescent="0.45">
      <c r="A564" t="s">
        <v>88</v>
      </c>
      <c r="B564">
        <v>125</v>
      </c>
      <c r="C564">
        <v>66257002</v>
      </c>
      <c r="D564" t="s">
        <v>459</v>
      </c>
      <c r="E564" t="s">
        <v>1143</v>
      </c>
      <c r="F564" t="s">
        <v>12</v>
      </c>
      <c r="G564">
        <v>70000000</v>
      </c>
      <c r="H564">
        <v>2003</v>
      </c>
      <c r="I564">
        <v>8</v>
      </c>
    </row>
    <row r="565" spans="1:9" x14ac:dyDescent="0.45">
      <c r="A565" t="s">
        <v>1031</v>
      </c>
      <c r="B565">
        <v>125</v>
      </c>
      <c r="C565">
        <v>65012000</v>
      </c>
      <c r="D565" t="s">
        <v>1144</v>
      </c>
      <c r="E565" t="s">
        <v>1145</v>
      </c>
      <c r="F565" t="s">
        <v>12</v>
      </c>
      <c r="G565">
        <v>70000000</v>
      </c>
      <c r="H565">
        <v>1994</v>
      </c>
      <c r="I565">
        <v>6.2</v>
      </c>
    </row>
    <row r="566" spans="1:9" x14ac:dyDescent="0.45">
      <c r="A566" t="s">
        <v>130</v>
      </c>
      <c r="B566">
        <v>146</v>
      </c>
      <c r="C566">
        <v>79883359</v>
      </c>
      <c r="D566" t="s">
        <v>1146</v>
      </c>
      <c r="E566" t="s">
        <v>1147</v>
      </c>
      <c r="F566" t="s">
        <v>12</v>
      </c>
      <c r="G566">
        <v>66000000</v>
      </c>
      <c r="H566">
        <v>2011</v>
      </c>
      <c r="I566">
        <v>7.2</v>
      </c>
    </row>
    <row r="567" spans="1:9" x14ac:dyDescent="0.45">
      <c r="A567" t="s">
        <v>1148</v>
      </c>
      <c r="B567">
        <v>118</v>
      </c>
      <c r="C567">
        <v>78031620</v>
      </c>
      <c r="D567" t="s">
        <v>1146</v>
      </c>
      <c r="E567" t="s">
        <v>1149</v>
      </c>
      <c r="F567" t="s">
        <v>12</v>
      </c>
      <c r="G567">
        <v>70000000</v>
      </c>
      <c r="H567">
        <v>2014</v>
      </c>
      <c r="I567">
        <v>6.1</v>
      </c>
    </row>
    <row r="568" spans="1:9" x14ac:dyDescent="0.45">
      <c r="A568" t="s">
        <v>9</v>
      </c>
      <c r="B568">
        <v>171</v>
      </c>
      <c r="C568">
        <v>54222000</v>
      </c>
      <c r="D568" t="s">
        <v>502</v>
      </c>
      <c r="E568" t="s">
        <v>1151</v>
      </c>
      <c r="F568" t="s">
        <v>12</v>
      </c>
      <c r="G568">
        <v>69500000</v>
      </c>
      <c r="H568">
        <v>1989</v>
      </c>
      <c r="I568">
        <v>7.6</v>
      </c>
    </row>
    <row r="569" spans="1:9" x14ac:dyDescent="0.45">
      <c r="A569" t="s">
        <v>254</v>
      </c>
      <c r="B569">
        <v>136</v>
      </c>
      <c r="C569">
        <v>52474616</v>
      </c>
      <c r="D569" t="s">
        <v>1152</v>
      </c>
      <c r="E569" t="s">
        <v>1153</v>
      </c>
      <c r="F569" t="s">
        <v>12</v>
      </c>
      <c r="G569">
        <v>70000000</v>
      </c>
      <c r="H569">
        <v>2010</v>
      </c>
      <c r="I569">
        <v>6.3</v>
      </c>
    </row>
    <row r="570" spans="1:9" x14ac:dyDescent="0.45">
      <c r="A570" t="s">
        <v>1154</v>
      </c>
      <c r="B570">
        <v>92</v>
      </c>
      <c r="C570">
        <v>55942830</v>
      </c>
      <c r="D570" t="s">
        <v>1155</v>
      </c>
      <c r="E570" t="s">
        <v>1156</v>
      </c>
      <c r="F570" t="s">
        <v>12</v>
      </c>
      <c r="G570">
        <v>70000000</v>
      </c>
      <c r="H570">
        <v>2014</v>
      </c>
      <c r="I570">
        <v>6.3</v>
      </c>
    </row>
    <row r="571" spans="1:9" x14ac:dyDescent="0.45">
      <c r="A571" t="s">
        <v>341</v>
      </c>
      <c r="B571">
        <v>116</v>
      </c>
      <c r="C571">
        <v>40932372</v>
      </c>
      <c r="D571" t="s">
        <v>20</v>
      </c>
      <c r="E571" t="s">
        <v>1157</v>
      </c>
      <c r="F571" t="s">
        <v>12</v>
      </c>
      <c r="G571">
        <v>70000000</v>
      </c>
      <c r="H571">
        <v>1998</v>
      </c>
      <c r="I571">
        <v>6.3</v>
      </c>
    </row>
    <row r="572" spans="1:9" x14ac:dyDescent="0.45">
      <c r="A572" t="s">
        <v>231</v>
      </c>
      <c r="B572">
        <v>127</v>
      </c>
      <c r="C572">
        <v>38345403</v>
      </c>
      <c r="D572" t="s">
        <v>1158</v>
      </c>
      <c r="E572" t="s">
        <v>1159</v>
      </c>
      <c r="F572" t="s">
        <v>12</v>
      </c>
      <c r="G572">
        <v>70000000</v>
      </c>
      <c r="H572">
        <v>2007</v>
      </c>
      <c r="I572">
        <v>7.7</v>
      </c>
    </row>
    <row r="573" spans="1:9" x14ac:dyDescent="0.45">
      <c r="A573" t="s">
        <v>822</v>
      </c>
      <c r="B573">
        <v>136</v>
      </c>
      <c r="C573">
        <v>37901509</v>
      </c>
      <c r="D573" t="s">
        <v>1160</v>
      </c>
      <c r="E573" t="s">
        <v>1161</v>
      </c>
      <c r="F573" t="s">
        <v>12</v>
      </c>
      <c r="G573">
        <v>70000000</v>
      </c>
      <c r="H573">
        <v>1997</v>
      </c>
      <c r="I573">
        <v>7</v>
      </c>
    </row>
    <row r="574" spans="1:9" x14ac:dyDescent="0.45">
      <c r="A574" t="s">
        <v>283</v>
      </c>
      <c r="B574">
        <v>111</v>
      </c>
      <c r="C574">
        <v>48430355</v>
      </c>
      <c r="D574" t="s">
        <v>863</v>
      </c>
      <c r="E574" t="s">
        <v>1162</v>
      </c>
      <c r="F574" t="s">
        <v>12</v>
      </c>
      <c r="G574">
        <v>70000000</v>
      </c>
      <c r="H574">
        <v>2011</v>
      </c>
      <c r="I574">
        <v>5.3</v>
      </c>
    </row>
    <row r="575" spans="1:9" x14ac:dyDescent="0.45">
      <c r="A575" t="s">
        <v>450</v>
      </c>
      <c r="B575">
        <v>116</v>
      </c>
      <c r="C575">
        <v>30157016</v>
      </c>
      <c r="D575" t="s">
        <v>364</v>
      </c>
      <c r="E575" t="s">
        <v>1163</v>
      </c>
      <c r="F575" t="s">
        <v>12</v>
      </c>
      <c r="G575">
        <v>70000000</v>
      </c>
      <c r="H575">
        <v>2002</v>
      </c>
      <c r="I575">
        <v>5.6</v>
      </c>
    </row>
    <row r="576" spans="1:9" x14ac:dyDescent="0.45">
      <c r="A576" t="s">
        <v>1164</v>
      </c>
      <c r="B576">
        <v>113</v>
      </c>
      <c r="C576">
        <v>28031250</v>
      </c>
      <c r="D576" t="s">
        <v>1165</v>
      </c>
      <c r="E576" t="s">
        <v>1166</v>
      </c>
      <c r="F576" t="s">
        <v>12</v>
      </c>
      <c r="G576">
        <v>60000000</v>
      </c>
      <c r="H576">
        <v>2005</v>
      </c>
      <c r="I576">
        <v>5.2</v>
      </c>
    </row>
    <row r="577" spans="1:9" x14ac:dyDescent="0.45">
      <c r="A577" t="s">
        <v>1110</v>
      </c>
      <c r="B577">
        <v>97</v>
      </c>
      <c r="C577">
        <v>33105600</v>
      </c>
      <c r="D577" t="s">
        <v>364</v>
      </c>
      <c r="E577" t="s">
        <v>1168</v>
      </c>
      <c r="F577" t="s">
        <v>12</v>
      </c>
      <c r="G577">
        <v>70000000</v>
      </c>
      <c r="H577">
        <v>2002</v>
      </c>
      <c r="I577">
        <v>5.4</v>
      </c>
    </row>
    <row r="578" spans="1:9" x14ac:dyDescent="0.45">
      <c r="A578" t="s">
        <v>1170</v>
      </c>
      <c r="B578">
        <v>88</v>
      </c>
      <c r="C578">
        <v>62321039</v>
      </c>
      <c r="D578" t="s">
        <v>1171</v>
      </c>
      <c r="E578" t="s">
        <v>1172</v>
      </c>
      <c r="F578" t="s">
        <v>12</v>
      </c>
      <c r="G578">
        <v>70000000</v>
      </c>
      <c r="H578">
        <v>2012</v>
      </c>
      <c r="I578">
        <v>6.4</v>
      </c>
    </row>
    <row r="579" spans="1:9" x14ac:dyDescent="0.45">
      <c r="A579" t="s">
        <v>891</v>
      </c>
      <c r="B579">
        <v>136</v>
      </c>
      <c r="C579">
        <v>38509342</v>
      </c>
      <c r="D579" t="s">
        <v>1173</v>
      </c>
      <c r="E579" t="s">
        <v>1174</v>
      </c>
      <c r="F579" t="s">
        <v>12</v>
      </c>
      <c r="G579">
        <v>75000000</v>
      </c>
      <c r="H579">
        <v>2012</v>
      </c>
      <c r="I579">
        <v>5.9</v>
      </c>
    </row>
    <row r="580" spans="1:9" x14ac:dyDescent="0.45">
      <c r="A580" t="s">
        <v>1175</v>
      </c>
      <c r="B580">
        <v>125</v>
      </c>
      <c r="C580">
        <v>19076815</v>
      </c>
      <c r="D580" t="s">
        <v>1146</v>
      </c>
      <c r="E580" t="s">
        <v>1176</v>
      </c>
      <c r="F580" t="s">
        <v>12</v>
      </c>
      <c r="G580">
        <v>60000000</v>
      </c>
      <c r="H580">
        <v>2002</v>
      </c>
      <c r="I580">
        <v>6.3</v>
      </c>
    </row>
    <row r="581" spans="1:9" x14ac:dyDescent="0.45">
      <c r="A581" t="s">
        <v>1177</v>
      </c>
      <c r="B581">
        <v>116</v>
      </c>
      <c r="C581">
        <v>25093607</v>
      </c>
      <c r="D581" t="s">
        <v>115</v>
      </c>
      <c r="E581" t="s">
        <v>1178</v>
      </c>
      <c r="F581" t="s">
        <v>12</v>
      </c>
      <c r="G581">
        <v>35000000</v>
      </c>
      <c r="H581">
        <v>2011</v>
      </c>
      <c r="I581">
        <v>6.5</v>
      </c>
    </row>
    <row r="582" spans="1:9" x14ac:dyDescent="0.45">
      <c r="A582" t="s">
        <v>1180</v>
      </c>
      <c r="B582">
        <v>97</v>
      </c>
      <c r="C582">
        <v>19819494</v>
      </c>
      <c r="D582" t="s">
        <v>152</v>
      </c>
      <c r="E582" t="s">
        <v>1181</v>
      </c>
      <c r="F582" t="s">
        <v>12</v>
      </c>
      <c r="G582">
        <v>70000000</v>
      </c>
      <c r="H582">
        <v>1998</v>
      </c>
      <c r="I582">
        <v>5.8</v>
      </c>
    </row>
    <row r="583" spans="1:9" x14ac:dyDescent="0.45">
      <c r="A583" t="s">
        <v>1182</v>
      </c>
      <c r="B583">
        <v>95</v>
      </c>
      <c r="C583">
        <v>13596911</v>
      </c>
      <c r="D583" t="s">
        <v>1183</v>
      </c>
      <c r="E583" t="s">
        <v>1184</v>
      </c>
      <c r="F583" t="s">
        <v>12</v>
      </c>
      <c r="G583">
        <v>70000000</v>
      </c>
      <c r="H583">
        <v>2001</v>
      </c>
      <c r="I583">
        <v>6.2</v>
      </c>
    </row>
    <row r="584" spans="1:9" x14ac:dyDescent="0.45">
      <c r="A584" t="s">
        <v>537</v>
      </c>
      <c r="B584">
        <v>88</v>
      </c>
      <c r="C584">
        <v>8460990</v>
      </c>
      <c r="D584" t="s">
        <v>1185</v>
      </c>
      <c r="E584" t="s">
        <v>1186</v>
      </c>
      <c r="F584" t="s">
        <v>12</v>
      </c>
      <c r="G584">
        <v>70000000</v>
      </c>
      <c r="H584">
        <v>2013</v>
      </c>
      <c r="I584">
        <v>5.6</v>
      </c>
    </row>
    <row r="585" spans="1:9" x14ac:dyDescent="0.45">
      <c r="A585" t="s">
        <v>554</v>
      </c>
      <c r="B585">
        <v>133</v>
      </c>
      <c r="C585">
        <v>7097125</v>
      </c>
      <c r="D585" t="s">
        <v>381</v>
      </c>
      <c r="E585" t="s">
        <v>1187</v>
      </c>
      <c r="F585" t="s">
        <v>12</v>
      </c>
      <c r="G585">
        <v>70000000</v>
      </c>
      <c r="H585">
        <v>2015</v>
      </c>
      <c r="I585">
        <v>5.4</v>
      </c>
    </row>
    <row r="586" spans="1:9" x14ac:dyDescent="0.45">
      <c r="A586" t="s">
        <v>1188</v>
      </c>
      <c r="B586">
        <v>106</v>
      </c>
      <c r="C586">
        <v>37760080</v>
      </c>
      <c r="D586" t="s">
        <v>540</v>
      </c>
      <c r="E586" t="s">
        <v>1189</v>
      </c>
      <c r="F586" t="s">
        <v>12</v>
      </c>
      <c r="G586">
        <v>70000000</v>
      </c>
      <c r="H586">
        <v>2004</v>
      </c>
      <c r="I586">
        <v>6.1</v>
      </c>
    </row>
    <row r="587" spans="1:9" x14ac:dyDescent="0.45">
      <c r="A587" t="s">
        <v>1190</v>
      </c>
      <c r="B587">
        <v>116</v>
      </c>
      <c r="C587">
        <v>5851188</v>
      </c>
      <c r="D587" t="s">
        <v>762</v>
      </c>
      <c r="E587" t="s">
        <v>1191</v>
      </c>
      <c r="F587" t="s">
        <v>12</v>
      </c>
      <c r="G587">
        <v>70000000</v>
      </c>
      <c r="H587">
        <v>2006</v>
      </c>
      <c r="I587">
        <v>4.2</v>
      </c>
    </row>
    <row r="588" spans="1:9" x14ac:dyDescent="0.45">
      <c r="A588" t="s">
        <v>1192</v>
      </c>
      <c r="B588">
        <v>115</v>
      </c>
      <c r="C588">
        <v>25121291</v>
      </c>
      <c r="D588" t="s">
        <v>1193</v>
      </c>
      <c r="E588" t="s">
        <v>1194</v>
      </c>
      <c r="F588" t="s">
        <v>12</v>
      </c>
      <c r="G588">
        <v>50000000</v>
      </c>
      <c r="H588">
        <v>2013</v>
      </c>
      <c r="I588">
        <v>6.7</v>
      </c>
    </row>
    <row r="589" spans="1:9" x14ac:dyDescent="0.45">
      <c r="A589" t="s">
        <v>711</v>
      </c>
      <c r="B589">
        <v>99</v>
      </c>
      <c r="C589">
        <v>18821279</v>
      </c>
      <c r="D589" t="s">
        <v>14</v>
      </c>
      <c r="E589" t="s">
        <v>1195</v>
      </c>
      <c r="F589" t="s">
        <v>12</v>
      </c>
      <c r="G589">
        <v>70000000</v>
      </c>
      <c r="H589">
        <v>2014</v>
      </c>
      <c r="I589">
        <v>4.2</v>
      </c>
    </row>
    <row r="590" spans="1:9" x14ac:dyDescent="0.45">
      <c r="A590" t="s">
        <v>1196</v>
      </c>
      <c r="B590">
        <v>124</v>
      </c>
      <c r="C590">
        <v>118471320</v>
      </c>
      <c r="D590" t="s">
        <v>310</v>
      </c>
      <c r="E590" t="s">
        <v>1197</v>
      </c>
      <c r="F590" t="s">
        <v>12</v>
      </c>
      <c r="G590">
        <v>68000000</v>
      </c>
      <c r="H590">
        <v>2002</v>
      </c>
      <c r="I590">
        <v>6.4</v>
      </c>
    </row>
    <row r="591" spans="1:9" x14ac:dyDescent="0.45">
      <c r="A591" t="s">
        <v>1198</v>
      </c>
      <c r="B591">
        <v>124</v>
      </c>
      <c r="C591">
        <v>300523113</v>
      </c>
      <c r="D591" t="s">
        <v>375</v>
      </c>
      <c r="E591" t="s">
        <v>1199</v>
      </c>
      <c r="F591" t="s">
        <v>12</v>
      </c>
      <c r="G591">
        <v>68000000</v>
      </c>
      <c r="H591">
        <v>2010</v>
      </c>
      <c r="I591">
        <v>4.9000000000000004</v>
      </c>
    </row>
    <row r="592" spans="1:9" x14ac:dyDescent="0.45">
      <c r="A592" t="s">
        <v>671</v>
      </c>
      <c r="B592">
        <v>124</v>
      </c>
      <c r="C592">
        <v>71069884</v>
      </c>
      <c r="D592" t="s">
        <v>730</v>
      </c>
      <c r="E592" t="s">
        <v>1200</v>
      </c>
      <c r="F592" t="s">
        <v>12</v>
      </c>
      <c r="G592">
        <v>68000000</v>
      </c>
      <c r="H592">
        <v>2001</v>
      </c>
      <c r="I592">
        <v>6.8</v>
      </c>
    </row>
    <row r="593" spans="1:9" x14ac:dyDescent="0.45">
      <c r="A593" t="s">
        <v>1006</v>
      </c>
      <c r="B593">
        <v>87</v>
      </c>
      <c r="C593">
        <v>251501645</v>
      </c>
      <c r="D593" t="s">
        <v>1001</v>
      </c>
      <c r="E593" t="s">
        <v>1201</v>
      </c>
      <c r="F593" t="s">
        <v>12</v>
      </c>
      <c r="G593">
        <v>69000000</v>
      </c>
      <c r="H593">
        <v>2010</v>
      </c>
      <c r="I593">
        <v>7.7</v>
      </c>
    </row>
    <row r="594" spans="1:9" x14ac:dyDescent="0.45">
      <c r="A594" t="s">
        <v>1202</v>
      </c>
      <c r="B594">
        <v>105</v>
      </c>
      <c r="C594">
        <v>35324232</v>
      </c>
      <c r="D594" t="s">
        <v>1203</v>
      </c>
      <c r="E594" t="s">
        <v>1204</v>
      </c>
      <c r="F594" t="s">
        <v>12</v>
      </c>
      <c r="G594">
        <v>68000000</v>
      </c>
      <c r="H594">
        <v>1995</v>
      </c>
      <c r="I594">
        <v>5.6</v>
      </c>
    </row>
    <row r="595" spans="1:9" x14ac:dyDescent="0.45">
      <c r="A595" t="s">
        <v>858</v>
      </c>
      <c r="B595">
        <v>125</v>
      </c>
      <c r="C595">
        <v>81257500</v>
      </c>
      <c r="D595" t="s">
        <v>565</v>
      </c>
      <c r="E595" t="s">
        <v>1205</v>
      </c>
      <c r="F595" t="s">
        <v>12</v>
      </c>
      <c r="G595">
        <v>68000000</v>
      </c>
      <c r="H595">
        <v>2015</v>
      </c>
      <c r="I595">
        <v>6.4</v>
      </c>
    </row>
    <row r="596" spans="1:9" x14ac:dyDescent="0.45">
      <c r="A596" t="s">
        <v>1206</v>
      </c>
      <c r="B596">
        <v>141</v>
      </c>
      <c r="C596">
        <v>617840</v>
      </c>
      <c r="D596" t="s">
        <v>1207</v>
      </c>
      <c r="E596" t="s">
        <v>1208</v>
      </c>
      <c r="F596" t="s">
        <v>12</v>
      </c>
      <c r="G596">
        <v>70000000</v>
      </c>
      <c r="H596">
        <v>2009</v>
      </c>
      <c r="I596">
        <v>7.2</v>
      </c>
    </row>
    <row r="597" spans="1:9" x14ac:dyDescent="0.45">
      <c r="A597" t="s">
        <v>1209</v>
      </c>
      <c r="B597">
        <v>121</v>
      </c>
      <c r="C597">
        <v>29655590</v>
      </c>
      <c r="D597" t="s">
        <v>326</v>
      </c>
      <c r="E597" t="s">
        <v>1210</v>
      </c>
      <c r="F597" t="s">
        <v>12</v>
      </c>
      <c r="G597">
        <v>65000000</v>
      </c>
      <c r="H597">
        <v>1999</v>
      </c>
      <c r="I597">
        <v>6</v>
      </c>
    </row>
    <row r="598" spans="1:9" x14ac:dyDescent="0.45">
      <c r="A598" t="s">
        <v>1182</v>
      </c>
      <c r="B598">
        <v>111</v>
      </c>
      <c r="C598">
        <v>45045037</v>
      </c>
      <c r="D598" t="s">
        <v>570</v>
      </c>
      <c r="E598" t="s">
        <v>1211</v>
      </c>
      <c r="F598" t="s">
        <v>12</v>
      </c>
      <c r="G598">
        <v>36000000</v>
      </c>
      <c r="H598">
        <v>2011</v>
      </c>
      <c r="I598">
        <v>5.9</v>
      </c>
    </row>
    <row r="599" spans="1:9" x14ac:dyDescent="0.45">
      <c r="A599" t="s">
        <v>554</v>
      </c>
      <c r="B599">
        <v>157</v>
      </c>
      <c r="C599">
        <v>28965197</v>
      </c>
      <c r="D599" t="s">
        <v>1212</v>
      </c>
      <c r="E599" t="s">
        <v>1213</v>
      </c>
      <c r="F599" t="s">
        <v>12</v>
      </c>
      <c r="G599">
        <v>68000000</v>
      </c>
      <c r="H599">
        <v>1999</v>
      </c>
      <c r="I599">
        <v>7.9</v>
      </c>
    </row>
    <row r="600" spans="1:9" x14ac:dyDescent="0.45">
      <c r="A600" t="s">
        <v>64</v>
      </c>
      <c r="B600">
        <v>128</v>
      </c>
      <c r="C600">
        <v>39380442</v>
      </c>
      <c r="D600" t="s">
        <v>310</v>
      </c>
      <c r="E600" t="s">
        <v>1215</v>
      </c>
      <c r="F600" t="s">
        <v>12</v>
      </c>
      <c r="G600">
        <v>70000000</v>
      </c>
      <c r="H600">
        <v>2008</v>
      </c>
      <c r="I600">
        <v>7.1</v>
      </c>
    </row>
    <row r="601" spans="1:9" x14ac:dyDescent="0.45">
      <c r="A601" t="s">
        <v>741</v>
      </c>
      <c r="B601">
        <v>105</v>
      </c>
      <c r="C601">
        <v>37516013</v>
      </c>
      <c r="D601" t="s">
        <v>1171</v>
      </c>
      <c r="E601" t="s">
        <v>1216</v>
      </c>
      <c r="F601" t="s">
        <v>12</v>
      </c>
      <c r="G601">
        <v>69000000</v>
      </c>
      <c r="H601">
        <v>2012</v>
      </c>
      <c r="I601">
        <v>5.9</v>
      </c>
    </row>
    <row r="602" spans="1:9" x14ac:dyDescent="0.45">
      <c r="A602" t="s">
        <v>842</v>
      </c>
      <c r="B602">
        <v>113</v>
      </c>
      <c r="C602">
        <v>87704396</v>
      </c>
      <c r="D602" t="s">
        <v>546</v>
      </c>
      <c r="E602" t="s">
        <v>1217</v>
      </c>
      <c r="F602" t="s">
        <v>12</v>
      </c>
      <c r="G602">
        <v>66000000</v>
      </c>
      <c r="H602">
        <v>1999</v>
      </c>
      <c r="I602">
        <v>6.2</v>
      </c>
    </row>
    <row r="603" spans="1:9" x14ac:dyDescent="0.45">
      <c r="A603" t="s">
        <v>1218</v>
      </c>
      <c r="B603">
        <v>121</v>
      </c>
      <c r="C603">
        <v>83892374</v>
      </c>
      <c r="D603" t="s">
        <v>757</v>
      </c>
      <c r="E603" t="s">
        <v>1219</v>
      </c>
      <c r="F603" t="s">
        <v>12</v>
      </c>
      <c r="G603">
        <v>66000000</v>
      </c>
      <c r="H603">
        <v>1998</v>
      </c>
      <c r="I603">
        <v>7</v>
      </c>
    </row>
    <row r="604" spans="1:9" x14ac:dyDescent="0.45">
      <c r="A604" t="s">
        <v>1220</v>
      </c>
      <c r="B604">
        <v>102</v>
      </c>
      <c r="C604">
        <v>5932060</v>
      </c>
      <c r="D604" t="s">
        <v>1221</v>
      </c>
      <c r="E604" t="s">
        <v>1222</v>
      </c>
      <c r="F604" t="s">
        <v>12</v>
      </c>
      <c r="G604">
        <v>35000000</v>
      </c>
      <c r="H604">
        <v>2007</v>
      </c>
      <c r="I604">
        <v>5.4</v>
      </c>
    </row>
    <row r="605" spans="1:9" x14ac:dyDescent="0.45">
      <c r="A605" t="s">
        <v>130</v>
      </c>
      <c r="B605">
        <v>169</v>
      </c>
      <c r="C605">
        <v>216119491</v>
      </c>
      <c r="D605" t="s">
        <v>497</v>
      </c>
      <c r="E605" t="s">
        <v>1223</v>
      </c>
      <c r="F605" t="s">
        <v>12</v>
      </c>
      <c r="G605">
        <v>70000000</v>
      </c>
      <c r="H605">
        <v>1998</v>
      </c>
      <c r="I605">
        <v>8.6</v>
      </c>
    </row>
    <row r="606" spans="1:9" x14ac:dyDescent="0.45">
      <c r="A606" t="s">
        <v>1224</v>
      </c>
      <c r="B606">
        <v>132</v>
      </c>
      <c r="C606">
        <v>43568507</v>
      </c>
      <c r="D606" t="s">
        <v>152</v>
      </c>
      <c r="E606" t="s">
        <v>1225</v>
      </c>
      <c r="F606" t="s">
        <v>12</v>
      </c>
      <c r="G606">
        <v>66000000</v>
      </c>
      <c r="H606">
        <v>2014</v>
      </c>
      <c r="I606">
        <v>6.5</v>
      </c>
    </row>
    <row r="607" spans="1:9" x14ac:dyDescent="0.45">
      <c r="A607" t="s">
        <v>813</v>
      </c>
      <c r="B607">
        <v>127</v>
      </c>
      <c r="C607">
        <v>182805123</v>
      </c>
      <c r="D607" t="s">
        <v>1226</v>
      </c>
      <c r="E607" t="s">
        <v>1227</v>
      </c>
      <c r="F607" t="s">
        <v>12</v>
      </c>
      <c r="G607">
        <v>70000000</v>
      </c>
      <c r="H607">
        <v>2000</v>
      </c>
      <c r="I607">
        <v>6.4</v>
      </c>
    </row>
    <row r="608" spans="1:9" x14ac:dyDescent="0.45">
      <c r="A608" t="s">
        <v>618</v>
      </c>
      <c r="B608">
        <v>103</v>
      </c>
      <c r="C608">
        <v>176387405</v>
      </c>
      <c r="D608" t="s">
        <v>155</v>
      </c>
      <c r="E608" t="s">
        <v>1228</v>
      </c>
      <c r="F608" t="s">
        <v>12</v>
      </c>
      <c r="G608">
        <v>59000000</v>
      </c>
      <c r="H608">
        <v>2002</v>
      </c>
      <c r="I608">
        <v>7.6</v>
      </c>
    </row>
    <row r="609" spans="1:9" x14ac:dyDescent="0.45">
      <c r="A609" t="s">
        <v>1229</v>
      </c>
      <c r="B609">
        <v>136</v>
      </c>
      <c r="C609">
        <v>33685268</v>
      </c>
      <c r="D609" t="s">
        <v>1072</v>
      </c>
      <c r="E609" t="s">
        <v>1230</v>
      </c>
      <c r="F609" t="s">
        <v>12</v>
      </c>
      <c r="G609">
        <v>68000000</v>
      </c>
      <c r="H609">
        <v>2003</v>
      </c>
      <c r="I609">
        <v>5.5</v>
      </c>
    </row>
    <row r="610" spans="1:9" x14ac:dyDescent="0.45">
      <c r="A610" t="s">
        <v>130</v>
      </c>
      <c r="B610">
        <v>150</v>
      </c>
      <c r="C610">
        <v>182204440</v>
      </c>
      <c r="D610" t="s">
        <v>1096</v>
      </c>
      <c r="E610" t="s">
        <v>1231</v>
      </c>
      <c r="F610" t="s">
        <v>12</v>
      </c>
      <c r="G610">
        <v>65000000</v>
      </c>
      <c r="H610">
        <v>2012</v>
      </c>
      <c r="I610">
        <v>7.4</v>
      </c>
    </row>
    <row r="611" spans="1:9" x14ac:dyDescent="0.45">
      <c r="A611" t="s">
        <v>147</v>
      </c>
      <c r="B611">
        <v>136</v>
      </c>
      <c r="C611">
        <v>171383253</v>
      </c>
      <c r="D611" t="s">
        <v>218</v>
      </c>
      <c r="E611" t="s">
        <v>1232</v>
      </c>
      <c r="F611" t="s">
        <v>12</v>
      </c>
      <c r="G611">
        <v>63000000</v>
      </c>
      <c r="H611">
        <v>1999</v>
      </c>
      <c r="I611">
        <v>8.6999999999999993</v>
      </c>
    </row>
    <row r="612" spans="1:9" x14ac:dyDescent="0.45">
      <c r="A612" t="s">
        <v>283</v>
      </c>
      <c r="B612">
        <v>140</v>
      </c>
      <c r="C612">
        <v>172071312</v>
      </c>
      <c r="D612" t="s">
        <v>742</v>
      </c>
      <c r="E612" t="s">
        <v>1233</v>
      </c>
      <c r="F612" t="s">
        <v>12</v>
      </c>
      <c r="G612">
        <v>62000000</v>
      </c>
      <c r="H612">
        <v>1995</v>
      </c>
      <c r="I612">
        <v>7.6</v>
      </c>
    </row>
    <row r="613" spans="1:9" x14ac:dyDescent="0.45">
      <c r="A613" t="s">
        <v>1234</v>
      </c>
      <c r="B613">
        <v>104</v>
      </c>
      <c r="C613">
        <v>139225854</v>
      </c>
      <c r="D613" t="s">
        <v>173</v>
      </c>
      <c r="E613" t="s">
        <v>1235</v>
      </c>
      <c r="F613" t="s">
        <v>12</v>
      </c>
      <c r="G613">
        <v>60000000</v>
      </c>
      <c r="H613">
        <v>2002</v>
      </c>
      <c r="I613">
        <v>5.5</v>
      </c>
    </row>
    <row r="614" spans="1:9" x14ac:dyDescent="0.45">
      <c r="A614" t="s">
        <v>1236</v>
      </c>
      <c r="B614">
        <v>158</v>
      </c>
      <c r="C614">
        <v>148775460</v>
      </c>
      <c r="D614" t="s">
        <v>964</v>
      </c>
      <c r="E614" t="s">
        <v>1237</v>
      </c>
      <c r="F614" t="s">
        <v>12</v>
      </c>
      <c r="G614">
        <v>61000000</v>
      </c>
      <c r="H614">
        <v>2012</v>
      </c>
      <c r="I614">
        <v>7.6</v>
      </c>
    </row>
    <row r="615" spans="1:9" x14ac:dyDescent="0.45">
      <c r="A615" t="s">
        <v>1238</v>
      </c>
      <c r="B615">
        <v>119</v>
      </c>
      <c r="C615">
        <v>115731542</v>
      </c>
      <c r="D615" t="s">
        <v>481</v>
      </c>
      <c r="E615" t="s">
        <v>1239</v>
      </c>
      <c r="F615" t="s">
        <v>12</v>
      </c>
      <c r="G615">
        <v>65000000</v>
      </c>
      <c r="H615">
        <v>1998</v>
      </c>
      <c r="I615">
        <v>6.5</v>
      </c>
    </row>
    <row r="616" spans="1:9" x14ac:dyDescent="0.45">
      <c r="A616" t="s">
        <v>594</v>
      </c>
      <c r="B616">
        <v>106</v>
      </c>
      <c r="C616">
        <v>100468793</v>
      </c>
      <c r="D616" t="s">
        <v>565</v>
      </c>
      <c r="E616" t="s">
        <v>1240</v>
      </c>
      <c r="F616" t="s">
        <v>12</v>
      </c>
      <c r="G616">
        <v>65000000</v>
      </c>
      <c r="H616">
        <v>2008</v>
      </c>
      <c r="I616">
        <v>6.9</v>
      </c>
    </row>
    <row r="617" spans="1:9" x14ac:dyDescent="0.45">
      <c r="A617" t="s">
        <v>107</v>
      </c>
      <c r="B617">
        <v>136</v>
      </c>
      <c r="C617">
        <v>93771072</v>
      </c>
      <c r="D617" t="s">
        <v>1241</v>
      </c>
      <c r="E617" t="s">
        <v>1242</v>
      </c>
      <c r="F617" t="s">
        <v>12</v>
      </c>
      <c r="G617">
        <v>65000000</v>
      </c>
      <c r="H617">
        <v>1998</v>
      </c>
      <c r="I617">
        <v>6.7</v>
      </c>
    </row>
    <row r="618" spans="1:9" x14ac:dyDescent="0.45">
      <c r="A618" t="s">
        <v>868</v>
      </c>
      <c r="B618">
        <v>95</v>
      </c>
      <c r="C618">
        <v>100448498</v>
      </c>
      <c r="D618" t="s">
        <v>863</v>
      </c>
      <c r="E618" t="s">
        <v>1243</v>
      </c>
      <c r="F618" t="s">
        <v>12</v>
      </c>
      <c r="G618">
        <v>65000000</v>
      </c>
      <c r="H618">
        <v>2010</v>
      </c>
      <c r="I618">
        <v>6.6</v>
      </c>
    </row>
    <row r="619" spans="1:9" x14ac:dyDescent="0.45">
      <c r="A619" t="s">
        <v>191</v>
      </c>
      <c r="B619">
        <v>137</v>
      </c>
      <c r="C619">
        <v>115603980</v>
      </c>
      <c r="D619" t="s">
        <v>1244</v>
      </c>
      <c r="E619" t="s">
        <v>1245</v>
      </c>
      <c r="F619" t="s">
        <v>12</v>
      </c>
      <c r="G619">
        <v>65000000</v>
      </c>
      <c r="H619">
        <v>2014</v>
      </c>
      <c r="I619">
        <v>7.2</v>
      </c>
    </row>
    <row r="620" spans="1:9" x14ac:dyDescent="0.45">
      <c r="A620" t="s">
        <v>1246</v>
      </c>
      <c r="B620">
        <v>130</v>
      </c>
      <c r="C620">
        <v>90454043</v>
      </c>
      <c r="D620" t="s">
        <v>17</v>
      </c>
      <c r="E620" t="s">
        <v>1247</v>
      </c>
      <c r="F620" t="s">
        <v>12</v>
      </c>
      <c r="G620">
        <v>65000000</v>
      </c>
      <c r="H620">
        <v>2000</v>
      </c>
      <c r="I620">
        <v>6.4</v>
      </c>
    </row>
    <row r="621" spans="1:9" x14ac:dyDescent="0.45">
      <c r="A621" t="s">
        <v>711</v>
      </c>
      <c r="B621">
        <v>124</v>
      </c>
      <c r="C621">
        <v>84049211</v>
      </c>
      <c r="D621" t="s">
        <v>17</v>
      </c>
      <c r="E621" t="s">
        <v>1248</v>
      </c>
      <c r="F621" t="s">
        <v>12</v>
      </c>
      <c r="G621">
        <v>70000000</v>
      </c>
      <c r="H621">
        <v>1993</v>
      </c>
      <c r="I621">
        <v>6.4</v>
      </c>
    </row>
    <row r="622" spans="1:9" x14ac:dyDescent="0.45">
      <c r="A622" t="s">
        <v>454</v>
      </c>
      <c r="B622">
        <v>108</v>
      </c>
      <c r="C622">
        <v>70450000</v>
      </c>
      <c r="D622" t="s">
        <v>115</v>
      </c>
      <c r="E622" t="s">
        <v>1249</v>
      </c>
      <c r="F622" t="s">
        <v>12</v>
      </c>
      <c r="G622">
        <v>50000000</v>
      </c>
      <c r="H622">
        <v>1996</v>
      </c>
      <c r="I622">
        <v>6</v>
      </c>
    </row>
    <row r="623" spans="1:9" x14ac:dyDescent="0.45">
      <c r="A623" t="s">
        <v>236</v>
      </c>
      <c r="B623">
        <v>104</v>
      </c>
      <c r="C623">
        <v>69688384</v>
      </c>
      <c r="D623" t="s">
        <v>173</v>
      </c>
      <c r="E623" t="s">
        <v>1250</v>
      </c>
      <c r="F623" t="s">
        <v>12</v>
      </c>
      <c r="G623">
        <v>60000000</v>
      </c>
      <c r="H623">
        <v>2000</v>
      </c>
      <c r="I623">
        <v>6.1</v>
      </c>
    </row>
    <row r="624" spans="1:9" x14ac:dyDescent="0.45">
      <c r="A624" t="s">
        <v>254</v>
      </c>
      <c r="B624">
        <v>129</v>
      </c>
      <c r="C624">
        <v>70236496</v>
      </c>
      <c r="D624" t="s">
        <v>956</v>
      </c>
      <c r="E624" t="s">
        <v>1251</v>
      </c>
      <c r="F624" t="s">
        <v>12</v>
      </c>
      <c r="G624">
        <v>63000000</v>
      </c>
      <c r="H624">
        <v>2006</v>
      </c>
      <c r="I624">
        <v>6</v>
      </c>
    </row>
    <row r="625" spans="1:9" x14ac:dyDescent="0.45">
      <c r="A625" t="s">
        <v>125</v>
      </c>
      <c r="B625">
        <v>117</v>
      </c>
      <c r="C625">
        <v>63695760</v>
      </c>
      <c r="D625" t="s">
        <v>1152</v>
      </c>
      <c r="E625" t="s">
        <v>1252</v>
      </c>
      <c r="F625" t="s">
        <v>12</v>
      </c>
      <c r="G625">
        <v>65000000</v>
      </c>
      <c r="H625">
        <v>2003</v>
      </c>
      <c r="I625">
        <v>6.4</v>
      </c>
    </row>
    <row r="626" spans="1:9" x14ac:dyDescent="0.45">
      <c r="A626" t="s">
        <v>1253</v>
      </c>
      <c r="B626">
        <v>99</v>
      </c>
      <c r="C626">
        <v>59617068</v>
      </c>
      <c r="D626" t="s">
        <v>570</v>
      </c>
      <c r="E626" t="s">
        <v>1254</v>
      </c>
      <c r="F626" t="s">
        <v>12</v>
      </c>
      <c r="G626">
        <v>65000000</v>
      </c>
      <c r="H626">
        <v>2012</v>
      </c>
      <c r="I626">
        <v>6.4</v>
      </c>
    </row>
    <row r="627" spans="1:9" x14ac:dyDescent="0.45">
      <c r="A627" t="s">
        <v>1255</v>
      </c>
      <c r="B627">
        <v>159</v>
      </c>
      <c r="C627">
        <v>55637680</v>
      </c>
      <c r="D627" t="s">
        <v>658</v>
      </c>
      <c r="E627" t="s">
        <v>1256</v>
      </c>
      <c r="F627" t="s">
        <v>12</v>
      </c>
      <c r="G627">
        <v>65000000</v>
      </c>
      <c r="H627">
        <v>1999</v>
      </c>
      <c r="I627">
        <v>7.3</v>
      </c>
    </row>
    <row r="628" spans="1:9" x14ac:dyDescent="0.45">
      <c r="A628" t="s">
        <v>1257</v>
      </c>
      <c r="B628">
        <v>118</v>
      </c>
      <c r="C628">
        <v>85911262</v>
      </c>
      <c r="D628" t="s">
        <v>1258</v>
      </c>
      <c r="E628" t="s">
        <v>1259</v>
      </c>
      <c r="F628" t="s">
        <v>12</v>
      </c>
      <c r="G628">
        <v>65000000</v>
      </c>
      <c r="H628">
        <v>2014</v>
      </c>
      <c r="I628">
        <v>5.2</v>
      </c>
    </row>
    <row r="629" spans="1:9" x14ac:dyDescent="0.45">
      <c r="A629" t="s">
        <v>1260</v>
      </c>
      <c r="B629">
        <v>105</v>
      </c>
      <c r="C629">
        <v>53846915</v>
      </c>
      <c r="D629" t="s">
        <v>1053</v>
      </c>
      <c r="E629" t="s">
        <v>1261</v>
      </c>
      <c r="F629" t="s">
        <v>12</v>
      </c>
      <c r="G629">
        <v>50100000</v>
      </c>
      <c r="H629">
        <v>2015</v>
      </c>
      <c r="I629">
        <v>6.6</v>
      </c>
    </row>
    <row r="630" spans="1:9" x14ac:dyDescent="0.45">
      <c r="A630" t="s">
        <v>112</v>
      </c>
      <c r="B630">
        <v>103</v>
      </c>
      <c r="C630">
        <v>54758461</v>
      </c>
      <c r="D630" t="s">
        <v>484</v>
      </c>
      <c r="E630" t="s">
        <v>1262</v>
      </c>
      <c r="F630" t="s">
        <v>12</v>
      </c>
      <c r="G630">
        <v>65000000</v>
      </c>
      <c r="H630">
        <v>2012</v>
      </c>
      <c r="I630">
        <v>6.3</v>
      </c>
    </row>
    <row r="631" spans="1:9" x14ac:dyDescent="0.45">
      <c r="A631" t="s">
        <v>1263</v>
      </c>
      <c r="B631">
        <v>122</v>
      </c>
      <c r="C631">
        <v>52397389</v>
      </c>
      <c r="D631" t="s">
        <v>1264</v>
      </c>
      <c r="E631" t="s">
        <v>1265</v>
      </c>
      <c r="F631" t="s">
        <v>12</v>
      </c>
      <c r="G631">
        <v>65000000</v>
      </c>
      <c r="H631">
        <v>2004</v>
      </c>
      <c r="I631">
        <v>5.9</v>
      </c>
    </row>
    <row r="632" spans="1:9" x14ac:dyDescent="0.45">
      <c r="A632" t="s">
        <v>1031</v>
      </c>
      <c r="B632">
        <v>143</v>
      </c>
      <c r="C632">
        <v>38966057</v>
      </c>
      <c r="D632" t="s">
        <v>863</v>
      </c>
      <c r="E632" t="s">
        <v>1266</v>
      </c>
      <c r="F632" t="s">
        <v>12</v>
      </c>
      <c r="G632">
        <v>65000000</v>
      </c>
      <c r="H632">
        <v>1998</v>
      </c>
      <c r="I632">
        <v>6.7</v>
      </c>
    </row>
    <row r="633" spans="1:9" x14ac:dyDescent="0.45">
      <c r="A633" t="s">
        <v>801</v>
      </c>
      <c r="B633">
        <v>96</v>
      </c>
      <c r="C633">
        <v>42345531</v>
      </c>
      <c r="D633" t="s">
        <v>759</v>
      </c>
      <c r="E633" t="s">
        <v>1267</v>
      </c>
      <c r="F633" t="s">
        <v>12</v>
      </c>
      <c r="G633">
        <v>65000000</v>
      </c>
      <c r="H633">
        <v>2012</v>
      </c>
      <c r="I633">
        <v>5.4</v>
      </c>
    </row>
    <row r="634" spans="1:9" x14ac:dyDescent="0.45">
      <c r="A634" t="s">
        <v>801</v>
      </c>
      <c r="B634">
        <v>111</v>
      </c>
      <c r="C634">
        <v>36064910</v>
      </c>
      <c r="D634" t="s">
        <v>954</v>
      </c>
      <c r="E634" t="s">
        <v>1268</v>
      </c>
      <c r="F634" t="s">
        <v>12</v>
      </c>
      <c r="G634">
        <v>45000000</v>
      </c>
      <c r="H634">
        <v>2008</v>
      </c>
      <c r="I634">
        <v>6.4</v>
      </c>
    </row>
    <row r="635" spans="1:9" x14ac:dyDescent="0.45">
      <c r="A635" t="s">
        <v>711</v>
      </c>
      <c r="B635">
        <v>121</v>
      </c>
      <c r="C635">
        <v>33328051</v>
      </c>
      <c r="D635" t="s">
        <v>381</v>
      </c>
      <c r="E635" t="s">
        <v>1269</v>
      </c>
      <c r="F635" t="s">
        <v>12</v>
      </c>
      <c r="G635">
        <v>65000000</v>
      </c>
      <c r="H635">
        <v>1996</v>
      </c>
      <c r="I635">
        <v>6.7</v>
      </c>
    </row>
    <row r="636" spans="1:9" x14ac:dyDescent="0.45">
      <c r="A636" t="s">
        <v>1270</v>
      </c>
      <c r="B636">
        <v>135</v>
      </c>
      <c r="C636">
        <v>32598931</v>
      </c>
      <c r="D636" t="s">
        <v>310</v>
      </c>
      <c r="E636" t="s">
        <v>1271</v>
      </c>
      <c r="F636" t="s">
        <v>12</v>
      </c>
      <c r="G636">
        <v>65000000</v>
      </c>
      <c r="H636">
        <v>2000</v>
      </c>
      <c r="I636">
        <v>6.2</v>
      </c>
    </row>
    <row r="637" spans="1:9" x14ac:dyDescent="0.45">
      <c r="A637" t="s">
        <v>86</v>
      </c>
      <c r="B637">
        <v>101</v>
      </c>
      <c r="C637">
        <v>28045540</v>
      </c>
      <c r="D637" t="s">
        <v>57</v>
      </c>
      <c r="E637" t="s">
        <v>1272</v>
      </c>
      <c r="F637" t="s">
        <v>12</v>
      </c>
      <c r="G637">
        <v>65000000</v>
      </c>
      <c r="H637">
        <v>2005</v>
      </c>
      <c r="I637">
        <v>6.1</v>
      </c>
    </row>
    <row r="638" spans="1:9" x14ac:dyDescent="0.45">
      <c r="A638" t="s">
        <v>228</v>
      </c>
      <c r="B638">
        <v>151</v>
      </c>
      <c r="C638">
        <v>37023395</v>
      </c>
      <c r="D638" t="s">
        <v>1152</v>
      </c>
      <c r="E638" t="s">
        <v>1273</v>
      </c>
      <c r="F638" t="s">
        <v>12</v>
      </c>
      <c r="G638">
        <v>63000000</v>
      </c>
      <c r="H638">
        <v>1999</v>
      </c>
      <c r="I638">
        <v>8.8000000000000007</v>
      </c>
    </row>
    <row r="639" spans="1:9" x14ac:dyDescent="0.45">
      <c r="A639" t="s">
        <v>112</v>
      </c>
      <c r="B639">
        <v>131</v>
      </c>
      <c r="C639">
        <v>43532294</v>
      </c>
      <c r="D639" t="s">
        <v>1274</v>
      </c>
      <c r="E639" t="s">
        <v>1275</v>
      </c>
      <c r="F639" t="s">
        <v>12</v>
      </c>
      <c r="G639">
        <v>65000000</v>
      </c>
      <c r="H639">
        <v>2006</v>
      </c>
      <c r="I639">
        <v>7.1</v>
      </c>
    </row>
    <row r="640" spans="1:9" x14ac:dyDescent="0.45">
      <c r="A640" t="s">
        <v>1276</v>
      </c>
      <c r="B640">
        <v>100</v>
      </c>
      <c r="C640">
        <v>17218080</v>
      </c>
      <c r="D640" t="s">
        <v>552</v>
      </c>
      <c r="E640" t="s">
        <v>1277</v>
      </c>
      <c r="F640" t="s">
        <v>12</v>
      </c>
      <c r="G640">
        <v>70000000</v>
      </c>
      <c r="H640">
        <v>1991</v>
      </c>
      <c r="I640">
        <v>5.7</v>
      </c>
    </row>
    <row r="641" spans="1:9" x14ac:dyDescent="0.45">
      <c r="A641" t="s">
        <v>1238</v>
      </c>
      <c r="B641">
        <v>105</v>
      </c>
      <c r="C641">
        <v>10014234</v>
      </c>
      <c r="D641" t="s">
        <v>339</v>
      </c>
      <c r="E641" t="s">
        <v>1279</v>
      </c>
      <c r="F641" t="s">
        <v>12</v>
      </c>
      <c r="G641">
        <v>65000000</v>
      </c>
      <c r="H641">
        <v>2000</v>
      </c>
      <c r="I641">
        <v>5</v>
      </c>
    </row>
    <row r="642" spans="1:9" x14ac:dyDescent="0.45">
      <c r="A642" t="s">
        <v>1280</v>
      </c>
      <c r="B642">
        <v>92</v>
      </c>
      <c r="C642">
        <v>19059018</v>
      </c>
      <c r="D642" t="s">
        <v>1281</v>
      </c>
      <c r="E642" t="s">
        <v>1282</v>
      </c>
      <c r="F642" t="s">
        <v>12</v>
      </c>
      <c r="G642">
        <v>65000000</v>
      </c>
      <c r="H642">
        <v>2014</v>
      </c>
      <c r="I642">
        <v>5.0999999999999996</v>
      </c>
    </row>
    <row r="643" spans="1:9" x14ac:dyDescent="0.45">
      <c r="A643" t="s">
        <v>1283</v>
      </c>
      <c r="B643">
        <v>130</v>
      </c>
      <c r="C643">
        <v>1987287</v>
      </c>
      <c r="D643" t="s">
        <v>662</v>
      </c>
      <c r="E643" t="s">
        <v>1284</v>
      </c>
      <c r="F643" t="s">
        <v>12</v>
      </c>
      <c r="G643">
        <v>50000000</v>
      </c>
      <c r="H643">
        <v>2005</v>
      </c>
      <c r="I643">
        <v>6.9</v>
      </c>
    </row>
    <row r="644" spans="1:9" x14ac:dyDescent="0.45">
      <c r="A644" t="s">
        <v>1218</v>
      </c>
      <c r="B644">
        <v>100</v>
      </c>
      <c r="C644">
        <v>24407944</v>
      </c>
      <c r="D644" t="s">
        <v>1013</v>
      </c>
      <c r="E644" t="s">
        <v>1285</v>
      </c>
      <c r="F644" t="s">
        <v>12</v>
      </c>
      <c r="G644">
        <v>43000000</v>
      </c>
      <c r="H644">
        <v>2005</v>
      </c>
      <c r="I644">
        <v>4.8</v>
      </c>
    </row>
    <row r="645" spans="1:9" x14ac:dyDescent="0.45">
      <c r="A645" t="s">
        <v>1286</v>
      </c>
      <c r="B645">
        <v>102</v>
      </c>
      <c r="C645">
        <v>13750556</v>
      </c>
      <c r="D645" t="s">
        <v>115</v>
      </c>
      <c r="E645" t="s">
        <v>1287</v>
      </c>
      <c r="F645" t="s">
        <v>12</v>
      </c>
      <c r="G645">
        <v>65000000</v>
      </c>
      <c r="H645">
        <v>2014</v>
      </c>
      <c r="I645">
        <v>6.5</v>
      </c>
    </row>
    <row r="646" spans="1:9" x14ac:dyDescent="0.45">
      <c r="A646" t="s">
        <v>761</v>
      </c>
      <c r="B646">
        <v>133</v>
      </c>
      <c r="C646">
        <v>31054924</v>
      </c>
      <c r="D646" t="s">
        <v>1288</v>
      </c>
      <c r="E646" t="s">
        <v>1289</v>
      </c>
      <c r="F646" t="s">
        <v>12</v>
      </c>
      <c r="G646">
        <v>64000000</v>
      </c>
      <c r="H646">
        <v>1999</v>
      </c>
      <c r="I646">
        <v>5.0999999999999996</v>
      </c>
    </row>
    <row r="647" spans="1:9" x14ac:dyDescent="0.45">
      <c r="A647" t="s">
        <v>1290</v>
      </c>
      <c r="B647">
        <v>121</v>
      </c>
      <c r="C647">
        <v>43247140</v>
      </c>
      <c r="D647" t="s">
        <v>1291</v>
      </c>
      <c r="E647" t="s">
        <v>1292</v>
      </c>
      <c r="F647" t="s">
        <v>12</v>
      </c>
      <c r="G647">
        <v>55000000</v>
      </c>
      <c r="H647">
        <v>2015</v>
      </c>
      <c r="I647">
        <v>7.1</v>
      </c>
    </row>
    <row r="648" spans="1:9" x14ac:dyDescent="0.45">
      <c r="A648" t="s">
        <v>633</v>
      </c>
      <c r="B648">
        <v>147</v>
      </c>
      <c r="C648">
        <v>2208939</v>
      </c>
      <c r="D648" t="s">
        <v>1293</v>
      </c>
      <c r="E648" t="s">
        <v>1294</v>
      </c>
      <c r="F648" t="s">
        <v>12</v>
      </c>
      <c r="G648">
        <v>50000000</v>
      </c>
      <c r="H648">
        <v>2006</v>
      </c>
      <c r="I648">
        <v>7.5</v>
      </c>
    </row>
    <row r="649" spans="1:9" x14ac:dyDescent="0.45">
      <c r="A649" t="s">
        <v>676</v>
      </c>
      <c r="B649">
        <v>94</v>
      </c>
      <c r="C649">
        <v>213079163</v>
      </c>
      <c r="D649" t="s">
        <v>595</v>
      </c>
      <c r="E649" t="s">
        <v>1295</v>
      </c>
      <c r="F649" t="s">
        <v>12</v>
      </c>
      <c r="G649">
        <v>63000000</v>
      </c>
      <c r="H649">
        <v>2002</v>
      </c>
      <c r="I649">
        <v>6.2</v>
      </c>
    </row>
    <row r="650" spans="1:9" x14ac:dyDescent="0.45">
      <c r="A650" t="s">
        <v>314</v>
      </c>
      <c r="B650">
        <v>94</v>
      </c>
      <c r="C650">
        <v>19548064</v>
      </c>
      <c r="D650" t="s">
        <v>424</v>
      </c>
      <c r="E650" t="s">
        <v>1296</v>
      </c>
      <c r="F650" t="s">
        <v>12</v>
      </c>
      <c r="G650">
        <v>65000000</v>
      </c>
      <c r="H650">
        <v>2009</v>
      </c>
      <c r="I650">
        <v>6.3</v>
      </c>
    </row>
    <row r="651" spans="1:9" x14ac:dyDescent="0.45">
      <c r="A651" t="s">
        <v>130</v>
      </c>
      <c r="B651">
        <v>127</v>
      </c>
      <c r="C651">
        <v>356784000</v>
      </c>
      <c r="D651" t="s">
        <v>398</v>
      </c>
      <c r="E651" t="s">
        <v>1297</v>
      </c>
      <c r="F651" t="s">
        <v>12</v>
      </c>
      <c r="G651">
        <v>63000000</v>
      </c>
      <c r="H651">
        <v>1993</v>
      </c>
      <c r="I651">
        <v>8.1</v>
      </c>
    </row>
    <row r="652" spans="1:9" x14ac:dyDescent="0.45">
      <c r="A652" t="s">
        <v>1229</v>
      </c>
      <c r="B652">
        <v>212</v>
      </c>
      <c r="C652">
        <v>25052000</v>
      </c>
      <c r="D652" t="s">
        <v>1298</v>
      </c>
      <c r="E652" t="s">
        <v>1299</v>
      </c>
      <c r="F652" t="s">
        <v>12</v>
      </c>
      <c r="G652">
        <v>63000000</v>
      </c>
      <c r="H652">
        <v>1994</v>
      </c>
      <c r="I652">
        <v>6.6</v>
      </c>
    </row>
    <row r="653" spans="1:9" x14ac:dyDescent="0.45">
      <c r="A653" t="s">
        <v>406</v>
      </c>
      <c r="B653">
        <v>141</v>
      </c>
      <c r="C653">
        <v>122012710</v>
      </c>
      <c r="D653" t="s">
        <v>152</v>
      </c>
      <c r="E653" t="s">
        <v>1300</v>
      </c>
      <c r="F653" t="s">
        <v>12</v>
      </c>
      <c r="G653">
        <v>62000000</v>
      </c>
      <c r="H653">
        <v>1994</v>
      </c>
      <c r="I653">
        <v>6.9</v>
      </c>
    </row>
    <row r="654" spans="1:9" x14ac:dyDescent="0.45">
      <c r="A654" t="s">
        <v>1301</v>
      </c>
      <c r="B654">
        <v>103</v>
      </c>
      <c r="C654">
        <v>72413</v>
      </c>
      <c r="D654" t="s">
        <v>65</v>
      </c>
      <c r="E654" t="s">
        <v>1302</v>
      </c>
      <c r="F654" t="s">
        <v>667</v>
      </c>
      <c r="G654">
        <v>65000000</v>
      </c>
      <c r="H654">
        <v>2015</v>
      </c>
      <c r="I654">
        <v>6.1</v>
      </c>
    </row>
    <row r="655" spans="1:9" x14ac:dyDescent="0.45">
      <c r="A655" t="s">
        <v>1303</v>
      </c>
      <c r="B655">
        <v>98</v>
      </c>
      <c r="C655">
        <v>58255287</v>
      </c>
      <c r="D655" t="s">
        <v>339</v>
      </c>
      <c r="E655" t="s">
        <v>1304</v>
      </c>
      <c r="F655" t="s">
        <v>12</v>
      </c>
      <c r="G655">
        <v>64000000</v>
      </c>
      <c r="H655">
        <v>2006</v>
      </c>
      <c r="I655">
        <v>4.3</v>
      </c>
    </row>
    <row r="656" spans="1:9" x14ac:dyDescent="0.45">
      <c r="A656" t="s">
        <v>217</v>
      </c>
      <c r="B656">
        <v>116</v>
      </c>
      <c r="C656">
        <v>77086030</v>
      </c>
      <c r="D656" t="s">
        <v>1305</v>
      </c>
      <c r="E656" t="s">
        <v>1306</v>
      </c>
      <c r="F656" t="s">
        <v>12</v>
      </c>
      <c r="G656">
        <v>62000000</v>
      </c>
      <c r="H656">
        <v>2000</v>
      </c>
      <c r="I656">
        <v>6.6</v>
      </c>
    </row>
    <row r="657" spans="1:9" x14ac:dyDescent="0.45">
      <c r="A657" t="s">
        <v>1307</v>
      </c>
      <c r="B657">
        <v>114</v>
      </c>
      <c r="C657">
        <v>65000000</v>
      </c>
      <c r="D657" t="s">
        <v>481</v>
      </c>
      <c r="E657" t="s">
        <v>1308</v>
      </c>
      <c r="F657" t="s">
        <v>12</v>
      </c>
      <c r="G657">
        <v>62000000</v>
      </c>
      <c r="H657">
        <v>1995</v>
      </c>
      <c r="I657">
        <v>6.8</v>
      </c>
    </row>
    <row r="658" spans="1:9" x14ac:dyDescent="0.45">
      <c r="A658" t="s">
        <v>1310</v>
      </c>
      <c r="B658">
        <v>125</v>
      </c>
      <c r="C658">
        <v>15738632</v>
      </c>
      <c r="D658" t="s">
        <v>139</v>
      </c>
      <c r="E658" t="s">
        <v>1311</v>
      </c>
      <c r="F658" t="s">
        <v>12</v>
      </c>
      <c r="G658">
        <v>42000000</v>
      </c>
      <c r="H658">
        <v>2001</v>
      </c>
      <c r="I658">
        <v>5.9</v>
      </c>
    </row>
    <row r="659" spans="1:9" x14ac:dyDescent="0.45">
      <c r="A659" t="s">
        <v>600</v>
      </c>
      <c r="B659">
        <v>187</v>
      </c>
      <c r="C659">
        <v>54116191</v>
      </c>
      <c r="D659" t="s">
        <v>1312</v>
      </c>
      <c r="E659" t="s">
        <v>1313</v>
      </c>
      <c r="F659" t="s">
        <v>12</v>
      </c>
      <c r="G659">
        <v>44000000</v>
      </c>
      <c r="H659">
        <v>2015</v>
      </c>
      <c r="I659">
        <v>7.9</v>
      </c>
    </row>
    <row r="660" spans="1:9" x14ac:dyDescent="0.45">
      <c r="A660" t="s">
        <v>1314</v>
      </c>
      <c r="B660">
        <v>93</v>
      </c>
      <c r="C660">
        <v>118153533</v>
      </c>
      <c r="D660" t="s">
        <v>1315</v>
      </c>
      <c r="E660" t="s">
        <v>1316</v>
      </c>
      <c r="F660" t="s">
        <v>12</v>
      </c>
      <c r="G660">
        <v>61000000</v>
      </c>
      <c r="H660">
        <v>2007</v>
      </c>
      <c r="I660">
        <v>6.3</v>
      </c>
    </row>
    <row r="661" spans="1:9" x14ac:dyDescent="0.45">
      <c r="A661" t="s">
        <v>1317</v>
      </c>
      <c r="B661">
        <v>95</v>
      </c>
      <c r="C661">
        <v>108012170</v>
      </c>
      <c r="D661" t="s">
        <v>94</v>
      </c>
      <c r="E661" t="s">
        <v>1318</v>
      </c>
      <c r="F661" t="s">
        <v>12</v>
      </c>
      <c r="G661">
        <v>63000000</v>
      </c>
      <c r="H661">
        <v>2011</v>
      </c>
      <c r="I661">
        <v>5.5</v>
      </c>
    </row>
    <row r="662" spans="1:9" x14ac:dyDescent="0.45">
      <c r="A662" t="s">
        <v>38</v>
      </c>
      <c r="B662">
        <v>117</v>
      </c>
      <c r="C662">
        <v>210592590</v>
      </c>
      <c r="D662" t="s">
        <v>533</v>
      </c>
      <c r="E662" t="s">
        <v>1319</v>
      </c>
      <c r="F662" t="s">
        <v>12</v>
      </c>
      <c r="G662">
        <v>65000000</v>
      </c>
      <c r="H662">
        <v>2006</v>
      </c>
      <c r="I662">
        <v>7.7</v>
      </c>
    </row>
    <row r="663" spans="1:9" x14ac:dyDescent="0.45">
      <c r="A663" t="s">
        <v>676</v>
      </c>
      <c r="B663">
        <v>106</v>
      </c>
      <c r="C663">
        <v>279167575</v>
      </c>
      <c r="D663" t="s">
        <v>570</v>
      </c>
      <c r="E663" t="s">
        <v>1320</v>
      </c>
      <c r="F663" t="s">
        <v>12</v>
      </c>
      <c r="G663">
        <v>80000000</v>
      </c>
      <c r="H663">
        <v>2004</v>
      </c>
      <c r="I663">
        <v>6.3</v>
      </c>
    </row>
    <row r="664" spans="1:9" x14ac:dyDescent="0.45">
      <c r="A664" t="s">
        <v>1321</v>
      </c>
      <c r="B664">
        <v>115</v>
      </c>
      <c r="C664">
        <v>143151473</v>
      </c>
      <c r="D664" t="s">
        <v>1322</v>
      </c>
      <c r="E664" t="s">
        <v>1323</v>
      </c>
      <c r="F664" t="s">
        <v>12</v>
      </c>
      <c r="G664">
        <v>60000000</v>
      </c>
      <c r="H664">
        <v>2008</v>
      </c>
      <c r="I664">
        <v>7.1</v>
      </c>
    </row>
    <row r="665" spans="1:9" x14ac:dyDescent="0.45">
      <c r="A665" t="s">
        <v>1102</v>
      </c>
      <c r="B665">
        <v>189</v>
      </c>
      <c r="C665">
        <v>136801374</v>
      </c>
      <c r="D665" t="s">
        <v>1324</v>
      </c>
      <c r="E665" t="s">
        <v>1325</v>
      </c>
      <c r="F665" t="s">
        <v>12</v>
      </c>
      <c r="G665">
        <v>60000000</v>
      </c>
      <c r="H665">
        <v>1999</v>
      </c>
      <c r="I665">
        <v>8.5</v>
      </c>
    </row>
    <row r="666" spans="1:9" x14ac:dyDescent="0.45">
      <c r="A666" t="s">
        <v>607</v>
      </c>
      <c r="B666">
        <v>81</v>
      </c>
      <c r="C666">
        <v>135381507</v>
      </c>
      <c r="D666" t="s">
        <v>210</v>
      </c>
      <c r="E666" t="s">
        <v>1326</v>
      </c>
      <c r="F666" t="s">
        <v>12</v>
      </c>
      <c r="G666">
        <v>150000000</v>
      </c>
      <c r="H666">
        <v>2005</v>
      </c>
      <c r="I666">
        <v>5.8</v>
      </c>
    </row>
    <row r="667" spans="1:9" x14ac:dyDescent="0.45">
      <c r="A667" t="s">
        <v>228</v>
      </c>
      <c r="B667">
        <v>149</v>
      </c>
      <c r="C667">
        <v>167735396</v>
      </c>
      <c r="D667" t="s">
        <v>737</v>
      </c>
      <c r="E667" t="s">
        <v>1327</v>
      </c>
      <c r="F667" t="s">
        <v>12</v>
      </c>
      <c r="G667">
        <v>61000000</v>
      </c>
      <c r="H667">
        <v>2014</v>
      </c>
      <c r="I667">
        <v>8.1</v>
      </c>
    </row>
    <row r="668" spans="1:9" x14ac:dyDescent="0.45">
      <c r="A668" t="s">
        <v>175</v>
      </c>
      <c r="B668">
        <v>119</v>
      </c>
      <c r="C668">
        <v>121468960</v>
      </c>
      <c r="D668" t="s">
        <v>392</v>
      </c>
      <c r="E668" t="s">
        <v>1328</v>
      </c>
      <c r="F668" t="s">
        <v>12</v>
      </c>
      <c r="G668">
        <v>60000000</v>
      </c>
      <c r="H668">
        <v>2002</v>
      </c>
      <c r="I668">
        <v>7.9</v>
      </c>
    </row>
    <row r="669" spans="1:9" x14ac:dyDescent="0.45">
      <c r="A669" t="s">
        <v>107</v>
      </c>
      <c r="B669">
        <v>130</v>
      </c>
      <c r="C669">
        <v>106635996</v>
      </c>
      <c r="D669" t="s">
        <v>17</v>
      </c>
      <c r="E669" t="s">
        <v>1329</v>
      </c>
      <c r="F669" t="s">
        <v>12</v>
      </c>
      <c r="G669">
        <v>58000000</v>
      </c>
      <c r="H669">
        <v>1995</v>
      </c>
      <c r="I669">
        <v>7.2</v>
      </c>
    </row>
    <row r="670" spans="1:9" x14ac:dyDescent="0.45">
      <c r="A670" t="s">
        <v>609</v>
      </c>
      <c r="B670">
        <v>116</v>
      </c>
      <c r="C670">
        <v>102678089</v>
      </c>
      <c r="D670" t="s">
        <v>658</v>
      </c>
      <c r="E670" t="s">
        <v>1330</v>
      </c>
      <c r="F670" t="s">
        <v>12</v>
      </c>
      <c r="G670">
        <v>95000000</v>
      </c>
      <c r="H670">
        <v>1999</v>
      </c>
      <c r="I670">
        <v>6.3</v>
      </c>
    </row>
    <row r="671" spans="1:9" x14ac:dyDescent="0.45">
      <c r="A671" t="s">
        <v>371</v>
      </c>
      <c r="B671">
        <v>103</v>
      </c>
      <c r="C671">
        <v>125603360</v>
      </c>
      <c r="D671" t="s">
        <v>775</v>
      </c>
      <c r="E671" t="s">
        <v>1331</v>
      </c>
      <c r="F671" t="s">
        <v>12</v>
      </c>
      <c r="G671">
        <v>60000000</v>
      </c>
      <c r="H671">
        <v>1998</v>
      </c>
      <c r="I671">
        <v>8.1</v>
      </c>
    </row>
    <row r="672" spans="1:9" x14ac:dyDescent="0.45">
      <c r="A672" t="s">
        <v>1332</v>
      </c>
      <c r="B672">
        <v>99</v>
      </c>
      <c r="C672">
        <v>101217900</v>
      </c>
      <c r="D672" t="s">
        <v>1333</v>
      </c>
      <c r="E672" t="s">
        <v>1334</v>
      </c>
      <c r="F672" t="s">
        <v>12</v>
      </c>
      <c r="G672">
        <v>70000000</v>
      </c>
      <c r="H672">
        <v>1998</v>
      </c>
      <c r="I672">
        <v>7</v>
      </c>
    </row>
    <row r="673" spans="1:9" x14ac:dyDescent="0.45">
      <c r="A673" t="s">
        <v>1093</v>
      </c>
      <c r="B673">
        <v>92</v>
      </c>
      <c r="C673">
        <v>104148781</v>
      </c>
      <c r="D673" t="s">
        <v>1028</v>
      </c>
      <c r="E673" t="s">
        <v>1335</v>
      </c>
      <c r="F673" t="s">
        <v>12</v>
      </c>
      <c r="G673">
        <v>60000000</v>
      </c>
      <c r="H673">
        <v>2003</v>
      </c>
      <c r="I673">
        <v>5.5</v>
      </c>
    </row>
    <row r="674" spans="1:9" x14ac:dyDescent="0.45">
      <c r="A674" t="s">
        <v>1290</v>
      </c>
      <c r="B674">
        <v>109</v>
      </c>
      <c r="C674">
        <v>75573300</v>
      </c>
      <c r="D674" t="s">
        <v>1203</v>
      </c>
      <c r="E674" t="s">
        <v>1336</v>
      </c>
      <c r="F674" t="s">
        <v>12</v>
      </c>
      <c r="G674">
        <v>61000000</v>
      </c>
      <c r="H674">
        <v>2013</v>
      </c>
      <c r="I674">
        <v>6.7</v>
      </c>
    </row>
    <row r="675" spans="1:9" x14ac:dyDescent="0.45">
      <c r="A675" t="s">
        <v>648</v>
      </c>
      <c r="B675">
        <v>87</v>
      </c>
      <c r="C675">
        <v>93375151</v>
      </c>
      <c r="D675" t="s">
        <v>854</v>
      </c>
      <c r="E675" t="s">
        <v>1337</v>
      </c>
      <c r="F675" t="s">
        <v>12</v>
      </c>
      <c r="G675">
        <v>60000000</v>
      </c>
      <c r="H675">
        <v>2001</v>
      </c>
      <c r="I675">
        <v>5.2</v>
      </c>
    </row>
    <row r="676" spans="1:9" x14ac:dyDescent="0.45">
      <c r="A676" t="s">
        <v>1038</v>
      </c>
      <c r="B676">
        <v>111</v>
      </c>
      <c r="C676">
        <v>106126012</v>
      </c>
      <c r="D676" t="s">
        <v>115</v>
      </c>
      <c r="E676" t="s">
        <v>1338</v>
      </c>
      <c r="F676" t="s">
        <v>12</v>
      </c>
      <c r="G676">
        <v>60000000</v>
      </c>
      <c r="H676">
        <v>2003</v>
      </c>
      <c r="I676">
        <v>7</v>
      </c>
    </row>
    <row r="677" spans="1:9" x14ac:dyDescent="0.45">
      <c r="A677" t="s">
        <v>1339</v>
      </c>
      <c r="B677">
        <v>101</v>
      </c>
      <c r="C677">
        <v>93307796</v>
      </c>
      <c r="D677" t="s">
        <v>570</v>
      </c>
      <c r="E677" t="s">
        <v>1340</v>
      </c>
      <c r="F677" t="s">
        <v>12</v>
      </c>
      <c r="G677">
        <v>60000000</v>
      </c>
      <c r="H677">
        <v>2002</v>
      </c>
      <c r="I677">
        <v>6.1</v>
      </c>
    </row>
    <row r="678" spans="1:9" x14ac:dyDescent="0.45">
      <c r="A678" t="s">
        <v>268</v>
      </c>
      <c r="B678">
        <v>83</v>
      </c>
      <c r="C678">
        <v>90646554</v>
      </c>
      <c r="D678" t="s">
        <v>155</v>
      </c>
      <c r="E678" t="s">
        <v>1342</v>
      </c>
      <c r="F678" t="s">
        <v>12</v>
      </c>
      <c r="G678">
        <v>105000000</v>
      </c>
      <c r="H678">
        <v>1998</v>
      </c>
      <c r="I678">
        <v>6.6</v>
      </c>
    </row>
    <row r="679" spans="1:9" x14ac:dyDescent="0.45">
      <c r="A679" t="s">
        <v>1343</v>
      </c>
      <c r="B679">
        <v>113</v>
      </c>
      <c r="C679">
        <v>109176215</v>
      </c>
      <c r="D679" t="s">
        <v>565</v>
      </c>
      <c r="E679" t="s">
        <v>1344</v>
      </c>
      <c r="F679" t="s">
        <v>12</v>
      </c>
      <c r="G679">
        <v>60000000</v>
      </c>
      <c r="H679">
        <v>2009</v>
      </c>
      <c r="I679">
        <v>5.5</v>
      </c>
    </row>
    <row r="680" spans="1:9" x14ac:dyDescent="0.45">
      <c r="A680" t="s">
        <v>590</v>
      </c>
      <c r="B680">
        <v>107</v>
      </c>
      <c r="C680">
        <v>82670733</v>
      </c>
      <c r="D680" t="s">
        <v>1104</v>
      </c>
      <c r="E680" t="s">
        <v>1345</v>
      </c>
      <c r="F680" t="s">
        <v>12</v>
      </c>
      <c r="G680">
        <v>60000000</v>
      </c>
      <c r="H680">
        <v>1990</v>
      </c>
      <c r="I680">
        <v>5.9</v>
      </c>
    </row>
    <row r="681" spans="1:9" x14ac:dyDescent="0.45">
      <c r="A681" t="s">
        <v>891</v>
      </c>
      <c r="B681">
        <v>94</v>
      </c>
      <c r="C681">
        <v>82569532</v>
      </c>
      <c r="D681" t="s">
        <v>810</v>
      </c>
      <c r="E681" t="s">
        <v>1346</v>
      </c>
      <c r="F681" t="s">
        <v>12</v>
      </c>
      <c r="G681">
        <v>60000000</v>
      </c>
      <c r="H681">
        <v>2005</v>
      </c>
      <c r="I681">
        <v>5.4</v>
      </c>
    </row>
    <row r="682" spans="1:9" x14ac:dyDescent="0.45">
      <c r="A682" t="s">
        <v>1347</v>
      </c>
      <c r="B682">
        <v>132</v>
      </c>
      <c r="C682">
        <v>81687587</v>
      </c>
      <c r="D682" t="s">
        <v>954</v>
      </c>
      <c r="E682" t="s">
        <v>1348</v>
      </c>
      <c r="F682" t="s">
        <v>12</v>
      </c>
      <c r="G682">
        <v>61000000</v>
      </c>
      <c r="H682">
        <v>2015</v>
      </c>
      <c r="I682">
        <v>6.4</v>
      </c>
    </row>
    <row r="683" spans="1:9" x14ac:dyDescent="0.45">
      <c r="A683" t="s">
        <v>1349</v>
      </c>
      <c r="B683">
        <v>140</v>
      </c>
      <c r="C683">
        <v>80574010</v>
      </c>
      <c r="D683" t="s">
        <v>73</v>
      </c>
      <c r="E683" t="s">
        <v>1350</v>
      </c>
      <c r="F683" t="s">
        <v>12</v>
      </c>
      <c r="G683">
        <v>60000000</v>
      </c>
      <c r="H683">
        <v>2010</v>
      </c>
      <c r="I683">
        <v>5.7</v>
      </c>
    </row>
    <row r="684" spans="1:9" x14ac:dyDescent="0.45">
      <c r="A684" t="s">
        <v>90</v>
      </c>
      <c r="B684">
        <v>125</v>
      </c>
      <c r="C684">
        <v>75764085</v>
      </c>
      <c r="D684" t="s">
        <v>851</v>
      </c>
      <c r="E684" t="s">
        <v>1351</v>
      </c>
      <c r="F684" t="s">
        <v>12</v>
      </c>
      <c r="G684">
        <v>60000000</v>
      </c>
      <c r="H684">
        <v>2000</v>
      </c>
      <c r="I684">
        <v>6.7</v>
      </c>
    </row>
    <row r="685" spans="1:9" x14ac:dyDescent="0.45">
      <c r="A685" t="s">
        <v>428</v>
      </c>
      <c r="B685">
        <v>111</v>
      </c>
      <c r="C685">
        <v>90356857</v>
      </c>
      <c r="D685" t="s">
        <v>139</v>
      </c>
      <c r="E685" t="s">
        <v>1352</v>
      </c>
      <c r="F685" t="s">
        <v>12</v>
      </c>
      <c r="G685">
        <v>58000000</v>
      </c>
      <c r="H685">
        <v>2010</v>
      </c>
      <c r="I685">
        <v>7.1</v>
      </c>
    </row>
    <row r="686" spans="1:9" x14ac:dyDescent="0.45">
      <c r="A686" t="s">
        <v>254</v>
      </c>
      <c r="B686">
        <v>156</v>
      </c>
      <c r="C686">
        <v>75530832</v>
      </c>
      <c r="D686" t="s">
        <v>1274</v>
      </c>
      <c r="E686" t="s">
        <v>1353</v>
      </c>
      <c r="F686" t="s">
        <v>12</v>
      </c>
      <c r="G686">
        <v>55000000</v>
      </c>
      <c r="H686">
        <v>1999</v>
      </c>
      <c r="I686">
        <v>6.8</v>
      </c>
    </row>
    <row r="687" spans="1:9" x14ac:dyDescent="0.45">
      <c r="A687" t="s">
        <v>1354</v>
      </c>
      <c r="B687">
        <v>170</v>
      </c>
      <c r="C687">
        <v>75370763</v>
      </c>
      <c r="D687" t="s">
        <v>1355</v>
      </c>
      <c r="E687" t="s">
        <v>1356</v>
      </c>
      <c r="F687" t="s">
        <v>12</v>
      </c>
      <c r="G687">
        <v>60000000</v>
      </c>
      <c r="H687">
        <v>1998</v>
      </c>
      <c r="I687">
        <v>6.5</v>
      </c>
    </row>
    <row r="688" spans="1:9" x14ac:dyDescent="0.45">
      <c r="A688" t="s">
        <v>554</v>
      </c>
      <c r="B688">
        <v>120</v>
      </c>
      <c r="C688">
        <v>100003492</v>
      </c>
      <c r="D688" t="s">
        <v>730</v>
      </c>
      <c r="E688" t="s">
        <v>1357</v>
      </c>
      <c r="F688" t="s">
        <v>12</v>
      </c>
      <c r="G688">
        <v>65000000</v>
      </c>
      <c r="H688">
        <v>2004</v>
      </c>
      <c r="I688">
        <v>7.6</v>
      </c>
    </row>
    <row r="689" spans="1:9" x14ac:dyDescent="0.45">
      <c r="A689" t="s">
        <v>597</v>
      </c>
      <c r="B689">
        <v>100</v>
      </c>
      <c r="C689">
        <v>90341670</v>
      </c>
      <c r="D689" t="s">
        <v>660</v>
      </c>
      <c r="E689" t="s">
        <v>1358</v>
      </c>
      <c r="F689" t="s">
        <v>12</v>
      </c>
      <c r="G689">
        <v>60000000</v>
      </c>
      <c r="H689">
        <v>2002</v>
      </c>
      <c r="I689">
        <v>5.5</v>
      </c>
    </row>
    <row r="690" spans="1:9" x14ac:dyDescent="0.45">
      <c r="A690" t="s">
        <v>1359</v>
      </c>
      <c r="B690">
        <v>115</v>
      </c>
      <c r="C690">
        <v>74540762</v>
      </c>
      <c r="D690" t="s">
        <v>310</v>
      </c>
      <c r="E690" t="s">
        <v>1360</v>
      </c>
      <c r="F690" t="s">
        <v>12</v>
      </c>
      <c r="G690">
        <v>55000000</v>
      </c>
      <c r="H690">
        <v>2004</v>
      </c>
      <c r="I690">
        <v>6.5</v>
      </c>
    </row>
    <row r="691" spans="1:9" x14ac:dyDescent="0.45">
      <c r="A691" t="s">
        <v>298</v>
      </c>
      <c r="B691">
        <v>130</v>
      </c>
      <c r="C691">
        <v>80033643</v>
      </c>
      <c r="D691" t="s">
        <v>407</v>
      </c>
      <c r="E691" t="s">
        <v>1361</v>
      </c>
      <c r="F691" t="s">
        <v>12</v>
      </c>
      <c r="G691">
        <v>60000000</v>
      </c>
      <c r="H691">
        <v>2012</v>
      </c>
      <c r="I691">
        <v>7</v>
      </c>
    </row>
    <row r="692" spans="1:9" x14ac:dyDescent="0.45">
      <c r="A692" t="s">
        <v>711</v>
      </c>
      <c r="B692">
        <v>105</v>
      </c>
      <c r="C692">
        <v>73648142</v>
      </c>
      <c r="D692" t="s">
        <v>954</v>
      </c>
      <c r="E692" t="s">
        <v>1362</v>
      </c>
      <c r="F692" t="s">
        <v>12</v>
      </c>
      <c r="G692">
        <v>60000000</v>
      </c>
      <c r="H692">
        <v>1999</v>
      </c>
      <c r="I692">
        <v>5.8</v>
      </c>
    </row>
    <row r="693" spans="1:9" x14ac:dyDescent="0.45">
      <c r="A693" t="s">
        <v>1363</v>
      </c>
      <c r="B693">
        <v>111</v>
      </c>
      <c r="C693">
        <v>71844424</v>
      </c>
      <c r="D693" t="s">
        <v>1364</v>
      </c>
      <c r="E693" t="s">
        <v>1365</v>
      </c>
      <c r="F693" t="s">
        <v>12</v>
      </c>
      <c r="G693">
        <v>60000000</v>
      </c>
      <c r="H693">
        <v>2009</v>
      </c>
      <c r="I693">
        <v>7.3</v>
      </c>
    </row>
    <row r="694" spans="1:9" x14ac:dyDescent="0.45">
      <c r="A694" t="s">
        <v>520</v>
      </c>
      <c r="B694">
        <v>106</v>
      </c>
      <c r="C694">
        <v>75638743</v>
      </c>
      <c r="D694" t="s">
        <v>1366</v>
      </c>
      <c r="E694" t="s">
        <v>1367</v>
      </c>
      <c r="F694" t="s">
        <v>12</v>
      </c>
      <c r="G694">
        <v>60000000</v>
      </c>
      <c r="H694">
        <v>2011</v>
      </c>
      <c r="I694">
        <v>6.6</v>
      </c>
    </row>
    <row r="695" spans="1:9" x14ac:dyDescent="0.45">
      <c r="A695" t="s">
        <v>1368</v>
      </c>
      <c r="B695">
        <v>89</v>
      </c>
      <c r="C695">
        <v>66734992</v>
      </c>
      <c r="D695" t="s">
        <v>465</v>
      </c>
      <c r="E695" t="s">
        <v>1369</v>
      </c>
      <c r="F695" t="s">
        <v>12</v>
      </c>
      <c r="G695">
        <v>60000000</v>
      </c>
      <c r="H695">
        <v>2003</v>
      </c>
      <c r="I695">
        <v>4.4000000000000004</v>
      </c>
    </row>
    <row r="696" spans="1:9" x14ac:dyDescent="0.45">
      <c r="A696" t="s">
        <v>1073</v>
      </c>
      <c r="B696">
        <v>100</v>
      </c>
      <c r="C696">
        <v>75280058</v>
      </c>
      <c r="D696" t="s">
        <v>1370</v>
      </c>
      <c r="E696" t="s">
        <v>1371</v>
      </c>
      <c r="F696" t="s">
        <v>12</v>
      </c>
      <c r="G696">
        <v>60000000</v>
      </c>
      <c r="H696">
        <v>2009</v>
      </c>
      <c r="I696">
        <v>7.7</v>
      </c>
    </row>
    <row r="697" spans="1:9" x14ac:dyDescent="0.45">
      <c r="A697" t="s">
        <v>307</v>
      </c>
      <c r="B697">
        <v>91</v>
      </c>
      <c r="C697">
        <v>64505912</v>
      </c>
      <c r="D697" t="s">
        <v>996</v>
      </c>
      <c r="E697" t="s">
        <v>1372</v>
      </c>
      <c r="F697" t="s">
        <v>12</v>
      </c>
      <c r="G697">
        <v>48000000</v>
      </c>
      <c r="H697">
        <v>2008</v>
      </c>
      <c r="I697">
        <v>5</v>
      </c>
    </row>
    <row r="698" spans="1:9" x14ac:dyDescent="0.45">
      <c r="A698" t="s">
        <v>590</v>
      </c>
      <c r="B698">
        <v>146</v>
      </c>
      <c r="C698">
        <v>77862546</v>
      </c>
      <c r="D698" t="s">
        <v>152</v>
      </c>
      <c r="E698" t="s">
        <v>1373</v>
      </c>
      <c r="F698" t="s">
        <v>12</v>
      </c>
      <c r="G698">
        <v>70000000</v>
      </c>
      <c r="H698">
        <v>2004</v>
      </c>
      <c r="I698">
        <v>7.7</v>
      </c>
    </row>
    <row r="699" spans="1:9" x14ac:dyDescent="0.45">
      <c r="A699" t="s">
        <v>1374</v>
      </c>
      <c r="B699">
        <v>98</v>
      </c>
      <c r="C699">
        <v>61112916</v>
      </c>
      <c r="D699" t="s">
        <v>173</v>
      </c>
      <c r="E699" t="s">
        <v>1375</v>
      </c>
      <c r="F699" t="s">
        <v>12</v>
      </c>
      <c r="G699">
        <v>50000000</v>
      </c>
      <c r="H699">
        <v>2006</v>
      </c>
      <c r="I699">
        <v>4.4000000000000004</v>
      </c>
    </row>
    <row r="700" spans="1:9" x14ac:dyDescent="0.45">
      <c r="A700" t="s">
        <v>868</v>
      </c>
      <c r="B700">
        <v>101</v>
      </c>
      <c r="C700">
        <v>88200225</v>
      </c>
      <c r="D700" t="s">
        <v>339</v>
      </c>
      <c r="E700" t="s">
        <v>1376</v>
      </c>
      <c r="F700" t="s">
        <v>12</v>
      </c>
      <c r="G700">
        <v>60000000</v>
      </c>
      <c r="H700">
        <v>2004</v>
      </c>
      <c r="I700">
        <v>6.1</v>
      </c>
    </row>
    <row r="701" spans="1:9" x14ac:dyDescent="0.45">
      <c r="A701" t="s">
        <v>1377</v>
      </c>
      <c r="B701">
        <v>94</v>
      </c>
      <c r="C701">
        <v>60573641</v>
      </c>
      <c r="D701" t="s">
        <v>1028</v>
      </c>
      <c r="E701" t="s">
        <v>1378</v>
      </c>
      <c r="F701" t="s">
        <v>12</v>
      </c>
      <c r="G701">
        <v>60000000</v>
      </c>
      <c r="H701">
        <v>1996</v>
      </c>
      <c r="I701">
        <v>5.4</v>
      </c>
    </row>
    <row r="702" spans="1:9" x14ac:dyDescent="0.45">
      <c r="A702" t="s">
        <v>127</v>
      </c>
      <c r="B702">
        <v>132</v>
      </c>
      <c r="C702">
        <v>59035104</v>
      </c>
      <c r="D702" t="s">
        <v>1379</v>
      </c>
      <c r="E702" t="s">
        <v>1380</v>
      </c>
      <c r="F702" t="s">
        <v>12</v>
      </c>
      <c r="G702">
        <v>66000000</v>
      </c>
      <c r="H702">
        <v>2004</v>
      </c>
      <c r="I702">
        <v>6.8</v>
      </c>
    </row>
    <row r="703" spans="1:9" x14ac:dyDescent="0.45">
      <c r="A703" t="s">
        <v>1381</v>
      </c>
      <c r="B703">
        <v>115</v>
      </c>
      <c r="C703">
        <v>56702901</v>
      </c>
      <c r="D703" t="s">
        <v>1152</v>
      </c>
      <c r="E703" t="s">
        <v>1382</v>
      </c>
      <c r="F703" t="s">
        <v>12</v>
      </c>
      <c r="G703">
        <v>60000000</v>
      </c>
      <c r="H703">
        <v>1998</v>
      </c>
      <c r="I703">
        <v>6.5</v>
      </c>
    </row>
    <row r="704" spans="1:9" x14ac:dyDescent="0.45">
      <c r="A704" t="s">
        <v>1383</v>
      </c>
      <c r="B704">
        <v>92</v>
      </c>
      <c r="C704">
        <v>55994557</v>
      </c>
      <c r="D704" t="s">
        <v>94</v>
      </c>
      <c r="E704" t="s">
        <v>1384</v>
      </c>
      <c r="F704" t="s">
        <v>12</v>
      </c>
      <c r="G704">
        <v>60000000</v>
      </c>
      <c r="H704">
        <v>2012</v>
      </c>
      <c r="I704">
        <v>7</v>
      </c>
    </row>
    <row r="705" spans="1:9" x14ac:dyDescent="0.45">
      <c r="A705" t="s">
        <v>1190</v>
      </c>
      <c r="B705">
        <v>124</v>
      </c>
      <c r="C705">
        <v>54910560</v>
      </c>
      <c r="D705" t="s">
        <v>1127</v>
      </c>
      <c r="E705" t="s">
        <v>1385</v>
      </c>
      <c r="F705" t="s">
        <v>12</v>
      </c>
      <c r="G705">
        <v>60000000</v>
      </c>
      <c r="H705">
        <v>1997</v>
      </c>
      <c r="I705">
        <v>6.3</v>
      </c>
    </row>
    <row r="706" spans="1:9" x14ac:dyDescent="0.45">
      <c r="A706" t="s">
        <v>454</v>
      </c>
      <c r="B706">
        <v>119</v>
      </c>
      <c r="C706">
        <v>53789313</v>
      </c>
      <c r="D706" t="s">
        <v>557</v>
      </c>
      <c r="E706" t="s">
        <v>1386</v>
      </c>
      <c r="F706" t="s">
        <v>12</v>
      </c>
      <c r="G706">
        <v>60000000</v>
      </c>
      <c r="H706">
        <v>2003</v>
      </c>
      <c r="I706">
        <v>6.3</v>
      </c>
    </row>
    <row r="707" spans="1:9" x14ac:dyDescent="0.45">
      <c r="A707" t="s">
        <v>1387</v>
      </c>
      <c r="B707">
        <v>124</v>
      </c>
      <c r="C707">
        <v>51045801</v>
      </c>
      <c r="D707" t="s">
        <v>73</v>
      </c>
      <c r="E707" t="s">
        <v>1388</v>
      </c>
      <c r="F707" t="s">
        <v>12</v>
      </c>
      <c r="G707">
        <v>60000000</v>
      </c>
      <c r="H707">
        <v>1996</v>
      </c>
      <c r="I707">
        <v>6.1</v>
      </c>
    </row>
    <row r="708" spans="1:9" x14ac:dyDescent="0.45">
      <c r="A708" t="s">
        <v>1389</v>
      </c>
      <c r="B708">
        <v>93</v>
      </c>
      <c r="C708">
        <v>50818750</v>
      </c>
      <c r="D708" t="s">
        <v>94</v>
      </c>
      <c r="E708" t="s">
        <v>1390</v>
      </c>
      <c r="F708" t="s">
        <v>12</v>
      </c>
      <c r="G708">
        <v>60000000</v>
      </c>
      <c r="H708">
        <v>2008</v>
      </c>
      <c r="I708">
        <v>6.1</v>
      </c>
    </row>
    <row r="709" spans="1:9" x14ac:dyDescent="0.45">
      <c r="A709" t="s">
        <v>1391</v>
      </c>
      <c r="B709">
        <v>98</v>
      </c>
      <c r="C709">
        <v>50189179</v>
      </c>
      <c r="D709" t="s">
        <v>652</v>
      </c>
      <c r="E709" t="s">
        <v>1392</v>
      </c>
      <c r="F709" t="s">
        <v>12</v>
      </c>
      <c r="G709">
        <v>60000000</v>
      </c>
      <c r="H709">
        <v>2002</v>
      </c>
      <c r="I709">
        <v>5.3</v>
      </c>
    </row>
    <row r="710" spans="1:9" x14ac:dyDescent="0.45">
      <c r="A710" t="s">
        <v>1393</v>
      </c>
      <c r="B710">
        <v>92</v>
      </c>
      <c r="C710">
        <v>50024083</v>
      </c>
      <c r="D710" t="s">
        <v>20</v>
      </c>
      <c r="E710" t="s">
        <v>1394</v>
      </c>
      <c r="F710" t="s">
        <v>12</v>
      </c>
      <c r="G710">
        <v>60000000</v>
      </c>
      <c r="H710">
        <v>1995</v>
      </c>
      <c r="I710">
        <v>5.4</v>
      </c>
    </row>
    <row r="711" spans="1:9" x14ac:dyDescent="0.45">
      <c r="A711" t="s">
        <v>286</v>
      </c>
      <c r="B711">
        <v>105</v>
      </c>
      <c r="C711">
        <v>50549107</v>
      </c>
      <c r="D711" t="s">
        <v>310</v>
      </c>
      <c r="E711" t="s">
        <v>1395</v>
      </c>
      <c r="F711" t="s">
        <v>12</v>
      </c>
      <c r="G711">
        <v>60000000</v>
      </c>
      <c r="H711">
        <v>2014</v>
      </c>
      <c r="I711">
        <v>6.2</v>
      </c>
    </row>
    <row r="712" spans="1:9" x14ac:dyDescent="0.45">
      <c r="A712" t="s">
        <v>1396</v>
      </c>
      <c r="B712">
        <v>124</v>
      </c>
      <c r="C712">
        <v>56443482</v>
      </c>
      <c r="D712" t="s">
        <v>1397</v>
      </c>
      <c r="E712" t="s">
        <v>1398</v>
      </c>
      <c r="F712" t="s">
        <v>12</v>
      </c>
      <c r="G712">
        <v>60000000</v>
      </c>
      <c r="H712">
        <v>2015</v>
      </c>
      <c r="I712">
        <v>6.6</v>
      </c>
    </row>
    <row r="713" spans="1:9" x14ac:dyDescent="0.45">
      <c r="A713" t="s">
        <v>1399</v>
      </c>
      <c r="B713">
        <v>99</v>
      </c>
      <c r="C713">
        <v>62401264</v>
      </c>
      <c r="D713" t="s">
        <v>152</v>
      </c>
      <c r="E713" t="s">
        <v>1400</v>
      </c>
      <c r="F713" t="s">
        <v>12</v>
      </c>
      <c r="G713">
        <v>60000000</v>
      </c>
      <c r="H713">
        <v>2016</v>
      </c>
      <c r="I713">
        <v>5.9</v>
      </c>
    </row>
    <row r="714" spans="1:9" x14ac:dyDescent="0.45">
      <c r="A714" t="s">
        <v>1401</v>
      </c>
      <c r="B714">
        <v>116</v>
      </c>
      <c r="C714">
        <v>47748610</v>
      </c>
      <c r="D714" t="s">
        <v>1402</v>
      </c>
      <c r="E714" t="s">
        <v>1403</v>
      </c>
      <c r="F714" t="s">
        <v>12</v>
      </c>
      <c r="G714">
        <v>75000000</v>
      </c>
      <c r="H714">
        <v>1997</v>
      </c>
      <c r="I714">
        <v>6.3</v>
      </c>
    </row>
    <row r="715" spans="1:9" x14ac:dyDescent="0.45">
      <c r="A715" t="s">
        <v>1042</v>
      </c>
      <c r="B715">
        <v>124</v>
      </c>
      <c r="C715">
        <v>46975183</v>
      </c>
      <c r="D715" t="s">
        <v>381</v>
      </c>
      <c r="E715" t="s">
        <v>1404</v>
      </c>
      <c r="F715" t="s">
        <v>12</v>
      </c>
      <c r="G715">
        <v>61000000</v>
      </c>
      <c r="H715">
        <v>2007</v>
      </c>
      <c r="I715">
        <v>7.2</v>
      </c>
    </row>
    <row r="716" spans="1:9" x14ac:dyDescent="0.45">
      <c r="A716" t="s">
        <v>1405</v>
      </c>
      <c r="B716">
        <v>96</v>
      </c>
      <c r="C716">
        <v>50807639</v>
      </c>
      <c r="D716" t="s">
        <v>94</v>
      </c>
      <c r="E716" t="s">
        <v>1406</v>
      </c>
      <c r="F716" t="s">
        <v>12</v>
      </c>
      <c r="G716">
        <v>60000000</v>
      </c>
      <c r="H716">
        <v>2014</v>
      </c>
      <c r="I716">
        <v>6.8</v>
      </c>
    </row>
    <row r="717" spans="1:9" x14ac:dyDescent="0.45">
      <c r="A717" t="s">
        <v>1407</v>
      </c>
      <c r="B717">
        <v>104</v>
      </c>
      <c r="C717">
        <v>46611204</v>
      </c>
      <c r="D717" t="s">
        <v>851</v>
      </c>
      <c r="E717" t="s">
        <v>1408</v>
      </c>
      <c r="F717" t="s">
        <v>12</v>
      </c>
      <c r="G717">
        <v>48000000</v>
      </c>
      <c r="H717">
        <v>1998</v>
      </c>
      <c r="I717">
        <v>6.1</v>
      </c>
    </row>
    <row r="718" spans="1:9" x14ac:dyDescent="0.45">
      <c r="A718" t="s">
        <v>721</v>
      </c>
      <c r="B718">
        <v>100</v>
      </c>
      <c r="C718">
        <v>257756197</v>
      </c>
      <c r="D718" t="s">
        <v>350</v>
      </c>
      <c r="E718" t="s">
        <v>1409</v>
      </c>
      <c r="F718" t="s">
        <v>12</v>
      </c>
      <c r="G718">
        <v>60000000</v>
      </c>
      <c r="H718">
        <v>2014</v>
      </c>
      <c r="I718">
        <v>7.8</v>
      </c>
    </row>
    <row r="719" spans="1:9" x14ac:dyDescent="0.45">
      <c r="A719" t="s">
        <v>1410</v>
      </c>
      <c r="B719">
        <v>115</v>
      </c>
      <c r="C719">
        <v>48472213</v>
      </c>
      <c r="D719" t="s">
        <v>595</v>
      </c>
      <c r="E719" t="s">
        <v>1411</v>
      </c>
      <c r="F719" t="s">
        <v>12</v>
      </c>
      <c r="G719">
        <v>45000000</v>
      </c>
      <c r="H719">
        <v>2005</v>
      </c>
      <c r="I719">
        <v>5</v>
      </c>
    </row>
    <row r="720" spans="1:9" x14ac:dyDescent="0.45">
      <c r="A720" t="s">
        <v>1218</v>
      </c>
      <c r="B720">
        <v>101</v>
      </c>
      <c r="C720">
        <v>43060566</v>
      </c>
      <c r="D720" t="s">
        <v>91</v>
      </c>
      <c r="E720" t="s">
        <v>1412</v>
      </c>
      <c r="F720" t="s">
        <v>12</v>
      </c>
      <c r="G720">
        <v>60000000</v>
      </c>
      <c r="H720">
        <v>2002</v>
      </c>
      <c r="I720">
        <v>6.2</v>
      </c>
    </row>
    <row r="721" spans="1:9" x14ac:dyDescent="0.45">
      <c r="A721" t="s">
        <v>1413</v>
      </c>
      <c r="B721">
        <v>113</v>
      </c>
      <c r="C721">
        <v>45996718</v>
      </c>
      <c r="D721" t="s">
        <v>152</v>
      </c>
      <c r="E721" t="s">
        <v>1414</v>
      </c>
      <c r="F721" t="s">
        <v>12</v>
      </c>
      <c r="G721">
        <v>60000000</v>
      </c>
      <c r="H721">
        <v>2013</v>
      </c>
      <c r="I721">
        <v>6.7</v>
      </c>
    </row>
    <row r="722" spans="1:9" x14ac:dyDescent="0.45">
      <c r="A722" t="s">
        <v>1415</v>
      </c>
      <c r="B722">
        <v>100</v>
      </c>
      <c r="C722">
        <v>43337279</v>
      </c>
      <c r="D722" t="s">
        <v>1416</v>
      </c>
      <c r="E722" t="s">
        <v>1417</v>
      </c>
      <c r="F722" t="s">
        <v>12</v>
      </c>
      <c r="G722">
        <v>60000000</v>
      </c>
      <c r="H722">
        <v>2009</v>
      </c>
      <c r="I722">
        <v>4.9000000000000004</v>
      </c>
    </row>
    <row r="723" spans="1:9" x14ac:dyDescent="0.45">
      <c r="A723" t="s">
        <v>1246</v>
      </c>
      <c r="B723">
        <v>134</v>
      </c>
      <c r="C723">
        <v>37479778</v>
      </c>
      <c r="D723" t="s">
        <v>1418</v>
      </c>
      <c r="E723" t="s">
        <v>1419</v>
      </c>
      <c r="F723" t="s">
        <v>12</v>
      </c>
      <c r="G723">
        <v>60000000</v>
      </c>
      <c r="H723">
        <v>2009</v>
      </c>
      <c r="I723">
        <v>7.4</v>
      </c>
    </row>
    <row r="724" spans="1:9" x14ac:dyDescent="0.45">
      <c r="A724" t="s">
        <v>448</v>
      </c>
      <c r="B724">
        <v>125</v>
      </c>
      <c r="C724">
        <v>40559930</v>
      </c>
      <c r="D724" t="s">
        <v>1421</v>
      </c>
      <c r="E724" t="s">
        <v>1422</v>
      </c>
      <c r="F724" t="s">
        <v>12</v>
      </c>
      <c r="G724">
        <v>60000000</v>
      </c>
      <c r="H724">
        <v>2009</v>
      </c>
      <c r="I724">
        <v>6.2</v>
      </c>
    </row>
    <row r="725" spans="1:9" x14ac:dyDescent="0.45">
      <c r="A725" t="s">
        <v>1423</v>
      </c>
      <c r="B725">
        <v>94</v>
      </c>
      <c r="C725">
        <v>36830057</v>
      </c>
      <c r="D725" t="s">
        <v>905</v>
      </c>
      <c r="E725" t="s">
        <v>1424</v>
      </c>
      <c r="F725" t="s">
        <v>12</v>
      </c>
      <c r="G725">
        <v>65000000</v>
      </c>
      <c r="H725">
        <v>1999</v>
      </c>
      <c r="I725">
        <v>4.9000000000000004</v>
      </c>
    </row>
    <row r="726" spans="1:9" x14ac:dyDescent="0.45">
      <c r="A726" t="s">
        <v>1126</v>
      </c>
      <c r="B726">
        <v>107</v>
      </c>
      <c r="C726">
        <v>36279230</v>
      </c>
      <c r="D726" t="s">
        <v>115</v>
      </c>
      <c r="E726" t="s">
        <v>1425</v>
      </c>
      <c r="F726" t="s">
        <v>12</v>
      </c>
      <c r="G726">
        <v>60000000</v>
      </c>
      <c r="H726">
        <v>2006</v>
      </c>
      <c r="I726">
        <v>6.1</v>
      </c>
    </row>
    <row r="727" spans="1:9" x14ac:dyDescent="0.45">
      <c r="A727" t="s">
        <v>1426</v>
      </c>
      <c r="B727">
        <v>91</v>
      </c>
      <c r="C727">
        <v>42194060</v>
      </c>
      <c r="D727" t="s">
        <v>210</v>
      </c>
      <c r="E727" t="s">
        <v>1427</v>
      </c>
      <c r="F727" t="s">
        <v>12</v>
      </c>
      <c r="G727">
        <v>70000000</v>
      </c>
      <c r="H727">
        <v>2009</v>
      </c>
      <c r="I727">
        <v>6.1</v>
      </c>
    </row>
    <row r="728" spans="1:9" x14ac:dyDescent="0.45">
      <c r="A728" t="s">
        <v>1428</v>
      </c>
      <c r="B728">
        <v>116</v>
      </c>
      <c r="C728">
        <v>43119879</v>
      </c>
      <c r="D728" t="s">
        <v>78</v>
      </c>
      <c r="E728" t="s">
        <v>1429</v>
      </c>
      <c r="F728" t="s">
        <v>12</v>
      </c>
      <c r="G728">
        <v>60000000</v>
      </c>
      <c r="H728">
        <v>2002</v>
      </c>
      <c r="I728">
        <v>6.4</v>
      </c>
    </row>
    <row r="729" spans="1:9" x14ac:dyDescent="0.45">
      <c r="A729" t="s">
        <v>1430</v>
      </c>
      <c r="B729">
        <v>100</v>
      </c>
      <c r="C729">
        <v>35096190</v>
      </c>
      <c r="D729" t="s">
        <v>1431</v>
      </c>
      <c r="E729" t="s">
        <v>1432</v>
      </c>
      <c r="F729" t="s">
        <v>12</v>
      </c>
      <c r="G729">
        <v>60000000</v>
      </c>
      <c r="H729">
        <v>2003</v>
      </c>
      <c r="I729">
        <v>6.3</v>
      </c>
    </row>
    <row r="730" spans="1:9" x14ac:dyDescent="0.45">
      <c r="A730" t="s">
        <v>107</v>
      </c>
      <c r="B730">
        <v>117</v>
      </c>
      <c r="C730">
        <v>43290977</v>
      </c>
      <c r="D730" t="s">
        <v>737</v>
      </c>
      <c r="E730" t="s">
        <v>1433</v>
      </c>
      <c r="F730" t="s">
        <v>12</v>
      </c>
      <c r="G730">
        <v>80000000</v>
      </c>
      <c r="H730">
        <v>2010</v>
      </c>
      <c r="I730">
        <v>6.6</v>
      </c>
    </row>
    <row r="731" spans="1:9" x14ac:dyDescent="0.45">
      <c r="A731" t="s">
        <v>623</v>
      </c>
      <c r="B731">
        <v>110</v>
      </c>
      <c r="C731">
        <v>33927476</v>
      </c>
      <c r="D731" t="s">
        <v>1434</v>
      </c>
      <c r="E731" t="s">
        <v>1435</v>
      </c>
      <c r="F731" t="s">
        <v>12</v>
      </c>
      <c r="G731">
        <v>40000000</v>
      </c>
      <c r="H731">
        <v>1997</v>
      </c>
      <c r="I731">
        <v>5.7</v>
      </c>
    </row>
    <row r="732" spans="1:9" x14ac:dyDescent="0.45">
      <c r="A732" t="s">
        <v>1415</v>
      </c>
      <c r="B732">
        <v>96</v>
      </c>
      <c r="C732">
        <v>32122249</v>
      </c>
      <c r="D732" t="s">
        <v>339</v>
      </c>
      <c r="E732" t="s">
        <v>1436</v>
      </c>
      <c r="F732" t="s">
        <v>12</v>
      </c>
      <c r="G732">
        <v>60000000</v>
      </c>
      <c r="H732">
        <v>2002</v>
      </c>
      <c r="I732">
        <v>5.9</v>
      </c>
    </row>
    <row r="733" spans="1:9" x14ac:dyDescent="0.45">
      <c r="A733" t="s">
        <v>1387</v>
      </c>
      <c r="B733">
        <v>101</v>
      </c>
      <c r="C733">
        <v>40076438</v>
      </c>
      <c r="D733" t="s">
        <v>381</v>
      </c>
      <c r="E733" t="s">
        <v>1437</v>
      </c>
      <c r="F733" t="s">
        <v>12</v>
      </c>
      <c r="G733">
        <v>60000000</v>
      </c>
      <c r="H733">
        <v>2008</v>
      </c>
      <c r="I733">
        <v>6</v>
      </c>
    </row>
    <row r="734" spans="1:9" x14ac:dyDescent="0.45">
      <c r="A734" t="s">
        <v>1438</v>
      </c>
      <c r="B734">
        <v>111</v>
      </c>
      <c r="C734">
        <v>32940507</v>
      </c>
      <c r="D734" t="s">
        <v>152</v>
      </c>
      <c r="E734" t="s">
        <v>1439</v>
      </c>
      <c r="F734" t="s">
        <v>12</v>
      </c>
      <c r="G734">
        <v>60000000</v>
      </c>
      <c r="H734">
        <v>1998</v>
      </c>
      <c r="I734">
        <v>6.1</v>
      </c>
    </row>
    <row r="735" spans="1:9" x14ac:dyDescent="0.45">
      <c r="A735" t="s">
        <v>316</v>
      </c>
      <c r="B735">
        <v>117</v>
      </c>
      <c r="C735">
        <v>31670931</v>
      </c>
      <c r="D735" t="s">
        <v>1440</v>
      </c>
      <c r="E735" t="s">
        <v>1441</v>
      </c>
      <c r="F735" t="s">
        <v>12</v>
      </c>
      <c r="G735">
        <v>60000000</v>
      </c>
      <c r="H735">
        <v>2009</v>
      </c>
      <c r="I735">
        <v>6.7</v>
      </c>
    </row>
    <row r="736" spans="1:9" x14ac:dyDescent="0.45">
      <c r="A736" t="s">
        <v>1354</v>
      </c>
      <c r="B736">
        <v>126</v>
      </c>
      <c r="C736">
        <v>30695227</v>
      </c>
      <c r="D736" t="s">
        <v>1442</v>
      </c>
      <c r="E736" t="s">
        <v>1443</v>
      </c>
      <c r="F736" t="s">
        <v>12</v>
      </c>
      <c r="G736">
        <v>60000000</v>
      </c>
      <c r="H736">
        <v>2000</v>
      </c>
      <c r="I736">
        <v>6.7</v>
      </c>
    </row>
    <row r="737" spans="1:9" x14ac:dyDescent="0.45">
      <c r="A737" t="s">
        <v>1129</v>
      </c>
      <c r="B737">
        <v>152</v>
      </c>
      <c r="C737">
        <v>32522352</v>
      </c>
      <c r="D737" t="s">
        <v>1444</v>
      </c>
      <c r="E737" t="s">
        <v>1445</v>
      </c>
      <c r="F737" t="s">
        <v>12</v>
      </c>
      <c r="G737">
        <v>60000000</v>
      </c>
      <c r="H737">
        <v>2000</v>
      </c>
      <c r="I737">
        <v>7.9</v>
      </c>
    </row>
    <row r="738" spans="1:9" x14ac:dyDescent="0.45">
      <c r="A738" t="s">
        <v>323</v>
      </c>
      <c r="B738">
        <v>101</v>
      </c>
      <c r="C738">
        <v>26082914</v>
      </c>
      <c r="D738" t="s">
        <v>1127</v>
      </c>
      <c r="E738" t="s">
        <v>1447</v>
      </c>
      <c r="F738" t="s">
        <v>12</v>
      </c>
      <c r="G738">
        <v>87000000</v>
      </c>
      <c r="H738">
        <v>2005</v>
      </c>
      <c r="I738">
        <v>4.3</v>
      </c>
    </row>
    <row r="739" spans="1:9" x14ac:dyDescent="0.45">
      <c r="A739" t="s">
        <v>1448</v>
      </c>
      <c r="B739">
        <v>87</v>
      </c>
      <c r="C739">
        <v>29136626</v>
      </c>
      <c r="D739" t="s">
        <v>1449</v>
      </c>
      <c r="E739" t="s">
        <v>1450</v>
      </c>
      <c r="F739" t="s">
        <v>12</v>
      </c>
      <c r="G739">
        <v>60000000</v>
      </c>
      <c r="H739">
        <v>2011</v>
      </c>
      <c r="I739">
        <v>5.7</v>
      </c>
    </row>
    <row r="740" spans="1:9" x14ac:dyDescent="0.45">
      <c r="A740" t="s">
        <v>1451</v>
      </c>
      <c r="B740">
        <v>85</v>
      </c>
      <c r="C740">
        <v>26288320</v>
      </c>
      <c r="D740" t="s">
        <v>1452</v>
      </c>
      <c r="E740" t="s">
        <v>1453</v>
      </c>
      <c r="F740" t="s">
        <v>12</v>
      </c>
      <c r="G740">
        <v>60000000</v>
      </c>
      <c r="H740">
        <v>2003</v>
      </c>
      <c r="I740">
        <v>6.7</v>
      </c>
    </row>
    <row r="741" spans="1:9" x14ac:dyDescent="0.45">
      <c r="A741" t="s">
        <v>801</v>
      </c>
      <c r="B741">
        <v>130</v>
      </c>
      <c r="C741">
        <v>26616590</v>
      </c>
      <c r="D741" t="s">
        <v>1454</v>
      </c>
      <c r="E741" t="s">
        <v>1455</v>
      </c>
      <c r="F741" t="s">
        <v>12</v>
      </c>
      <c r="G741">
        <v>60000000</v>
      </c>
      <c r="H741">
        <v>1997</v>
      </c>
      <c r="I741">
        <v>6.7</v>
      </c>
    </row>
    <row r="742" spans="1:9" x14ac:dyDescent="0.45">
      <c r="A742" t="s">
        <v>172</v>
      </c>
      <c r="B742">
        <v>104</v>
      </c>
      <c r="C742">
        <v>30063805</v>
      </c>
      <c r="D742" t="s">
        <v>1456</v>
      </c>
      <c r="E742" t="s">
        <v>1457</v>
      </c>
      <c r="F742" t="s">
        <v>12</v>
      </c>
      <c r="G742">
        <v>60000000</v>
      </c>
      <c r="H742">
        <v>2002</v>
      </c>
      <c r="I742">
        <v>6.1</v>
      </c>
    </row>
    <row r="743" spans="1:9" x14ac:dyDescent="0.45">
      <c r="A743" t="s">
        <v>772</v>
      </c>
      <c r="B743">
        <v>121</v>
      </c>
      <c r="C743">
        <v>22518325</v>
      </c>
      <c r="D743" t="s">
        <v>737</v>
      </c>
      <c r="E743" t="s">
        <v>1458</v>
      </c>
      <c r="F743" t="s">
        <v>12</v>
      </c>
      <c r="G743">
        <v>50000000</v>
      </c>
      <c r="H743">
        <v>2006</v>
      </c>
      <c r="I743">
        <v>5.6</v>
      </c>
    </row>
    <row r="744" spans="1:9" x14ac:dyDescent="0.45">
      <c r="A744" t="s">
        <v>1459</v>
      </c>
      <c r="B744">
        <v>140</v>
      </c>
      <c r="C744">
        <v>13082288</v>
      </c>
      <c r="D744" t="s">
        <v>1460</v>
      </c>
      <c r="E744" t="s">
        <v>1461</v>
      </c>
      <c r="F744" t="s">
        <v>12</v>
      </c>
      <c r="G744">
        <v>60000000</v>
      </c>
      <c r="H744">
        <v>2006</v>
      </c>
      <c r="I744">
        <v>6.6</v>
      </c>
    </row>
    <row r="745" spans="1:9" x14ac:dyDescent="0.45">
      <c r="A745" t="s">
        <v>1462</v>
      </c>
      <c r="B745">
        <v>131</v>
      </c>
      <c r="C745">
        <v>18208078</v>
      </c>
      <c r="D745" t="s">
        <v>310</v>
      </c>
      <c r="E745" t="s">
        <v>1463</v>
      </c>
      <c r="F745" t="s">
        <v>12</v>
      </c>
      <c r="G745">
        <v>60000000</v>
      </c>
      <c r="H745">
        <v>2001</v>
      </c>
      <c r="I745">
        <v>6.9</v>
      </c>
    </row>
    <row r="746" spans="1:9" x14ac:dyDescent="0.45">
      <c r="A746" t="s">
        <v>1464</v>
      </c>
      <c r="B746">
        <v>91</v>
      </c>
      <c r="C746">
        <v>14218868</v>
      </c>
      <c r="D746" t="s">
        <v>1454</v>
      </c>
      <c r="E746" t="s">
        <v>1465</v>
      </c>
      <c r="F746" t="s">
        <v>12</v>
      </c>
      <c r="G746">
        <v>65000000</v>
      </c>
      <c r="H746">
        <v>2000</v>
      </c>
      <c r="I746">
        <v>4.8</v>
      </c>
    </row>
    <row r="747" spans="1:9" x14ac:dyDescent="0.45">
      <c r="A747" t="s">
        <v>1466</v>
      </c>
      <c r="B747">
        <v>118</v>
      </c>
      <c r="C747">
        <v>22451</v>
      </c>
      <c r="D747" t="s">
        <v>1467</v>
      </c>
      <c r="E747" t="s">
        <v>1468</v>
      </c>
      <c r="F747" t="s">
        <v>12</v>
      </c>
      <c r="G747">
        <v>60000000</v>
      </c>
      <c r="H747">
        <v>2014</v>
      </c>
      <c r="I747">
        <v>6.2</v>
      </c>
    </row>
    <row r="748" spans="1:9" x14ac:dyDescent="0.45">
      <c r="A748" t="s">
        <v>1469</v>
      </c>
      <c r="B748">
        <v>130</v>
      </c>
      <c r="C748">
        <v>31165421</v>
      </c>
      <c r="D748" t="s">
        <v>1470</v>
      </c>
      <c r="E748" t="s">
        <v>1471</v>
      </c>
      <c r="F748" t="s">
        <v>12</v>
      </c>
      <c r="G748">
        <v>60000000</v>
      </c>
      <c r="H748">
        <v>2013</v>
      </c>
      <c r="I748">
        <v>6</v>
      </c>
    </row>
    <row r="749" spans="1:9" x14ac:dyDescent="0.45">
      <c r="A749" t="s">
        <v>1374</v>
      </c>
      <c r="B749">
        <v>90</v>
      </c>
      <c r="C749">
        <v>11802056</v>
      </c>
      <c r="D749" t="s">
        <v>1472</v>
      </c>
      <c r="E749" t="s">
        <v>1473</v>
      </c>
      <c r="F749" t="s">
        <v>12</v>
      </c>
      <c r="G749">
        <v>60000000</v>
      </c>
      <c r="H749">
        <v>2008</v>
      </c>
      <c r="I749">
        <v>4.9000000000000004</v>
      </c>
    </row>
    <row r="750" spans="1:9" x14ac:dyDescent="0.45">
      <c r="A750" t="s">
        <v>1474</v>
      </c>
      <c r="B750">
        <v>103</v>
      </c>
      <c r="C750">
        <v>25472967</v>
      </c>
      <c r="D750" t="s">
        <v>1475</v>
      </c>
      <c r="E750" t="s">
        <v>1476</v>
      </c>
      <c r="F750" t="s">
        <v>12</v>
      </c>
      <c r="G750">
        <v>30000000</v>
      </c>
      <c r="H750">
        <v>2005</v>
      </c>
      <c r="I750">
        <v>5.6</v>
      </c>
    </row>
    <row r="751" spans="1:9" x14ac:dyDescent="0.45">
      <c r="A751" t="s">
        <v>283</v>
      </c>
      <c r="B751">
        <v>122</v>
      </c>
      <c r="C751">
        <v>22362500</v>
      </c>
      <c r="D751" t="s">
        <v>863</v>
      </c>
      <c r="E751" t="s">
        <v>1477</v>
      </c>
      <c r="F751" t="s">
        <v>12</v>
      </c>
      <c r="G751">
        <v>55000000</v>
      </c>
      <c r="H751">
        <v>1999</v>
      </c>
      <c r="I751">
        <v>6.1</v>
      </c>
    </row>
    <row r="752" spans="1:9" x14ac:dyDescent="0.45">
      <c r="A752" t="s">
        <v>1478</v>
      </c>
      <c r="B752">
        <v>106</v>
      </c>
      <c r="C752">
        <v>17281832</v>
      </c>
      <c r="D752" t="s">
        <v>69</v>
      </c>
      <c r="E752" t="s">
        <v>1479</v>
      </c>
      <c r="F752" t="s">
        <v>12</v>
      </c>
      <c r="G752">
        <v>60000000</v>
      </c>
      <c r="H752">
        <v>2008</v>
      </c>
      <c r="I752">
        <v>6.1</v>
      </c>
    </row>
    <row r="753" spans="1:9" x14ac:dyDescent="0.45">
      <c r="A753" t="s">
        <v>1286</v>
      </c>
      <c r="B753">
        <v>103</v>
      </c>
      <c r="C753">
        <v>19781879</v>
      </c>
      <c r="D753" t="s">
        <v>1013</v>
      </c>
      <c r="E753" t="s">
        <v>1480</v>
      </c>
      <c r="F753" t="s">
        <v>12</v>
      </c>
      <c r="G753">
        <v>60000000</v>
      </c>
      <c r="H753">
        <v>2008</v>
      </c>
      <c r="I753">
        <v>4.8</v>
      </c>
    </row>
    <row r="754" spans="1:9" x14ac:dyDescent="0.45">
      <c r="A754" t="s">
        <v>1481</v>
      </c>
      <c r="B754">
        <v>107</v>
      </c>
      <c r="C754">
        <v>7605668</v>
      </c>
      <c r="D754" t="s">
        <v>1482</v>
      </c>
      <c r="E754" t="s">
        <v>1483</v>
      </c>
      <c r="F754" t="s">
        <v>12</v>
      </c>
      <c r="G754">
        <v>60000000</v>
      </c>
      <c r="H754">
        <v>2015</v>
      </c>
      <c r="I754">
        <v>5.5</v>
      </c>
    </row>
    <row r="755" spans="1:9" x14ac:dyDescent="0.45">
      <c r="A755" t="s">
        <v>107</v>
      </c>
      <c r="B755">
        <v>127</v>
      </c>
      <c r="C755">
        <v>4426297</v>
      </c>
      <c r="D755" t="s">
        <v>415</v>
      </c>
      <c r="E755" t="s">
        <v>1484</v>
      </c>
      <c r="F755" t="s">
        <v>12</v>
      </c>
      <c r="G755">
        <v>35000000</v>
      </c>
      <c r="H755">
        <v>2003</v>
      </c>
      <c r="I755">
        <v>6.5</v>
      </c>
    </row>
    <row r="756" spans="1:9" x14ac:dyDescent="0.45">
      <c r="A756" t="s">
        <v>1485</v>
      </c>
      <c r="B756">
        <v>132</v>
      </c>
      <c r="C756">
        <v>10166502</v>
      </c>
      <c r="D756" t="s">
        <v>497</v>
      </c>
      <c r="E756" t="s">
        <v>1486</v>
      </c>
      <c r="F756" t="s">
        <v>1487</v>
      </c>
      <c r="G756">
        <v>80000000</v>
      </c>
      <c r="H756">
        <v>2005</v>
      </c>
      <c r="I756">
        <v>6.7</v>
      </c>
    </row>
    <row r="757" spans="1:9" x14ac:dyDescent="0.45">
      <c r="A757" t="s">
        <v>1488</v>
      </c>
      <c r="B757">
        <v>108</v>
      </c>
      <c r="C757">
        <v>363024263</v>
      </c>
      <c r="D757" t="s">
        <v>1489</v>
      </c>
      <c r="E757" t="s">
        <v>1490</v>
      </c>
      <c r="F757" t="s">
        <v>12</v>
      </c>
      <c r="G757">
        <v>58000000</v>
      </c>
      <c r="H757">
        <v>2016</v>
      </c>
      <c r="I757">
        <v>8.1</v>
      </c>
    </row>
    <row r="758" spans="1:9" x14ac:dyDescent="0.45">
      <c r="A758" t="s">
        <v>1491</v>
      </c>
      <c r="B758">
        <v>114</v>
      </c>
      <c r="C758">
        <v>12065985</v>
      </c>
      <c r="D758" t="s">
        <v>863</v>
      </c>
      <c r="E758" t="s">
        <v>1492</v>
      </c>
      <c r="F758" t="s">
        <v>12</v>
      </c>
      <c r="G758">
        <v>60000000</v>
      </c>
      <c r="H758">
        <v>1998</v>
      </c>
      <c r="I758">
        <v>4.9000000000000004</v>
      </c>
    </row>
    <row r="759" spans="1:9" x14ac:dyDescent="0.45">
      <c r="A759" t="s">
        <v>1246</v>
      </c>
      <c r="B759">
        <v>133</v>
      </c>
      <c r="C759">
        <v>350123553</v>
      </c>
      <c r="D759" t="s">
        <v>1493</v>
      </c>
      <c r="E759" t="s">
        <v>1494</v>
      </c>
      <c r="F759" t="s">
        <v>12</v>
      </c>
      <c r="G759">
        <v>58800000</v>
      </c>
      <c r="H759">
        <v>2014</v>
      </c>
      <c r="I759">
        <v>7.3</v>
      </c>
    </row>
    <row r="760" spans="1:9" x14ac:dyDescent="0.45">
      <c r="A760" t="s">
        <v>157</v>
      </c>
      <c r="B760">
        <v>103</v>
      </c>
      <c r="C760">
        <v>80021740</v>
      </c>
      <c r="D760" t="s">
        <v>1495</v>
      </c>
      <c r="E760" t="s">
        <v>1496</v>
      </c>
      <c r="F760" t="s">
        <v>12</v>
      </c>
      <c r="G760">
        <v>58000000</v>
      </c>
      <c r="H760">
        <v>2015</v>
      </c>
      <c r="I760">
        <v>6.4</v>
      </c>
    </row>
    <row r="761" spans="1:9" x14ac:dyDescent="0.45">
      <c r="A761" t="s">
        <v>702</v>
      </c>
      <c r="B761">
        <v>95</v>
      </c>
      <c r="C761">
        <v>48291624</v>
      </c>
      <c r="D761" t="s">
        <v>1226</v>
      </c>
      <c r="E761" t="s">
        <v>1497</v>
      </c>
      <c r="F761" t="s">
        <v>12</v>
      </c>
      <c r="G761">
        <v>58000000</v>
      </c>
      <c r="H761">
        <v>2005</v>
      </c>
      <c r="I761">
        <v>6.7</v>
      </c>
    </row>
    <row r="762" spans="1:9" x14ac:dyDescent="0.45">
      <c r="A762" t="s">
        <v>1498</v>
      </c>
      <c r="B762">
        <v>87</v>
      </c>
      <c r="C762">
        <v>53715611</v>
      </c>
      <c r="D762" t="s">
        <v>1499</v>
      </c>
      <c r="E762" t="s">
        <v>1500</v>
      </c>
      <c r="F762" t="s">
        <v>12</v>
      </c>
      <c r="G762">
        <v>63000000</v>
      </c>
      <c r="H762">
        <v>1988</v>
      </c>
      <c r="I762">
        <v>5.7</v>
      </c>
    </row>
    <row r="763" spans="1:9" x14ac:dyDescent="0.45">
      <c r="A763" t="s">
        <v>1148</v>
      </c>
      <c r="B763">
        <v>114</v>
      </c>
      <c r="C763">
        <v>31199215</v>
      </c>
      <c r="D763" t="s">
        <v>1501</v>
      </c>
      <c r="E763" t="s">
        <v>1502</v>
      </c>
      <c r="F763" t="s">
        <v>12</v>
      </c>
      <c r="G763">
        <v>58000000</v>
      </c>
      <c r="H763">
        <v>2008</v>
      </c>
      <c r="I763">
        <v>6</v>
      </c>
    </row>
    <row r="764" spans="1:9" x14ac:dyDescent="0.45">
      <c r="A764" t="s">
        <v>1339</v>
      </c>
      <c r="B764">
        <v>103</v>
      </c>
      <c r="C764">
        <v>29580087</v>
      </c>
      <c r="D764" t="s">
        <v>481</v>
      </c>
      <c r="E764" t="s">
        <v>1504</v>
      </c>
      <c r="F764" t="s">
        <v>12</v>
      </c>
      <c r="G764">
        <v>58000000</v>
      </c>
      <c r="H764">
        <v>2009</v>
      </c>
      <c r="I764">
        <v>4.7</v>
      </c>
    </row>
    <row r="765" spans="1:9" x14ac:dyDescent="0.45">
      <c r="A765" t="s">
        <v>271</v>
      </c>
      <c r="B765">
        <v>125</v>
      </c>
      <c r="C765">
        <v>44665963</v>
      </c>
      <c r="D765" t="s">
        <v>565</v>
      </c>
      <c r="E765" t="s">
        <v>1505</v>
      </c>
      <c r="F765" t="s">
        <v>12</v>
      </c>
      <c r="G765">
        <v>58000000</v>
      </c>
      <c r="H765">
        <v>2013</v>
      </c>
      <c r="I765">
        <v>6.3</v>
      </c>
    </row>
    <row r="766" spans="1:9" x14ac:dyDescent="0.45">
      <c r="A766" t="s">
        <v>801</v>
      </c>
      <c r="B766">
        <v>97</v>
      </c>
      <c r="C766">
        <v>60128566</v>
      </c>
      <c r="D766" t="s">
        <v>1165</v>
      </c>
      <c r="E766" t="s">
        <v>1506</v>
      </c>
      <c r="F766" t="s">
        <v>12</v>
      </c>
      <c r="G766">
        <v>60000000</v>
      </c>
      <c r="H766">
        <v>2010</v>
      </c>
      <c r="I766">
        <v>5.9</v>
      </c>
    </row>
    <row r="767" spans="1:9" x14ac:dyDescent="0.45">
      <c r="A767" t="s">
        <v>1507</v>
      </c>
      <c r="B767">
        <v>125</v>
      </c>
      <c r="C767">
        <v>49875589</v>
      </c>
      <c r="D767" t="s">
        <v>372</v>
      </c>
      <c r="E767" t="s">
        <v>1508</v>
      </c>
      <c r="F767" t="s">
        <v>12</v>
      </c>
      <c r="G767">
        <v>58000000</v>
      </c>
      <c r="H767">
        <v>2012</v>
      </c>
      <c r="I767">
        <v>5.9</v>
      </c>
    </row>
    <row r="768" spans="1:9" x14ac:dyDescent="0.45">
      <c r="A768" t="s">
        <v>1270</v>
      </c>
      <c r="B768">
        <v>136</v>
      </c>
      <c r="C768">
        <v>60984028</v>
      </c>
      <c r="D768" t="s">
        <v>658</v>
      </c>
      <c r="E768" t="s">
        <v>1509</v>
      </c>
      <c r="F768" t="s">
        <v>12</v>
      </c>
      <c r="G768">
        <v>57000000</v>
      </c>
      <c r="H768">
        <v>1997</v>
      </c>
      <c r="I768">
        <v>7.5</v>
      </c>
    </row>
    <row r="769" spans="1:9" x14ac:dyDescent="0.45">
      <c r="A769" t="s">
        <v>1510</v>
      </c>
      <c r="B769">
        <v>116</v>
      </c>
      <c r="C769">
        <v>36931089</v>
      </c>
      <c r="D769" t="s">
        <v>565</v>
      </c>
      <c r="E769" t="s">
        <v>1511</v>
      </c>
      <c r="F769" t="s">
        <v>12</v>
      </c>
      <c r="G769">
        <v>70000000</v>
      </c>
      <c r="H769">
        <v>2012</v>
      </c>
      <c r="I769">
        <v>5.6</v>
      </c>
    </row>
    <row r="770" spans="1:9" x14ac:dyDescent="0.45">
      <c r="A770" t="s">
        <v>166</v>
      </c>
      <c r="B770">
        <v>103</v>
      </c>
      <c r="C770">
        <v>51317350</v>
      </c>
      <c r="D770" t="s">
        <v>14</v>
      </c>
      <c r="E770" t="s">
        <v>1512</v>
      </c>
      <c r="F770" t="s">
        <v>12</v>
      </c>
      <c r="G770">
        <v>57000000</v>
      </c>
      <c r="H770">
        <v>1996</v>
      </c>
      <c r="I770">
        <v>6.4</v>
      </c>
    </row>
    <row r="771" spans="1:9" x14ac:dyDescent="0.45">
      <c r="A771" t="s">
        <v>90</v>
      </c>
      <c r="B771">
        <v>97</v>
      </c>
      <c r="C771">
        <v>28328132</v>
      </c>
      <c r="D771" t="s">
        <v>1513</v>
      </c>
      <c r="E771" t="s">
        <v>1514</v>
      </c>
      <c r="F771" t="s">
        <v>12</v>
      </c>
      <c r="G771">
        <v>58000000</v>
      </c>
      <c r="H771">
        <v>2004</v>
      </c>
      <c r="I771">
        <v>6.3</v>
      </c>
    </row>
    <row r="772" spans="1:9" x14ac:dyDescent="0.45">
      <c r="A772" t="s">
        <v>1515</v>
      </c>
      <c r="B772">
        <v>96</v>
      </c>
      <c r="C772">
        <v>51774002</v>
      </c>
      <c r="D772" t="s">
        <v>462</v>
      </c>
      <c r="E772" t="s">
        <v>1516</v>
      </c>
      <c r="F772" t="s">
        <v>12</v>
      </c>
      <c r="G772">
        <v>57000000</v>
      </c>
      <c r="H772">
        <v>2011</v>
      </c>
      <c r="I772">
        <v>4.3</v>
      </c>
    </row>
    <row r="773" spans="1:9" x14ac:dyDescent="0.45">
      <c r="A773" t="s">
        <v>1517</v>
      </c>
      <c r="B773">
        <v>131</v>
      </c>
      <c r="C773">
        <v>25528495</v>
      </c>
      <c r="D773" t="s">
        <v>1518</v>
      </c>
      <c r="E773" t="s">
        <v>1519</v>
      </c>
      <c r="F773" t="s">
        <v>12</v>
      </c>
      <c r="G773">
        <v>57000000</v>
      </c>
      <c r="H773">
        <v>2001</v>
      </c>
      <c r="I773">
        <v>5.9</v>
      </c>
    </row>
    <row r="774" spans="1:9" x14ac:dyDescent="0.45">
      <c r="A774" t="s">
        <v>891</v>
      </c>
      <c r="B774">
        <v>95</v>
      </c>
      <c r="C774">
        <v>113006880</v>
      </c>
      <c r="D774" t="s">
        <v>1520</v>
      </c>
      <c r="E774" t="s">
        <v>1521</v>
      </c>
      <c r="F774" t="s">
        <v>12</v>
      </c>
      <c r="G774">
        <v>56000000</v>
      </c>
      <c r="H774">
        <v>2005</v>
      </c>
      <c r="I774">
        <v>5.5</v>
      </c>
    </row>
    <row r="775" spans="1:9" x14ac:dyDescent="0.45">
      <c r="A775" t="s">
        <v>1522</v>
      </c>
      <c r="B775">
        <v>86</v>
      </c>
      <c r="C775">
        <v>45860039</v>
      </c>
      <c r="D775" t="s">
        <v>1523</v>
      </c>
      <c r="E775" t="s">
        <v>1524</v>
      </c>
      <c r="F775" t="s">
        <v>12</v>
      </c>
      <c r="G775">
        <v>56000000</v>
      </c>
      <c r="H775">
        <v>2004</v>
      </c>
      <c r="I775">
        <v>6.2</v>
      </c>
    </row>
    <row r="776" spans="1:9" x14ac:dyDescent="0.45">
      <c r="A776" t="s">
        <v>144</v>
      </c>
      <c r="B776">
        <v>142</v>
      </c>
      <c r="C776">
        <v>329691196</v>
      </c>
      <c r="D776" t="s">
        <v>863</v>
      </c>
      <c r="E776" t="s">
        <v>1525</v>
      </c>
      <c r="F776" t="s">
        <v>12</v>
      </c>
      <c r="G776">
        <v>55000000</v>
      </c>
      <c r="H776">
        <v>1994</v>
      </c>
      <c r="I776">
        <v>8.8000000000000007</v>
      </c>
    </row>
    <row r="777" spans="1:9" x14ac:dyDescent="0.45">
      <c r="A777" t="s">
        <v>1317</v>
      </c>
      <c r="B777">
        <v>92</v>
      </c>
      <c r="C777">
        <v>217326336</v>
      </c>
      <c r="D777" t="s">
        <v>1135</v>
      </c>
      <c r="E777" t="s">
        <v>1526</v>
      </c>
      <c r="F777" t="s">
        <v>12</v>
      </c>
      <c r="G777">
        <v>60000000</v>
      </c>
      <c r="H777">
        <v>2007</v>
      </c>
      <c r="I777">
        <v>5.2</v>
      </c>
    </row>
    <row r="778" spans="1:9" x14ac:dyDescent="0.45">
      <c r="A778" t="s">
        <v>676</v>
      </c>
      <c r="B778">
        <v>108</v>
      </c>
      <c r="C778">
        <v>166225040</v>
      </c>
      <c r="D778" t="s">
        <v>565</v>
      </c>
      <c r="E778" t="s">
        <v>1527</v>
      </c>
      <c r="F778" t="s">
        <v>12</v>
      </c>
      <c r="G778">
        <v>55000000</v>
      </c>
      <c r="H778">
        <v>2000</v>
      </c>
      <c r="I778">
        <v>7</v>
      </c>
    </row>
    <row r="779" spans="1:9" x14ac:dyDescent="0.45">
      <c r="A779" t="s">
        <v>1528</v>
      </c>
      <c r="B779">
        <v>84</v>
      </c>
      <c r="C779">
        <v>141600000</v>
      </c>
      <c r="D779" t="s">
        <v>1529</v>
      </c>
      <c r="E779" t="s">
        <v>1530</v>
      </c>
      <c r="F779" t="s">
        <v>12</v>
      </c>
      <c r="G779">
        <v>55000000</v>
      </c>
      <c r="H779">
        <v>1995</v>
      </c>
      <c r="I779">
        <v>6.6</v>
      </c>
    </row>
    <row r="780" spans="1:9" x14ac:dyDescent="0.45">
      <c r="A780" t="s">
        <v>357</v>
      </c>
      <c r="B780">
        <v>188</v>
      </c>
      <c r="C780">
        <v>134218018</v>
      </c>
      <c r="D780" t="s">
        <v>1531</v>
      </c>
      <c r="E780" t="s">
        <v>1532</v>
      </c>
      <c r="F780" t="s">
        <v>12</v>
      </c>
      <c r="G780">
        <v>55000000</v>
      </c>
      <c r="H780">
        <v>1978</v>
      </c>
      <c r="I780">
        <v>7.3</v>
      </c>
    </row>
    <row r="781" spans="1:9" x14ac:dyDescent="0.45">
      <c r="A781" t="s">
        <v>172</v>
      </c>
      <c r="B781">
        <v>95</v>
      </c>
      <c r="C781">
        <v>128769345</v>
      </c>
      <c r="D781" t="s">
        <v>845</v>
      </c>
      <c r="E781" t="s">
        <v>1533</v>
      </c>
      <c r="F781" t="s">
        <v>12</v>
      </c>
      <c r="G781">
        <v>54000000</v>
      </c>
      <c r="H781">
        <v>1996</v>
      </c>
      <c r="I781">
        <v>5.6</v>
      </c>
    </row>
    <row r="782" spans="1:9" x14ac:dyDescent="0.45">
      <c r="A782" t="s">
        <v>1058</v>
      </c>
      <c r="B782">
        <v>118</v>
      </c>
      <c r="C782">
        <v>177575142</v>
      </c>
      <c r="D782" t="s">
        <v>570</v>
      </c>
      <c r="E782" t="s">
        <v>1534</v>
      </c>
      <c r="F782" t="s">
        <v>12</v>
      </c>
      <c r="G782">
        <v>70000000</v>
      </c>
      <c r="H782">
        <v>2005</v>
      </c>
      <c r="I782">
        <v>6.6</v>
      </c>
    </row>
    <row r="783" spans="1:9" x14ac:dyDescent="0.45">
      <c r="A783" t="s">
        <v>1535</v>
      </c>
      <c r="B783">
        <v>92</v>
      </c>
      <c r="C783">
        <v>105263257</v>
      </c>
      <c r="D783" t="s">
        <v>1536</v>
      </c>
      <c r="E783" t="s">
        <v>1537</v>
      </c>
      <c r="F783" t="s">
        <v>12</v>
      </c>
      <c r="G783">
        <v>55000000</v>
      </c>
      <c r="H783">
        <v>1997</v>
      </c>
      <c r="I783">
        <v>5.4</v>
      </c>
    </row>
    <row r="784" spans="1:9" x14ac:dyDescent="0.45">
      <c r="A784" t="s">
        <v>1538</v>
      </c>
      <c r="B784">
        <v>74</v>
      </c>
      <c r="C784">
        <v>104354205</v>
      </c>
      <c r="D784" t="s">
        <v>570</v>
      </c>
      <c r="E784" t="s">
        <v>1539</v>
      </c>
      <c r="F784" t="s">
        <v>12</v>
      </c>
      <c r="G784">
        <v>55000000</v>
      </c>
      <c r="H784">
        <v>2003</v>
      </c>
      <c r="I784">
        <v>6.3</v>
      </c>
    </row>
    <row r="785" spans="1:9" x14ac:dyDescent="0.45">
      <c r="A785" t="s">
        <v>391</v>
      </c>
      <c r="B785">
        <v>134</v>
      </c>
      <c r="C785">
        <v>107100855</v>
      </c>
      <c r="D785" t="s">
        <v>1212</v>
      </c>
      <c r="E785" t="s">
        <v>1540</v>
      </c>
      <c r="F785" t="s">
        <v>12</v>
      </c>
      <c r="G785">
        <v>55000000</v>
      </c>
      <c r="H785">
        <v>2013</v>
      </c>
      <c r="I785">
        <v>7.9</v>
      </c>
    </row>
    <row r="786" spans="1:9" x14ac:dyDescent="0.45">
      <c r="A786" t="s">
        <v>271</v>
      </c>
      <c r="B786">
        <v>101</v>
      </c>
      <c r="C786">
        <v>98711404</v>
      </c>
      <c r="D786" t="s">
        <v>1421</v>
      </c>
      <c r="E786" t="s">
        <v>1541</v>
      </c>
      <c r="F786" t="s">
        <v>12</v>
      </c>
      <c r="G786">
        <v>55000000</v>
      </c>
      <c r="H786">
        <v>2010</v>
      </c>
      <c r="I786">
        <v>6.3</v>
      </c>
    </row>
    <row r="787" spans="1:9" x14ac:dyDescent="0.45">
      <c r="A787" t="s">
        <v>640</v>
      </c>
      <c r="B787">
        <v>100</v>
      </c>
      <c r="C787">
        <v>100328194</v>
      </c>
      <c r="D787" t="s">
        <v>173</v>
      </c>
      <c r="E787" t="s">
        <v>1542</v>
      </c>
      <c r="F787" t="s">
        <v>12</v>
      </c>
      <c r="G787">
        <v>50000000</v>
      </c>
      <c r="H787">
        <v>1995</v>
      </c>
      <c r="I787">
        <v>6</v>
      </c>
    </row>
    <row r="788" spans="1:9" x14ac:dyDescent="0.45">
      <c r="A788" t="s">
        <v>1042</v>
      </c>
      <c r="B788">
        <v>132</v>
      </c>
      <c r="C788">
        <v>101530738</v>
      </c>
      <c r="D788" t="s">
        <v>115</v>
      </c>
      <c r="E788" t="s">
        <v>1543</v>
      </c>
      <c r="F788" t="s">
        <v>12</v>
      </c>
      <c r="G788">
        <v>55000000</v>
      </c>
      <c r="H788">
        <v>2014</v>
      </c>
      <c r="I788">
        <v>7.2</v>
      </c>
    </row>
    <row r="789" spans="1:9" x14ac:dyDescent="0.45">
      <c r="A789" t="s">
        <v>1544</v>
      </c>
      <c r="B789">
        <v>105</v>
      </c>
      <c r="C789">
        <v>93815117</v>
      </c>
      <c r="D789" t="s">
        <v>481</v>
      </c>
      <c r="E789" t="s">
        <v>1545</v>
      </c>
      <c r="F789" t="s">
        <v>12</v>
      </c>
      <c r="G789">
        <v>55000000</v>
      </c>
      <c r="H789">
        <v>2002</v>
      </c>
      <c r="I789">
        <v>5.0999999999999996</v>
      </c>
    </row>
    <row r="790" spans="1:9" x14ac:dyDescent="0.45">
      <c r="A790" t="s">
        <v>590</v>
      </c>
      <c r="B790">
        <v>123</v>
      </c>
      <c r="C790">
        <v>91400000</v>
      </c>
      <c r="D790" t="s">
        <v>653</v>
      </c>
      <c r="E790" t="s">
        <v>1546</v>
      </c>
      <c r="F790" t="s">
        <v>12</v>
      </c>
      <c r="G790">
        <v>53000000</v>
      </c>
      <c r="H790">
        <v>1995</v>
      </c>
      <c r="I790">
        <v>7.3</v>
      </c>
    </row>
    <row r="791" spans="1:9" x14ac:dyDescent="0.45">
      <c r="A791" t="s">
        <v>1547</v>
      </c>
      <c r="B791">
        <v>117</v>
      </c>
      <c r="C791">
        <v>162586036</v>
      </c>
      <c r="D791" t="s">
        <v>526</v>
      </c>
      <c r="E791" t="s">
        <v>1548</v>
      </c>
      <c r="F791" t="s">
        <v>12</v>
      </c>
      <c r="G791">
        <v>55000000</v>
      </c>
      <c r="H791">
        <v>2006</v>
      </c>
      <c r="I791">
        <v>8</v>
      </c>
    </row>
    <row r="792" spans="1:9" x14ac:dyDescent="0.45">
      <c r="A792" t="s">
        <v>428</v>
      </c>
      <c r="B792">
        <v>98</v>
      </c>
      <c r="C792">
        <v>89706988</v>
      </c>
      <c r="D792" t="s">
        <v>658</v>
      </c>
      <c r="E792" t="s">
        <v>1549</v>
      </c>
      <c r="F792" t="s">
        <v>12</v>
      </c>
      <c r="G792">
        <v>55000000</v>
      </c>
      <c r="H792">
        <v>2005</v>
      </c>
      <c r="I792">
        <v>6.2</v>
      </c>
    </row>
    <row r="793" spans="1:9" x14ac:dyDescent="0.45">
      <c r="A793" t="s">
        <v>1052</v>
      </c>
      <c r="B793">
        <v>128</v>
      </c>
      <c r="C793">
        <v>83000000</v>
      </c>
      <c r="D793" t="s">
        <v>1366</v>
      </c>
      <c r="E793" t="s">
        <v>1550</v>
      </c>
      <c r="F793" t="s">
        <v>12</v>
      </c>
      <c r="G793">
        <v>55000000</v>
      </c>
      <c r="H793">
        <v>1994</v>
      </c>
      <c r="I793">
        <v>6</v>
      </c>
    </row>
    <row r="794" spans="1:9" x14ac:dyDescent="0.45">
      <c r="A794" t="s">
        <v>640</v>
      </c>
      <c r="B794">
        <v>114</v>
      </c>
      <c r="C794">
        <v>78745923</v>
      </c>
      <c r="D794" t="s">
        <v>229</v>
      </c>
      <c r="E794" t="s">
        <v>1551</v>
      </c>
      <c r="F794" t="s">
        <v>12</v>
      </c>
      <c r="G794">
        <v>55000000</v>
      </c>
      <c r="H794">
        <v>1998</v>
      </c>
      <c r="I794">
        <v>6.7</v>
      </c>
    </row>
    <row r="795" spans="1:9" x14ac:dyDescent="0.45">
      <c r="A795" t="s">
        <v>600</v>
      </c>
      <c r="B795">
        <v>111</v>
      </c>
      <c r="C795">
        <v>70098138</v>
      </c>
      <c r="D795" t="s">
        <v>451</v>
      </c>
      <c r="E795" t="s">
        <v>1552</v>
      </c>
      <c r="F795" t="s">
        <v>12</v>
      </c>
      <c r="G795">
        <v>30000000</v>
      </c>
      <c r="H795">
        <v>2003</v>
      </c>
      <c r="I795">
        <v>8.1</v>
      </c>
    </row>
    <row r="796" spans="1:9" x14ac:dyDescent="0.45">
      <c r="A796" t="s">
        <v>671</v>
      </c>
      <c r="B796">
        <v>85</v>
      </c>
      <c r="C796">
        <v>66365290</v>
      </c>
      <c r="D796" t="s">
        <v>565</v>
      </c>
      <c r="E796" t="s">
        <v>1553</v>
      </c>
      <c r="F796" t="s">
        <v>12</v>
      </c>
      <c r="G796">
        <v>55000000</v>
      </c>
      <c r="H796">
        <v>1999</v>
      </c>
      <c r="I796">
        <v>6.4</v>
      </c>
    </row>
    <row r="797" spans="1:9" x14ac:dyDescent="0.45">
      <c r="A797" t="s">
        <v>600</v>
      </c>
      <c r="B797">
        <v>137</v>
      </c>
      <c r="C797">
        <v>66207920</v>
      </c>
      <c r="D797" t="s">
        <v>152</v>
      </c>
      <c r="E797" t="s">
        <v>1554</v>
      </c>
      <c r="F797" t="s">
        <v>12</v>
      </c>
      <c r="G797">
        <v>30000000</v>
      </c>
      <c r="H797">
        <v>2004</v>
      </c>
      <c r="I797">
        <v>8</v>
      </c>
    </row>
    <row r="798" spans="1:9" x14ac:dyDescent="0.45">
      <c r="A798" t="s">
        <v>786</v>
      </c>
      <c r="B798">
        <v>97</v>
      </c>
      <c r="C798">
        <v>63408614</v>
      </c>
      <c r="D798" t="s">
        <v>139</v>
      </c>
      <c r="E798" t="s">
        <v>1555</v>
      </c>
      <c r="F798" t="s">
        <v>12</v>
      </c>
      <c r="G798">
        <v>55000000</v>
      </c>
      <c r="H798">
        <v>1989</v>
      </c>
      <c r="I798">
        <v>6.3</v>
      </c>
    </row>
    <row r="799" spans="1:9" x14ac:dyDescent="0.45">
      <c r="A799" t="s">
        <v>144</v>
      </c>
      <c r="B799">
        <v>104</v>
      </c>
      <c r="C799">
        <v>58422650</v>
      </c>
      <c r="D799" t="s">
        <v>296</v>
      </c>
      <c r="E799" t="s">
        <v>1556</v>
      </c>
      <c r="F799" t="s">
        <v>12</v>
      </c>
      <c r="G799">
        <v>55000000</v>
      </c>
      <c r="H799">
        <v>1992</v>
      </c>
      <c r="I799">
        <v>6.4</v>
      </c>
    </row>
    <row r="800" spans="1:9" x14ac:dyDescent="0.45">
      <c r="A800" t="s">
        <v>1557</v>
      </c>
      <c r="B800">
        <v>110</v>
      </c>
      <c r="C800">
        <v>56932305</v>
      </c>
      <c r="D800" t="s">
        <v>1558</v>
      </c>
      <c r="E800" t="s">
        <v>1559</v>
      </c>
      <c r="F800" t="s">
        <v>12</v>
      </c>
      <c r="G800">
        <v>55000000</v>
      </c>
      <c r="H800">
        <v>2000</v>
      </c>
      <c r="I800">
        <v>6.6</v>
      </c>
    </row>
    <row r="801" spans="1:9" x14ac:dyDescent="0.45">
      <c r="A801" t="s">
        <v>1428</v>
      </c>
      <c r="B801">
        <v>133</v>
      </c>
      <c r="C801">
        <v>68750000</v>
      </c>
      <c r="D801" t="s">
        <v>17</v>
      </c>
      <c r="E801" t="s">
        <v>1560</v>
      </c>
      <c r="F801" t="s">
        <v>12</v>
      </c>
      <c r="G801">
        <v>55000000</v>
      </c>
      <c r="H801">
        <v>1996</v>
      </c>
      <c r="I801">
        <v>6.4</v>
      </c>
    </row>
    <row r="802" spans="1:9" x14ac:dyDescent="0.45">
      <c r="A802" t="s">
        <v>702</v>
      </c>
      <c r="B802">
        <v>94</v>
      </c>
      <c r="C802">
        <v>68218041</v>
      </c>
      <c r="D802" t="s">
        <v>173</v>
      </c>
      <c r="E802" t="s">
        <v>1561</v>
      </c>
      <c r="F802" t="s">
        <v>12</v>
      </c>
      <c r="G802">
        <v>55000000</v>
      </c>
      <c r="H802">
        <v>2011</v>
      </c>
      <c r="I802">
        <v>6</v>
      </c>
    </row>
    <row r="803" spans="1:9" x14ac:dyDescent="0.45">
      <c r="A803" t="s">
        <v>318</v>
      </c>
      <c r="B803">
        <v>104</v>
      </c>
      <c r="C803">
        <v>25040293</v>
      </c>
      <c r="D803" t="s">
        <v>14</v>
      </c>
      <c r="E803" t="s">
        <v>1562</v>
      </c>
      <c r="F803" t="s">
        <v>12</v>
      </c>
      <c r="G803">
        <v>55000000</v>
      </c>
      <c r="H803">
        <v>2008</v>
      </c>
      <c r="I803">
        <v>6.6</v>
      </c>
    </row>
    <row r="804" spans="1:9" x14ac:dyDescent="0.45">
      <c r="A804" t="s">
        <v>1563</v>
      </c>
      <c r="B804">
        <v>91</v>
      </c>
      <c r="C804">
        <v>55747724</v>
      </c>
      <c r="D804" t="s">
        <v>155</v>
      </c>
      <c r="E804" t="s">
        <v>1564</v>
      </c>
      <c r="F804" t="s">
        <v>12</v>
      </c>
      <c r="G804">
        <v>55000000</v>
      </c>
      <c r="H804">
        <v>2013</v>
      </c>
      <c r="I804">
        <v>5.9</v>
      </c>
    </row>
    <row r="805" spans="1:9" x14ac:dyDescent="0.45">
      <c r="A805" t="s">
        <v>228</v>
      </c>
      <c r="B805">
        <v>145</v>
      </c>
      <c r="C805">
        <v>55473600</v>
      </c>
      <c r="D805" t="s">
        <v>1402</v>
      </c>
      <c r="E805" t="s">
        <v>1566</v>
      </c>
      <c r="F805" t="s">
        <v>12</v>
      </c>
      <c r="G805">
        <v>50000000</v>
      </c>
      <c r="H805">
        <v>1992</v>
      </c>
      <c r="I805">
        <v>6.4</v>
      </c>
    </row>
    <row r="806" spans="1:9" x14ac:dyDescent="0.45">
      <c r="A806" t="s">
        <v>1567</v>
      </c>
      <c r="B806">
        <v>135</v>
      </c>
      <c r="C806">
        <v>49994804</v>
      </c>
      <c r="D806" t="s">
        <v>1568</v>
      </c>
      <c r="E806" t="s">
        <v>1569</v>
      </c>
      <c r="F806" t="s">
        <v>12</v>
      </c>
      <c r="G806">
        <v>55000000</v>
      </c>
      <c r="H806">
        <v>1996</v>
      </c>
      <c r="I806">
        <v>6.3</v>
      </c>
    </row>
    <row r="807" spans="1:9" x14ac:dyDescent="0.45">
      <c r="A807" t="s">
        <v>1570</v>
      </c>
      <c r="B807">
        <v>122</v>
      </c>
      <c r="C807">
        <v>41609593</v>
      </c>
      <c r="D807" t="s">
        <v>1127</v>
      </c>
      <c r="E807" t="s">
        <v>1571</v>
      </c>
      <c r="F807" t="s">
        <v>12</v>
      </c>
      <c r="G807">
        <v>55000000</v>
      </c>
      <c r="H807">
        <v>1998</v>
      </c>
      <c r="I807">
        <v>7.3</v>
      </c>
    </row>
    <row r="808" spans="1:9" x14ac:dyDescent="0.45">
      <c r="A808" t="s">
        <v>930</v>
      </c>
      <c r="B808">
        <v>110</v>
      </c>
      <c r="C808">
        <v>38553833</v>
      </c>
      <c r="D808" t="s">
        <v>1572</v>
      </c>
      <c r="E808" t="s">
        <v>1573</v>
      </c>
      <c r="F808" t="s">
        <v>12</v>
      </c>
      <c r="G808">
        <v>55000000</v>
      </c>
      <c r="H808">
        <v>1996</v>
      </c>
      <c r="I808">
        <v>6.8</v>
      </c>
    </row>
    <row r="809" spans="1:9" x14ac:dyDescent="0.45">
      <c r="A809" t="s">
        <v>1574</v>
      </c>
      <c r="B809">
        <v>95</v>
      </c>
      <c r="C809">
        <v>76137505</v>
      </c>
      <c r="D809" t="s">
        <v>265</v>
      </c>
      <c r="E809" t="s">
        <v>1575</v>
      </c>
      <c r="F809" t="s">
        <v>12</v>
      </c>
      <c r="G809">
        <v>55000000</v>
      </c>
      <c r="H809">
        <v>2014</v>
      </c>
      <c r="I809">
        <v>7.2</v>
      </c>
    </row>
    <row r="810" spans="1:9" x14ac:dyDescent="0.45">
      <c r="A810" t="s">
        <v>1576</v>
      </c>
      <c r="B810">
        <v>102</v>
      </c>
      <c r="C810">
        <v>34350553</v>
      </c>
      <c r="D810" t="s">
        <v>652</v>
      </c>
      <c r="E810" t="s">
        <v>1577</v>
      </c>
      <c r="F810" t="s">
        <v>12</v>
      </c>
      <c r="G810">
        <v>68000000</v>
      </c>
      <c r="H810">
        <v>2012</v>
      </c>
      <c r="I810">
        <v>5.7</v>
      </c>
    </row>
    <row r="811" spans="1:9" x14ac:dyDescent="0.45">
      <c r="A811" t="s">
        <v>1578</v>
      </c>
      <c r="B811">
        <v>94</v>
      </c>
      <c r="C811">
        <v>34238611</v>
      </c>
      <c r="D811" t="s">
        <v>152</v>
      </c>
      <c r="E811" t="s">
        <v>1579</v>
      </c>
      <c r="F811" t="s">
        <v>12</v>
      </c>
      <c r="G811">
        <v>55000000</v>
      </c>
      <c r="H811">
        <v>2003</v>
      </c>
      <c r="I811">
        <v>6</v>
      </c>
    </row>
    <row r="812" spans="1:9" x14ac:dyDescent="0.45">
      <c r="A812" t="s">
        <v>236</v>
      </c>
      <c r="B812">
        <v>126</v>
      </c>
      <c r="C812">
        <v>34098563</v>
      </c>
      <c r="D812" t="s">
        <v>1366</v>
      </c>
      <c r="E812" t="s">
        <v>1580</v>
      </c>
      <c r="F812" t="s">
        <v>12</v>
      </c>
      <c r="G812">
        <v>55000000</v>
      </c>
      <c r="H812">
        <v>1999</v>
      </c>
      <c r="I812">
        <v>6.5</v>
      </c>
    </row>
    <row r="813" spans="1:9" x14ac:dyDescent="0.45">
      <c r="A813" t="s">
        <v>1182</v>
      </c>
      <c r="B813">
        <v>118</v>
      </c>
      <c r="C813">
        <v>33828318</v>
      </c>
      <c r="D813" t="s">
        <v>565</v>
      </c>
      <c r="E813" t="s">
        <v>1581</v>
      </c>
      <c r="F813" t="s">
        <v>12</v>
      </c>
      <c r="G813">
        <v>55000000</v>
      </c>
      <c r="H813">
        <v>2003</v>
      </c>
      <c r="I813">
        <v>5.8</v>
      </c>
    </row>
    <row r="814" spans="1:9" x14ac:dyDescent="0.45">
      <c r="A814" t="s">
        <v>1582</v>
      </c>
      <c r="B814">
        <v>99</v>
      </c>
      <c r="C814">
        <v>33472850</v>
      </c>
      <c r="D814" t="s">
        <v>1315</v>
      </c>
      <c r="E814" t="s">
        <v>1583</v>
      </c>
      <c r="F814" t="s">
        <v>12</v>
      </c>
      <c r="G814">
        <v>55000000</v>
      </c>
      <c r="H814">
        <v>2008</v>
      </c>
      <c r="I814">
        <v>5.8</v>
      </c>
    </row>
    <row r="815" spans="1:9" x14ac:dyDescent="0.45">
      <c r="A815" t="s">
        <v>1584</v>
      </c>
      <c r="B815">
        <v>88</v>
      </c>
      <c r="C815">
        <v>31051126</v>
      </c>
      <c r="D815" t="s">
        <v>155</v>
      </c>
      <c r="E815" t="s">
        <v>1585</v>
      </c>
      <c r="F815" t="s">
        <v>12</v>
      </c>
      <c r="G815">
        <v>55000000</v>
      </c>
      <c r="H815">
        <v>2012</v>
      </c>
      <c r="I815">
        <v>6.7</v>
      </c>
    </row>
    <row r="816" spans="1:9" x14ac:dyDescent="0.45">
      <c r="A816" t="s">
        <v>1246</v>
      </c>
      <c r="B816">
        <v>141</v>
      </c>
      <c r="C816">
        <v>35707327</v>
      </c>
      <c r="D816" t="s">
        <v>737</v>
      </c>
      <c r="E816" t="s">
        <v>1586</v>
      </c>
      <c r="F816" t="s">
        <v>12</v>
      </c>
      <c r="G816">
        <v>55000000</v>
      </c>
      <c r="H816">
        <v>2008</v>
      </c>
      <c r="I816">
        <v>7.8</v>
      </c>
    </row>
    <row r="817" spans="1:9" x14ac:dyDescent="0.45">
      <c r="A817" t="s">
        <v>833</v>
      </c>
      <c r="B817">
        <v>107</v>
      </c>
      <c r="C817">
        <v>20550712</v>
      </c>
      <c r="D817" t="s">
        <v>471</v>
      </c>
      <c r="E817" t="s">
        <v>1587</v>
      </c>
      <c r="F817" t="s">
        <v>12</v>
      </c>
      <c r="G817">
        <v>50000000</v>
      </c>
      <c r="H817">
        <v>1996</v>
      </c>
      <c r="I817">
        <v>5.6</v>
      </c>
    </row>
    <row r="818" spans="1:9" x14ac:dyDescent="0.45">
      <c r="A818" t="s">
        <v>590</v>
      </c>
      <c r="B818">
        <v>116</v>
      </c>
      <c r="C818">
        <v>18573791</v>
      </c>
      <c r="D818" t="s">
        <v>1588</v>
      </c>
      <c r="E818" t="s">
        <v>1589</v>
      </c>
      <c r="F818" t="s">
        <v>12</v>
      </c>
      <c r="G818">
        <v>55000000</v>
      </c>
      <c r="H818">
        <v>1996</v>
      </c>
      <c r="I818">
        <v>5.8</v>
      </c>
    </row>
    <row r="819" spans="1:9" x14ac:dyDescent="0.45">
      <c r="A819" t="s">
        <v>450</v>
      </c>
      <c r="B819">
        <v>143</v>
      </c>
      <c r="C819">
        <v>51225796</v>
      </c>
      <c r="D819" t="s">
        <v>1590</v>
      </c>
      <c r="E819" t="s">
        <v>1591</v>
      </c>
      <c r="F819" t="s">
        <v>12</v>
      </c>
      <c r="G819">
        <v>70000000</v>
      </c>
      <c r="H819">
        <v>2004</v>
      </c>
      <c r="I819">
        <v>7.4</v>
      </c>
    </row>
    <row r="820" spans="1:9" x14ac:dyDescent="0.45">
      <c r="A820" t="s">
        <v>1592</v>
      </c>
      <c r="B820">
        <v>114</v>
      </c>
      <c r="C820">
        <v>16264475</v>
      </c>
      <c r="D820" t="s">
        <v>1096</v>
      </c>
      <c r="E820" t="s">
        <v>1593</v>
      </c>
      <c r="F820" t="s">
        <v>12</v>
      </c>
      <c r="G820">
        <v>55000000</v>
      </c>
      <c r="H820">
        <v>2007</v>
      </c>
      <c r="I820">
        <v>6.9</v>
      </c>
    </row>
    <row r="821" spans="1:9" x14ac:dyDescent="0.45">
      <c r="A821" t="s">
        <v>1594</v>
      </c>
      <c r="B821">
        <v>93</v>
      </c>
      <c r="C821">
        <v>25857987</v>
      </c>
      <c r="D821" t="s">
        <v>218</v>
      </c>
      <c r="E821" t="s">
        <v>1595</v>
      </c>
      <c r="F821" t="s">
        <v>12</v>
      </c>
      <c r="G821">
        <v>62000000</v>
      </c>
      <c r="H821">
        <v>2005</v>
      </c>
      <c r="I821">
        <v>5.5</v>
      </c>
    </row>
    <row r="822" spans="1:9" x14ac:dyDescent="0.45">
      <c r="A822" t="s">
        <v>1596</v>
      </c>
      <c r="B822">
        <v>280</v>
      </c>
      <c r="C822">
        <v>12870569</v>
      </c>
      <c r="D822" t="s">
        <v>674</v>
      </c>
      <c r="E822" t="s">
        <v>1597</v>
      </c>
      <c r="F822" t="s">
        <v>12</v>
      </c>
      <c r="G822">
        <v>56000000</v>
      </c>
      <c r="H822">
        <v>2003</v>
      </c>
      <c r="I822">
        <v>6.3</v>
      </c>
    </row>
    <row r="823" spans="1:9" x14ac:dyDescent="0.45">
      <c r="A823" t="s">
        <v>1598</v>
      </c>
      <c r="B823">
        <v>100</v>
      </c>
      <c r="C823">
        <v>11466088</v>
      </c>
      <c r="D823" t="s">
        <v>20</v>
      </c>
      <c r="E823" t="s">
        <v>1599</v>
      </c>
      <c r="F823" t="s">
        <v>12</v>
      </c>
      <c r="G823">
        <v>71000000</v>
      </c>
      <c r="H823">
        <v>1997</v>
      </c>
      <c r="I823">
        <v>4.7</v>
      </c>
    </row>
    <row r="824" spans="1:9" x14ac:dyDescent="0.45">
      <c r="A824" t="s">
        <v>1600</v>
      </c>
      <c r="B824">
        <v>107</v>
      </c>
      <c r="C824">
        <v>16088610</v>
      </c>
      <c r="D824" t="s">
        <v>1601</v>
      </c>
      <c r="E824" t="s">
        <v>1602</v>
      </c>
      <c r="F824" t="s">
        <v>12</v>
      </c>
      <c r="G824">
        <v>55000000</v>
      </c>
      <c r="H824">
        <v>2009</v>
      </c>
      <c r="I824">
        <v>5.6</v>
      </c>
    </row>
    <row r="825" spans="1:9" x14ac:dyDescent="0.45">
      <c r="A825" t="s">
        <v>241</v>
      </c>
      <c r="B825">
        <v>119</v>
      </c>
      <c r="C825">
        <v>51178893</v>
      </c>
      <c r="D825" t="s">
        <v>1603</v>
      </c>
      <c r="E825" t="s">
        <v>1604</v>
      </c>
      <c r="F825" t="s">
        <v>12</v>
      </c>
      <c r="G825">
        <v>50000000</v>
      </c>
      <c r="H825">
        <v>2014</v>
      </c>
      <c r="I825">
        <v>6.4</v>
      </c>
    </row>
    <row r="826" spans="1:9" x14ac:dyDescent="0.45">
      <c r="A826" t="s">
        <v>1140</v>
      </c>
      <c r="B826">
        <v>95</v>
      </c>
      <c r="C826">
        <v>6768055</v>
      </c>
      <c r="D826" t="s">
        <v>1023</v>
      </c>
      <c r="E826" t="s">
        <v>1605</v>
      </c>
      <c r="F826" t="s">
        <v>12</v>
      </c>
      <c r="G826">
        <v>57000000</v>
      </c>
      <c r="H826">
        <v>2004</v>
      </c>
      <c r="I826">
        <v>4.2</v>
      </c>
    </row>
    <row r="827" spans="1:9" x14ac:dyDescent="0.45">
      <c r="A827" t="s">
        <v>1606</v>
      </c>
      <c r="B827">
        <v>119</v>
      </c>
      <c r="C827">
        <v>39440655</v>
      </c>
      <c r="D827" t="s">
        <v>1607</v>
      </c>
      <c r="E827" t="s">
        <v>1608</v>
      </c>
      <c r="F827" t="s">
        <v>12</v>
      </c>
      <c r="G827">
        <v>55000000</v>
      </c>
      <c r="H827">
        <v>2010</v>
      </c>
      <c r="I827">
        <v>6.4</v>
      </c>
    </row>
    <row r="828" spans="1:9" x14ac:dyDescent="0.45">
      <c r="A828" t="s">
        <v>1401</v>
      </c>
      <c r="B828">
        <v>133</v>
      </c>
      <c r="C828">
        <v>6167817</v>
      </c>
      <c r="D828" t="s">
        <v>1609</v>
      </c>
      <c r="E828" t="s">
        <v>1610</v>
      </c>
      <c r="F828" t="s">
        <v>496</v>
      </c>
      <c r="G828">
        <v>47000000</v>
      </c>
      <c r="H828">
        <v>2004</v>
      </c>
      <c r="I828">
        <v>7.7</v>
      </c>
    </row>
    <row r="829" spans="1:9" x14ac:dyDescent="0.45">
      <c r="A829" t="s">
        <v>127</v>
      </c>
      <c r="B829">
        <v>117</v>
      </c>
      <c r="C829">
        <v>81645152</v>
      </c>
      <c r="D829" t="s">
        <v>759</v>
      </c>
      <c r="E829" t="s">
        <v>1614</v>
      </c>
      <c r="F829" t="s">
        <v>12</v>
      </c>
      <c r="G829">
        <v>54000000</v>
      </c>
      <c r="H829">
        <v>2002</v>
      </c>
      <c r="I829">
        <v>6.7</v>
      </c>
    </row>
    <row r="830" spans="1:9" x14ac:dyDescent="0.45">
      <c r="A830" t="s">
        <v>1547</v>
      </c>
      <c r="B830">
        <v>123</v>
      </c>
      <c r="C830">
        <v>69951824</v>
      </c>
      <c r="D830" t="s">
        <v>73</v>
      </c>
      <c r="E830" t="s">
        <v>1615</v>
      </c>
      <c r="F830" t="s">
        <v>12</v>
      </c>
      <c r="G830">
        <v>55000000</v>
      </c>
      <c r="H830">
        <v>2008</v>
      </c>
      <c r="I830">
        <v>7.7</v>
      </c>
    </row>
    <row r="831" spans="1:9" x14ac:dyDescent="0.45">
      <c r="A831" t="s">
        <v>1464</v>
      </c>
      <c r="B831">
        <v>92</v>
      </c>
      <c r="C831">
        <v>9483821</v>
      </c>
      <c r="D831" t="s">
        <v>20</v>
      </c>
      <c r="E831" t="s">
        <v>1616</v>
      </c>
      <c r="F831" t="s">
        <v>12</v>
      </c>
      <c r="G831">
        <v>55000000</v>
      </c>
      <c r="H831">
        <v>2012</v>
      </c>
      <c r="I831">
        <v>5.7</v>
      </c>
    </row>
    <row r="832" spans="1:9" x14ac:dyDescent="0.45">
      <c r="A832" t="s">
        <v>1617</v>
      </c>
      <c r="B832">
        <v>170</v>
      </c>
      <c r="C832">
        <v>66676062</v>
      </c>
      <c r="D832" t="s">
        <v>662</v>
      </c>
      <c r="E832" t="s">
        <v>1618</v>
      </c>
      <c r="F832" t="s">
        <v>12</v>
      </c>
      <c r="G832">
        <v>54000000</v>
      </c>
      <c r="H832">
        <v>1990</v>
      </c>
      <c r="I832">
        <v>7.6</v>
      </c>
    </row>
    <row r="833" spans="1:9" x14ac:dyDescent="0.45">
      <c r="A833" t="s">
        <v>1129</v>
      </c>
      <c r="B833">
        <v>123</v>
      </c>
      <c r="C833">
        <v>26838389</v>
      </c>
      <c r="D833" t="s">
        <v>481</v>
      </c>
      <c r="E833" t="s">
        <v>1619</v>
      </c>
      <c r="F833" t="s">
        <v>12</v>
      </c>
      <c r="G833">
        <v>57000000</v>
      </c>
      <c r="H833">
        <v>2005</v>
      </c>
      <c r="I833">
        <v>6.4</v>
      </c>
    </row>
    <row r="834" spans="1:9" x14ac:dyDescent="0.45">
      <c r="A834" t="s">
        <v>75</v>
      </c>
      <c r="B834">
        <v>110</v>
      </c>
      <c r="C834">
        <v>75604320</v>
      </c>
      <c r="D834" t="s">
        <v>570</v>
      </c>
      <c r="E834" t="s">
        <v>1620</v>
      </c>
      <c r="F834" t="s">
        <v>12</v>
      </c>
      <c r="G834">
        <v>54000000</v>
      </c>
      <c r="H834">
        <v>2006</v>
      </c>
      <c r="I834">
        <v>5.6</v>
      </c>
    </row>
    <row r="835" spans="1:9" x14ac:dyDescent="0.45">
      <c r="A835" t="s">
        <v>1621</v>
      </c>
      <c r="B835">
        <v>116</v>
      </c>
      <c r="C835">
        <v>108200000</v>
      </c>
      <c r="D835" t="s">
        <v>197</v>
      </c>
      <c r="E835" t="s">
        <v>1622</v>
      </c>
      <c r="F835" t="s">
        <v>12</v>
      </c>
      <c r="G835">
        <v>54000000</v>
      </c>
      <c r="H835">
        <v>1980</v>
      </c>
      <c r="I835">
        <v>6.8</v>
      </c>
    </row>
    <row r="836" spans="1:9" x14ac:dyDescent="0.45">
      <c r="A836" t="s">
        <v>1381</v>
      </c>
      <c r="B836">
        <v>128</v>
      </c>
      <c r="C836">
        <v>7221458</v>
      </c>
      <c r="D836" t="s">
        <v>1366</v>
      </c>
      <c r="E836" t="s">
        <v>1623</v>
      </c>
      <c r="F836" t="s">
        <v>12</v>
      </c>
      <c r="G836">
        <v>55000000</v>
      </c>
      <c r="H836">
        <v>2006</v>
      </c>
      <c r="I836">
        <v>6.2</v>
      </c>
    </row>
    <row r="837" spans="1:9" x14ac:dyDescent="0.45">
      <c r="A837" t="s">
        <v>991</v>
      </c>
      <c r="B837">
        <v>99</v>
      </c>
      <c r="C837">
        <v>70327868</v>
      </c>
      <c r="D837" t="s">
        <v>115</v>
      </c>
      <c r="E837" t="s">
        <v>1624</v>
      </c>
      <c r="F837" t="s">
        <v>12</v>
      </c>
      <c r="G837">
        <v>46000000</v>
      </c>
      <c r="H837">
        <v>2000</v>
      </c>
      <c r="I837">
        <v>5.9</v>
      </c>
    </row>
    <row r="838" spans="1:9" x14ac:dyDescent="0.45">
      <c r="A838" t="s">
        <v>1065</v>
      </c>
      <c r="B838">
        <v>94</v>
      </c>
      <c r="C838">
        <v>58297830</v>
      </c>
      <c r="D838" t="s">
        <v>1625</v>
      </c>
      <c r="E838" t="s">
        <v>1626</v>
      </c>
      <c r="F838" t="s">
        <v>12</v>
      </c>
      <c r="G838">
        <v>50000000</v>
      </c>
      <c r="H838">
        <v>1997</v>
      </c>
      <c r="I838">
        <v>7.1</v>
      </c>
    </row>
    <row r="839" spans="1:9" x14ac:dyDescent="0.45">
      <c r="A839" t="s">
        <v>123</v>
      </c>
      <c r="B839">
        <v>127</v>
      </c>
      <c r="C839">
        <v>57386369</v>
      </c>
      <c r="D839" t="s">
        <v>964</v>
      </c>
      <c r="E839" t="s">
        <v>1627</v>
      </c>
      <c r="F839" t="s">
        <v>12</v>
      </c>
      <c r="G839">
        <v>52500000</v>
      </c>
      <c r="H839">
        <v>2001</v>
      </c>
      <c r="I839">
        <v>7.6</v>
      </c>
    </row>
    <row r="840" spans="1:9" x14ac:dyDescent="0.45">
      <c r="A840" t="s">
        <v>1438</v>
      </c>
      <c r="B840">
        <v>89</v>
      </c>
      <c r="C840">
        <v>45207112</v>
      </c>
      <c r="D840" t="s">
        <v>762</v>
      </c>
      <c r="E840" t="s">
        <v>1628</v>
      </c>
      <c r="F840" t="s">
        <v>12</v>
      </c>
      <c r="G840">
        <v>53000000</v>
      </c>
      <c r="H840">
        <v>2001</v>
      </c>
      <c r="I840">
        <v>5.5</v>
      </c>
    </row>
    <row r="841" spans="1:9" x14ac:dyDescent="0.45">
      <c r="A841" t="s">
        <v>1629</v>
      </c>
      <c r="B841">
        <v>123</v>
      </c>
      <c r="C841">
        <v>62563543</v>
      </c>
      <c r="D841" t="s">
        <v>584</v>
      </c>
      <c r="E841" t="s">
        <v>1630</v>
      </c>
      <c r="F841" t="s">
        <v>12</v>
      </c>
      <c r="G841">
        <v>53000000</v>
      </c>
      <c r="H841">
        <v>2015</v>
      </c>
      <c r="I841">
        <v>7</v>
      </c>
    </row>
    <row r="842" spans="1:9" x14ac:dyDescent="0.45">
      <c r="A842" t="s">
        <v>1246</v>
      </c>
      <c r="B842">
        <v>135</v>
      </c>
      <c r="C842">
        <v>33574332</v>
      </c>
      <c r="D842" t="s">
        <v>674</v>
      </c>
      <c r="E842" t="s">
        <v>1631</v>
      </c>
      <c r="F842" t="s">
        <v>12</v>
      </c>
      <c r="G842">
        <v>90000000</v>
      </c>
      <c r="H842">
        <v>2006</v>
      </c>
      <c r="I842">
        <v>7.1</v>
      </c>
    </row>
    <row r="843" spans="1:9" x14ac:dyDescent="0.45">
      <c r="A843" t="s">
        <v>1038</v>
      </c>
      <c r="B843">
        <v>118</v>
      </c>
      <c r="C843">
        <v>73343413</v>
      </c>
      <c r="D843" t="s">
        <v>730</v>
      </c>
      <c r="E843" t="s">
        <v>1632</v>
      </c>
      <c r="F843" t="s">
        <v>12</v>
      </c>
      <c r="G843">
        <v>50000000</v>
      </c>
      <c r="H843">
        <v>2009</v>
      </c>
      <c r="I843">
        <v>7.4</v>
      </c>
    </row>
    <row r="844" spans="1:9" x14ac:dyDescent="0.45">
      <c r="A844" t="s">
        <v>1633</v>
      </c>
      <c r="B844">
        <v>189</v>
      </c>
      <c r="C844">
        <v>25031037</v>
      </c>
      <c r="D844" t="s">
        <v>1634</v>
      </c>
      <c r="E844" t="s">
        <v>1635</v>
      </c>
      <c r="F844" t="s">
        <v>12</v>
      </c>
      <c r="G844">
        <v>53000000</v>
      </c>
      <c r="H844">
        <v>2007</v>
      </c>
      <c r="I844">
        <v>7.6</v>
      </c>
    </row>
    <row r="845" spans="1:9" x14ac:dyDescent="0.45">
      <c r="A845" t="s">
        <v>933</v>
      </c>
      <c r="B845">
        <v>172</v>
      </c>
      <c r="C845">
        <v>22843047</v>
      </c>
      <c r="D845" t="s">
        <v>1636</v>
      </c>
      <c r="E845" t="s">
        <v>1637</v>
      </c>
      <c r="F845" t="s">
        <v>12</v>
      </c>
      <c r="G845">
        <v>55000000</v>
      </c>
      <c r="H845">
        <v>1998</v>
      </c>
      <c r="I845">
        <v>5.9</v>
      </c>
    </row>
    <row r="846" spans="1:9" x14ac:dyDescent="0.45">
      <c r="A846" t="s">
        <v>1638</v>
      </c>
      <c r="B846">
        <v>124</v>
      </c>
      <c r="C846">
        <v>5755286</v>
      </c>
      <c r="D846" t="s">
        <v>1639</v>
      </c>
      <c r="E846" t="s">
        <v>1640</v>
      </c>
      <c r="F846" t="s">
        <v>12</v>
      </c>
      <c r="G846">
        <v>55000000</v>
      </c>
      <c r="H846">
        <v>2007</v>
      </c>
      <c r="I846">
        <v>5.9</v>
      </c>
    </row>
    <row r="847" spans="1:9" x14ac:dyDescent="0.45">
      <c r="A847" t="s">
        <v>130</v>
      </c>
      <c r="B847">
        <v>141</v>
      </c>
      <c r="C847">
        <v>164435221</v>
      </c>
      <c r="D847" t="s">
        <v>584</v>
      </c>
      <c r="E847" t="s">
        <v>1641</v>
      </c>
      <c r="F847" t="s">
        <v>12</v>
      </c>
      <c r="G847">
        <v>52000000</v>
      </c>
      <c r="H847">
        <v>2002</v>
      </c>
      <c r="I847">
        <v>8</v>
      </c>
    </row>
    <row r="848" spans="1:9" x14ac:dyDescent="0.45">
      <c r="A848" t="s">
        <v>781</v>
      </c>
      <c r="B848">
        <v>157</v>
      </c>
      <c r="C848">
        <v>95720716</v>
      </c>
      <c r="D848" t="s">
        <v>956</v>
      </c>
      <c r="E848" t="s">
        <v>1642</v>
      </c>
      <c r="F848" t="s">
        <v>12</v>
      </c>
      <c r="G848">
        <v>40000000</v>
      </c>
      <c r="H848">
        <v>2012</v>
      </c>
      <c r="I848">
        <v>7.4</v>
      </c>
    </row>
    <row r="849" spans="1:9" x14ac:dyDescent="0.45">
      <c r="A849" t="s">
        <v>396</v>
      </c>
      <c r="B849">
        <v>106</v>
      </c>
      <c r="C849">
        <v>118683135</v>
      </c>
      <c r="D849" t="s">
        <v>481</v>
      </c>
      <c r="E849" t="s">
        <v>1643</v>
      </c>
      <c r="F849" t="s">
        <v>12</v>
      </c>
      <c r="G849">
        <v>52000000</v>
      </c>
      <c r="H849">
        <v>2006</v>
      </c>
      <c r="I849">
        <v>5.8</v>
      </c>
    </row>
    <row r="850" spans="1:9" x14ac:dyDescent="0.45">
      <c r="A850" t="s">
        <v>1644</v>
      </c>
      <c r="B850">
        <v>108</v>
      </c>
      <c r="C850">
        <v>143704210</v>
      </c>
      <c r="D850" t="s">
        <v>1645</v>
      </c>
      <c r="E850" t="s">
        <v>1646</v>
      </c>
      <c r="F850" t="s">
        <v>12</v>
      </c>
      <c r="G850">
        <v>52000000</v>
      </c>
      <c r="H850">
        <v>2008</v>
      </c>
      <c r="I850">
        <v>6.3</v>
      </c>
    </row>
    <row r="851" spans="1:9" x14ac:dyDescent="0.45">
      <c r="A851" t="s">
        <v>1116</v>
      </c>
      <c r="B851">
        <v>125</v>
      </c>
      <c r="C851">
        <v>110476776</v>
      </c>
      <c r="D851" t="s">
        <v>570</v>
      </c>
      <c r="E851" t="s">
        <v>1647</v>
      </c>
      <c r="F851" t="s">
        <v>12</v>
      </c>
      <c r="G851">
        <v>52000000</v>
      </c>
      <c r="H851">
        <v>2010</v>
      </c>
      <c r="I851">
        <v>5.7</v>
      </c>
    </row>
    <row r="852" spans="1:9" x14ac:dyDescent="0.45">
      <c r="A852" t="s">
        <v>1648</v>
      </c>
      <c r="B852">
        <v>107</v>
      </c>
      <c r="C852">
        <v>80270227</v>
      </c>
      <c r="D852" t="s">
        <v>552</v>
      </c>
      <c r="E852" t="s">
        <v>1649</v>
      </c>
      <c r="F852" t="s">
        <v>12</v>
      </c>
      <c r="G852">
        <v>50000000</v>
      </c>
      <c r="H852">
        <v>2005</v>
      </c>
      <c r="I852">
        <v>5.0999999999999996</v>
      </c>
    </row>
    <row r="853" spans="1:9" x14ac:dyDescent="0.45">
      <c r="A853" t="s">
        <v>1650</v>
      </c>
      <c r="B853">
        <v>215</v>
      </c>
      <c r="C853">
        <v>36385763</v>
      </c>
      <c r="D853" t="s">
        <v>1146</v>
      </c>
      <c r="E853" t="s">
        <v>1651</v>
      </c>
      <c r="F853" t="s">
        <v>12</v>
      </c>
      <c r="G853">
        <v>52000000</v>
      </c>
      <c r="H853">
        <v>1998</v>
      </c>
      <c r="I853">
        <v>7.6</v>
      </c>
    </row>
    <row r="854" spans="1:9" x14ac:dyDescent="0.45">
      <c r="A854" t="s">
        <v>1652</v>
      </c>
      <c r="B854">
        <v>118</v>
      </c>
      <c r="C854">
        <v>37035845</v>
      </c>
      <c r="D854" t="s">
        <v>948</v>
      </c>
      <c r="E854" t="s">
        <v>1653</v>
      </c>
      <c r="F854" t="s">
        <v>12</v>
      </c>
      <c r="G854">
        <v>52000000</v>
      </c>
      <c r="H854">
        <v>2011</v>
      </c>
      <c r="I854">
        <v>6.4</v>
      </c>
    </row>
    <row r="855" spans="1:9" x14ac:dyDescent="0.45">
      <c r="A855" t="s">
        <v>1654</v>
      </c>
      <c r="B855">
        <v>118</v>
      </c>
      <c r="C855">
        <v>34580635</v>
      </c>
      <c r="D855" t="s">
        <v>1397</v>
      </c>
      <c r="E855" t="s">
        <v>1655</v>
      </c>
      <c r="F855" t="s">
        <v>12</v>
      </c>
      <c r="G855">
        <v>52000000</v>
      </c>
      <c r="H855">
        <v>1999</v>
      </c>
      <c r="I855">
        <v>7.4</v>
      </c>
    </row>
    <row r="856" spans="1:9" x14ac:dyDescent="0.45">
      <c r="A856" t="s">
        <v>161</v>
      </c>
      <c r="B856">
        <v>178</v>
      </c>
      <c r="C856">
        <v>42438300</v>
      </c>
      <c r="D856" t="s">
        <v>584</v>
      </c>
      <c r="E856" t="s">
        <v>1656</v>
      </c>
      <c r="F856" t="s">
        <v>12</v>
      </c>
      <c r="G856">
        <v>52000000</v>
      </c>
      <c r="H856">
        <v>1995</v>
      </c>
      <c r="I856">
        <v>8.1999999999999993</v>
      </c>
    </row>
    <row r="857" spans="1:9" x14ac:dyDescent="0.45">
      <c r="A857" t="s">
        <v>1657</v>
      </c>
      <c r="B857">
        <v>92</v>
      </c>
      <c r="C857">
        <v>23324666</v>
      </c>
      <c r="D857" t="s">
        <v>20</v>
      </c>
      <c r="E857" t="s">
        <v>1658</v>
      </c>
      <c r="F857" t="s">
        <v>12</v>
      </c>
      <c r="G857">
        <v>52000000</v>
      </c>
      <c r="H857">
        <v>2010</v>
      </c>
      <c r="I857">
        <v>6.5</v>
      </c>
    </row>
    <row r="858" spans="1:9" x14ac:dyDescent="0.45">
      <c r="A858" t="s">
        <v>1659</v>
      </c>
      <c r="B858">
        <v>104</v>
      </c>
      <c r="C858">
        <v>23020488</v>
      </c>
      <c r="D858" t="s">
        <v>429</v>
      </c>
      <c r="E858" t="s">
        <v>1660</v>
      </c>
      <c r="F858" t="s">
        <v>12</v>
      </c>
      <c r="G858">
        <v>52000000</v>
      </c>
      <c r="H858">
        <v>2003</v>
      </c>
      <c r="I858">
        <v>5.5</v>
      </c>
    </row>
    <row r="859" spans="1:9" x14ac:dyDescent="0.45">
      <c r="A859" t="s">
        <v>1182</v>
      </c>
      <c r="B859">
        <v>116</v>
      </c>
      <c r="C859">
        <v>90567722</v>
      </c>
      <c r="D859" t="s">
        <v>565</v>
      </c>
      <c r="E859" t="s">
        <v>1661</v>
      </c>
      <c r="F859" t="s">
        <v>12</v>
      </c>
      <c r="G859">
        <v>51000000</v>
      </c>
      <c r="H859">
        <v>2000</v>
      </c>
      <c r="I859">
        <v>6.5</v>
      </c>
    </row>
    <row r="860" spans="1:9" x14ac:dyDescent="0.45">
      <c r="A860" t="s">
        <v>1662</v>
      </c>
      <c r="B860">
        <v>90</v>
      </c>
      <c r="C860">
        <v>72601713</v>
      </c>
      <c r="D860" t="s">
        <v>1001</v>
      </c>
      <c r="E860" t="s">
        <v>1663</v>
      </c>
      <c r="F860" t="s">
        <v>12</v>
      </c>
      <c r="G860">
        <v>51000000</v>
      </c>
      <c r="H860">
        <v>2006</v>
      </c>
      <c r="I860">
        <v>5.6</v>
      </c>
    </row>
    <row r="861" spans="1:9" x14ac:dyDescent="0.45">
      <c r="A861" t="s">
        <v>68</v>
      </c>
      <c r="B861">
        <v>130</v>
      </c>
      <c r="C861">
        <v>296623634</v>
      </c>
      <c r="D861" t="s">
        <v>375</v>
      </c>
      <c r="E861" t="s">
        <v>1665</v>
      </c>
      <c r="F861" t="s">
        <v>12</v>
      </c>
      <c r="G861">
        <v>50000000</v>
      </c>
      <c r="H861">
        <v>2009</v>
      </c>
      <c r="I861">
        <v>4.5999999999999996</v>
      </c>
    </row>
    <row r="862" spans="1:9" x14ac:dyDescent="0.45">
      <c r="A862" t="s">
        <v>50</v>
      </c>
      <c r="B862">
        <v>90</v>
      </c>
      <c r="C862">
        <v>267652016</v>
      </c>
      <c r="D862" t="s">
        <v>94</v>
      </c>
      <c r="E862" t="s">
        <v>1666</v>
      </c>
      <c r="F862" t="s">
        <v>12</v>
      </c>
      <c r="G862">
        <v>60000000</v>
      </c>
      <c r="H862">
        <v>2001</v>
      </c>
      <c r="I862">
        <v>7.9</v>
      </c>
    </row>
    <row r="863" spans="1:9" x14ac:dyDescent="0.45">
      <c r="A863" t="s">
        <v>1667</v>
      </c>
      <c r="B863">
        <v>106</v>
      </c>
      <c r="C863">
        <v>62453315</v>
      </c>
      <c r="D863" t="s">
        <v>1668</v>
      </c>
      <c r="E863" t="s">
        <v>1669</v>
      </c>
      <c r="F863" t="s">
        <v>12</v>
      </c>
      <c r="G863">
        <v>50200000</v>
      </c>
      <c r="H863">
        <v>2011</v>
      </c>
      <c r="I863">
        <v>7.1</v>
      </c>
    </row>
    <row r="864" spans="1:9" x14ac:dyDescent="0.45">
      <c r="A864" t="s">
        <v>177</v>
      </c>
      <c r="B864">
        <v>155</v>
      </c>
      <c r="C864">
        <v>165500000</v>
      </c>
      <c r="D864" t="s">
        <v>71</v>
      </c>
      <c r="E864" t="s">
        <v>1671</v>
      </c>
      <c r="F864" t="s">
        <v>12</v>
      </c>
      <c r="G864">
        <v>48000000</v>
      </c>
      <c r="H864">
        <v>1991</v>
      </c>
      <c r="I864">
        <v>6.9</v>
      </c>
    </row>
    <row r="865" spans="1:9" x14ac:dyDescent="0.45">
      <c r="A865" t="s">
        <v>1129</v>
      </c>
      <c r="B865">
        <v>139</v>
      </c>
      <c r="C865">
        <v>153620822</v>
      </c>
      <c r="D865" t="s">
        <v>1501</v>
      </c>
      <c r="E865" t="s">
        <v>1672</v>
      </c>
      <c r="F865" t="s">
        <v>12</v>
      </c>
      <c r="G865">
        <v>50000000</v>
      </c>
      <c r="H865">
        <v>1996</v>
      </c>
      <c r="I865">
        <v>7.3</v>
      </c>
    </row>
    <row r="866" spans="1:9" x14ac:dyDescent="0.45">
      <c r="A866" t="s">
        <v>858</v>
      </c>
      <c r="B866">
        <v>112</v>
      </c>
      <c r="C866">
        <v>218628680</v>
      </c>
      <c r="D866" t="s">
        <v>948</v>
      </c>
      <c r="E866" t="s">
        <v>1674</v>
      </c>
      <c r="F866" t="s">
        <v>12</v>
      </c>
      <c r="G866">
        <v>50000000</v>
      </c>
      <c r="H866">
        <v>2012</v>
      </c>
      <c r="I866">
        <v>7</v>
      </c>
    </row>
    <row r="867" spans="1:9" x14ac:dyDescent="0.45">
      <c r="A867" t="s">
        <v>480</v>
      </c>
      <c r="B867">
        <v>139</v>
      </c>
      <c r="C867">
        <v>147637474</v>
      </c>
      <c r="D867" t="s">
        <v>481</v>
      </c>
      <c r="E867" t="s">
        <v>1675</v>
      </c>
      <c r="F867" t="s">
        <v>12</v>
      </c>
      <c r="G867">
        <v>50000000</v>
      </c>
      <c r="H867">
        <v>1997</v>
      </c>
      <c r="I867">
        <v>7.7</v>
      </c>
    </row>
    <row r="868" spans="1:9" x14ac:dyDescent="0.45">
      <c r="A868" t="s">
        <v>172</v>
      </c>
      <c r="B868">
        <v>115</v>
      </c>
      <c r="C868">
        <v>135014968</v>
      </c>
      <c r="D868" t="s">
        <v>1676</v>
      </c>
      <c r="E868" t="s">
        <v>1677</v>
      </c>
      <c r="F868" t="s">
        <v>12</v>
      </c>
      <c r="G868">
        <v>50000000</v>
      </c>
      <c r="H868">
        <v>1998</v>
      </c>
      <c r="I868">
        <v>6.7</v>
      </c>
    </row>
    <row r="869" spans="1:9" x14ac:dyDescent="0.45">
      <c r="A869" t="s">
        <v>594</v>
      </c>
      <c r="B869">
        <v>143</v>
      </c>
      <c r="C869">
        <v>2175312</v>
      </c>
      <c r="D869" t="s">
        <v>565</v>
      </c>
      <c r="E869" t="s">
        <v>1678</v>
      </c>
      <c r="F869" t="s">
        <v>12</v>
      </c>
      <c r="G869">
        <v>50000000</v>
      </c>
      <c r="H869">
        <v>2013</v>
      </c>
      <c r="I869">
        <v>6.3</v>
      </c>
    </row>
    <row r="870" spans="1:9" x14ac:dyDescent="0.45">
      <c r="A870" t="s">
        <v>947</v>
      </c>
      <c r="B870">
        <v>96</v>
      </c>
      <c r="C870">
        <v>126203320</v>
      </c>
      <c r="D870" t="s">
        <v>570</v>
      </c>
      <c r="E870" t="s">
        <v>1679</v>
      </c>
      <c r="F870" t="s">
        <v>12</v>
      </c>
      <c r="G870">
        <v>50000000</v>
      </c>
      <c r="H870">
        <v>2002</v>
      </c>
      <c r="I870">
        <v>5.8</v>
      </c>
    </row>
    <row r="871" spans="1:9" x14ac:dyDescent="0.45">
      <c r="A871" t="s">
        <v>120</v>
      </c>
      <c r="B871">
        <v>112</v>
      </c>
      <c r="C871">
        <v>126975169</v>
      </c>
      <c r="D871" t="s">
        <v>1680</v>
      </c>
      <c r="E871" t="s">
        <v>1681</v>
      </c>
      <c r="F871" t="s">
        <v>12</v>
      </c>
      <c r="G871">
        <v>50000000</v>
      </c>
      <c r="H871">
        <v>2011</v>
      </c>
      <c r="I871">
        <v>7.1</v>
      </c>
    </row>
    <row r="872" spans="1:9" x14ac:dyDescent="0.45">
      <c r="A872" t="s">
        <v>520</v>
      </c>
      <c r="B872">
        <v>131</v>
      </c>
      <c r="C872">
        <v>125548685</v>
      </c>
      <c r="D872" t="s">
        <v>526</v>
      </c>
      <c r="E872" t="s">
        <v>1682</v>
      </c>
      <c r="F872" t="s">
        <v>12</v>
      </c>
      <c r="G872">
        <v>52000000</v>
      </c>
      <c r="H872">
        <v>2000</v>
      </c>
      <c r="I872">
        <v>7.3</v>
      </c>
    </row>
    <row r="873" spans="1:9" x14ac:dyDescent="0.45">
      <c r="A873" t="s">
        <v>1423</v>
      </c>
      <c r="B873">
        <v>116</v>
      </c>
      <c r="C873">
        <v>105807520</v>
      </c>
      <c r="D873" t="s">
        <v>570</v>
      </c>
      <c r="E873" t="s">
        <v>1683</v>
      </c>
      <c r="F873" t="s">
        <v>12</v>
      </c>
      <c r="G873">
        <v>50000000</v>
      </c>
      <c r="H873">
        <v>2003</v>
      </c>
      <c r="I873">
        <v>6.4</v>
      </c>
    </row>
    <row r="874" spans="1:9" x14ac:dyDescent="0.45">
      <c r="A874" t="s">
        <v>721</v>
      </c>
      <c r="B874">
        <v>112</v>
      </c>
      <c r="C874">
        <v>191616238</v>
      </c>
      <c r="D874" t="s">
        <v>595</v>
      </c>
      <c r="E874" t="s">
        <v>1684</v>
      </c>
      <c r="F874" t="s">
        <v>12</v>
      </c>
      <c r="G874">
        <v>50000000</v>
      </c>
      <c r="H874">
        <v>2014</v>
      </c>
      <c r="I874">
        <v>7.1</v>
      </c>
    </row>
    <row r="875" spans="1:9" x14ac:dyDescent="0.45">
      <c r="A875" t="s">
        <v>1685</v>
      </c>
      <c r="B875">
        <v>123</v>
      </c>
      <c r="C875">
        <v>105264608</v>
      </c>
      <c r="D875" t="s">
        <v>1686</v>
      </c>
      <c r="E875" t="s">
        <v>1687</v>
      </c>
      <c r="F875" t="s">
        <v>12</v>
      </c>
      <c r="G875">
        <v>60000000</v>
      </c>
      <c r="H875">
        <v>1994</v>
      </c>
      <c r="I875">
        <v>7.6</v>
      </c>
    </row>
    <row r="876" spans="1:9" x14ac:dyDescent="0.45">
      <c r="A876" t="s">
        <v>396</v>
      </c>
      <c r="B876">
        <v>104</v>
      </c>
      <c r="C876">
        <v>97680195</v>
      </c>
      <c r="D876" t="s">
        <v>570</v>
      </c>
      <c r="E876" t="s">
        <v>1688</v>
      </c>
      <c r="F876" t="s">
        <v>12</v>
      </c>
      <c r="G876">
        <v>70000000</v>
      </c>
      <c r="H876">
        <v>2008</v>
      </c>
      <c r="I876">
        <v>6.8</v>
      </c>
    </row>
    <row r="877" spans="1:9" x14ac:dyDescent="0.45">
      <c r="A877" t="s">
        <v>1689</v>
      </c>
      <c r="B877">
        <v>107</v>
      </c>
      <c r="C877">
        <v>126088877</v>
      </c>
      <c r="D877" t="s">
        <v>595</v>
      </c>
      <c r="E877" t="s">
        <v>1690</v>
      </c>
      <c r="F877" t="s">
        <v>12</v>
      </c>
      <c r="G877">
        <v>50000000</v>
      </c>
      <c r="H877">
        <v>2016</v>
      </c>
      <c r="I877">
        <v>6.6</v>
      </c>
    </row>
    <row r="878" spans="1:9" x14ac:dyDescent="0.45">
      <c r="A878" t="s">
        <v>426</v>
      </c>
      <c r="B878">
        <v>124</v>
      </c>
      <c r="C878">
        <v>91030827</v>
      </c>
      <c r="D878" t="s">
        <v>863</v>
      </c>
      <c r="E878" t="s">
        <v>1691</v>
      </c>
      <c r="F878" t="s">
        <v>12</v>
      </c>
      <c r="G878">
        <v>50000000</v>
      </c>
      <c r="H878">
        <v>1998</v>
      </c>
      <c r="I878">
        <v>6.7</v>
      </c>
    </row>
    <row r="879" spans="1:9" x14ac:dyDescent="0.45">
      <c r="A879" t="s">
        <v>1510</v>
      </c>
      <c r="B879">
        <v>96</v>
      </c>
      <c r="C879">
        <v>150315155</v>
      </c>
      <c r="D879" t="s">
        <v>1028</v>
      </c>
      <c r="E879" t="s">
        <v>1692</v>
      </c>
      <c r="F879" t="s">
        <v>12</v>
      </c>
      <c r="G879">
        <v>50000000</v>
      </c>
      <c r="H879">
        <v>2015</v>
      </c>
      <c r="I879">
        <v>6.1</v>
      </c>
    </row>
    <row r="880" spans="1:9" x14ac:dyDescent="0.45">
      <c r="A880" t="s">
        <v>54</v>
      </c>
      <c r="B880">
        <v>125</v>
      </c>
      <c r="C880">
        <v>127997349</v>
      </c>
      <c r="D880" t="s">
        <v>1693</v>
      </c>
      <c r="E880" t="s">
        <v>1694</v>
      </c>
      <c r="F880" t="s">
        <v>12</v>
      </c>
      <c r="G880">
        <v>50000000</v>
      </c>
      <c r="H880">
        <v>2014</v>
      </c>
      <c r="I880">
        <v>6</v>
      </c>
    </row>
    <row r="881" spans="1:9" x14ac:dyDescent="0.45">
      <c r="A881" t="s">
        <v>1695</v>
      </c>
      <c r="B881">
        <v>129</v>
      </c>
      <c r="C881">
        <v>88504640</v>
      </c>
      <c r="D881" t="s">
        <v>737</v>
      </c>
      <c r="E881" t="s">
        <v>1696</v>
      </c>
      <c r="F881" t="s">
        <v>12</v>
      </c>
      <c r="G881">
        <v>45000000</v>
      </c>
      <c r="H881">
        <v>2006</v>
      </c>
      <c r="I881">
        <v>7.6</v>
      </c>
    </row>
    <row r="882" spans="1:9" x14ac:dyDescent="0.45">
      <c r="A882" t="s">
        <v>1697</v>
      </c>
      <c r="B882">
        <v>90</v>
      </c>
      <c r="C882">
        <v>81517441</v>
      </c>
      <c r="D882" t="s">
        <v>152</v>
      </c>
      <c r="E882" t="s">
        <v>1699</v>
      </c>
      <c r="F882" t="s">
        <v>12</v>
      </c>
      <c r="G882">
        <v>50000000</v>
      </c>
      <c r="H882">
        <v>1999</v>
      </c>
      <c r="I882">
        <v>7.1</v>
      </c>
    </row>
    <row r="883" spans="1:9" x14ac:dyDescent="0.45">
      <c r="A883" t="s">
        <v>1700</v>
      </c>
      <c r="B883">
        <v>109</v>
      </c>
      <c r="C883">
        <v>81022333</v>
      </c>
      <c r="D883" t="s">
        <v>486</v>
      </c>
      <c r="E883" t="s">
        <v>1701</v>
      </c>
      <c r="F883" t="s">
        <v>12</v>
      </c>
      <c r="G883">
        <v>50000000</v>
      </c>
      <c r="H883">
        <v>1995</v>
      </c>
      <c r="I883">
        <v>5</v>
      </c>
    </row>
    <row r="884" spans="1:9" x14ac:dyDescent="0.45">
      <c r="A884" t="s">
        <v>352</v>
      </c>
      <c r="B884">
        <v>121</v>
      </c>
      <c r="C884">
        <v>79948113</v>
      </c>
      <c r="D884" t="s">
        <v>757</v>
      </c>
      <c r="E884" t="s">
        <v>1702</v>
      </c>
      <c r="F884" t="s">
        <v>12</v>
      </c>
      <c r="G884">
        <v>50000000</v>
      </c>
      <c r="H884">
        <v>2009</v>
      </c>
      <c r="I884">
        <v>6.2</v>
      </c>
    </row>
    <row r="885" spans="1:9" x14ac:dyDescent="0.45">
      <c r="A885" t="s">
        <v>1557</v>
      </c>
      <c r="B885">
        <v>95</v>
      </c>
      <c r="C885">
        <v>88658172</v>
      </c>
      <c r="D885" t="s">
        <v>570</v>
      </c>
      <c r="E885" t="s">
        <v>1703</v>
      </c>
      <c r="F885" t="s">
        <v>12</v>
      </c>
      <c r="G885">
        <v>50000000</v>
      </c>
      <c r="H885">
        <v>2006</v>
      </c>
      <c r="I885">
        <v>5.6</v>
      </c>
    </row>
    <row r="886" spans="1:9" x14ac:dyDescent="0.45">
      <c r="A886" t="s">
        <v>1260</v>
      </c>
      <c r="B886">
        <v>118</v>
      </c>
      <c r="C886">
        <v>84244877</v>
      </c>
      <c r="D886" t="s">
        <v>481</v>
      </c>
      <c r="E886" t="s">
        <v>1705</v>
      </c>
      <c r="F886" t="s">
        <v>12</v>
      </c>
      <c r="G886">
        <v>50000000</v>
      </c>
      <c r="H886">
        <v>2011</v>
      </c>
      <c r="I886">
        <v>7.4</v>
      </c>
    </row>
    <row r="887" spans="1:9" x14ac:dyDescent="0.45">
      <c r="A887" t="s">
        <v>1706</v>
      </c>
      <c r="B887">
        <v>80</v>
      </c>
      <c r="C887">
        <v>75367693</v>
      </c>
      <c r="D887" t="s">
        <v>265</v>
      </c>
      <c r="E887" t="s">
        <v>1707</v>
      </c>
      <c r="F887" t="s">
        <v>12</v>
      </c>
      <c r="G887">
        <v>35000000</v>
      </c>
      <c r="H887">
        <v>2004</v>
      </c>
      <c r="I887">
        <v>5</v>
      </c>
    </row>
    <row r="888" spans="1:9" x14ac:dyDescent="0.45">
      <c r="A888" t="s">
        <v>1708</v>
      </c>
      <c r="B888">
        <v>99</v>
      </c>
      <c r="C888">
        <v>73701902</v>
      </c>
      <c r="D888" t="s">
        <v>1028</v>
      </c>
      <c r="E888" t="s">
        <v>1709</v>
      </c>
      <c r="F888" t="s">
        <v>12</v>
      </c>
      <c r="G888">
        <v>60000000</v>
      </c>
      <c r="H888">
        <v>2004</v>
      </c>
      <c r="I888">
        <v>5.2</v>
      </c>
    </row>
    <row r="889" spans="1:9" x14ac:dyDescent="0.45">
      <c r="A889" t="s">
        <v>1710</v>
      </c>
      <c r="B889">
        <v>133</v>
      </c>
      <c r="C889">
        <v>75605492</v>
      </c>
      <c r="D889" t="s">
        <v>555</v>
      </c>
      <c r="E889" t="s">
        <v>1711</v>
      </c>
      <c r="F889" t="s">
        <v>12</v>
      </c>
      <c r="G889">
        <v>50000000</v>
      </c>
      <c r="H889">
        <v>2011</v>
      </c>
      <c r="I889">
        <v>7.6</v>
      </c>
    </row>
    <row r="890" spans="1:9" x14ac:dyDescent="0.45">
      <c r="A890" t="s">
        <v>238</v>
      </c>
      <c r="B890">
        <v>127</v>
      </c>
      <c r="C890">
        <v>67823573</v>
      </c>
      <c r="D890" t="s">
        <v>310</v>
      </c>
      <c r="E890" t="s">
        <v>1712</v>
      </c>
      <c r="F890" t="s">
        <v>12</v>
      </c>
      <c r="G890">
        <v>50000000</v>
      </c>
      <c r="H890">
        <v>1995</v>
      </c>
      <c r="I890">
        <v>6.6</v>
      </c>
    </row>
    <row r="891" spans="1:9" x14ac:dyDescent="0.45">
      <c r="A891" t="s">
        <v>1713</v>
      </c>
      <c r="B891">
        <v>106</v>
      </c>
      <c r="C891">
        <v>91439400</v>
      </c>
      <c r="D891" t="s">
        <v>392</v>
      </c>
      <c r="E891" t="s">
        <v>1714</v>
      </c>
      <c r="F891" t="s">
        <v>12</v>
      </c>
      <c r="G891">
        <v>50000000</v>
      </c>
      <c r="H891">
        <v>2014</v>
      </c>
      <c r="I891">
        <v>7</v>
      </c>
    </row>
    <row r="892" spans="1:9" x14ac:dyDescent="0.45">
      <c r="A892" t="s">
        <v>1715</v>
      </c>
      <c r="B892">
        <v>98</v>
      </c>
      <c r="C892">
        <v>67128202</v>
      </c>
      <c r="D892" t="s">
        <v>1716</v>
      </c>
      <c r="E892" t="s">
        <v>1717</v>
      </c>
      <c r="F892" t="s">
        <v>12</v>
      </c>
      <c r="G892">
        <v>65000000</v>
      </c>
      <c r="H892">
        <v>2009</v>
      </c>
      <c r="I892">
        <v>5.7</v>
      </c>
    </row>
    <row r="893" spans="1:9" x14ac:dyDescent="0.45">
      <c r="A893" t="s">
        <v>1718</v>
      </c>
      <c r="B893">
        <v>132</v>
      </c>
      <c r="C893">
        <v>70496802</v>
      </c>
      <c r="D893" t="s">
        <v>310</v>
      </c>
      <c r="E893" t="s">
        <v>1719</v>
      </c>
      <c r="F893" t="s">
        <v>12</v>
      </c>
      <c r="G893">
        <v>54000000</v>
      </c>
      <c r="H893">
        <v>2005</v>
      </c>
      <c r="I893">
        <v>8.1999999999999993</v>
      </c>
    </row>
    <row r="894" spans="1:9" x14ac:dyDescent="0.45">
      <c r="A894" t="s">
        <v>1652</v>
      </c>
      <c r="B894">
        <v>114</v>
      </c>
      <c r="C894">
        <v>60470220</v>
      </c>
      <c r="D894" t="s">
        <v>552</v>
      </c>
      <c r="E894" t="s">
        <v>1720</v>
      </c>
      <c r="F894" t="s">
        <v>12</v>
      </c>
      <c r="G894">
        <v>50000000</v>
      </c>
      <c r="H894">
        <v>2003</v>
      </c>
      <c r="I894">
        <v>6.2</v>
      </c>
    </row>
    <row r="895" spans="1:9" x14ac:dyDescent="0.45">
      <c r="A895" t="s">
        <v>1721</v>
      </c>
      <c r="B895">
        <v>78</v>
      </c>
      <c r="C895">
        <v>58336565</v>
      </c>
      <c r="D895" t="s">
        <v>155</v>
      </c>
      <c r="E895" t="s">
        <v>1722</v>
      </c>
      <c r="F895" t="s">
        <v>12</v>
      </c>
      <c r="G895">
        <v>50000000</v>
      </c>
      <c r="H895">
        <v>2006</v>
      </c>
      <c r="I895">
        <v>6.6</v>
      </c>
    </row>
    <row r="896" spans="1:9" x14ac:dyDescent="0.45">
      <c r="A896" t="s">
        <v>1723</v>
      </c>
      <c r="B896">
        <v>101</v>
      </c>
      <c r="C896">
        <v>66002004</v>
      </c>
      <c r="D896" t="s">
        <v>1724</v>
      </c>
      <c r="E896" t="s">
        <v>1725</v>
      </c>
      <c r="F896" t="s">
        <v>12</v>
      </c>
      <c r="G896">
        <v>50000000</v>
      </c>
      <c r="H896">
        <v>2005</v>
      </c>
      <c r="I896">
        <v>4.7</v>
      </c>
    </row>
    <row r="897" spans="1:9" x14ac:dyDescent="0.45">
      <c r="A897" t="s">
        <v>1726</v>
      </c>
      <c r="B897">
        <v>113</v>
      </c>
      <c r="C897">
        <v>54997476</v>
      </c>
      <c r="D897" t="s">
        <v>737</v>
      </c>
      <c r="E897" t="s">
        <v>1727</v>
      </c>
      <c r="F897" t="s">
        <v>12</v>
      </c>
      <c r="G897">
        <v>50000000</v>
      </c>
      <c r="H897">
        <v>2001</v>
      </c>
      <c r="I897">
        <v>6.3</v>
      </c>
    </row>
    <row r="898" spans="1:9" x14ac:dyDescent="0.45">
      <c r="A898" t="s">
        <v>1728</v>
      </c>
      <c r="B898">
        <v>98</v>
      </c>
      <c r="C898">
        <v>55682070</v>
      </c>
      <c r="D898" t="s">
        <v>1171</v>
      </c>
      <c r="E898" t="s">
        <v>1729</v>
      </c>
      <c r="F898" t="s">
        <v>12</v>
      </c>
      <c r="G898">
        <v>50000000</v>
      </c>
      <c r="H898">
        <v>2013</v>
      </c>
      <c r="I898">
        <v>6.1</v>
      </c>
    </row>
    <row r="899" spans="1:9" x14ac:dyDescent="0.45">
      <c r="A899" t="s">
        <v>1730</v>
      </c>
      <c r="B899">
        <v>124</v>
      </c>
      <c r="C899">
        <v>52752475</v>
      </c>
      <c r="D899" t="s">
        <v>1366</v>
      </c>
      <c r="E899" t="s">
        <v>1731</v>
      </c>
      <c r="F899" t="s">
        <v>12</v>
      </c>
      <c r="G899">
        <v>50000000</v>
      </c>
      <c r="H899">
        <v>2002</v>
      </c>
      <c r="I899">
        <v>6.7</v>
      </c>
    </row>
    <row r="900" spans="1:9" x14ac:dyDescent="0.45">
      <c r="A900" t="s">
        <v>897</v>
      </c>
      <c r="B900">
        <v>109</v>
      </c>
      <c r="C900">
        <v>55092830</v>
      </c>
      <c r="D900" t="s">
        <v>78</v>
      </c>
      <c r="E900" t="s">
        <v>1732</v>
      </c>
      <c r="F900" t="s">
        <v>12</v>
      </c>
      <c r="G900">
        <v>60000000</v>
      </c>
      <c r="H900">
        <v>2011</v>
      </c>
      <c r="I900">
        <v>6.1</v>
      </c>
    </row>
    <row r="901" spans="1:9" x14ac:dyDescent="0.45">
      <c r="A901" t="s">
        <v>1733</v>
      </c>
      <c r="B901">
        <v>128</v>
      </c>
      <c r="C901">
        <v>50815288</v>
      </c>
      <c r="D901" t="s">
        <v>1366</v>
      </c>
      <c r="E901" t="s">
        <v>1734</v>
      </c>
      <c r="F901" t="s">
        <v>12</v>
      </c>
      <c r="G901">
        <v>50000000</v>
      </c>
      <c r="H901">
        <v>2005</v>
      </c>
      <c r="I901">
        <v>7</v>
      </c>
    </row>
    <row r="902" spans="1:9" x14ac:dyDescent="0.45">
      <c r="A902" t="s">
        <v>97</v>
      </c>
      <c r="B902">
        <v>144</v>
      </c>
      <c r="C902">
        <v>52822418</v>
      </c>
      <c r="D902" t="s">
        <v>653</v>
      </c>
      <c r="E902" t="s">
        <v>1735</v>
      </c>
      <c r="F902" t="s">
        <v>12</v>
      </c>
      <c r="G902">
        <v>50000000</v>
      </c>
      <c r="H902">
        <v>2016</v>
      </c>
      <c r="I902">
        <v>7.4</v>
      </c>
    </row>
    <row r="903" spans="1:9" x14ac:dyDescent="0.45">
      <c r="A903" t="s">
        <v>1736</v>
      </c>
      <c r="B903">
        <v>95</v>
      </c>
      <c r="C903">
        <v>50150619</v>
      </c>
      <c r="D903" t="s">
        <v>1113</v>
      </c>
      <c r="E903" t="s">
        <v>1737</v>
      </c>
      <c r="F903" t="s">
        <v>12</v>
      </c>
      <c r="G903">
        <v>50000000</v>
      </c>
      <c r="H903">
        <v>2014</v>
      </c>
      <c r="I903">
        <v>7.3</v>
      </c>
    </row>
    <row r="904" spans="1:9" x14ac:dyDescent="0.45">
      <c r="A904" t="s">
        <v>1738</v>
      </c>
      <c r="B904">
        <v>105</v>
      </c>
      <c r="C904">
        <v>48745150</v>
      </c>
      <c r="D904" t="s">
        <v>521</v>
      </c>
      <c r="E904" t="s">
        <v>1739</v>
      </c>
      <c r="F904" t="s">
        <v>12</v>
      </c>
      <c r="G904">
        <v>50000000</v>
      </c>
      <c r="H904">
        <v>2006</v>
      </c>
      <c r="I904">
        <v>5.8</v>
      </c>
    </row>
    <row r="905" spans="1:9" x14ac:dyDescent="0.45">
      <c r="A905" t="s">
        <v>1246</v>
      </c>
      <c r="B905">
        <v>121</v>
      </c>
      <c r="C905">
        <v>50007168</v>
      </c>
      <c r="D905" t="s">
        <v>152</v>
      </c>
      <c r="E905" t="s">
        <v>1740</v>
      </c>
      <c r="F905" t="s">
        <v>12</v>
      </c>
      <c r="G905">
        <v>50000000</v>
      </c>
      <c r="H905">
        <v>1997</v>
      </c>
      <c r="I905">
        <v>6.7</v>
      </c>
    </row>
    <row r="906" spans="1:9" x14ac:dyDescent="0.45">
      <c r="A906" t="s">
        <v>64</v>
      </c>
      <c r="B906">
        <v>125</v>
      </c>
      <c r="C906">
        <v>48154732</v>
      </c>
      <c r="D906" t="s">
        <v>497</v>
      </c>
      <c r="E906" t="s">
        <v>1741</v>
      </c>
      <c r="F906" t="s">
        <v>12</v>
      </c>
      <c r="G906">
        <v>50000000</v>
      </c>
      <c r="H906">
        <v>1997</v>
      </c>
      <c r="I906">
        <v>5.8</v>
      </c>
    </row>
    <row r="907" spans="1:9" x14ac:dyDescent="0.45">
      <c r="A907" t="s">
        <v>228</v>
      </c>
      <c r="B907">
        <v>129</v>
      </c>
      <c r="C907">
        <v>48265581</v>
      </c>
      <c r="D907" t="s">
        <v>658</v>
      </c>
      <c r="E907" t="s">
        <v>1742</v>
      </c>
      <c r="F907" t="s">
        <v>12</v>
      </c>
      <c r="G907">
        <v>50000000</v>
      </c>
      <c r="H907">
        <v>1997</v>
      </c>
      <c r="I907">
        <v>7.8</v>
      </c>
    </row>
    <row r="908" spans="1:9" x14ac:dyDescent="0.45">
      <c r="A908" t="s">
        <v>1743</v>
      </c>
      <c r="B908">
        <v>132</v>
      </c>
      <c r="C908">
        <v>46982632</v>
      </c>
      <c r="D908" t="s">
        <v>1744</v>
      </c>
      <c r="E908" t="s">
        <v>1745</v>
      </c>
      <c r="F908" t="s">
        <v>12</v>
      </c>
      <c r="G908">
        <v>50000000</v>
      </c>
      <c r="H908">
        <v>2006</v>
      </c>
      <c r="I908">
        <v>6.6</v>
      </c>
    </row>
    <row r="909" spans="1:9" x14ac:dyDescent="0.45">
      <c r="A909" t="s">
        <v>1746</v>
      </c>
      <c r="B909">
        <v>118</v>
      </c>
      <c r="C909">
        <v>44737059</v>
      </c>
      <c r="D909" t="s">
        <v>1315</v>
      </c>
      <c r="E909" t="s">
        <v>1747</v>
      </c>
      <c r="F909" t="s">
        <v>12</v>
      </c>
      <c r="G909">
        <v>50000000</v>
      </c>
      <c r="H909">
        <v>2000</v>
      </c>
      <c r="I909">
        <v>6.5</v>
      </c>
    </row>
    <row r="910" spans="1:9" x14ac:dyDescent="0.45">
      <c r="A910" t="s">
        <v>1748</v>
      </c>
      <c r="B910">
        <v>113</v>
      </c>
      <c r="C910">
        <v>56724080</v>
      </c>
      <c r="D910" t="s">
        <v>565</v>
      </c>
      <c r="E910" t="s">
        <v>1749</v>
      </c>
      <c r="F910" t="s">
        <v>12</v>
      </c>
      <c r="G910">
        <v>50000000</v>
      </c>
      <c r="H910">
        <v>2012</v>
      </c>
      <c r="I910">
        <v>6.7</v>
      </c>
    </row>
    <row r="911" spans="1:9" x14ac:dyDescent="0.45">
      <c r="A911" t="s">
        <v>1038</v>
      </c>
      <c r="B911">
        <v>140</v>
      </c>
      <c r="C911">
        <v>44484065</v>
      </c>
      <c r="D911" t="s">
        <v>381</v>
      </c>
      <c r="E911" t="s">
        <v>1750</v>
      </c>
      <c r="F911" t="s">
        <v>12</v>
      </c>
      <c r="G911">
        <v>50000000</v>
      </c>
      <c r="H911">
        <v>1998</v>
      </c>
      <c r="I911">
        <v>7.3</v>
      </c>
    </row>
    <row r="912" spans="1:9" x14ac:dyDescent="0.45">
      <c r="A912" t="s">
        <v>1751</v>
      </c>
      <c r="B912">
        <v>89</v>
      </c>
      <c r="C912">
        <v>47553512</v>
      </c>
      <c r="D912" t="s">
        <v>20</v>
      </c>
      <c r="E912" t="s">
        <v>1752</v>
      </c>
      <c r="F912" t="s">
        <v>12</v>
      </c>
      <c r="G912">
        <v>50000000</v>
      </c>
      <c r="H912">
        <v>2014</v>
      </c>
      <c r="I912">
        <v>5.8</v>
      </c>
    </row>
    <row r="913" spans="1:9" x14ac:dyDescent="0.45">
      <c r="A913" t="s">
        <v>1753</v>
      </c>
      <c r="B913">
        <v>104</v>
      </c>
      <c r="C913">
        <v>42610000</v>
      </c>
      <c r="D913" t="s">
        <v>139</v>
      </c>
      <c r="E913" t="s">
        <v>1754</v>
      </c>
      <c r="F913" t="s">
        <v>12</v>
      </c>
      <c r="G913">
        <v>55000000</v>
      </c>
      <c r="H913">
        <v>1994</v>
      </c>
      <c r="I913">
        <v>5.5</v>
      </c>
    </row>
    <row r="914" spans="1:9" x14ac:dyDescent="0.45">
      <c r="A914" t="s">
        <v>962</v>
      </c>
      <c r="B914">
        <v>106</v>
      </c>
      <c r="C914">
        <v>41482207</v>
      </c>
      <c r="D914" t="s">
        <v>296</v>
      </c>
      <c r="E914" t="s">
        <v>1755</v>
      </c>
      <c r="F914" t="s">
        <v>12</v>
      </c>
      <c r="G914">
        <v>50000000</v>
      </c>
      <c r="H914">
        <v>1990</v>
      </c>
      <c r="I914">
        <v>6.3</v>
      </c>
    </row>
    <row r="915" spans="1:9" x14ac:dyDescent="0.45">
      <c r="A915" t="s">
        <v>1652</v>
      </c>
      <c r="B915">
        <v>141</v>
      </c>
      <c r="C915">
        <v>47105085</v>
      </c>
      <c r="D915" t="s">
        <v>662</v>
      </c>
      <c r="E915" t="s">
        <v>1756</v>
      </c>
      <c r="F915" t="s">
        <v>12</v>
      </c>
      <c r="G915">
        <v>50000000</v>
      </c>
      <c r="H915">
        <v>2014</v>
      </c>
      <c r="I915">
        <v>7.4</v>
      </c>
    </row>
    <row r="916" spans="1:9" x14ac:dyDescent="0.45">
      <c r="A916" t="s">
        <v>875</v>
      </c>
      <c r="B916">
        <v>124</v>
      </c>
      <c r="C916">
        <v>41256277</v>
      </c>
      <c r="D916" t="s">
        <v>20</v>
      </c>
      <c r="E916" t="s">
        <v>1757</v>
      </c>
      <c r="F916" t="s">
        <v>12</v>
      </c>
      <c r="G916">
        <v>50000000</v>
      </c>
      <c r="H916">
        <v>1997</v>
      </c>
      <c r="I916">
        <v>5.9</v>
      </c>
    </row>
    <row r="917" spans="1:9" x14ac:dyDescent="0.45">
      <c r="A917" t="s">
        <v>1758</v>
      </c>
      <c r="B917">
        <v>98</v>
      </c>
      <c r="C917">
        <v>50740078</v>
      </c>
      <c r="D917" t="s">
        <v>759</v>
      </c>
      <c r="E917" t="s">
        <v>1759</v>
      </c>
      <c r="F917" t="s">
        <v>12</v>
      </c>
      <c r="G917">
        <v>45000000</v>
      </c>
      <c r="H917">
        <v>2004</v>
      </c>
      <c r="I917">
        <v>6.2</v>
      </c>
    </row>
    <row r="918" spans="1:9" x14ac:dyDescent="0.45">
      <c r="A918" t="s">
        <v>1760</v>
      </c>
      <c r="B918">
        <v>108</v>
      </c>
      <c r="C918">
        <v>40203020</v>
      </c>
      <c r="D918" t="s">
        <v>481</v>
      </c>
      <c r="E918" t="s">
        <v>1761</v>
      </c>
      <c r="F918" t="s">
        <v>12</v>
      </c>
      <c r="G918">
        <v>40000000</v>
      </c>
      <c r="H918">
        <v>2004</v>
      </c>
      <c r="I918">
        <v>5.9</v>
      </c>
    </row>
    <row r="919" spans="1:9" x14ac:dyDescent="0.45">
      <c r="A919" t="s">
        <v>1762</v>
      </c>
      <c r="B919">
        <v>114</v>
      </c>
      <c r="C919">
        <v>40905277</v>
      </c>
      <c r="D919" t="s">
        <v>1763</v>
      </c>
      <c r="E919" t="s">
        <v>1764</v>
      </c>
      <c r="F919" t="s">
        <v>12</v>
      </c>
      <c r="G919">
        <v>50000000</v>
      </c>
      <c r="H919">
        <v>2003</v>
      </c>
      <c r="I919">
        <v>6.5</v>
      </c>
    </row>
    <row r="920" spans="1:9" x14ac:dyDescent="0.45">
      <c r="A920" t="s">
        <v>1765</v>
      </c>
      <c r="B920">
        <v>101</v>
      </c>
      <c r="C920">
        <v>38590500</v>
      </c>
      <c r="D920" t="s">
        <v>17</v>
      </c>
      <c r="E920" t="s">
        <v>1767</v>
      </c>
      <c r="F920" t="s">
        <v>12</v>
      </c>
      <c r="G920">
        <v>50000000</v>
      </c>
      <c r="H920">
        <v>1994</v>
      </c>
      <c r="I920">
        <v>4.4000000000000004</v>
      </c>
    </row>
    <row r="921" spans="1:9" x14ac:dyDescent="0.45">
      <c r="A921" t="s">
        <v>1768</v>
      </c>
      <c r="B921">
        <v>119</v>
      </c>
      <c r="C921">
        <v>39778599</v>
      </c>
      <c r="D921" t="s">
        <v>626</v>
      </c>
      <c r="E921" t="s">
        <v>1769</v>
      </c>
      <c r="F921" t="s">
        <v>12</v>
      </c>
      <c r="G921">
        <v>50000000</v>
      </c>
      <c r="H921">
        <v>2000</v>
      </c>
      <c r="I921">
        <v>6.6</v>
      </c>
    </row>
    <row r="922" spans="1:9" x14ac:dyDescent="0.45">
      <c r="A922" t="s">
        <v>1116</v>
      </c>
      <c r="B922">
        <v>119</v>
      </c>
      <c r="C922">
        <v>37486138</v>
      </c>
      <c r="D922" t="s">
        <v>481</v>
      </c>
      <c r="E922" t="s">
        <v>1770</v>
      </c>
      <c r="F922" t="s">
        <v>12</v>
      </c>
      <c r="G922">
        <v>50000000</v>
      </c>
      <c r="H922">
        <v>2004</v>
      </c>
      <c r="I922">
        <v>6</v>
      </c>
    </row>
    <row r="923" spans="1:9" x14ac:dyDescent="0.45">
      <c r="A923" t="s">
        <v>1718</v>
      </c>
      <c r="B923">
        <v>99</v>
      </c>
      <c r="C923">
        <v>38105077</v>
      </c>
      <c r="D923" t="s">
        <v>115</v>
      </c>
      <c r="E923" t="s">
        <v>1771</v>
      </c>
      <c r="F923" t="s">
        <v>12</v>
      </c>
      <c r="G923">
        <v>40000000</v>
      </c>
      <c r="H923">
        <v>2009</v>
      </c>
      <c r="I923">
        <v>6.4</v>
      </c>
    </row>
    <row r="924" spans="1:9" x14ac:dyDescent="0.45">
      <c r="A924" t="s">
        <v>27</v>
      </c>
      <c r="B924">
        <v>137</v>
      </c>
      <c r="C924">
        <v>35168395</v>
      </c>
      <c r="D924" t="s">
        <v>1639</v>
      </c>
      <c r="E924" t="s">
        <v>1772</v>
      </c>
      <c r="F924" t="s">
        <v>12</v>
      </c>
      <c r="G924">
        <v>50000000</v>
      </c>
      <c r="H924">
        <v>1999</v>
      </c>
      <c r="I924">
        <v>6.5</v>
      </c>
    </row>
    <row r="925" spans="1:9" x14ac:dyDescent="0.45">
      <c r="A925" t="s">
        <v>1773</v>
      </c>
      <c r="B925">
        <v>117</v>
      </c>
      <c r="C925">
        <v>32800000</v>
      </c>
      <c r="D925" t="s">
        <v>1774</v>
      </c>
      <c r="E925" t="s">
        <v>1775</v>
      </c>
      <c r="F925" t="s">
        <v>12</v>
      </c>
      <c r="G925">
        <v>40000000</v>
      </c>
      <c r="H925">
        <v>1996</v>
      </c>
      <c r="I925">
        <v>4.3</v>
      </c>
    </row>
    <row r="926" spans="1:9" x14ac:dyDescent="0.45">
      <c r="A926" t="s">
        <v>1557</v>
      </c>
      <c r="B926">
        <v>87</v>
      </c>
      <c r="C926">
        <v>33643461</v>
      </c>
      <c r="D926" t="s">
        <v>1028</v>
      </c>
      <c r="E926" t="s">
        <v>1776</v>
      </c>
      <c r="F926" t="s">
        <v>12</v>
      </c>
      <c r="G926">
        <v>50000000</v>
      </c>
      <c r="H926">
        <v>2010</v>
      </c>
      <c r="I926">
        <v>4.2</v>
      </c>
    </row>
    <row r="927" spans="1:9" x14ac:dyDescent="0.45">
      <c r="A927" t="s">
        <v>1246</v>
      </c>
      <c r="B927">
        <v>129</v>
      </c>
      <c r="C927">
        <v>32741596</v>
      </c>
      <c r="D927" t="s">
        <v>1777</v>
      </c>
      <c r="E927" t="s">
        <v>1778</v>
      </c>
      <c r="F927" t="s">
        <v>12</v>
      </c>
      <c r="G927">
        <v>50000000</v>
      </c>
      <c r="H927">
        <v>2010</v>
      </c>
      <c r="I927">
        <v>6.5</v>
      </c>
    </row>
    <row r="928" spans="1:9" x14ac:dyDescent="0.45">
      <c r="A928" t="s">
        <v>1779</v>
      </c>
      <c r="B928">
        <v>115</v>
      </c>
      <c r="C928">
        <v>31874869</v>
      </c>
      <c r="D928" t="s">
        <v>762</v>
      </c>
      <c r="E928" t="s">
        <v>1780</v>
      </c>
      <c r="F928" t="s">
        <v>12</v>
      </c>
      <c r="G928">
        <v>50000000</v>
      </c>
      <c r="H928">
        <v>2002</v>
      </c>
      <c r="I928">
        <v>6.1</v>
      </c>
    </row>
    <row r="929" spans="1:9" x14ac:dyDescent="0.45">
      <c r="A929" t="s">
        <v>357</v>
      </c>
      <c r="B929">
        <v>132</v>
      </c>
      <c r="C929">
        <v>30306268</v>
      </c>
      <c r="D929" t="s">
        <v>115</v>
      </c>
      <c r="E929" t="s">
        <v>1781</v>
      </c>
      <c r="F929" t="s">
        <v>12</v>
      </c>
      <c r="G929">
        <v>50000000</v>
      </c>
      <c r="H929">
        <v>1995</v>
      </c>
      <c r="I929">
        <v>6.3</v>
      </c>
    </row>
    <row r="930" spans="1:9" x14ac:dyDescent="0.45">
      <c r="A930" t="s">
        <v>1782</v>
      </c>
      <c r="B930">
        <v>131</v>
      </c>
      <c r="C930">
        <v>27667947</v>
      </c>
      <c r="D930" t="s">
        <v>730</v>
      </c>
      <c r="E930" t="s">
        <v>1783</v>
      </c>
      <c r="F930" t="s">
        <v>12</v>
      </c>
      <c r="G930">
        <v>50000000</v>
      </c>
      <c r="H930">
        <v>2007</v>
      </c>
      <c r="I930">
        <v>6.2</v>
      </c>
    </row>
    <row r="931" spans="1:9" x14ac:dyDescent="0.45">
      <c r="A931" t="s">
        <v>1307</v>
      </c>
      <c r="B931">
        <v>95</v>
      </c>
      <c r="C931">
        <v>27067160</v>
      </c>
      <c r="D931" t="s">
        <v>481</v>
      </c>
      <c r="E931" t="s">
        <v>1784</v>
      </c>
      <c r="F931" t="s">
        <v>12</v>
      </c>
      <c r="G931">
        <v>50000000</v>
      </c>
      <c r="H931">
        <v>1999</v>
      </c>
      <c r="I931">
        <v>5.9</v>
      </c>
    </row>
    <row r="932" spans="1:9" x14ac:dyDescent="0.45">
      <c r="A932" t="s">
        <v>1785</v>
      </c>
      <c r="B932">
        <v>125</v>
      </c>
      <c r="C932">
        <v>26616999</v>
      </c>
      <c r="D932" t="s">
        <v>566</v>
      </c>
      <c r="E932" t="s">
        <v>1786</v>
      </c>
      <c r="F932" t="s">
        <v>12</v>
      </c>
      <c r="G932">
        <v>40000000</v>
      </c>
      <c r="H932">
        <v>2013</v>
      </c>
      <c r="I932">
        <v>5.9</v>
      </c>
    </row>
    <row r="933" spans="1:9" x14ac:dyDescent="0.45">
      <c r="A933" t="s">
        <v>445</v>
      </c>
      <c r="B933">
        <v>98</v>
      </c>
      <c r="C933">
        <v>26536120</v>
      </c>
      <c r="D933" t="s">
        <v>381</v>
      </c>
      <c r="E933" t="s">
        <v>1787</v>
      </c>
      <c r="F933" t="s">
        <v>12</v>
      </c>
      <c r="G933">
        <v>50000000</v>
      </c>
      <c r="H933">
        <v>2003</v>
      </c>
      <c r="I933">
        <v>6.5</v>
      </c>
    </row>
    <row r="934" spans="1:9" x14ac:dyDescent="0.45">
      <c r="A934" t="s">
        <v>1246</v>
      </c>
      <c r="B934">
        <v>110</v>
      </c>
      <c r="C934">
        <v>26199517</v>
      </c>
      <c r="D934" t="s">
        <v>381</v>
      </c>
      <c r="E934" t="s">
        <v>1788</v>
      </c>
      <c r="F934" t="s">
        <v>12</v>
      </c>
      <c r="G934">
        <v>50000000</v>
      </c>
      <c r="H934">
        <v>2002</v>
      </c>
      <c r="I934">
        <v>6.4</v>
      </c>
    </row>
    <row r="935" spans="1:9" x14ac:dyDescent="0.45">
      <c r="A935" t="s">
        <v>633</v>
      </c>
      <c r="B935">
        <v>118</v>
      </c>
      <c r="C935">
        <v>25450527</v>
      </c>
      <c r="D935" t="s">
        <v>381</v>
      </c>
      <c r="E935" t="s">
        <v>1789</v>
      </c>
      <c r="F935" t="s">
        <v>12</v>
      </c>
      <c r="G935">
        <v>50000000</v>
      </c>
      <c r="H935">
        <v>2009</v>
      </c>
      <c r="I935">
        <v>6.5</v>
      </c>
    </row>
    <row r="936" spans="1:9" x14ac:dyDescent="0.45">
      <c r="A936" t="s">
        <v>1790</v>
      </c>
      <c r="B936">
        <v>101</v>
      </c>
      <c r="C936">
        <v>25407250</v>
      </c>
      <c r="D936" t="s">
        <v>78</v>
      </c>
      <c r="E936" t="s">
        <v>1791</v>
      </c>
      <c r="F936" t="s">
        <v>12</v>
      </c>
      <c r="G936">
        <v>50000000</v>
      </c>
      <c r="H936">
        <v>1996</v>
      </c>
      <c r="I936">
        <v>5.7</v>
      </c>
    </row>
    <row r="937" spans="1:9" x14ac:dyDescent="0.45">
      <c r="A937" t="s">
        <v>203</v>
      </c>
      <c r="B937">
        <v>90</v>
      </c>
      <c r="C937">
        <v>23159305</v>
      </c>
      <c r="D937" t="s">
        <v>207</v>
      </c>
      <c r="E937" t="s">
        <v>1792</v>
      </c>
      <c r="F937" t="s">
        <v>12</v>
      </c>
      <c r="G937">
        <v>70000000</v>
      </c>
      <c r="H937">
        <v>1999</v>
      </c>
      <c r="I937">
        <v>8</v>
      </c>
    </row>
    <row r="938" spans="1:9" x14ac:dyDescent="0.45">
      <c r="A938" t="s">
        <v>1793</v>
      </c>
      <c r="B938">
        <v>119</v>
      </c>
      <c r="C938">
        <v>24006726</v>
      </c>
      <c r="D938" t="s">
        <v>1794</v>
      </c>
      <c r="E938" t="s">
        <v>1795</v>
      </c>
      <c r="F938" t="s">
        <v>12</v>
      </c>
      <c r="G938">
        <v>50000000</v>
      </c>
      <c r="H938">
        <v>2004</v>
      </c>
      <c r="I938">
        <v>7.3</v>
      </c>
    </row>
    <row r="939" spans="1:9" x14ac:dyDescent="0.45">
      <c r="A939" t="s">
        <v>790</v>
      </c>
      <c r="B939">
        <v>139</v>
      </c>
      <c r="C939">
        <v>20389967</v>
      </c>
      <c r="D939" t="s">
        <v>1796</v>
      </c>
      <c r="E939" t="s">
        <v>1797</v>
      </c>
      <c r="F939" t="s">
        <v>12</v>
      </c>
      <c r="G939">
        <v>50000000</v>
      </c>
      <c r="H939">
        <v>2016</v>
      </c>
      <c r="I939">
        <v>6.7</v>
      </c>
    </row>
    <row r="940" spans="1:9" x14ac:dyDescent="0.45">
      <c r="A940" t="s">
        <v>1567</v>
      </c>
      <c r="B940">
        <v>130</v>
      </c>
      <c r="C940">
        <v>19593740</v>
      </c>
      <c r="D940" t="s">
        <v>730</v>
      </c>
      <c r="E940" t="s">
        <v>1798</v>
      </c>
      <c r="F940" t="s">
        <v>12</v>
      </c>
      <c r="G940">
        <v>50000000</v>
      </c>
      <c r="H940">
        <v>2003</v>
      </c>
      <c r="I940">
        <v>7.5</v>
      </c>
    </row>
    <row r="941" spans="1:9" x14ac:dyDescent="0.45">
      <c r="A941" t="s">
        <v>1491</v>
      </c>
      <c r="B941">
        <v>100</v>
      </c>
      <c r="C941">
        <v>19118247</v>
      </c>
      <c r="D941" t="s">
        <v>735</v>
      </c>
      <c r="E941" t="s">
        <v>1799</v>
      </c>
      <c r="F941" t="s">
        <v>12</v>
      </c>
      <c r="G941">
        <v>40000000</v>
      </c>
      <c r="H941">
        <v>2005</v>
      </c>
      <c r="I941">
        <v>5.4</v>
      </c>
    </row>
    <row r="942" spans="1:9" x14ac:dyDescent="0.45">
      <c r="A942" t="s">
        <v>1713</v>
      </c>
      <c r="B942">
        <v>114</v>
      </c>
      <c r="C942">
        <v>26442251</v>
      </c>
      <c r="D942" t="s">
        <v>152</v>
      </c>
      <c r="E942" t="s">
        <v>1800</v>
      </c>
      <c r="F942" t="s">
        <v>12</v>
      </c>
      <c r="G942">
        <v>50000000</v>
      </c>
      <c r="H942">
        <v>2015</v>
      </c>
      <c r="I942">
        <v>6.6</v>
      </c>
    </row>
    <row r="943" spans="1:9" x14ac:dyDescent="0.45">
      <c r="A943" t="s">
        <v>1801</v>
      </c>
      <c r="B943">
        <v>96</v>
      </c>
      <c r="C943">
        <v>17114882</v>
      </c>
      <c r="D943" t="s">
        <v>762</v>
      </c>
      <c r="E943" t="s">
        <v>1802</v>
      </c>
      <c r="F943" t="s">
        <v>12</v>
      </c>
      <c r="G943">
        <v>25000000</v>
      </c>
      <c r="H943">
        <v>2007</v>
      </c>
      <c r="I943">
        <v>7.7</v>
      </c>
    </row>
    <row r="944" spans="1:9" x14ac:dyDescent="0.45">
      <c r="A944" t="s">
        <v>1803</v>
      </c>
      <c r="B944">
        <v>110</v>
      </c>
      <c r="C944">
        <v>18472363</v>
      </c>
      <c r="D944" t="s">
        <v>1127</v>
      </c>
      <c r="E944" t="s">
        <v>1804</v>
      </c>
      <c r="F944" t="s">
        <v>12</v>
      </c>
      <c r="G944">
        <v>50000000</v>
      </c>
      <c r="H944">
        <v>2005</v>
      </c>
      <c r="I944">
        <v>5.8</v>
      </c>
    </row>
    <row r="945" spans="1:9" x14ac:dyDescent="0.45">
      <c r="A945" t="s">
        <v>678</v>
      </c>
      <c r="B945">
        <v>158</v>
      </c>
      <c r="C945">
        <v>14131298</v>
      </c>
      <c r="D945" t="s">
        <v>1160</v>
      </c>
      <c r="E945" t="s">
        <v>1805</v>
      </c>
      <c r="F945" t="s">
        <v>12</v>
      </c>
      <c r="G945">
        <v>390000000</v>
      </c>
      <c r="H945">
        <v>1999</v>
      </c>
      <c r="I945">
        <v>6.4</v>
      </c>
    </row>
    <row r="946" spans="1:9" x14ac:dyDescent="0.45">
      <c r="A946" t="s">
        <v>1806</v>
      </c>
      <c r="B946">
        <v>102</v>
      </c>
      <c r="C946">
        <v>21557240</v>
      </c>
      <c r="D946" t="s">
        <v>1807</v>
      </c>
      <c r="E946" t="s">
        <v>1808</v>
      </c>
      <c r="F946" t="s">
        <v>12</v>
      </c>
      <c r="G946">
        <v>49900000</v>
      </c>
      <c r="H946">
        <v>2011</v>
      </c>
      <c r="I946">
        <v>5.6</v>
      </c>
    </row>
    <row r="947" spans="1:9" x14ac:dyDescent="0.45">
      <c r="A947" t="s">
        <v>1809</v>
      </c>
      <c r="B947">
        <v>84</v>
      </c>
      <c r="C947">
        <v>21283440</v>
      </c>
      <c r="D947" t="s">
        <v>658</v>
      </c>
      <c r="E947" t="s">
        <v>1810</v>
      </c>
      <c r="F947" t="s">
        <v>12</v>
      </c>
      <c r="G947">
        <v>55000000</v>
      </c>
      <c r="H947">
        <v>2011</v>
      </c>
      <c r="I947">
        <v>6</v>
      </c>
    </row>
    <row r="948" spans="1:9" x14ac:dyDescent="0.45">
      <c r="A948" t="s">
        <v>1811</v>
      </c>
      <c r="B948">
        <v>115</v>
      </c>
      <c r="C948">
        <v>10556196</v>
      </c>
      <c r="D948" t="s">
        <v>730</v>
      </c>
      <c r="E948" t="s">
        <v>1812</v>
      </c>
      <c r="F948" t="s">
        <v>12</v>
      </c>
      <c r="G948">
        <v>50000000</v>
      </c>
      <c r="H948">
        <v>1997</v>
      </c>
      <c r="I948">
        <v>6.2</v>
      </c>
    </row>
    <row r="949" spans="1:9" x14ac:dyDescent="0.45">
      <c r="A949" t="s">
        <v>1813</v>
      </c>
      <c r="B949">
        <v>99</v>
      </c>
      <c r="C949">
        <v>16671505</v>
      </c>
      <c r="D949" t="s">
        <v>1814</v>
      </c>
      <c r="E949" t="s">
        <v>1815</v>
      </c>
      <c r="F949" t="s">
        <v>12</v>
      </c>
      <c r="G949">
        <v>50000000</v>
      </c>
      <c r="H949">
        <v>1994</v>
      </c>
      <c r="I949">
        <v>5.9</v>
      </c>
    </row>
    <row r="950" spans="1:9" x14ac:dyDescent="0.45">
      <c r="A950" t="s">
        <v>196</v>
      </c>
      <c r="B950">
        <v>135</v>
      </c>
      <c r="C950">
        <v>10400000</v>
      </c>
      <c r="D950" t="s">
        <v>73</v>
      </c>
      <c r="E950" t="s">
        <v>1816</v>
      </c>
      <c r="F950" t="s">
        <v>12</v>
      </c>
      <c r="G950">
        <v>50000000</v>
      </c>
      <c r="H950">
        <v>1995</v>
      </c>
      <c r="I950">
        <v>5.0999999999999996</v>
      </c>
    </row>
    <row r="951" spans="1:9" x14ac:dyDescent="0.45">
      <c r="A951" t="s">
        <v>175</v>
      </c>
      <c r="B951">
        <v>108</v>
      </c>
      <c r="C951">
        <v>9528092</v>
      </c>
      <c r="D951" t="s">
        <v>1212</v>
      </c>
      <c r="E951" t="s">
        <v>1817</v>
      </c>
      <c r="F951" t="s">
        <v>12</v>
      </c>
      <c r="G951">
        <v>22000000</v>
      </c>
      <c r="H951">
        <v>2010</v>
      </c>
      <c r="I951">
        <v>6.8</v>
      </c>
    </row>
    <row r="952" spans="1:9" x14ac:dyDescent="0.45">
      <c r="A952" t="s">
        <v>590</v>
      </c>
      <c r="B952">
        <v>127</v>
      </c>
      <c r="C952">
        <v>10137232</v>
      </c>
      <c r="D952" t="s">
        <v>1818</v>
      </c>
      <c r="E952" t="s">
        <v>1819</v>
      </c>
      <c r="F952" t="s">
        <v>12</v>
      </c>
      <c r="G952">
        <v>50000000</v>
      </c>
      <c r="H952">
        <v>2005</v>
      </c>
      <c r="I952">
        <v>6</v>
      </c>
    </row>
    <row r="953" spans="1:9" x14ac:dyDescent="0.45">
      <c r="A953" t="s">
        <v>1578</v>
      </c>
      <c r="B953">
        <v>107</v>
      </c>
      <c r="C953">
        <v>9795017</v>
      </c>
      <c r="D953" t="s">
        <v>730</v>
      </c>
      <c r="E953" t="s">
        <v>1820</v>
      </c>
      <c r="F953" t="s">
        <v>12</v>
      </c>
      <c r="G953">
        <v>50000000</v>
      </c>
      <c r="H953">
        <v>1995</v>
      </c>
      <c r="I953">
        <v>5.0999999999999996</v>
      </c>
    </row>
    <row r="954" spans="1:9" x14ac:dyDescent="0.45">
      <c r="A954" t="s">
        <v>1515</v>
      </c>
      <c r="B954">
        <v>95</v>
      </c>
      <c r="C954">
        <v>20488579</v>
      </c>
      <c r="D954" t="s">
        <v>954</v>
      </c>
      <c r="E954" t="s">
        <v>1821</v>
      </c>
      <c r="F954" t="s">
        <v>12</v>
      </c>
      <c r="G954">
        <v>50000000</v>
      </c>
      <c r="H954">
        <v>2009</v>
      </c>
      <c r="I954">
        <v>5.8</v>
      </c>
    </row>
    <row r="955" spans="1:9" x14ac:dyDescent="0.45">
      <c r="A955" t="s">
        <v>1822</v>
      </c>
      <c r="B955">
        <v>124</v>
      </c>
      <c r="C955">
        <v>19445217</v>
      </c>
      <c r="D955" t="s">
        <v>229</v>
      </c>
      <c r="E955" t="s">
        <v>1823</v>
      </c>
      <c r="F955" t="s">
        <v>12</v>
      </c>
      <c r="G955">
        <v>60000000</v>
      </c>
      <c r="H955">
        <v>2013</v>
      </c>
      <c r="I955">
        <v>6.2</v>
      </c>
    </row>
    <row r="956" spans="1:9" x14ac:dyDescent="0.45">
      <c r="A956" t="s">
        <v>1824</v>
      </c>
      <c r="B956">
        <v>109</v>
      </c>
      <c r="C956">
        <v>8355815</v>
      </c>
      <c r="D956" t="s">
        <v>1774</v>
      </c>
      <c r="E956" t="s">
        <v>1825</v>
      </c>
      <c r="F956" t="s">
        <v>12</v>
      </c>
      <c r="G956">
        <v>55000000</v>
      </c>
      <c r="H956">
        <v>2002</v>
      </c>
      <c r="I956">
        <v>6.4</v>
      </c>
    </row>
    <row r="957" spans="1:9" x14ac:dyDescent="0.45">
      <c r="A957" t="s">
        <v>725</v>
      </c>
      <c r="B957">
        <v>102</v>
      </c>
      <c r="C957">
        <v>28837115</v>
      </c>
      <c r="D957" t="s">
        <v>565</v>
      </c>
      <c r="E957" t="s">
        <v>1826</v>
      </c>
      <c r="F957" t="s">
        <v>12</v>
      </c>
      <c r="G957">
        <v>50000000</v>
      </c>
      <c r="H957">
        <v>2016</v>
      </c>
      <c r="I957">
        <v>4.8</v>
      </c>
    </row>
    <row r="958" spans="1:9" x14ac:dyDescent="0.45">
      <c r="A958" t="s">
        <v>1827</v>
      </c>
      <c r="B958">
        <v>88</v>
      </c>
      <c r="C958">
        <v>6471394</v>
      </c>
      <c r="D958" t="s">
        <v>339</v>
      </c>
      <c r="E958" t="s">
        <v>1829</v>
      </c>
      <c r="F958" t="s">
        <v>12</v>
      </c>
      <c r="G958">
        <v>50000000</v>
      </c>
      <c r="H958">
        <v>2004</v>
      </c>
      <c r="I958">
        <v>4.9000000000000004</v>
      </c>
    </row>
    <row r="959" spans="1:9" x14ac:dyDescent="0.45">
      <c r="A959" t="s">
        <v>1031</v>
      </c>
      <c r="B959">
        <v>87</v>
      </c>
      <c r="C959">
        <v>6291602</v>
      </c>
      <c r="D959" t="s">
        <v>1830</v>
      </c>
      <c r="E959" t="s">
        <v>1831</v>
      </c>
      <c r="F959" t="s">
        <v>12</v>
      </c>
      <c r="G959">
        <v>50000000</v>
      </c>
      <c r="H959">
        <v>2000</v>
      </c>
      <c r="I959">
        <v>5.6</v>
      </c>
    </row>
    <row r="960" spans="1:9" x14ac:dyDescent="0.45">
      <c r="A960" t="s">
        <v>1832</v>
      </c>
      <c r="B960">
        <v>104</v>
      </c>
      <c r="C960">
        <v>10706786</v>
      </c>
      <c r="D960" t="s">
        <v>462</v>
      </c>
      <c r="E960" t="s">
        <v>1833</v>
      </c>
      <c r="F960" t="s">
        <v>12</v>
      </c>
      <c r="G960">
        <v>50000000</v>
      </c>
      <c r="H960">
        <v>2011</v>
      </c>
      <c r="I960">
        <v>5.5</v>
      </c>
    </row>
    <row r="961" spans="1:9" x14ac:dyDescent="0.45">
      <c r="A961" t="s">
        <v>1834</v>
      </c>
      <c r="B961">
        <v>85</v>
      </c>
      <c r="C961">
        <v>43905746</v>
      </c>
      <c r="D961" t="s">
        <v>954</v>
      </c>
      <c r="E961" t="s">
        <v>1835</v>
      </c>
      <c r="F961" t="s">
        <v>12</v>
      </c>
      <c r="G961">
        <v>49000000</v>
      </c>
      <c r="H961">
        <v>2001</v>
      </c>
      <c r="I961">
        <v>5.9</v>
      </c>
    </row>
    <row r="962" spans="1:9" x14ac:dyDescent="0.45">
      <c r="A962" t="s">
        <v>711</v>
      </c>
      <c r="B962">
        <v>104</v>
      </c>
      <c r="C962">
        <v>21413502</v>
      </c>
      <c r="D962" t="s">
        <v>1837</v>
      </c>
      <c r="E962" t="s">
        <v>1838</v>
      </c>
      <c r="F962" t="s">
        <v>12</v>
      </c>
      <c r="G962">
        <v>40000000</v>
      </c>
      <c r="H962">
        <v>1990</v>
      </c>
      <c r="I962">
        <v>6.3</v>
      </c>
    </row>
    <row r="963" spans="1:9" x14ac:dyDescent="0.45">
      <c r="A963" t="s">
        <v>520</v>
      </c>
      <c r="B963">
        <v>190</v>
      </c>
      <c r="C963">
        <v>124107476</v>
      </c>
      <c r="D963" t="s">
        <v>730</v>
      </c>
      <c r="E963" t="s">
        <v>1841</v>
      </c>
      <c r="F963" t="s">
        <v>12</v>
      </c>
      <c r="G963">
        <v>48000000</v>
      </c>
      <c r="H963">
        <v>2000</v>
      </c>
      <c r="I963">
        <v>7.6</v>
      </c>
    </row>
    <row r="964" spans="1:9" x14ac:dyDescent="0.45">
      <c r="A964" t="s">
        <v>130</v>
      </c>
      <c r="B964">
        <v>127</v>
      </c>
      <c r="C964">
        <v>197171806</v>
      </c>
      <c r="D964" t="s">
        <v>14</v>
      </c>
      <c r="E964" t="s">
        <v>1842</v>
      </c>
      <c r="F964" t="s">
        <v>12</v>
      </c>
      <c r="G964">
        <v>48000000</v>
      </c>
      <c r="H964">
        <v>1989</v>
      </c>
      <c r="I964">
        <v>8.3000000000000007</v>
      </c>
    </row>
    <row r="965" spans="1:9" x14ac:dyDescent="0.45">
      <c r="A965" t="s">
        <v>470</v>
      </c>
      <c r="B965">
        <v>120</v>
      </c>
      <c r="C965">
        <v>31569268</v>
      </c>
      <c r="D965" t="s">
        <v>1843</v>
      </c>
      <c r="E965" t="s">
        <v>1844</v>
      </c>
      <c r="F965" t="s">
        <v>12</v>
      </c>
      <c r="G965">
        <v>49000000</v>
      </c>
      <c r="H965">
        <v>2015</v>
      </c>
      <c r="I965">
        <v>6.9</v>
      </c>
    </row>
    <row r="966" spans="1:9" x14ac:dyDescent="0.45">
      <c r="A966" t="s">
        <v>406</v>
      </c>
      <c r="B966">
        <v>118</v>
      </c>
      <c r="C966">
        <v>66488090</v>
      </c>
      <c r="D966" t="s">
        <v>737</v>
      </c>
      <c r="E966" t="s">
        <v>1845</v>
      </c>
      <c r="F966" t="s">
        <v>12</v>
      </c>
      <c r="G966">
        <v>48000000</v>
      </c>
      <c r="H966">
        <v>1999</v>
      </c>
      <c r="I966">
        <v>6.7</v>
      </c>
    </row>
    <row r="967" spans="1:9" x14ac:dyDescent="0.45">
      <c r="A967" t="s">
        <v>228</v>
      </c>
      <c r="B967">
        <v>112</v>
      </c>
      <c r="C967">
        <v>95308367</v>
      </c>
      <c r="D967" t="s">
        <v>730</v>
      </c>
      <c r="E967" t="s">
        <v>1846</v>
      </c>
      <c r="F967" t="s">
        <v>12</v>
      </c>
      <c r="G967">
        <v>48000000</v>
      </c>
      <c r="H967">
        <v>2002</v>
      </c>
      <c r="I967">
        <v>6.8</v>
      </c>
    </row>
    <row r="968" spans="1:9" x14ac:dyDescent="0.45">
      <c r="A968" t="s">
        <v>1396</v>
      </c>
      <c r="B968">
        <v>114</v>
      </c>
      <c r="C968">
        <v>60652036</v>
      </c>
      <c r="D968" t="s">
        <v>1848</v>
      </c>
      <c r="E968" t="s">
        <v>1849</v>
      </c>
      <c r="F968" t="s">
        <v>12</v>
      </c>
      <c r="G968">
        <v>48000000</v>
      </c>
      <c r="H968">
        <v>1999</v>
      </c>
      <c r="I968">
        <v>7.1</v>
      </c>
    </row>
    <row r="969" spans="1:9" x14ac:dyDescent="0.45">
      <c r="A969" t="s">
        <v>808</v>
      </c>
      <c r="B969">
        <v>137</v>
      </c>
      <c r="C969">
        <v>1206135</v>
      </c>
      <c r="D969" t="s">
        <v>730</v>
      </c>
      <c r="E969" t="s">
        <v>1850</v>
      </c>
      <c r="F969" t="s">
        <v>12</v>
      </c>
      <c r="G969">
        <v>50000000</v>
      </c>
      <c r="H969">
        <v>2015</v>
      </c>
      <c r="I969">
        <v>6.4</v>
      </c>
    </row>
    <row r="970" spans="1:9" x14ac:dyDescent="0.45">
      <c r="A970" t="s">
        <v>1055</v>
      </c>
      <c r="B970">
        <v>112</v>
      </c>
      <c r="C970">
        <v>56607223</v>
      </c>
      <c r="D970" t="s">
        <v>1416</v>
      </c>
      <c r="E970" t="s">
        <v>1851</v>
      </c>
      <c r="F970" t="s">
        <v>12</v>
      </c>
      <c r="G970">
        <v>48000000</v>
      </c>
      <c r="H970">
        <v>2001</v>
      </c>
      <c r="I970">
        <v>6.4</v>
      </c>
    </row>
    <row r="971" spans="1:9" x14ac:dyDescent="0.45">
      <c r="A971" t="s">
        <v>1478</v>
      </c>
      <c r="B971">
        <v>120</v>
      </c>
      <c r="C971">
        <v>50173190</v>
      </c>
      <c r="D971" t="s">
        <v>1852</v>
      </c>
      <c r="E971" t="s">
        <v>1853</v>
      </c>
      <c r="F971" t="s">
        <v>12</v>
      </c>
      <c r="G971">
        <v>48000000</v>
      </c>
      <c r="H971">
        <v>2001</v>
      </c>
      <c r="I971">
        <v>7.4</v>
      </c>
    </row>
    <row r="972" spans="1:9" x14ac:dyDescent="0.45">
      <c r="A972" t="s">
        <v>483</v>
      </c>
      <c r="B972">
        <v>123</v>
      </c>
      <c r="C972">
        <v>47095453</v>
      </c>
      <c r="D972" t="s">
        <v>1226</v>
      </c>
      <c r="E972" t="s">
        <v>1854</v>
      </c>
      <c r="F972" t="s">
        <v>12</v>
      </c>
      <c r="G972">
        <v>48000000</v>
      </c>
      <c r="H972">
        <v>2001</v>
      </c>
      <c r="I972">
        <v>6.4</v>
      </c>
    </row>
    <row r="973" spans="1:9" x14ac:dyDescent="0.45">
      <c r="A973" t="s">
        <v>1415</v>
      </c>
      <c r="B973">
        <v>93</v>
      </c>
      <c r="C973">
        <v>37879996</v>
      </c>
      <c r="D973" t="s">
        <v>1226</v>
      </c>
      <c r="E973" t="s">
        <v>1855</v>
      </c>
      <c r="F973" t="s">
        <v>12</v>
      </c>
      <c r="G973">
        <v>48000000</v>
      </c>
      <c r="H973">
        <v>2000</v>
      </c>
      <c r="I973">
        <v>6</v>
      </c>
    </row>
    <row r="974" spans="1:9" x14ac:dyDescent="0.45">
      <c r="A974" t="s">
        <v>1617</v>
      </c>
      <c r="B974">
        <v>123</v>
      </c>
      <c r="C974">
        <v>25900000</v>
      </c>
      <c r="D974" t="s">
        <v>1856</v>
      </c>
      <c r="E974" t="s">
        <v>1857</v>
      </c>
      <c r="F974" t="s">
        <v>12</v>
      </c>
      <c r="G974">
        <v>58000000</v>
      </c>
      <c r="H974">
        <v>1984</v>
      </c>
      <c r="I974">
        <v>6.5</v>
      </c>
    </row>
    <row r="975" spans="1:9" x14ac:dyDescent="0.45">
      <c r="A975" t="s">
        <v>483</v>
      </c>
      <c r="B975">
        <v>122</v>
      </c>
      <c r="C975">
        <v>53574088</v>
      </c>
      <c r="D975" t="s">
        <v>1858</v>
      </c>
      <c r="E975" t="s">
        <v>1859</v>
      </c>
      <c r="F975" t="s">
        <v>12</v>
      </c>
      <c r="G975">
        <v>55000000</v>
      </c>
      <c r="H975">
        <v>2007</v>
      </c>
      <c r="I975">
        <v>7.8</v>
      </c>
    </row>
    <row r="976" spans="1:9" x14ac:dyDescent="0.45">
      <c r="A976" t="s">
        <v>1860</v>
      </c>
      <c r="B976">
        <v>115</v>
      </c>
      <c r="C976">
        <v>89253340</v>
      </c>
      <c r="D976" t="s">
        <v>20</v>
      </c>
      <c r="E976" t="s">
        <v>1861</v>
      </c>
      <c r="F976" t="s">
        <v>12</v>
      </c>
      <c r="G976">
        <v>48000000</v>
      </c>
      <c r="H976">
        <v>2014</v>
      </c>
      <c r="I976">
        <v>6</v>
      </c>
    </row>
    <row r="977" spans="1:9" x14ac:dyDescent="0.45">
      <c r="A977" t="s">
        <v>520</v>
      </c>
      <c r="B977">
        <v>123</v>
      </c>
      <c r="C977">
        <v>37339525</v>
      </c>
      <c r="D977" t="s">
        <v>1763</v>
      </c>
      <c r="E977" t="s">
        <v>1862</v>
      </c>
      <c r="F977" t="s">
        <v>12</v>
      </c>
      <c r="G977">
        <v>48000000</v>
      </c>
      <c r="H977">
        <v>1998</v>
      </c>
      <c r="I977">
        <v>7</v>
      </c>
    </row>
    <row r="978" spans="1:9" x14ac:dyDescent="0.45">
      <c r="A978" t="s">
        <v>725</v>
      </c>
      <c r="B978">
        <v>96</v>
      </c>
      <c r="C978">
        <v>60154431</v>
      </c>
      <c r="D978" t="s">
        <v>1863</v>
      </c>
      <c r="E978" t="s">
        <v>1864</v>
      </c>
      <c r="F978" t="s">
        <v>12</v>
      </c>
      <c r="G978">
        <v>47000000</v>
      </c>
      <c r="H978">
        <v>1996</v>
      </c>
      <c r="I978">
        <v>6</v>
      </c>
    </row>
    <row r="979" spans="1:9" x14ac:dyDescent="0.45">
      <c r="A979" t="s">
        <v>569</v>
      </c>
      <c r="B979">
        <v>105</v>
      </c>
      <c r="C979">
        <v>103738726</v>
      </c>
      <c r="D979" t="s">
        <v>1867</v>
      </c>
      <c r="E979" t="s">
        <v>1868</v>
      </c>
      <c r="F979" t="s">
        <v>12</v>
      </c>
      <c r="G979">
        <v>100000000</v>
      </c>
      <c r="H979">
        <v>1990</v>
      </c>
      <c r="I979">
        <v>6.1</v>
      </c>
    </row>
    <row r="980" spans="1:9" x14ac:dyDescent="0.45">
      <c r="A980" t="s">
        <v>445</v>
      </c>
      <c r="B980">
        <v>113</v>
      </c>
      <c r="C980">
        <v>69304264</v>
      </c>
      <c r="D980" t="s">
        <v>1869</v>
      </c>
      <c r="E980" t="s">
        <v>1870</v>
      </c>
      <c r="F980" t="s">
        <v>12</v>
      </c>
      <c r="G980">
        <v>48000000</v>
      </c>
      <c r="H980">
        <v>1999</v>
      </c>
      <c r="I980">
        <v>6.8</v>
      </c>
    </row>
    <row r="981" spans="1:9" x14ac:dyDescent="0.45">
      <c r="A981" t="s">
        <v>1871</v>
      </c>
      <c r="B981">
        <v>132</v>
      </c>
      <c r="C981">
        <v>29781453</v>
      </c>
      <c r="D981" t="s">
        <v>1397</v>
      </c>
      <c r="E981" t="s">
        <v>1872</v>
      </c>
      <c r="F981" t="s">
        <v>12</v>
      </c>
      <c r="G981">
        <v>48000000</v>
      </c>
      <c r="H981">
        <v>2001</v>
      </c>
      <c r="I981">
        <v>6.4</v>
      </c>
    </row>
    <row r="982" spans="1:9" x14ac:dyDescent="0.45">
      <c r="A982" t="s">
        <v>1874</v>
      </c>
      <c r="B982">
        <v>75</v>
      </c>
      <c r="C982">
        <v>15519841</v>
      </c>
      <c r="D982" t="s">
        <v>94</v>
      </c>
      <c r="E982" t="s">
        <v>1875</v>
      </c>
      <c r="F982" t="s">
        <v>12</v>
      </c>
      <c r="G982">
        <v>47000000</v>
      </c>
      <c r="H982">
        <v>2006</v>
      </c>
      <c r="I982">
        <v>4.5</v>
      </c>
    </row>
    <row r="983" spans="1:9" x14ac:dyDescent="0.45">
      <c r="A983" t="s">
        <v>1876</v>
      </c>
      <c r="B983">
        <v>108</v>
      </c>
      <c r="C983">
        <v>5600000</v>
      </c>
      <c r="D983" t="s">
        <v>1144</v>
      </c>
      <c r="E983" t="s">
        <v>1877</v>
      </c>
      <c r="F983" t="s">
        <v>12</v>
      </c>
      <c r="G983">
        <v>47000000</v>
      </c>
      <c r="H983">
        <v>1996</v>
      </c>
      <c r="I983">
        <v>5.8</v>
      </c>
    </row>
    <row r="984" spans="1:9" x14ac:dyDescent="0.45">
      <c r="A984" t="s">
        <v>1878</v>
      </c>
      <c r="B984">
        <v>105</v>
      </c>
      <c r="C984">
        <v>126805112</v>
      </c>
      <c r="D984" t="s">
        <v>570</v>
      </c>
      <c r="E984" t="s">
        <v>1879</v>
      </c>
      <c r="F984" t="s">
        <v>12</v>
      </c>
      <c r="G984">
        <v>46000000</v>
      </c>
      <c r="H984">
        <v>1997</v>
      </c>
      <c r="I984">
        <v>6.3</v>
      </c>
    </row>
    <row r="985" spans="1:9" x14ac:dyDescent="0.45">
      <c r="A985" t="s">
        <v>1708</v>
      </c>
      <c r="B985">
        <v>102</v>
      </c>
      <c r="C985">
        <v>93607673</v>
      </c>
      <c r="D985" t="s">
        <v>570</v>
      </c>
      <c r="E985" t="s">
        <v>1880</v>
      </c>
      <c r="F985" t="s">
        <v>12</v>
      </c>
      <c r="G985">
        <v>48000000</v>
      </c>
      <c r="H985">
        <v>2001</v>
      </c>
      <c r="I985">
        <v>5.7</v>
      </c>
    </row>
    <row r="986" spans="1:9" x14ac:dyDescent="0.45">
      <c r="A986" t="s">
        <v>19</v>
      </c>
      <c r="B986">
        <v>118</v>
      </c>
      <c r="C986">
        <v>67263182</v>
      </c>
      <c r="D986" t="s">
        <v>658</v>
      </c>
      <c r="E986" t="s">
        <v>1881</v>
      </c>
      <c r="F986" t="s">
        <v>12</v>
      </c>
      <c r="G986">
        <v>46000000</v>
      </c>
      <c r="H986">
        <v>2002</v>
      </c>
      <c r="I986">
        <v>7.2</v>
      </c>
    </row>
    <row r="987" spans="1:9" x14ac:dyDescent="0.45">
      <c r="A987" t="s">
        <v>1140</v>
      </c>
      <c r="B987">
        <v>111</v>
      </c>
      <c r="C987">
        <v>92001027</v>
      </c>
      <c r="D987" t="s">
        <v>1882</v>
      </c>
      <c r="E987" t="s">
        <v>1883</v>
      </c>
      <c r="F987" t="s">
        <v>12</v>
      </c>
      <c r="G987">
        <v>45000000</v>
      </c>
      <c r="H987">
        <v>1996</v>
      </c>
      <c r="I987">
        <v>7.6</v>
      </c>
    </row>
    <row r="988" spans="1:9" x14ac:dyDescent="0.45">
      <c r="A988" t="s">
        <v>1563</v>
      </c>
      <c r="B988">
        <v>81</v>
      </c>
      <c r="C988">
        <v>10539414</v>
      </c>
      <c r="D988" t="s">
        <v>1884</v>
      </c>
      <c r="E988" t="s">
        <v>1885</v>
      </c>
      <c r="F988" t="s">
        <v>12</v>
      </c>
      <c r="G988">
        <v>47000000</v>
      </c>
      <c r="H988">
        <v>2010</v>
      </c>
      <c r="I988">
        <v>4.7</v>
      </c>
    </row>
    <row r="989" spans="1:9" x14ac:dyDescent="0.45">
      <c r="A989" t="s">
        <v>341</v>
      </c>
      <c r="B989">
        <v>116</v>
      </c>
      <c r="C989">
        <v>58918501</v>
      </c>
      <c r="D989" t="s">
        <v>1886</v>
      </c>
      <c r="E989" t="s">
        <v>1887</v>
      </c>
      <c r="F989" t="s">
        <v>12</v>
      </c>
      <c r="G989">
        <v>46000000</v>
      </c>
      <c r="H989">
        <v>1996</v>
      </c>
      <c r="I989">
        <v>6.6</v>
      </c>
    </row>
    <row r="990" spans="1:9" x14ac:dyDescent="0.45">
      <c r="A990" t="s">
        <v>172</v>
      </c>
      <c r="B990">
        <v>86</v>
      </c>
      <c r="C990">
        <v>181395380</v>
      </c>
      <c r="D990" t="s">
        <v>1226</v>
      </c>
      <c r="E990" t="s">
        <v>1888</v>
      </c>
      <c r="F990" t="s">
        <v>12</v>
      </c>
      <c r="G990">
        <v>45000000</v>
      </c>
      <c r="H990">
        <v>1997</v>
      </c>
      <c r="I990">
        <v>6.8</v>
      </c>
    </row>
    <row r="991" spans="1:9" x14ac:dyDescent="0.45">
      <c r="A991" t="s">
        <v>1889</v>
      </c>
      <c r="B991">
        <v>127</v>
      </c>
      <c r="C991">
        <v>14946229</v>
      </c>
      <c r="D991" t="s">
        <v>1890</v>
      </c>
      <c r="E991" t="s">
        <v>1891</v>
      </c>
      <c r="F991" t="s">
        <v>12</v>
      </c>
      <c r="G991">
        <v>25000000</v>
      </c>
      <c r="H991">
        <v>2016</v>
      </c>
      <c r="I991">
        <v>7.3</v>
      </c>
    </row>
    <row r="992" spans="1:9" x14ac:dyDescent="0.45">
      <c r="A992" t="s">
        <v>1377</v>
      </c>
      <c r="B992">
        <v>91</v>
      </c>
      <c r="C992">
        <v>130512915</v>
      </c>
      <c r="D992" t="s">
        <v>173</v>
      </c>
      <c r="E992" t="s">
        <v>1893</v>
      </c>
      <c r="F992" t="s">
        <v>12</v>
      </c>
      <c r="G992">
        <v>45000000</v>
      </c>
      <c r="H992">
        <v>1994</v>
      </c>
      <c r="I992">
        <v>4.8</v>
      </c>
    </row>
    <row r="993" spans="1:9" x14ac:dyDescent="0.45">
      <c r="A993" t="s">
        <v>1860</v>
      </c>
      <c r="B993">
        <v>98</v>
      </c>
      <c r="C993">
        <v>139852971</v>
      </c>
      <c r="D993" t="s">
        <v>115</v>
      </c>
      <c r="E993" t="s">
        <v>1894</v>
      </c>
      <c r="F993" t="s">
        <v>12</v>
      </c>
      <c r="G993">
        <v>45000000</v>
      </c>
      <c r="H993">
        <v>2012</v>
      </c>
      <c r="I993">
        <v>6.3</v>
      </c>
    </row>
    <row r="994" spans="1:9" x14ac:dyDescent="0.45">
      <c r="A994" t="s">
        <v>1895</v>
      </c>
      <c r="B994">
        <v>84</v>
      </c>
      <c r="C994">
        <v>110000082</v>
      </c>
      <c r="D994" t="s">
        <v>565</v>
      </c>
      <c r="E994" t="s">
        <v>1896</v>
      </c>
      <c r="F994" t="s">
        <v>12</v>
      </c>
      <c r="G994">
        <v>48000000</v>
      </c>
      <c r="H994">
        <v>2003</v>
      </c>
      <c r="I994">
        <v>5.5</v>
      </c>
    </row>
    <row r="995" spans="1:9" x14ac:dyDescent="0.45">
      <c r="A995" t="s">
        <v>1423</v>
      </c>
      <c r="B995">
        <v>109</v>
      </c>
      <c r="C995">
        <v>106807667</v>
      </c>
      <c r="D995" t="s">
        <v>1897</v>
      </c>
      <c r="E995" t="s">
        <v>1898</v>
      </c>
      <c r="F995" t="s">
        <v>12</v>
      </c>
      <c r="G995">
        <v>45000000</v>
      </c>
      <c r="H995">
        <v>2000</v>
      </c>
      <c r="I995">
        <v>6.2</v>
      </c>
    </row>
    <row r="996" spans="1:9" x14ac:dyDescent="0.45">
      <c r="A996" t="s">
        <v>923</v>
      </c>
      <c r="B996">
        <v>93</v>
      </c>
      <c r="C996">
        <v>101702060</v>
      </c>
      <c r="D996" t="s">
        <v>1899</v>
      </c>
      <c r="E996" t="s">
        <v>1900</v>
      </c>
      <c r="F996" t="s">
        <v>12</v>
      </c>
      <c r="G996">
        <v>45000000</v>
      </c>
      <c r="H996">
        <v>2008</v>
      </c>
      <c r="I996">
        <v>5.8</v>
      </c>
    </row>
    <row r="997" spans="1:9" x14ac:dyDescent="0.45">
      <c r="A997" t="s">
        <v>1116</v>
      </c>
      <c r="B997">
        <v>113</v>
      </c>
      <c r="C997">
        <v>95149435</v>
      </c>
      <c r="D997" t="s">
        <v>928</v>
      </c>
      <c r="E997" t="s">
        <v>1901</v>
      </c>
      <c r="F997" t="s">
        <v>12</v>
      </c>
      <c r="G997">
        <v>40000000</v>
      </c>
      <c r="H997">
        <v>2004</v>
      </c>
      <c r="I997">
        <v>5.7</v>
      </c>
    </row>
    <row r="998" spans="1:9" x14ac:dyDescent="0.45">
      <c r="A998" t="s">
        <v>779</v>
      </c>
      <c r="B998">
        <v>141</v>
      </c>
      <c r="C998">
        <v>100768056</v>
      </c>
      <c r="D998" t="s">
        <v>737</v>
      </c>
      <c r="E998" t="s">
        <v>1902</v>
      </c>
      <c r="F998" t="s">
        <v>12</v>
      </c>
      <c r="G998">
        <v>45000000</v>
      </c>
      <c r="H998">
        <v>1993</v>
      </c>
      <c r="I998">
        <v>6.5</v>
      </c>
    </row>
    <row r="999" spans="1:9" x14ac:dyDescent="0.45">
      <c r="A999" t="s">
        <v>450</v>
      </c>
      <c r="B999">
        <v>119</v>
      </c>
      <c r="C999">
        <v>92115211</v>
      </c>
      <c r="D999" t="s">
        <v>737</v>
      </c>
      <c r="E999" t="s">
        <v>1903</v>
      </c>
      <c r="F999" t="s">
        <v>12</v>
      </c>
      <c r="G999">
        <v>45000000</v>
      </c>
      <c r="H999">
        <v>1994</v>
      </c>
      <c r="I999">
        <v>6.7</v>
      </c>
    </row>
    <row r="1000" spans="1:9" x14ac:dyDescent="0.45">
      <c r="A1000" t="s">
        <v>1307</v>
      </c>
      <c r="B1000">
        <v>97</v>
      </c>
      <c r="C1000">
        <v>93452056</v>
      </c>
      <c r="D1000" t="s">
        <v>1794</v>
      </c>
      <c r="E1000" t="s">
        <v>1904</v>
      </c>
      <c r="F1000" t="s">
        <v>12</v>
      </c>
      <c r="G1000">
        <v>45000000</v>
      </c>
      <c r="H1000">
        <v>2007</v>
      </c>
      <c r="I1000">
        <v>7.4</v>
      </c>
    </row>
    <row r="1001" spans="1:9" x14ac:dyDescent="0.45">
      <c r="A1001" t="s">
        <v>406</v>
      </c>
      <c r="B1001">
        <v>117</v>
      </c>
      <c r="C1001">
        <v>83287363</v>
      </c>
      <c r="D1001" t="s">
        <v>20</v>
      </c>
      <c r="E1001" t="s">
        <v>1905</v>
      </c>
      <c r="F1001" t="s">
        <v>12</v>
      </c>
      <c r="G1001">
        <v>45000000</v>
      </c>
      <c r="H1001">
        <v>1992</v>
      </c>
      <c r="I1001">
        <v>6.9</v>
      </c>
    </row>
    <row r="1002" spans="1:9" x14ac:dyDescent="0.45">
      <c r="A1002" t="s">
        <v>1044</v>
      </c>
      <c r="B1002">
        <v>101</v>
      </c>
      <c r="C1002">
        <v>82931301</v>
      </c>
      <c r="D1002" t="s">
        <v>570</v>
      </c>
      <c r="E1002" t="s">
        <v>1906</v>
      </c>
      <c r="F1002" t="s">
        <v>12</v>
      </c>
      <c r="G1002">
        <v>60000000</v>
      </c>
      <c r="H1002">
        <v>2005</v>
      </c>
      <c r="I1002">
        <v>5.5</v>
      </c>
    </row>
    <row r="1003" spans="1:9" x14ac:dyDescent="0.45">
      <c r="A1003" t="s">
        <v>1907</v>
      </c>
      <c r="B1003">
        <v>153</v>
      </c>
      <c r="C1003">
        <v>60962878</v>
      </c>
      <c r="D1003" t="s">
        <v>737</v>
      </c>
      <c r="E1003" t="s">
        <v>1908</v>
      </c>
      <c r="F1003" t="s">
        <v>12</v>
      </c>
      <c r="G1003">
        <v>46000000</v>
      </c>
      <c r="H1003">
        <v>2013</v>
      </c>
      <c r="I1003">
        <v>8.1</v>
      </c>
    </row>
    <row r="1004" spans="1:9" x14ac:dyDescent="0.45">
      <c r="A1004" t="s">
        <v>1042</v>
      </c>
      <c r="B1004">
        <v>122</v>
      </c>
      <c r="C1004">
        <v>76261036</v>
      </c>
      <c r="D1004" t="s">
        <v>730</v>
      </c>
      <c r="E1004" t="s">
        <v>1909</v>
      </c>
      <c r="F1004" t="s">
        <v>12</v>
      </c>
      <c r="G1004">
        <v>45000000</v>
      </c>
      <c r="H1004">
        <v>2001</v>
      </c>
      <c r="I1004">
        <v>7.7</v>
      </c>
    </row>
    <row r="1005" spans="1:9" x14ac:dyDescent="0.45">
      <c r="A1005" t="s">
        <v>338</v>
      </c>
      <c r="B1005">
        <v>102</v>
      </c>
      <c r="C1005">
        <v>71423726</v>
      </c>
      <c r="D1005" t="s">
        <v>641</v>
      </c>
      <c r="E1005" t="s">
        <v>1910</v>
      </c>
      <c r="F1005" t="s">
        <v>12</v>
      </c>
      <c r="G1005">
        <v>45000000</v>
      </c>
      <c r="H1005">
        <v>1999</v>
      </c>
      <c r="I1005">
        <v>7.3</v>
      </c>
    </row>
    <row r="1006" spans="1:9" x14ac:dyDescent="0.45">
      <c r="A1006" t="s">
        <v>1303</v>
      </c>
      <c r="B1006">
        <v>83</v>
      </c>
      <c r="C1006">
        <v>71277420</v>
      </c>
      <c r="D1006" t="s">
        <v>565</v>
      </c>
      <c r="E1006" t="s">
        <v>1911</v>
      </c>
      <c r="F1006" t="s">
        <v>12</v>
      </c>
      <c r="G1006">
        <v>45000000</v>
      </c>
      <c r="H1006">
        <v>2001</v>
      </c>
      <c r="I1006">
        <v>5.2</v>
      </c>
    </row>
    <row r="1007" spans="1:9" x14ac:dyDescent="0.45">
      <c r="A1007" t="s">
        <v>241</v>
      </c>
      <c r="B1007">
        <v>103</v>
      </c>
      <c r="C1007">
        <v>88625922</v>
      </c>
      <c r="D1007" t="s">
        <v>1912</v>
      </c>
      <c r="E1007" t="s">
        <v>1913</v>
      </c>
      <c r="F1007" t="s">
        <v>12</v>
      </c>
      <c r="G1007">
        <v>45000000</v>
      </c>
      <c r="H1007">
        <v>2011</v>
      </c>
      <c r="I1007">
        <v>7.1</v>
      </c>
    </row>
    <row r="1008" spans="1:9" x14ac:dyDescent="0.45">
      <c r="A1008" t="s">
        <v>1004</v>
      </c>
      <c r="B1008">
        <v>110</v>
      </c>
      <c r="C1008">
        <v>70001065</v>
      </c>
      <c r="D1008" t="s">
        <v>1914</v>
      </c>
      <c r="E1008" t="s">
        <v>1915</v>
      </c>
      <c r="F1008" t="s">
        <v>12</v>
      </c>
      <c r="G1008">
        <v>45000000</v>
      </c>
      <c r="H1008">
        <v>1998</v>
      </c>
      <c r="I1008">
        <v>7.1</v>
      </c>
    </row>
    <row r="1009" spans="1:9" x14ac:dyDescent="0.45">
      <c r="A1009" t="s">
        <v>1916</v>
      </c>
      <c r="B1009">
        <v>136</v>
      </c>
      <c r="C1009">
        <v>67253092</v>
      </c>
      <c r="D1009" t="s">
        <v>1274</v>
      </c>
      <c r="E1009" t="s">
        <v>1917</v>
      </c>
      <c r="F1009" t="s">
        <v>12</v>
      </c>
      <c r="G1009">
        <v>30000000</v>
      </c>
      <c r="H1009">
        <v>2005</v>
      </c>
      <c r="I1009">
        <v>7.2</v>
      </c>
    </row>
    <row r="1010" spans="1:9" x14ac:dyDescent="0.45">
      <c r="A1010" t="s">
        <v>1918</v>
      </c>
      <c r="B1010">
        <v>91</v>
      </c>
      <c r="C1010">
        <v>66790248</v>
      </c>
      <c r="D1010" t="s">
        <v>1366</v>
      </c>
      <c r="E1010" t="s">
        <v>1919</v>
      </c>
      <c r="F1010" t="s">
        <v>12</v>
      </c>
      <c r="G1010">
        <v>45000000</v>
      </c>
      <c r="H1010">
        <v>2002</v>
      </c>
      <c r="I1010">
        <v>6.5</v>
      </c>
    </row>
    <row r="1011" spans="1:9" x14ac:dyDescent="0.45">
      <c r="A1011" t="s">
        <v>1920</v>
      </c>
      <c r="B1011">
        <v>89</v>
      </c>
      <c r="C1011">
        <v>65557989</v>
      </c>
      <c r="D1011" t="s">
        <v>1921</v>
      </c>
      <c r="E1011" t="s">
        <v>1922</v>
      </c>
      <c r="F1011" t="s">
        <v>12</v>
      </c>
      <c r="G1011">
        <v>45000000</v>
      </c>
      <c r="H1011">
        <v>1997</v>
      </c>
      <c r="I1011">
        <v>4.5999999999999996</v>
      </c>
    </row>
    <row r="1012" spans="1:9" x14ac:dyDescent="0.45">
      <c r="A1012" t="s">
        <v>1368</v>
      </c>
      <c r="B1012">
        <v>107</v>
      </c>
      <c r="C1012">
        <v>60786269</v>
      </c>
      <c r="D1012" t="s">
        <v>1923</v>
      </c>
      <c r="E1012" t="s">
        <v>1924</v>
      </c>
      <c r="F1012" t="s">
        <v>12</v>
      </c>
      <c r="G1012">
        <v>45000000</v>
      </c>
      <c r="H1012">
        <v>2000</v>
      </c>
      <c r="I1012">
        <v>5.6</v>
      </c>
    </row>
    <row r="1013" spans="1:9" x14ac:dyDescent="0.45">
      <c r="A1013" t="s">
        <v>1839</v>
      </c>
      <c r="B1013">
        <v>129</v>
      </c>
      <c r="C1013">
        <v>59365105</v>
      </c>
      <c r="D1013" t="s">
        <v>481</v>
      </c>
      <c r="E1013" t="s">
        <v>1925</v>
      </c>
      <c r="F1013" t="s">
        <v>12</v>
      </c>
      <c r="G1013">
        <v>45000000</v>
      </c>
      <c r="H1013">
        <v>2003</v>
      </c>
      <c r="I1013">
        <v>7.7</v>
      </c>
    </row>
    <row r="1014" spans="1:9" x14ac:dyDescent="0.45">
      <c r="A1014" t="s">
        <v>104</v>
      </c>
      <c r="B1014">
        <v>95</v>
      </c>
      <c r="C1014">
        <v>162792677</v>
      </c>
      <c r="D1014" t="s">
        <v>94</v>
      </c>
      <c r="E1014" t="s">
        <v>1926</v>
      </c>
      <c r="F1014" t="s">
        <v>12</v>
      </c>
      <c r="G1014">
        <v>120000000</v>
      </c>
      <c r="H1014">
        <v>1998</v>
      </c>
      <c r="I1014">
        <v>7.2</v>
      </c>
    </row>
    <row r="1015" spans="1:9" x14ac:dyDescent="0.45">
      <c r="A1015" t="s">
        <v>902</v>
      </c>
      <c r="B1015">
        <v>122</v>
      </c>
      <c r="C1015">
        <v>31598308</v>
      </c>
      <c r="D1015" t="s">
        <v>1020</v>
      </c>
      <c r="E1015" t="s">
        <v>1927</v>
      </c>
      <c r="F1015" t="s">
        <v>12</v>
      </c>
      <c r="G1015">
        <v>35000000</v>
      </c>
      <c r="H1015">
        <v>2001</v>
      </c>
      <c r="I1015">
        <v>6.8</v>
      </c>
    </row>
    <row r="1016" spans="1:9" x14ac:dyDescent="0.45">
      <c r="A1016" t="s">
        <v>1920</v>
      </c>
      <c r="B1016">
        <v>110</v>
      </c>
      <c r="C1016">
        <v>57362581</v>
      </c>
      <c r="D1016" t="s">
        <v>1928</v>
      </c>
      <c r="E1016" t="s">
        <v>1929</v>
      </c>
      <c r="F1016" t="s">
        <v>12</v>
      </c>
      <c r="G1016">
        <v>45000000</v>
      </c>
      <c r="H1016">
        <v>1994</v>
      </c>
      <c r="I1016">
        <v>5.4</v>
      </c>
    </row>
    <row r="1017" spans="1:9" x14ac:dyDescent="0.45">
      <c r="A1017" t="s">
        <v>1068</v>
      </c>
      <c r="B1017">
        <v>135</v>
      </c>
      <c r="C1017">
        <v>53854588</v>
      </c>
      <c r="D1017" t="s">
        <v>1501</v>
      </c>
      <c r="E1017" t="s">
        <v>1930</v>
      </c>
      <c r="F1017" t="s">
        <v>12</v>
      </c>
      <c r="G1017">
        <v>45000000</v>
      </c>
      <c r="H1017">
        <v>1996</v>
      </c>
      <c r="I1017">
        <v>6.3</v>
      </c>
    </row>
    <row r="1018" spans="1:9" x14ac:dyDescent="0.45">
      <c r="A1018" t="s">
        <v>1538</v>
      </c>
      <c r="B1018">
        <v>95</v>
      </c>
      <c r="C1018">
        <v>52580895</v>
      </c>
      <c r="D1018" t="s">
        <v>1931</v>
      </c>
      <c r="E1018" t="s">
        <v>1932</v>
      </c>
      <c r="F1018" t="s">
        <v>12</v>
      </c>
      <c r="G1018">
        <v>45000000</v>
      </c>
      <c r="H1018">
        <v>2005</v>
      </c>
      <c r="I1018">
        <v>5.6</v>
      </c>
    </row>
    <row r="1019" spans="1:9" x14ac:dyDescent="0.45">
      <c r="A1019" t="s">
        <v>1933</v>
      </c>
      <c r="B1019">
        <v>109</v>
      </c>
      <c r="C1019">
        <v>51019112</v>
      </c>
      <c r="D1019" t="s">
        <v>641</v>
      </c>
      <c r="E1019" t="s">
        <v>1934</v>
      </c>
      <c r="F1019" t="s">
        <v>12</v>
      </c>
      <c r="G1019">
        <v>50000000</v>
      </c>
      <c r="H1019">
        <v>2005</v>
      </c>
      <c r="I1019">
        <v>6.8</v>
      </c>
    </row>
    <row r="1020" spans="1:9" x14ac:dyDescent="0.45">
      <c r="A1020" t="s">
        <v>1935</v>
      </c>
      <c r="B1020">
        <v>93</v>
      </c>
      <c r="C1020">
        <v>48114556</v>
      </c>
      <c r="D1020" t="s">
        <v>892</v>
      </c>
      <c r="E1020" t="s">
        <v>1936</v>
      </c>
      <c r="F1020" t="s">
        <v>12</v>
      </c>
      <c r="G1020">
        <v>26000000</v>
      </c>
      <c r="H1020">
        <v>2004</v>
      </c>
      <c r="I1020">
        <v>4.3</v>
      </c>
    </row>
    <row r="1021" spans="1:9" x14ac:dyDescent="0.45">
      <c r="A1021" t="s">
        <v>1937</v>
      </c>
      <c r="B1021">
        <v>94</v>
      </c>
      <c r="C1021">
        <v>50648679</v>
      </c>
      <c r="D1021" t="s">
        <v>759</v>
      </c>
      <c r="E1021" t="s">
        <v>1938</v>
      </c>
      <c r="F1021" t="s">
        <v>12</v>
      </c>
      <c r="G1021">
        <v>45000000</v>
      </c>
      <c r="H1021">
        <v>2007</v>
      </c>
      <c r="I1021">
        <v>6.3</v>
      </c>
    </row>
    <row r="1022" spans="1:9" x14ac:dyDescent="0.45">
      <c r="A1022" t="s">
        <v>551</v>
      </c>
      <c r="B1022">
        <v>117</v>
      </c>
      <c r="C1022">
        <v>46280507</v>
      </c>
      <c r="D1022" t="s">
        <v>570</v>
      </c>
      <c r="E1022" t="s">
        <v>1939</v>
      </c>
      <c r="F1022" t="s">
        <v>12</v>
      </c>
      <c r="G1022">
        <v>40000000</v>
      </c>
      <c r="H1022">
        <v>2014</v>
      </c>
      <c r="I1022">
        <v>6.5</v>
      </c>
    </row>
    <row r="1023" spans="1:9" x14ac:dyDescent="0.45">
      <c r="A1023" t="s">
        <v>1544</v>
      </c>
      <c r="B1023">
        <v>112</v>
      </c>
      <c r="C1023">
        <v>38360195</v>
      </c>
      <c r="D1023" t="s">
        <v>1794</v>
      </c>
      <c r="E1023" t="s">
        <v>1940</v>
      </c>
      <c r="F1023" t="s">
        <v>12</v>
      </c>
      <c r="G1023">
        <v>45000000</v>
      </c>
      <c r="H1023">
        <v>2006</v>
      </c>
      <c r="I1023">
        <v>6.4</v>
      </c>
    </row>
    <row r="1024" spans="1:9" x14ac:dyDescent="0.45">
      <c r="A1024" t="s">
        <v>1638</v>
      </c>
      <c r="B1024">
        <v>111</v>
      </c>
      <c r="C1024">
        <v>46815748</v>
      </c>
      <c r="D1024" t="s">
        <v>1127</v>
      </c>
      <c r="E1024" t="s">
        <v>1941</v>
      </c>
      <c r="F1024" t="s">
        <v>12</v>
      </c>
      <c r="G1024">
        <v>45000000</v>
      </c>
      <c r="H1024">
        <v>1994</v>
      </c>
      <c r="I1024">
        <v>6.3</v>
      </c>
    </row>
    <row r="1025" spans="1:9" x14ac:dyDescent="0.45">
      <c r="A1025" t="s">
        <v>671</v>
      </c>
      <c r="B1025">
        <v>96</v>
      </c>
      <c r="C1025">
        <v>35617599</v>
      </c>
      <c r="D1025" t="s">
        <v>1942</v>
      </c>
      <c r="E1025" t="s">
        <v>1943</v>
      </c>
      <c r="F1025" t="s">
        <v>12</v>
      </c>
      <c r="G1025">
        <v>45000000</v>
      </c>
      <c r="H1025">
        <v>1995</v>
      </c>
      <c r="I1025">
        <v>5.9</v>
      </c>
    </row>
    <row r="1026" spans="1:9" x14ac:dyDescent="0.45">
      <c r="A1026" t="s">
        <v>254</v>
      </c>
      <c r="B1026">
        <v>141</v>
      </c>
      <c r="C1026">
        <v>47307550</v>
      </c>
      <c r="D1026" t="s">
        <v>730</v>
      </c>
      <c r="E1026" t="s">
        <v>1944</v>
      </c>
      <c r="F1026" t="s">
        <v>12</v>
      </c>
      <c r="G1026">
        <v>45000000</v>
      </c>
      <c r="H1026">
        <v>2012</v>
      </c>
      <c r="I1026">
        <v>6.5</v>
      </c>
    </row>
    <row r="1027" spans="1:9" x14ac:dyDescent="0.45">
      <c r="A1027" t="s">
        <v>1945</v>
      </c>
      <c r="B1027">
        <v>94</v>
      </c>
      <c r="C1027">
        <v>32003620</v>
      </c>
      <c r="D1027" t="s">
        <v>115</v>
      </c>
      <c r="E1027" t="s">
        <v>1946</v>
      </c>
      <c r="F1027" t="s">
        <v>12</v>
      </c>
      <c r="G1027">
        <v>25000000</v>
      </c>
      <c r="H1027">
        <v>2004</v>
      </c>
      <c r="I1027">
        <v>6.5</v>
      </c>
    </row>
    <row r="1028" spans="1:9" x14ac:dyDescent="0.45">
      <c r="A1028" t="s">
        <v>1947</v>
      </c>
      <c r="B1028">
        <v>87</v>
      </c>
      <c r="C1028">
        <v>27972410</v>
      </c>
      <c r="D1028" t="s">
        <v>552</v>
      </c>
      <c r="E1028" t="s">
        <v>1948</v>
      </c>
      <c r="F1028" t="s">
        <v>12</v>
      </c>
      <c r="G1028">
        <v>35000000</v>
      </c>
      <c r="H1028">
        <v>2003</v>
      </c>
      <c r="I1028">
        <v>6.1</v>
      </c>
    </row>
    <row r="1029" spans="1:9" x14ac:dyDescent="0.45">
      <c r="A1029" t="s">
        <v>1949</v>
      </c>
      <c r="B1029">
        <v>88</v>
      </c>
      <c r="C1029">
        <v>28133159</v>
      </c>
      <c r="D1029" t="s">
        <v>94</v>
      </c>
      <c r="E1029" t="s">
        <v>1950</v>
      </c>
      <c r="F1029" t="s">
        <v>12</v>
      </c>
      <c r="G1029">
        <v>50000000</v>
      </c>
      <c r="H1029">
        <v>2006</v>
      </c>
      <c r="I1029">
        <v>5.9</v>
      </c>
    </row>
    <row r="1030" spans="1:9" x14ac:dyDescent="0.45">
      <c r="A1030" t="s">
        <v>1951</v>
      </c>
      <c r="B1030">
        <v>177</v>
      </c>
      <c r="C1030">
        <v>27400000</v>
      </c>
      <c r="D1030" t="s">
        <v>25</v>
      </c>
      <c r="E1030" t="s">
        <v>1952</v>
      </c>
      <c r="F1030" t="s">
        <v>12</v>
      </c>
      <c r="G1030">
        <v>40000000</v>
      </c>
      <c r="H1030">
        <v>1984</v>
      </c>
      <c r="I1030">
        <v>6.6</v>
      </c>
    </row>
    <row r="1031" spans="1:9" x14ac:dyDescent="0.45">
      <c r="A1031" t="s">
        <v>1953</v>
      </c>
      <c r="B1031">
        <v>133</v>
      </c>
      <c r="C1031">
        <v>24343673</v>
      </c>
      <c r="D1031" t="s">
        <v>1954</v>
      </c>
      <c r="E1031" t="s">
        <v>1955</v>
      </c>
      <c r="F1031" t="s">
        <v>12</v>
      </c>
      <c r="G1031">
        <v>45000000</v>
      </c>
      <c r="H1031">
        <v>2007</v>
      </c>
      <c r="I1031">
        <v>7.4</v>
      </c>
    </row>
    <row r="1032" spans="1:9" x14ac:dyDescent="0.45">
      <c r="A1032" t="s">
        <v>16</v>
      </c>
      <c r="B1032">
        <v>119</v>
      </c>
      <c r="C1032">
        <v>22877808</v>
      </c>
      <c r="D1032" t="s">
        <v>73</v>
      </c>
      <c r="E1032" t="s">
        <v>1956</v>
      </c>
      <c r="F1032" t="s">
        <v>12</v>
      </c>
      <c r="G1032">
        <v>35000000</v>
      </c>
      <c r="H1032">
        <v>2008</v>
      </c>
      <c r="I1032">
        <v>7.3</v>
      </c>
    </row>
    <row r="1033" spans="1:9" x14ac:dyDescent="0.45">
      <c r="A1033" t="s">
        <v>357</v>
      </c>
      <c r="B1033">
        <v>102</v>
      </c>
      <c r="C1033">
        <v>36883539</v>
      </c>
      <c r="D1033" t="s">
        <v>152</v>
      </c>
      <c r="E1033" t="s">
        <v>1957</v>
      </c>
      <c r="F1033" t="s">
        <v>12</v>
      </c>
      <c r="G1033">
        <v>52000000</v>
      </c>
      <c r="H1033">
        <v>2006</v>
      </c>
      <c r="I1033">
        <v>6.6</v>
      </c>
    </row>
    <row r="1034" spans="1:9" x14ac:dyDescent="0.45">
      <c r="A1034" t="s">
        <v>1958</v>
      </c>
      <c r="B1034">
        <v>101</v>
      </c>
      <c r="C1034">
        <v>22531698</v>
      </c>
      <c r="D1034" t="s">
        <v>78</v>
      </c>
      <c r="E1034" t="s">
        <v>1959</v>
      </c>
      <c r="F1034" t="s">
        <v>12</v>
      </c>
      <c r="G1034">
        <v>70000000</v>
      </c>
      <c r="H1034">
        <v>2008</v>
      </c>
      <c r="I1034">
        <v>5.6</v>
      </c>
    </row>
    <row r="1035" spans="1:9" x14ac:dyDescent="0.45">
      <c r="A1035" t="s">
        <v>1960</v>
      </c>
      <c r="B1035">
        <v>91</v>
      </c>
      <c r="C1035">
        <v>20400913</v>
      </c>
      <c r="D1035" t="s">
        <v>1203</v>
      </c>
      <c r="E1035" t="s">
        <v>1961</v>
      </c>
      <c r="F1035" t="s">
        <v>12</v>
      </c>
      <c r="G1035">
        <v>45000000</v>
      </c>
      <c r="H1035">
        <v>1996</v>
      </c>
      <c r="I1035">
        <v>5.3</v>
      </c>
    </row>
    <row r="1036" spans="1:9" x14ac:dyDescent="0.45">
      <c r="A1036" t="s">
        <v>1415</v>
      </c>
      <c r="B1036">
        <v>117</v>
      </c>
      <c r="C1036">
        <v>20101861</v>
      </c>
      <c r="D1036" t="s">
        <v>845</v>
      </c>
      <c r="E1036" t="s">
        <v>1962</v>
      </c>
      <c r="F1036" t="s">
        <v>12</v>
      </c>
      <c r="G1036">
        <v>45000000</v>
      </c>
      <c r="H1036">
        <v>1996</v>
      </c>
      <c r="I1036">
        <v>6</v>
      </c>
    </row>
    <row r="1037" spans="1:9" x14ac:dyDescent="0.45">
      <c r="A1037" t="s">
        <v>1963</v>
      </c>
      <c r="B1037">
        <v>86</v>
      </c>
      <c r="C1037">
        <v>25200412</v>
      </c>
      <c r="D1037" t="s">
        <v>1964</v>
      </c>
      <c r="E1037" t="s">
        <v>1965</v>
      </c>
      <c r="F1037" t="s">
        <v>12</v>
      </c>
      <c r="G1037">
        <v>45000000</v>
      </c>
      <c r="H1037">
        <v>2009</v>
      </c>
      <c r="I1037">
        <v>5.4</v>
      </c>
    </row>
    <row r="1038" spans="1:9" x14ac:dyDescent="0.45">
      <c r="A1038" t="s">
        <v>1966</v>
      </c>
      <c r="B1038">
        <v>124</v>
      </c>
      <c r="C1038">
        <v>19719930</v>
      </c>
      <c r="D1038" t="s">
        <v>737</v>
      </c>
      <c r="E1038" t="s">
        <v>1967</v>
      </c>
      <c r="F1038" t="s">
        <v>12</v>
      </c>
      <c r="G1038">
        <v>45000000</v>
      </c>
      <c r="H1038">
        <v>2001</v>
      </c>
      <c r="I1038">
        <v>6.8</v>
      </c>
    </row>
    <row r="1039" spans="1:9" x14ac:dyDescent="0.45">
      <c r="A1039" t="s">
        <v>1968</v>
      </c>
      <c r="B1039">
        <v>134</v>
      </c>
      <c r="C1039">
        <v>19377727</v>
      </c>
      <c r="D1039" t="s">
        <v>1969</v>
      </c>
      <c r="E1039" t="s">
        <v>1970</v>
      </c>
      <c r="F1039" t="s">
        <v>12</v>
      </c>
      <c r="G1039">
        <v>45000000</v>
      </c>
      <c r="H1039">
        <v>2005</v>
      </c>
      <c r="I1039">
        <v>6.4</v>
      </c>
    </row>
    <row r="1040" spans="1:9" x14ac:dyDescent="0.45">
      <c r="A1040" t="s">
        <v>1971</v>
      </c>
      <c r="B1040">
        <v>100</v>
      </c>
      <c r="C1040">
        <v>17300889</v>
      </c>
      <c r="D1040" t="s">
        <v>825</v>
      </c>
      <c r="E1040" t="s">
        <v>1972</v>
      </c>
      <c r="F1040" t="s">
        <v>12</v>
      </c>
      <c r="G1040">
        <v>45000000</v>
      </c>
      <c r="H1040">
        <v>1996</v>
      </c>
      <c r="I1040">
        <v>4.9000000000000004</v>
      </c>
    </row>
    <row r="1041" spans="1:9" x14ac:dyDescent="0.45">
      <c r="A1041" t="s">
        <v>1973</v>
      </c>
      <c r="B1041">
        <v>220</v>
      </c>
      <c r="C1041">
        <v>15527125</v>
      </c>
      <c r="D1041" t="s">
        <v>1355</v>
      </c>
      <c r="E1041" t="s">
        <v>1974</v>
      </c>
      <c r="F1041" t="s">
        <v>12</v>
      </c>
      <c r="G1041">
        <v>57000000</v>
      </c>
      <c r="H1041">
        <v>2000</v>
      </c>
      <c r="I1041">
        <v>5.8</v>
      </c>
    </row>
    <row r="1042" spans="1:9" x14ac:dyDescent="0.45">
      <c r="A1042" t="s">
        <v>254</v>
      </c>
      <c r="B1042">
        <v>212</v>
      </c>
      <c r="C1042">
        <v>13560960</v>
      </c>
      <c r="D1042" t="s">
        <v>1975</v>
      </c>
      <c r="E1042" t="s">
        <v>1976</v>
      </c>
      <c r="F1042" t="s">
        <v>12</v>
      </c>
      <c r="G1042">
        <v>50000000</v>
      </c>
      <c r="H1042">
        <v>1995</v>
      </c>
      <c r="I1042">
        <v>7.1</v>
      </c>
    </row>
    <row r="1043" spans="1:9" x14ac:dyDescent="0.45">
      <c r="A1043" t="s">
        <v>1283</v>
      </c>
      <c r="B1043">
        <v>128</v>
      </c>
      <c r="C1043">
        <v>15523168</v>
      </c>
      <c r="D1043" t="s">
        <v>284</v>
      </c>
      <c r="E1043" t="s">
        <v>1977</v>
      </c>
      <c r="F1043" t="s">
        <v>12</v>
      </c>
      <c r="G1043">
        <v>45000000</v>
      </c>
      <c r="H1043">
        <v>2010</v>
      </c>
      <c r="I1043">
        <v>7.2</v>
      </c>
    </row>
    <row r="1044" spans="1:9" x14ac:dyDescent="0.45">
      <c r="A1044" t="s">
        <v>179</v>
      </c>
      <c r="B1044">
        <v>106</v>
      </c>
      <c r="C1044">
        <v>11146409</v>
      </c>
      <c r="D1044" t="s">
        <v>1165</v>
      </c>
      <c r="E1044" t="s">
        <v>1978</v>
      </c>
      <c r="F1044" t="s">
        <v>12</v>
      </c>
      <c r="G1044">
        <v>45000000</v>
      </c>
      <c r="H1044">
        <v>1998</v>
      </c>
      <c r="I1044">
        <v>6</v>
      </c>
    </row>
    <row r="1045" spans="1:9" x14ac:dyDescent="0.45">
      <c r="A1045" t="s">
        <v>1695</v>
      </c>
      <c r="B1045">
        <v>160</v>
      </c>
      <c r="C1045">
        <v>7916887</v>
      </c>
      <c r="D1045" t="s">
        <v>1979</v>
      </c>
      <c r="E1045" t="s">
        <v>1980</v>
      </c>
      <c r="F1045" t="s">
        <v>12</v>
      </c>
      <c r="G1045">
        <v>45000000</v>
      </c>
      <c r="H1045">
        <v>2008</v>
      </c>
      <c r="I1045">
        <v>6</v>
      </c>
    </row>
    <row r="1046" spans="1:9" x14ac:dyDescent="0.45">
      <c r="A1046" t="s">
        <v>664</v>
      </c>
      <c r="B1046">
        <v>114</v>
      </c>
      <c r="C1046">
        <v>6565495</v>
      </c>
      <c r="D1046" t="s">
        <v>73</v>
      </c>
      <c r="E1046" t="s">
        <v>1981</v>
      </c>
      <c r="F1046" t="s">
        <v>667</v>
      </c>
      <c r="G1046">
        <v>45000000</v>
      </c>
      <c r="H1046">
        <v>2006</v>
      </c>
      <c r="I1046">
        <v>7</v>
      </c>
    </row>
    <row r="1047" spans="1:9" x14ac:dyDescent="0.45">
      <c r="A1047" t="s">
        <v>1982</v>
      </c>
      <c r="B1047">
        <v>99</v>
      </c>
      <c r="C1047">
        <v>15279680</v>
      </c>
      <c r="D1047" t="s">
        <v>115</v>
      </c>
      <c r="E1047" t="s">
        <v>1983</v>
      </c>
      <c r="F1047" t="s">
        <v>12</v>
      </c>
      <c r="G1047">
        <v>40000000</v>
      </c>
      <c r="H1047">
        <v>2008</v>
      </c>
      <c r="I1047">
        <v>5.4</v>
      </c>
    </row>
    <row r="1048" spans="1:9" x14ac:dyDescent="0.45">
      <c r="A1048" t="s">
        <v>56</v>
      </c>
      <c r="B1048">
        <v>74</v>
      </c>
      <c r="C1048">
        <v>7262288</v>
      </c>
      <c r="D1048" t="s">
        <v>1984</v>
      </c>
      <c r="E1048" t="s">
        <v>1985</v>
      </c>
      <c r="F1048" t="s">
        <v>12</v>
      </c>
      <c r="G1048">
        <v>40000000</v>
      </c>
      <c r="H1048">
        <v>2002</v>
      </c>
      <c r="I1048">
        <v>6.5</v>
      </c>
    </row>
    <row r="1049" spans="1:9" x14ac:dyDescent="0.45">
      <c r="A1049" t="s">
        <v>125</v>
      </c>
      <c r="B1049">
        <v>139</v>
      </c>
      <c r="C1049">
        <v>4584886</v>
      </c>
      <c r="D1049" t="s">
        <v>73</v>
      </c>
      <c r="E1049" t="s">
        <v>1986</v>
      </c>
      <c r="F1049" t="s">
        <v>12</v>
      </c>
      <c r="G1049">
        <v>45000000</v>
      </c>
      <c r="H1049">
        <v>2007</v>
      </c>
      <c r="I1049">
        <v>6.4</v>
      </c>
    </row>
    <row r="1050" spans="1:9" x14ac:dyDescent="0.45">
      <c r="A1050" t="s">
        <v>1988</v>
      </c>
      <c r="B1050">
        <v>103</v>
      </c>
      <c r="C1050">
        <v>2154540</v>
      </c>
      <c r="D1050" t="s">
        <v>20</v>
      </c>
      <c r="E1050" t="s">
        <v>1989</v>
      </c>
      <c r="F1050" t="s">
        <v>12</v>
      </c>
      <c r="G1050">
        <v>45000000</v>
      </c>
      <c r="H1050">
        <v>1997</v>
      </c>
      <c r="I1050">
        <v>4.9000000000000004</v>
      </c>
    </row>
    <row r="1051" spans="1:9" x14ac:dyDescent="0.45">
      <c r="A1051" t="s">
        <v>1990</v>
      </c>
      <c r="B1051">
        <v>101</v>
      </c>
      <c r="C1051">
        <v>8129455</v>
      </c>
      <c r="D1051" t="s">
        <v>465</v>
      </c>
      <c r="E1051" t="s">
        <v>1991</v>
      </c>
      <c r="F1051" t="s">
        <v>12</v>
      </c>
      <c r="G1051">
        <v>45000000</v>
      </c>
      <c r="H1051">
        <v>2011</v>
      </c>
      <c r="I1051">
        <v>6.3</v>
      </c>
    </row>
    <row r="1052" spans="1:9" x14ac:dyDescent="0.45">
      <c r="A1052" t="s">
        <v>1992</v>
      </c>
      <c r="B1052">
        <v>130</v>
      </c>
      <c r="C1052">
        <v>136019448</v>
      </c>
      <c r="D1052" t="s">
        <v>1993</v>
      </c>
      <c r="E1052" t="s">
        <v>1994</v>
      </c>
      <c r="F1052" t="s">
        <v>12</v>
      </c>
      <c r="G1052">
        <v>44500000</v>
      </c>
      <c r="H1052">
        <v>2012</v>
      </c>
      <c r="I1052">
        <v>7.7</v>
      </c>
    </row>
    <row r="1053" spans="1:9" x14ac:dyDescent="0.45">
      <c r="A1053" t="s">
        <v>833</v>
      </c>
      <c r="B1053">
        <v>130</v>
      </c>
      <c r="C1053">
        <v>183875760</v>
      </c>
      <c r="D1053" t="s">
        <v>1995</v>
      </c>
      <c r="E1053" t="s">
        <v>1996</v>
      </c>
      <c r="F1053" t="s">
        <v>12</v>
      </c>
      <c r="G1053">
        <v>44000000</v>
      </c>
      <c r="H1053">
        <v>1993</v>
      </c>
      <c r="I1053">
        <v>7.8</v>
      </c>
    </row>
    <row r="1054" spans="1:9" x14ac:dyDescent="0.45">
      <c r="A1054" t="s">
        <v>1058</v>
      </c>
      <c r="B1054">
        <v>110</v>
      </c>
      <c r="C1054">
        <v>67061228</v>
      </c>
      <c r="D1054" t="s">
        <v>484</v>
      </c>
      <c r="E1054" t="s">
        <v>1997</v>
      </c>
      <c r="F1054" t="s">
        <v>12</v>
      </c>
      <c r="G1054">
        <v>40000000</v>
      </c>
      <c r="H1054">
        <v>2010</v>
      </c>
      <c r="I1054">
        <v>5.5</v>
      </c>
    </row>
    <row r="1055" spans="1:9" x14ac:dyDescent="0.45">
      <c r="A1055" t="s">
        <v>1052</v>
      </c>
      <c r="B1055">
        <v>147</v>
      </c>
      <c r="C1055">
        <v>53300852</v>
      </c>
      <c r="D1055" t="s">
        <v>730</v>
      </c>
      <c r="E1055" t="s">
        <v>1998</v>
      </c>
      <c r="F1055" t="s">
        <v>12</v>
      </c>
      <c r="G1055">
        <v>44000000</v>
      </c>
      <c r="H1055">
        <v>1996</v>
      </c>
      <c r="I1055">
        <v>7.5</v>
      </c>
    </row>
    <row r="1056" spans="1:9" x14ac:dyDescent="0.45">
      <c r="A1056" t="s">
        <v>1988</v>
      </c>
      <c r="B1056">
        <v>96</v>
      </c>
      <c r="C1056">
        <v>150415432</v>
      </c>
      <c r="D1056" t="s">
        <v>1499</v>
      </c>
      <c r="E1056" t="s">
        <v>1999</v>
      </c>
      <c r="F1056" t="s">
        <v>12</v>
      </c>
      <c r="G1056">
        <v>44000000</v>
      </c>
      <c r="H1056">
        <v>1985</v>
      </c>
      <c r="I1056">
        <v>6.4</v>
      </c>
    </row>
    <row r="1057" spans="1:9" x14ac:dyDescent="0.45">
      <c r="A1057" t="s">
        <v>2000</v>
      </c>
      <c r="B1057">
        <v>118</v>
      </c>
      <c r="C1057">
        <v>44834712</v>
      </c>
      <c r="D1057" t="s">
        <v>1366</v>
      </c>
      <c r="E1057" t="s">
        <v>2001</v>
      </c>
      <c r="F1057" t="s">
        <v>12</v>
      </c>
      <c r="G1057">
        <v>44000000</v>
      </c>
      <c r="H1057">
        <v>1996</v>
      </c>
      <c r="I1057">
        <v>5.6</v>
      </c>
    </row>
    <row r="1058" spans="1:9" x14ac:dyDescent="0.45">
      <c r="A1058" t="s">
        <v>2002</v>
      </c>
      <c r="B1058">
        <v>88</v>
      </c>
      <c r="C1058">
        <v>84300000</v>
      </c>
      <c r="D1058" t="s">
        <v>2003</v>
      </c>
      <c r="E1058" t="s">
        <v>2004</v>
      </c>
      <c r="F1058" t="s">
        <v>12</v>
      </c>
      <c r="G1058">
        <v>2600000</v>
      </c>
      <c r="H1058">
        <v>1940</v>
      </c>
      <c r="I1058">
        <v>7.5</v>
      </c>
    </row>
    <row r="1059" spans="1:9" x14ac:dyDescent="0.45">
      <c r="A1059" t="s">
        <v>2005</v>
      </c>
      <c r="B1059">
        <v>325</v>
      </c>
      <c r="C1059">
        <v>1500000</v>
      </c>
      <c r="D1059" t="s">
        <v>2006</v>
      </c>
      <c r="E1059" t="s">
        <v>2007</v>
      </c>
      <c r="F1059" t="s">
        <v>12</v>
      </c>
      <c r="G1059">
        <v>44000000</v>
      </c>
      <c r="H1059">
        <v>1980</v>
      </c>
      <c r="I1059">
        <v>6.8</v>
      </c>
    </row>
    <row r="1060" spans="1:9" x14ac:dyDescent="0.45">
      <c r="A1060" t="s">
        <v>548</v>
      </c>
      <c r="B1060">
        <v>102</v>
      </c>
      <c r="C1060">
        <v>62318875</v>
      </c>
      <c r="D1060" t="s">
        <v>91</v>
      </c>
      <c r="E1060" t="s">
        <v>2008</v>
      </c>
      <c r="F1060" t="s">
        <v>12</v>
      </c>
      <c r="G1060">
        <v>50000000</v>
      </c>
      <c r="H1060">
        <v>2006</v>
      </c>
      <c r="I1060">
        <v>6.8</v>
      </c>
    </row>
    <row r="1061" spans="1:9" x14ac:dyDescent="0.45">
      <c r="A1061" t="s">
        <v>2009</v>
      </c>
      <c r="B1061">
        <v>110</v>
      </c>
      <c r="C1061">
        <v>5773519</v>
      </c>
      <c r="D1061" t="s">
        <v>1072</v>
      </c>
      <c r="E1061" t="s">
        <v>2010</v>
      </c>
      <c r="F1061" t="s">
        <v>12</v>
      </c>
      <c r="G1061">
        <v>40000000</v>
      </c>
      <c r="H1061">
        <v>2015</v>
      </c>
      <c r="I1061">
        <v>6</v>
      </c>
    </row>
    <row r="1062" spans="1:9" x14ac:dyDescent="0.45">
      <c r="A1062" t="s">
        <v>2011</v>
      </c>
      <c r="B1062">
        <v>136</v>
      </c>
      <c r="C1062">
        <v>51768623</v>
      </c>
      <c r="D1062" t="s">
        <v>1152</v>
      </c>
      <c r="E1062" t="s">
        <v>2012</v>
      </c>
      <c r="F1062" t="s">
        <v>12</v>
      </c>
      <c r="G1062">
        <v>43000000</v>
      </c>
      <c r="H1062">
        <v>2000</v>
      </c>
      <c r="I1062">
        <v>7.3</v>
      </c>
    </row>
    <row r="1063" spans="1:9" x14ac:dyDescent="0.45">
      <c r="A1063" t="s">
        <v>1110</v>
      </c>
      <c r="B1063">
        <v>103</v>
      </c>
      <c r="C1063">
        <v>37035515</v>
      </c>
      <c r="D1063" t="s">
        <v>863</v>
      </c>
      <c r="E1063" t="s">
        <v>2013</v>
      </c>
      <c r="F1063" t="s">
        <v>12</v>
      </c>
      <c r="G1063">
        <v>43000000</v>
      </c>
      <c r="H1063">
        <v>2000</v>
      </c>
      <c r="I1063">
        <v>6</v>
      </c>
    </row>
    <row r="1064" spans="1:9" x14ac:dyDescent="0.45">
      <c r="A1064" t="s">
        <v>379</v>
      </c>
      <c r="B1064">
        <v>103</v>
      </c>
      <c r="C1064">
        <v>24520892</v>
      </c>
      <c r="D1064" t="s">
        <v>152</v>
      </c>
      <c r="E1064" t="s">
        <v>2014</v>
      </c>
      <c r="F1064" t="s">
        <v>12</v>
      </c>
      <c r="G1064">
        <v>45000000</v>
      </c>
      <c r="H1064">
        <v>2005</v>
      </c>
      <c r="I1064">
        <v>7</v>
      </c>
    </row>
    <row r="1065" spans="1:9" x14ac:dyDescent="0.45">
      <c r="A1065" t="s">
        <v>2015</v>
      </c>
      <c r="B1065">
        <v>90</v>
      </c>
      <c r="C1065">
        <v>24430272</v>
      </c>
      <c r="D1065" t="s">
        <v>570</v>
      </c>
      <c r="E1065" t="s">
        <v>2016</v>
      </c>
      <c r="F1065" t="s">
        <v>12</v>
      </c>
      <c r="G1065">
        <v>43000000</v>
      </c>
      <c r="H1065">
        <v>2002</v>
      </c>
      <c r="I1065">
        <v>5.0999999999999996</v>
      </c>
    </row>
    <row r="1066" spans="1:9" x14ac:dyDescent="0.45">
      <c r="A1066" t="s">
        <v>761</v>
      </c>
      <c r="B1066">
        <v>154</v>
      </c>
      <c r="C1066">
        <v>158348400</v>
      </c>
      <c r="D1066" t="s">
        <v>658</v>
      </c>
      <c r="E1066" t="s">
        <v>2017</v>
      </c>
      <c r="F1066" t="s">
        <v>12</v>
      </c>
      <c r="G1066">
        <v>42000000</v>
      </c>
      <c r="H1066">
        <v>1993</v>
      </c>
      <c r="I1066">
        <v>6.8</v>
      </c>
    </row>
    <row r="1067" spans="1:9" x14ac:dyDescent="0.45">
      <c r="A1067" t="s">
        <v>2018</v>
      </c>
      <c r="B1067">
        <v>99</v>
      </c>
      <c r="C1067">
        <v>31136950</v>
      </c>
      <c r="D1067" t="s">
        <v>229</v>
      </c>
      <c r="E1067" t="s">
        <v>2019</v>
      </c>
      <c r="F1067" t="s">
        <v>12</v>
      </c>
      <c r="G1067">
        <v>44000000</v>
      </c>
      <c r="H1067">
        <v>2010</v>
      </c>
      <c r="I1067">
        <v>6.5</v>
      </c>
    </row>
    <row r="1068" spans="1:9" x14ac:dyDescent="0.45">
      <c r="A1068" t="s">
        <v>609</v>
      </c>
      <c r="B1068">
        <v>93</v>
      </c>
      <c r="C1068">
        <v>29113588</v>
      </c>
      <c r="D1068" t="s">
        <v>115</v>
      </c>
      <c r="E1068" t="s">
        <v>2020</v>
      </c>
      <c r="F1068" t="s">
        <v>12</v>
      </c>
      <c r="G1068">
        <v>40000000</v>
      </c>
      <c r="H1068">
        <v>2011</v>
      </c>
      <c r="I1068">
        <v>6.6</v>
      </c>
    </row>
    <row r="1069" spans="1:9" x14ac:dyDescent="0.45">
      <c r="A1069" t="s">
        <v>721</v>
      </c>
      <c r="B1069">
        <v>109</v>
      </c>
      <c r="C1069">
        <v>138447667</v>
      </c>
      <c r="D1069" t="s">
        <v>595</v>
      </c>
      <c r="E1069" t="s">
        <v>2021</v>
      </c>
      <c r="F1069" t="s">
        <v>12</v>
      </c>
      <c r="G1069">
        <v>42000000</v>
      </c>
      <c r="H1069">
        <v>2012</v>
      </c>
      <c r="I1069">
        <v>7.2</v>
      </c>
    </row>
    <row r="1070" spans="1:9" x14ac:dyDescent="0.45">
      <c r="A1070" t="s">
        <v>1918</v>
      </c>
      <c r="B1070">
        <v>124</v>
      </c>
      <c r="C1070">
        <v>116006080</v>
      </c>
      <c r="D1070" t="s">
        <v>481</v>
      </c>
      <c r="E1070" t="s">
        <v>2022</v>
      </c>
      <c r="F1070" t="s">
        <v>12</v>
      </c>
      <c r="G1070">
        <v>42000000</v>
      </c>
      <c r="H1070">
        <v>1999</v>
      </c>
      <c r="I1070">
        <v>7</v>
      </c>
    </row>
    <row r="1071" spans="1:9" x14ac:dyDescent="0.45">
      <c r="A1071" t="s">
        <v>1584</v>
      </c>
      <c r="B1071">
        <v>84</v>
      </c>
      <c r="C1071">
        <v>106793915</v>
      </c>
      <c r="D1071" t="s">
        <v>289</v>
      </c>
      <c r="E1071" t="s">
        <v>2023</v>
      </c>
      <c r="F1071" t="s">
        <v>12</v>
      </c>
      <c r="G1071">
        <v>45000000</v>
      </c>
      <c r="H1071">
        <v>2000</v>
      </c>
      <c r="I1071">
        <v>7</v>
      </c>
    </row>
    <row r="1072" spans="1:9" x14ac:dyDescent="0.45">
      <c r="A1072" t="s">
        <v>2024</v>
      </c>
      <c r="B1072">
        <v>90</v>
      </c>
      <c r="C1072">
        <v>87856565</v>
      </c>
      <c r="D1072" t="s">
        <v>570</v>
      </c>
      <c r="E1072" t="s">
        <v>2025</v>
      </c>
      <c r="F1072" t="s">
        <v>12</v>
      </c>
      <c r="G1072">
        <v>42000000</v>
      </c>
      <c r="H1072">
        <v>2004</v>
      </c>
      <c r="I1072">
        <v>5.9</v>
      </c>
    </row>
    <row r="1073" spans="1:9" x14ac:dyDescent="0.45">
      <c r="A1073" t="s">
        <v>2026</v>
      </c>
      <c r="B1073">
        <v>117</v>
      </c>
      <c r="C1073">
        <v>70100000</v>
      </c>
      <c r="D1073" t="s">
        <v>481</v>
      </c>
      <c r="E1073" t="s">
        <v>2027</v>
      </c>
      <c r="F1073" t="s">
        <v>12</v>
      </c>
      <c r="G1073">
        <v>40000000</v>
      </c>
      <c r="H1073">
        <v>1992</v>
      </c>
      <c r="I1073">
        <v>5.4</v>
      </c>
    </row>
    <row r="1074" spans="1:9" x14ac:dyDescent="0.45">
      <c r="A1074" t="s">
        <v>325</v>
      </c>
      <c r="B1074">
        <v>123</v>
      </c>
      <c r="C1074">
        <v>159578352</v>
      </c>
      <c r="D1074" t="s">
        <v>595</v>
      </c>
      <c r="E1074" t="s">
        <v>2028</v>
      </c>
      <c r="F1074" t="s">
        <v>12</v>
      </c>
      <c r="G1074">
        <v>43000000</v>
      </c>
      <c r="H1074">
        <v>2013</v>
      </c>
      <c r="I1074">
        <v>6.6</v>
      </c>
    </row>
    <row r="1075" spans="1:9" x14ac:dyDescent="0.45">
      <c r="A1075" t="s">
        <v>2029</v>
      </c>
      <c r="B1075">
        <v>251</v>
      </c>
      <c r="C1075">
        <v>57750000</v>
      </c>
      <c r="D1075" t="s">
        <v>2030</v>
      </c>
      <c r="E1075" t="s">
        <v>2031</v>
      </c>
      <c r="F1075" t="s">
        <v>12</v>
      </c>
      <c r="G1075">
        <v>31115000</v>
      </c>
      <c r="H1075">
        <v>1963</v>
      </c>
      <c r="I1075">
        <v>7</v>
      </c>
    </row>
    <row r="1076" spans="1:9" x14ac:dyDescent="0.45">
      <c r="A1076" t="s">
        <v>551</v>
      </c>
      <c r="B1076">
        <v>105</v>
      </c>
      <c r="C1076">
        <v>45290318</v>
      </c>
      <c r="D1076" t="s">
        <v>1091</v>
      </c>
      <c r="E1076" t="s">
        <v>2032</v>
      </c>
      <c r="F1076" t="s">
        <v>12</v>
      </c>
      <c r="G1076">
        <v>42000000</v>
      </c>
      <c r="H1076">
        <v>2012</v>
      </c>
      <c r="I1076">
        <v>6.5</v>
      </c>
    </row>
    <row r="1077" spans="1:9" x14ac:dyDescent="0.45">
      <c r="A1077" t="s">
        <v>1762</v>
      </c>
      <c r="B1077">
        <v>115</v>
      </c>
      <c r="C1077">
        <v>41543207</v>
      </c>
      <c r="D1077" t="s">
        <v>737</v>
      </c>
      <c r="E1077" t="s">
        <v>2033</v>
      </c>
      <c r="F1077" t="s">
        <v>12</v>
      </c>
      <c r="G1077">
        <v>42000000</v>
      </c>
      <c r="H1077">
        <v>2002</v>
      </c>
      <c r="I1077">
        <v>6.3</v>
      </c>
    </row>
    <row r="1078" spans="1:9" x14ac:dyDescent="0.45">
      <c r="A1078" t="s">
        <v>2034</v>
      </c>
      <c r="B1078">
        <v>122</v>
      </c>
      <c r="C1078">
        <v>41252428</v>
      </c>
      <c r="D1078" t="s">
        <v>481</v>
      </c>
      <c r="E1078" t="s">
        <v>2035</v>
      </c>
      <c r="F1078" t="s">
        <v>12</v>
      </c>
      <c r="G1078">
        <v>42000000</v>
      </c>
      <c r="H1078">
        <v>1996</v>
      </c>
      <c r="I1078">
        <v>6.5</v>
      </c>
    </row>
    <row r="1079" spans="1:9" x14ac:dyDescent="0.45">
      <c r="A1079" t="s">
        <v>2036</v>
      </c>
      <c r="B1079">
        <v>119</v>
      </c>
      <c r="C1079">
        <v>35228696</v>
      </c>
      <c r="D1079" t="s">
        <v>2037</v>
      </c>
      <c r="E1079" t="s">
        <v>2038</v>
      </c>
      <c r="F1079" t="s">
        <v>12</v>
      </c>
      <c r="G1079">
        <v>32000000</v>
      </c>
      <c r="H1079">
        <v>2002</v>
      </c>
      <c r="I1079">
        <v>6.5</v>
      </c>
    </row>
    <row r="1080" spans="1:9" x14ac:dyDescent="0.45">
      <c r="A1080" t="s">
        <v>1253</v>
      </c>
      <c r="B1080">
        <v>81</v>
      </c>
      <c r="C1080">
        <v>59992760</v>
      </c>
      <c r="D1080" t="s">
        <v>565</v>
      </c>
      <c r="E1080" t="s">
        <v>2039</v>
      </c>
      <c r="F1080" t="s">
        <v>12</v>
      </c>
      <c r="G1080">
        <v>42000000</v>
      </c>
      <c r="H1080">
        <v>2009</v>
      </c>
      <c r="I1080">
        <v>5.8</v>
      </c>
    </row>
    <row r="1081" spans="1:9" x14ac:dyDescent="0.45">
      <c r="A1081" t="s">
        <v>2040</v>
      </c>
      <c r="B1081">
        <v>133</v>
      </c>
      <c r="C1081">
        <v>34667015</v>
      </c>
      <c r="D1081" t="s">
        <v>17</v>
      </c>
      <c r="E1081" t="s">
        <v>2041</v>
      </c>
      <c r="F1081" t="s">
        <v>12</v>
      </c>
      <c r="G1081">
        <v>32000000</v>
      </c>
      <c r="H1081">
        <v>1989</v>
      </c>
      <c r="I1081">
        <v>6.6</v>
      </c>
    </row>
    <row r="1082" spans="1:9" x14ac:dyDescent="0.45">
      <c r="A1082" t="s">
        <v>2042</v>
      </c>
      <c r="B1082">
        <v>100</v>
      </c>
      <c r="C1082">
        <v>37652565</v>
      </c>
      <c r="D1082" t="s">
        <v>907</v>
      </c>
      <c r="E1082" t="s">
        <v>2043</v>
      </c>
      <c r="F1082" t="s">
        <v>12</v>
      </c>
      <c r="G1082">
        <v>42000000</v>
      </c>
      <c r="H1082">
        <v>2011</v>
      </c>
      <c r="I1082">
        <v>5.4</v>
      </c>
    </row>
    <row r="1083" spans="1:9" x14ac:dyDescent="0.45">
      <c r="A1083" t="s">
        <v>2044</v>
      </c>
      <c r="B1083">
        <v>120</v>
      </c>
      <c r="C1083">
        <v>24375436</v>
      </c>
      <c r="D1083" t="s">
        <v>152</v>
      </c>
      <c r="E1083" t="s">
        <v>2045</v>
      </c>
      <c r="F1083" t="s">
        <v>12</v>
      </c>
      <c r="G1083">
        <v>42000000</v>
      </c>
      <c r="H1083">
        <v>2001</v>
      </c>
      <c r="I1083">
        <v>6.1</v>
      </c>
    </row>
    <row r="1084" spans="1:9" x14ac:dyDescent="0.45">
      <c r="A1084" t="s">
        <v>2046</v>
      </c>
      <c r="B1084">
        <v>104</v>
      </c>
      <c r="C1084">
        <v>20915465</v>
      </c>
      <c r="D1084" t="s">
        <v>1964</v>
      </c>
      <c r="E1084" t="s">
        <v>2047</v>
      </c>
      <c r="F1084" t="s">
        <v>12</v>
      </c>
      <c r="G1084">
        <v>42000000</v>
      </c>
      <c r="H1084">
        <v>1993</v>
      </c>
      <c r="I1084">
        <v>4</v>
      </c>
    </row>
    <row r="1085" spans="1:9" x14ac:dyDescent="0.45">
      <c r="A1085" t="s">
        <v>1785</v>
      </c>
      <c r="B1085">
        <v>122</v>
      </c>
      <c r="C1085">
        <v>24127895</v>
      </c>
      <c r="D1085" t="s">
        <v>730</v>
      </c>
      <c r="E1085" t="s">
        <v>2048</v>
      </c>
      <c r="F1085" t="s">
        <v>12</v>
      </c>
      <c r="G1085">
        <v>50000000</v>
      </c>
      <c r="H1085">
        <v>2005</v>
      </c>
      <c r="I1085">
        <v>7.6</v>
      </c>
    </row>
    <row r="1086" spans="1:9" x14ac:dyDescent="0.45">
      <c r="A1086" t="s">
        <v>664</v>
      </c>
      <c r="B1086">
        <v>80</v>
      </c>
      <c r="C1086">
        <v>84961</v>
      </c>
      <c r="D1086" t="s">
        <v>446</v>
      </c>
      <c r="E1086" t="s">
        <v>2049</v>
      </c>
      <c r="F1086" t="s">
        <v>667</v>
      </c>
      <c r="G1086">
        <v>31000000</v>
      </c>
      <c r="H1086">
        <v>2002</v>
      </c>
      <c r="I1086">
        <v>7.9</v>
      </c>
    </row>
    <row r="1087" spans="1:9" x14ac:dyDescent="0.45">
      <c r="A1087" t="s">
        <v>2050</v>
      </c>
      <c r="B1087">
        <v>91</v>
      </c>
      <c r="C1087">
        <v>26404753</v>
      </c>
      <c r="D1087" t="s">
        <v>523</v>
      </c>
      <c r="E1087" t="s">
        <v>2051</v>
      </c>
      <c r="F1087" t="s">
        <v>12</v>
      </c>
      <c r="G1087">
        <v>40000000</v>
      </c>
      <c r="H1087">
        <v>2012</v>
      </c>
      <c r="I1087">
        <v>5.3</v>
      </c>
    </row>
    <row r="1088" spans="1:9" x14ac:dyDescent="0.45">
      <c r="A1088" t="s">
        <v>2052</v>
      </c>
      <c r="B1088">
        <v>112</v>
      </c>
      <c r="C1088">
        <v>6105175</v>
      </c>
      <c r="D1088" t="s">
        <v>565</v>
      </c>
      <c r="E1088" t="s">
        <v>2053</v>
      </c>
      <c r="F1088" t="s">
        <v>12</v>
      </c>
      <c r="G1088">
        <v>44000000</v>
      </c>
      <c r="H1088">
        <v>2014</v>
      </c>
      <c r="I1088">
        <v>6.6</v>
      </c>
    </row>
    <row r="1089" spans="1:9" x14ac:dyDescent="0.45">
      <c r="A1089" t="s">
        <v>2054</v>
      </c>
      <c r="B1089">
        <v>100</v>
      </c>
      <c r="C1089">
        <v>5664251</v>
      </c>
      <c r="D1089" t="s">
        <v>2055</v>
      </c>
      <c r="E1089" t="s">
        <v>2056</v>
      </c>
      <c r="F1089" t="s">
        <v>12</v>
      </c>
      <c r="G1089">
        <v>45000000</v>
      </c>
      <c r="H1089">
        <v>2010</v>
      </c>
      <c r="I1089">
        <v>6.3</v>
      </c>
    </row>
    <row r="1090" spans="1:9" x14ac:dyDescent="0.45">
      <c r="A1090" t="s">
        <v>1401</v>
      </c>
      <c r="B1090">
        <v>105</v>
      </c>
      <c r="C1090">
        <v>1260917</v>
      </c>
      <c r="D1090" t="s">
        <v>595</v>
      </c>
      <c r="E1090" t="s">
        <v>2058</v>
      </c>
      <c r="F1090" t="s">
        <v>496</v>
      </c>
      <c r="G1090">
        <v>27000000</v>
      </c>
      <c r="H1090">
        <v>2009</v>
      </c>
      <c r="I1090">
        <v>7.2</v>
      </c>
    </row>
    <row r="1091" spans="1:9" x14ac:dyDescent="0.45">
      <c r="A1091" t="s">
        <v>1638</v>
      </c>
      <c r="B1091">
        <v>110</v>
      </c>
      <c r="C1091">
        <v>116724075</v>
      </c>
      <c r="D1091" t="s">
        <v>2059</v>
      </c>
      <c r="E1091" t="s">
        <v>2060</v>
      </c>
      <c r="F1091" t="s">
        <v>12</v>
      </c>
      <c r="G1091">
        <v>41000000</v>
      </c>
      <c r="H1091">
        <v>2002</v>
      </c>
      <c r="I1091">
        <v>7</v>
      </c>
    </row>
    <row r="1092" spans="1:9" x14ac:dyDescent="0.45">
      <c r="A1092" t="s">
        <v>1697</v>
      </c>
      <c r="B1092">
        <v>144</v>
      </c>
      <c r="C1092">
        <v>56083966</v>
      </c>
      <c r="D1092" t="s">
        <v>28</v>
      </c>
      <c r="E1092" t="s">
        <v>2061</v>
      </c>
      <c r="F1092" t="s">
        <v>12</v>
      </c>
      <c r="G1092">
        <v>65000000</v>
      </c>
      <c r="H1092">
        <v>2001</v>
      </c>
      <c r="I1092">
        <v>6.9</v>
      </c>
    </row>
    <row r="1093" spans="1:9" x14ac:dyDescent="0.45">
      <c r="A1093" t="s">
        <v>2062</v>
      </c>
      <c r="B1093">
        <v>108</v>
      </c>
      <c r="C1093">
        <v>22108977</v>
      </c>
      <c r="D1093" t="s">
        <v>429</v>
      </c>
      <c r="E1093" t="s">
        <v>2063</v>
      </c>
      <c r="F1093" t="s">
        <v>12</v>
      </c>
      <c r="G1093">
        <v>41000000</v>
      </c>
      <c r="H1093">
        <v>2003</v>
      </c>
      <c r="I1093">
        <v>5.2</v>
      </c>
    </row>
    <row r="1094" spans="1:9" x14ac:dyDescent="0.45">
      <c r="A1094" t="s">
        <v>307</v>
      </c>
      <c r="B1094">
        <v>107</v>
      </c>
      <c r="C1094">
        <v>293501675</v>
      </c>
      <c r="D1094" t="s">
        <v>658</v>
      </c>
      <c r="E1094" t="s">
        <v>2064</v>
      </c>
      <c r="F1094" t="s">
        <v>12</v>
      </c>
      <c r="G1094">
        <v>40000000</v>
      </c>
      <c r="H1094">
        <v>1999</v>
      </c>
      <c r="I1094">
        <v>8.1</v>
      </c>
    </row>
    <row r="1095" spans="1:9" x14ac:dyDescent="0.45">
      <c r="A1095" t="s">
        <v>2065</v>
      </c>
      <c r="B1095">
        <v>102</v>
      </c>
      <c r="C1095">
        <v>18600911</v>
      </c>
      <c r="D1095" t="s">
        <v>115</v>
      </c>
      <c r="E1095" t="s">
        <v>2066</v>
      </c>
      <c r="F1095" t="s">
        <v>12</v>
      </c>
      <c r="G1095">
        <v>42000000</v>
      </c>
      <c r="H1095">
        <v>2012</v>
      </c>
      <c r="I1095">
        <v>6.6</v>
      </c>
    </row>
    <row r="1096" spans="1:9" x14ac:dyDescent="0.45">
      <c r="A1096" t="s">
        <v>1321</v>
      </c>
      <c r="B1096">
        <v>100</v>
      </c>
      <c r="C1096">
        <v>7204138</v>
      </c>
      <c r="D1096" t="s">
        <v>565</v>
      </c>
      <c r="E1096" t="s">
        <v>2067</v>
      </c>
      <c r="F1096" t="s">
        <v>12</v>
      </c>
      <c r="G1096">
        <v>41000000</v>
      </c>
      <c r="H1096">
        <v>2011</v>
      </c>
      <c r="I1096">
        <v>6.2</v>
      </c>
    </row>
    <row r="1097" spans="1:9" x14ac:dyDescent="0.45">
      <c r="A1097" t="s">
        <v>2068</v>
      </c>
      <c r="B1097">
        <v>126</v>
      </c>
      <c r="C1097">
        <v>90800000</v>
      </c>
      <c r="D1097" t="s">
        <v>2069</v>
      </c>
      <c r="E1097" t="s">
        <v>2070</v>
      </c>
      <c r="F1097" t="s">
        <v>12</v>
      </c>
      <c r="G1097">
        <v>8000000</v>
      </c>
      <c r="H1097">
        <v>1984</v>
      </c>
      <c r="I1097">
        <v>7.2</v>
      </c>
    </row>
    <row r="1098" spans="1:9" x14ac:dyDescent="0.45">
      <c r="A1098" t="s">
        <v>1396</v>
      </c>
      <c r="B1098">
        <v>138</v>
      </c>
      <c r="C1098">
        <v>150117807</v>
      </c>
      <c r="D1098" t="s">
        <v>662</v>
      </c>
      <c r="E1098" t="s">
        <v>2071</v>
      </c>
      <c r="F1098" t="s">
        <v>12</v>
      </c>
      <c r="G1098">
        <v>40000000</v>
      </c>
      <c r="H1098">
        <v>2013</v>
      </c>
      <c r="I1098">
        <v>7.3</v>
      </c>
    </row>
    <row r="1099" spans="1:9" x14ac:dyDescent="0.45">
      <c r="A1099" t="s">
        <v>2072</v>
      </c>
      <c r="B1099">
        <v>108</v>
      </c>
      <c r="C1099">
        <v>163947053</v>
      </c>
      <c r="D1099" t="s">
        <v>481</v>
      </c>
      <c r="E1099" t="s">
        <v>2073</v>
      </c>
      <c r="F1099" t="s">
        <v>12</v>
      </c>
      <c r="G1099">
        <v>40000000</v>
      </c>
      <c r="H1099">
        <v>2009</v>
      </c>
      <c r="I1099">
        <v>6.7</v>
      </c>
    </row>
    <row r="1100" spans="1:9" x14ac:dyDescent="0.45">
      <c r="A1100" t="s">
        <v>2074</v>
      </c>
      <c r="B1100">
        <v>105</v>
      </c>
      <c r="C1100">
        <v>116735231</v>
      </c>
      <c r="D1100" t="s">
        <v>762</v>
      </c>
      <c r="E1100" t="s">
        <v>2075</v>
      </c>
      <c r="F1100" t="s">
        <v>12</v>
      </c>
      <c r="G1100">
        <v>70000000</v>
      </c>
      <c r="H1100">
        <v>1999</v>
      </c>
      <c r="I1100">
        <v>6.4</v>
      </c>
    </row>
    <row r="1101" spans="1:9" x14ac:dyDescent="0.45">
      <c r="A1101" t="s">
        <v>144</v>
      </c>
      <c r="B1101">
        <v>108</v>
      </c>
      <c r="C1101">
        <v>118500000</v>
      </c>
      <c r="D1101" t="s">
        <v>641</v>
      </c>
      <c r="E1101" t="s">
        <v>2077</v>
      </c>
      <c r="F1101" t="s">
        <v>12</v>
      </c>
      <c r="G1101">
        <v>40000000</v>
      </c>
      <c r="H1101">
        <v>1989</v>
      </c>
      <c r="I1101">
        <v>7.8</v>
      </c>
    </row>
    <row r="1102" spans="1:9" x14ac:dyDescent="0.45">
      <c r="A1102" t="s">
        <v>678</v>
      </c>
      <c r="B1102">
        <v>89</v>
      </c>
      <c r="C1102">
        <v>126546825</v>
      </c>
      <c r="D1102" t="s">
        <v>954</v>
      </c>
      <c r="E1102" t="s">
        <v>2078</v>
      </c>
      <c r="F1102" t="s">
        <v>12</v>
      </c>
      <c r="G1102">
        <v>40000000</v>
      </c>
      <c r="H1102">
        <v>2014</v>
      </c>
      <c r="I1102">
        <v>6.4</v>
      </c>
    </row>
    <row r="1103" spans="1:9" x14ac:dyDescent="0.45">
      <c r="A1103" t="s">
        <v>2079</v>
      </c>
      <c r="B1103">
        <v>129</v>
      </c>
      <c r="C1103">
        <v>166147885</v>
      </c>
      <c r="D1103" t="s">
        <v>73</v>
      </c>
      <c r="E1103" t="s">
        <v>2080</v>
      </c>
      <c r="F1103" t="s">
        <v>12</v>
      </c>
      <c r="G1103">
        <v>40000000</v>
      </c>
      <c r="H1103">
        <v>2015</v>
      </c>
      <c r="I1103">
        <v>4.0999999999999996</v>
      </c>
    </row>
    <row r="1104" spans="1:9" x14ac:dyDescent="0.45">
      <c r="A1104" t="s">
        <v>1633</v>
      </c>
      <c r="B1104">
        <v>84</v>
      </c>
      <c r="C1104">
        <v>111760631</v>
      </c>
      <c r="D1104" t="s">
        <v>1023</v>
      </c>
      <c r="E1104" t="s">
        <v>2081</v>
      </c>
      <c r="F1104" t="s">
        <v>12</v>
      </c>
      <c r="G1104">
        <v>38000000</v>
      </c>
      <c r="H1104">
        <v>2003</v>
      </c>
      <c r="I1104">
        <v>4.0999999999999996</v>
      </c>
    </row>
    <row r="1105" spans="1:9" x14ac:dyDescent="0.45">
      <c r="A1105" t="s">
        <v>450</v>
      </c>
      <c r="B1105">
        <v>149</v>
      </c>
      <c r="C1105">
        <v>108706165</v>
      </c>
      <c r="D1105" t="s">
        <v>730</v>
      </c>
      <c r="E1105" t="s">
        <v>2082</v>
      </c>
      <c r="F1105" t="s">
        <v>12</v>
      </c>
      <c r="G1105">
        <v>40000000</v>
      </c>
      <c r="H1105">
        <v>1996</v>
      </c>
      <c r="I1105">
        <v>7.4</v>
      </c>
    </row>
    <row r="1106" spans="1:9" x14ac:dyDescent="0.45">
      <c r="A1106" t="s">
        <v>271</v>
      </c>
      <c r="B1106">
        <v>94</v>
      </c>
      <c r="C1106">
        <v>138614544</v>
      </c>
      <c r="D1106" t="s">
        <v>1028</v>
      </c>
      <c r="E1106" t="s">
        <v>2083</v>
      </c>
      <c r="F1106" t="s">
        <v>12</v>
      </c>
      <c r="G1106">
        <v>40000000</v>
      </c>
      <c r="H1106">
        <v>2003</v>
      </c>
      <c r="I1106">
        <v>5.8</v>
      </c>
    </row>
    <row r="1107" spans="1:9" x14ac:dyDescent="0.45">
      <c r="A1107" t="s">
        <v>77</v>
      </c>
      <c r="B1107">
        <v>121</v>
      </c>
      <c r="C1107">
        <v>125069696</v>
      </c>
      <c r="D1107" t="s">
        <v>2084</v>
      </c>
      <c r="E1107" t="s">
        <v>2085</v>
      </c>
      <c r="F1107" t="s">
        <v>12</v>
      </c>
      <c r="G1107">
        <v>40000000</v>
      </c>
      <c r="H1107">
        <v>2013</v>
      </c>
      <c r="I1107">
        <v>7.6</v>
      </c>
    </row>
    <row r="1108" spans="1:9" x14ac:dyDescent="0.45">
      <c r="A1108" t="s">
        <v>1871</v>
      </c>
      <c r="B1108">
        <v>128</v>
      </c>
      <c r="C1108">
        <v>107458785</v>
      </c>
      <c r="D1108" t="s">
        <v>2086</v>
      </c>
      <c r="E1108" t="s">
        <v>2087</v>
      </c>
      <c r="F1108" t="s">
        <v>12</v>
      </c>
      <c r="G1108">
        <v>40000000</v>
      </c>
      <c r="H1108">
        <v>1992</v>
      </c>
      <c r="I1108">
        <v>7.2</v>
      </c>
    </row>
    <row r="1109" spans="1:9" x14ac:dyDescent="0.45">
      <c r="A1109" t="s">
        <v>114</v>
      </c>
      <c r="B1109">
        <v>134</v>
      </c>
      <c r="C1109">
        <v>102310175</v>
      </c>
      <c r="D1109" t="s">
        <v>1020</v>
      </c>
      <c r="E1109" t="s">
        <v>2088</v>
      </c>
      <c r="F1109" t="s">
        <v>12</v>
      </c>
      <c r="G1109">
        <v>40000000</v>
      </c>
      <c r="H1109">
        <v>2016</v>
      </c>
      <c r="I1109">
        <v>7.8</v>
      </c>
    </row>
    <row r="1110" spans="1:9" x14ac:dyDescent="0.45">
      <c r="A1110" t="s">
        <v>228</v>
      </c>
      <c r="B1110">
        <v>120</v>
      </c>
      <c r="C1110">
        <v>96917897</v>
      </c>
      <c r="D1110" t="s">
        <v>526</v>
      </c>
      <c r="E1110" t="s">
        <v>2089</v>
      </c>
      <c r="F1110" t="s">
        <v>12</v>
      </c>
      <c r="G1110">
        <v>40000000</v>
      </c>
      <c r="H1110">
        <v>2010</v>
      </c>
      <c r="I1110">
        <v>7.7</v>
      </c>
    </row>
    <row r="1111" spans="1:9" x14ac:dyDescent="0.45">
      <c r="A1111" t="s">
        <v>2090</v>
      </c>
      <c r="B1111">
        <v>129</v>
      </c>
      <c r="C1111">
        <v>93952276</v>
      </c>
      <c r="D1111" t="s">
        <v>481</v>
      </c>
      <c r="E1111" t="s">
        <v>2091</v>
      </c>
      <c r="F1111" t="s">
        <v>12</v>
      </c>
      <c r="G1111">
        <v>40000000</v>
      </c>
      <c r="H1111">
        <v>2009</v>
      </c>
      <c r="I1111">
        <v>6.4</v>
      </c>
    </row>
    <row r="1112" spans="1:9" x14ac:dyDescent="0.45">
      <c r="A1112" t="s">
        <v>1895</v>
      </c>
      <c r="B1112">
        <v>89</v>
      </c>
      <c r="C1112">
        <v>90703745</v>
      </c>
      <c r="D1112" t="s">
        <v>565</v>
      </c>
      <c r="E1112" t="s">
        <v>2092</v>
      </c>
      <c r="F1112" t="s">
        <v>12</v>
      </c>
      <c r="G1112">
        <v>45000000</v>
      </c>
      <c r="H1112">
        <v>2006</v>
      </c>
      <c r="I1112">
        <v>5.0999999999999996</v>
      </c>
    </row>
    <row r="1113" spans="1:9" x14ac:dyDescent="0.45">
      <c r="A1113" t="s">
        <v>2093</v>
      </c>
      <c r="B1113">
        <v>116</v>
      </c>
      <c r="C1113">
        <v>89138076</v>
      </c>
      <c r="D1113" t="s">
        <v>1704</v>
      </c>
      <c r="E1113" t="s">
        <v>2094</v>
      </c>
      <c r="F1113" t="s">
        <v>12</v>
      </c>
      <c r="G1113">
        <v>40000000</v>
      </c>
      <c r="H1113">
        <v>2000</v>
      </c>
      <c r="I1113">
        <v>5.5</v>
      </c>
    </row>
    <row r="1114" spans="1:9" x14ac:dyDescent="0.45">
      <c r="A1114" t="s">
        <v>144</v>
      </c>
      <c r="B1114">
        <v>118</v>
      </c>
      <c r="C1114">
        <v>87666629</v>
      </c>
      <c r="D1114" t="s">
        <v>2095</v>
      </c>
      <c r="E1114" t="s">
        <v>2096</v>
      </c>
      <c r="F1114" t="s">
        <v>12</v>
      </c>
      <c r="G1114">
        <v>40000000</v>
      </c>
      <c r="H1114">
        <v>1990</v>
      </c>
      <c r="I1114">
        <v>7.4</v>
      </c>
    </row>
    <row r="1115" spans="1:9" x14ac:dyDescent="0.45">
      <c r="A1115" t="s">
        <v>2097</v>
      </c>
      <c r="B1115">
        <v>107</v>
      </c>
      <c r="C1115">
        <v>90353764</v>
      </c>
      <c r="D1115" t="s">
        <v>339</v>
      </c>
      <c r="E1115" t="s">
        <v>2098</v>
      </c>
      <c r="F1115" t="s">
        <v>12</v>
      </c>
      <c r="G1115">
        <v>40000000</v>
      </c>
      <c r="H1115">
        <v>2015</v>
      </c>
      <c r="I1115">
        <v>6</v>
      </c>
    </row>
    <row r="1116" spans="1:9" x14ac:dyDescent="0.45">
      <c r="A1116" t="s">
        <v>1617</v>
      </c>
      <c r="B1116">
        <v>155</v>
      </c>
      <c r="C1116">
        <v>82522790</v>
      </c>
      <c r="D1116" t="s">
        <v>2099</v>
      </c>
      <c r="E1116" t="s">
        <v>2100</v>
      </c>
      <c r="F1116" t="s">
        <v>12</v>
      </c>
      <c r="G1116">
        <v>40000000</v>
      </c>
      <c r="H1116">
        <v>1992</v>
      </c>
      <c r="I1116">
        <v>7.5</v>
      </c>
    </row>
    <row r="1117" spans="1:9" x14ac:dyDescent="0.45">
      <c r="A1117" t="s">
        <v>1238</v>
      </c>
      <c r="B1117">
        <v>123</v>
      </c>
      <c r="C1117">
        <v>94125426</v>
      </c>
      <c r="D1117" t="s">
        <v>2101</v>
      </c>
      <c r="E1117" t="s">
        <v>2102</v>
      </c>
      <c r="F1117" t="s">
        <v>12</v>
      </c>
      <c r="G1117">
        <v>40000000</v>
      </c>
      <c r="H1117">
        <v>2009</v>
      </c>
      <c r="I1117">
        <v>7</v>
      </c>
    </row>
    <row r="1118" spans="1:9" x14ac:dyDescent="0.45">
      <c r="A1118" t="s">
        <v>1697</v>
      </c>
      <c r="B1118">
        <v>128</v>
      </c>
      <c r="C1118">
        <v>95001343</v>
      </c>
      <c r="D1118" t="s">
        <v>555</v>
      </c>
      <c r="E1118" t="s">
        <v>2103</v>
      </c>
      <c r="F1118" t="s">
        <v>12</v>
      </c>
      <c r="G1118">
        <v>40000000</v>
      </c>
      <c r="H1118">
        <v>2013</v>
      </c>
      <c r="I1118">
        <v>7.5</v>
      </c>
    </row>
    <row r="1119" spans="1:9" x14ac:dyDescent="0.45">
      <c r="A1119" t="s">
        <v>899</v>
      </c>
      <c r="B1119">
        <v>139</v>
      </c>
      <c r="C1119">
        <v>81292135</v>
      </c>
      <c r="D1119" t="s">
        <v>730</v>
      </c>
      <c r="E1119" t="s">
        <v>2104</v>
      </c>
      <c r="F1119" t="s">
        <v>12</v>
      </c>
      <c r="G1119">
        <v>40000000</v>
      </c>
      <c r="H1119">
        <v>1999</v>
      </c>
      <c r="I1119">
        <v>7.3</v>
      </c>
    </row>
    <row r="1120" spans="1:9" x14ac:dyDescent="0.45">
      <c r="A1120" t="s">
        <v>1182</v>
      </c>
      <c r="B1120">
        <v>109</v>
      </c>
      <c r="C1120">
        <v>86208010</v>
      </c>
      <c r="D1120" t="s">
        <v>565</v>
      </c>
      <c r="E1120" t="s">
        <v>2105</v>
      </c>
      <c r="F1120" t="s">
        <v>12</v>
      </c>
      <c r="G1120">
        <v>35000000</v>
      </c>
      <c r="H1120">
        <v>2014</v>
      </c>
      <c r="I1120">
        <v>5.7</v>
      </c>
    </row>
    <row r="1121" spans="1:9" x14ac:dyDescent="0.45">
      <c r="A1121" t="s">
        <v>1700</v>
      </c>
      <c r="B1121">
        <v>120</v>
      </c>
      <c r="C1121">
        <v>81593527</v>
      </c>
      <c r="D1121" t="s">
        <v>1106</v>
      </c>
      <c r="E1121" t="s">
        <v>2106</v>
      </c>
      <c r="F1121" t="s">
        <v>12</v>
      </c>
      <c r="G1121">
        <v>40000000</v>
      </c>
      <c r="H1121">
        <v>2006</v>
      </c>
      <c r="I1121">
        <v>7.3</v>
      </c>
    </row>
    <row r="1122" spans="1:9" x14ac:dyDescent="0.45">
      <c r="A1122" t="s">
        <v>813</v>
      </c>
      <c r="B1122">
        <v>121</v>
      </c>
      <c r="C1122">
        <v>75274748</v>
      </c>
      <c r="D1122" t="s">
        <v>863</v>
      </c>
      <c r="E1122" t="s">
        <v>2107</v>
      </c>
      <c r="F1122" t="s">
        <v>12</v>
      </c>
      <c r="G1122">
        <v>35000000</v>
      </c>
      <c r="H1122">
        <v>2015</v>
      </c>
      <c r="I1122">
        <v>7.2</v>
      </c>
    </row>
    <row r="1123" spans="1:9" x14ac:dyDescent="0.45">
      <c r="A1123" t="s">
        <v>457</v>
      </c>
      <c r="B1123">
        <v>102</v>
      </c>
      <c r="C1123">
        <v>90835030</v>
      </c>
      <c r="D1123" t="s">
        <v>735</v>
      </c>
      <c r="E1123" t="s">
        <v>2108</v>
      </c>
      <c r="F1123" t="s">
        <v>12</v>
      </c>
      <c r="G1123">
        <v>40000000</v>
      </c>
      <c r="H1123">
        <v>2016</v>
      </c>
      <c r="I1123">
        <v>5.9</v>
      </c>
    </row>
    <row r="1124" spans="1:9" x14ac:dyDescent="0.45">
      <c r="A1124" t="s">
        <v>554</v>
      </c>
      <c r="B1124">
        <v>117</v>
      </c>
      <c r="C1124">
        <v>72455275</v>
      </c>
      <c r="D1124" t="s">
        <v>2109</v>
      </c>
      <c r="E1124" t="s">
        <v>2110</v>
      </c>
      <c r="F1124" t="s">
        <v>12</v>
      </c>
      <c r="G1124">
        <v>40000000</v>
      </c>
      <c r="H1124">
        <v>1992</v>
      </c>
      <c r="I1124">
        <v>7.8</v>
      </c>
    </row>
    <row r="1125" spans="1:9" x14ac:dyDescent="0.45">
      <c r="A1125" t="s">
        <v>1270</v>
      </c>
      <c r="B1125">
        <v>178</v>
      </c>
      <c r="C1125">
        <v>75305995</v>
      </c>
      <c r="D1125" t="s">
        <v>1440</v>
      </c>
      <c r="E1125" t="s">
        <v>2111</v>
      </c>
      <c r="F1125" t="s">
        <v>12</v>
      </c>
      <c r="G1125">
        <v>40000000</v>
      </c>
      <c r="H1125">
        <v>2004</v>
      </c>
      <c r="I1125">
        <v>7.7</v>
      </c>
    </row>
    <row r="1126" spans="1:9" x14ac:dyDescent="0.45">
      <c r="A1126" t="s">
        <v>1286</v>
      </c>
      <c r="B1126">
        <v>147</v>
      </c>
      <c r="C1126">
        <v>74098862</v>
      </c>
      <c r="D1126" t="s">
        <v>521</v>
      </c>
      <c r="E1126" t="s">
        <v>2112</v>
      </c>
      <c r="F1126" t="s">
        <v>12</v>
      </c>
      <c r="G1126">
        <v>40000000</v>
      </c>
      <c r="H1126">
        <v>2005</v>
      </c>
      <c r="I1126">
        <v>8.1</v>
      </c>
    </row>
    <row r="1127" spans="1:9" x14ac:dyDescent="0.45">
      <c r="A1127" t="s">
        <v>849</v>
      </c>
      <c r="B1127">
        <v>90</v>
      </c>
      <c r="C1127">
        <v>72266306</v>
      </c>
      <c r="D1127" t="s">
        <v>737</v>
      </c>
      <c r="E1127" t="s">
        <v>2113</v>
      </c>
      <c r="F1127" t="s">
        <v>12</v>
      </c>
      <c r="G1127">
        <v>40000000</v>
      </c>
      <c r="H1127">
        <v>2008</v>
      </c>
      <c r="I1127">
        <v>6.6</v>
      </c>
    </row>
    <row r="1128" spans="1:9" x14ac:dyDescent="0.45">
      <c r="A1128" t="s">
        <v>2024</v>
      </c>
      <c r="B1128">
        <v>105</v>
      </c>
      <c r="C1128">
        <v>71347010</v>
      </c>
      <c r="D1128" t="s">
        <v>570</v>
      </c>
      <c r="E1128" t="s">
        <v>2114</v>
      </c>
      <c r="F1128" t="s">
        <v>12</v>
      </c>
      <c r="G1128">
        <v>40000000</v>
      </c>
      <c r="H1128">
        <v>2009</v>
      </c>
      <c r="I1128">
        <v>7.1</v>
      </c>
    </row>
    <row r="1129" spans="1:9" x14ac:dyDescent="0.45">
      <c r="A1129" t="s">
        <v>1182</v>
      </c>
      <c r="B1129">
        <v>114</v>
      </c>
      <c r="C1129">
        <v>70836296</v>
      </c>
      <c r="D1129" t="s">
        <v>851</v>
      </c>
      <c r="E1129" t="s">
        <v>2115</v>
      </c>
      <c r="F1129" t="s">
        <v>12</v>
      </c>
      <c r="G1129">
        <v>40000000</v>
      </c>
      <c r="H1129">
        <v>2001</v>
      </c>
      <c r="I1129">
        <v>5.9</v>
      </c>
    </row>
    <row r="1130" spans="1:9" x14ac:dyDescent="0.45">
      <c r="A1130" t="s">
        <v>254</v>
      </c>
      <c r="B1130">
        <v>206</v>
      </c>
      <c r="C1130">
        <v>70405498</v>
      </c>
      <c r="D1130" t="s">
        <v>956</v>
      </c>
      <c r="E1130" t="s">
        <v>2116</v>
      </c>
      <c r="F1130" t="s">
        <v>12</v>
      </c>
      <c r="G1130">
        <v>40000000</v>
      </c>
      <c r="H1130">
        <v>1991</v>
      </c>
      <c r="I1130">
        <v>8</v>
      </c>
    </row>
    <row r="1131" spans="1:9" x14ac:dyDescent="0.45">
      <c r="A1131" t="s">
        <v>1664</v>
      </c>
      <c r="B1131">
        <v>99</v>
      </c>
      <c r="C1131">
        <v>70163652</v>
      </c>
      <c r="D1131" t="s">
        <v>339</v>
      </c>
      <c r="E1131" t="s">
        <v>2117</v>
      </c>
      <c r="F1131" t="s">
        <v>12</v>
      </c>
      <c r="G1131">
        <v>40000000</v>
      </c>
      <c r="H1131">
        <v>2006</v>
      </c>
      <c r="I1131">
        <v>4.5999999999999996</v>
      </c>
    </row>
    <row r="1132" spans="1:9" x14ac:dyDescent="0.45">
      <c r="A1132" t="s">
        <v>13</v>
      </c>
      <c r="B1132">
        <v>123</v>
      </c>
      <c r="C1132">
        <v>66808615</v>
      </c>
      <c r="D1132" t="s">
        <v>2118</v>
      </c>
      <c r="E1132" t="s">
        <v>2119</v>
      </c>
      <c r="F1132" t="s">
        <v>12</v>
      </c>
      <c r="G1132">
        <v>34000000</v>
      </c>
      <c r="H1132">
        <v>2001</v>
      </c>
      <c r="I1132">
        <v>6.1</v>
      </c>
    </row>
    <row r="1133" spans="1:9" x14ac:dyDescent="0.45">
      <c r="A1133" t="s">
        <v>2018</v>
      </c>
      <c r="B1133">
        <v>102</v>
      </c>
      <c r="C1133">
        <v>64149837</v>
      </c>
      <c r="D1133" t="s">
        <v>2120</v>
      </c>
      <c r="E1133" t="s">
        <v>2121</v>
      </c>
      <c r="F1133" t="s">
        <v>12</v>
      </c>
      <c r="G1133">
        <v>20000000</v>
      </c>
      <c r="H1133">
        <v>2009</v>
      </c>
      <c r="I1133">
        <v>6.4</v>
      </c>
    </row>
    <row r="1134" spans="1:9" x14ac:dyDescent="0.45">
      <c r="A1134" t="s">
        <v>2122</v>
      </c>
      <c r="B1134">
        <v>109</v>
      </c>
      <c r="C1134">
        <v>83906114</v>
      </c>
      <c r="D1134" t="s">
        <v>570</v>
      </c>
      <c r="E1134" t="s">
        <v>2123</v>
      </c>
      <c r="F1134" t="s">
        <v>12</v>
      </c>
      <c r="G1134">
        <v>40000000</v>
      </c>
      <c r="H1134">
        <v>2014</v>
      </c>
      <c r="I1134">
        <v>6</v>
      </c>
    </row>
    <row r="1135" spans="1:9" x14ac:dyDescent="0.45">
      <c r="A1135" t="s">
        <v>1945</v>
      </c>
      <c r="B1135">
        <v>82</v>
      </c>
      <c r="C1135">
        <v>66466372</v>
      </c>
      <c r="D1135" t="s">
        <v>2124</v>
      </c>
      <c r="E1135" t="s">
        <v>2125</v>
      </c>
      <c r="F1135" t="s">
        <v>12</v>
      </c>
      <c r="G1135">
        <v>40000000</v>
      </c>
      <c r="H1135">
        <v>2009</v>
      </c>
      <c r="I1135">
        <v>5.2</v>
      </c>
    </row>
    <row r="1136" spans="1:9" x14ac:dyDescent="0.45">
      <c r="A1136" t="s">
        <v>130</v>
      </c>
      <c r="B1136">
        <v>142</v>
      </c>
      <c r="C1136">
        <v>72306065</v>
      </c>
      <c r="D1136" t="s">
        <v>956</v>
      </c>
      <c r="E1136" t="s">
        <v>2126</v>
      </c>
      <c r="F1136" t="s">
        <v>12</v>
      </c>
      <c r="G1136">
        <v>40000000</v>
      </c>
      <c r="H1136">
        <v>2015</v>
      </c>
      <c r="I1136">
        <v>7.6</v>
      </c>
    </row>
    <row r="1137" spans="1:9" x14ac:dyDescent="0.45">
      <c r="A1137" t="s">
        <v>704</v>
      </c>
      <c r="B1137">
        <v>106</v>
      </c>
      <c r="C1137">
        <v>59068786</v>
      </c>
      <c r="D1137" t="s">
        <v>653</v>
      </c>
      <c r="E1137" t="s">
        <v>2127</v>
      </c>
      <c r="F1137" t="s">
        <v>12</v>
      </c>
      <c r="G1137">
        <v>40000000</v>
      </c>
      <c r="H1137">
        <v>2001</v>
      </c>
      <c r="I1137">
        <v>6.4</v>
      </c>
    </row>
    <row r="1138" spans="1:9" x14ac:dyDescent="0.45">
      <c r="A1138" t="s">
        <v>568</v>
      </c>
      <c r="B1138">
        <v>106</v>
      </c>
      <c r="C1138">
        <v>57887882</v>
      </c>
      <c r="D1138" t="s">
        <v>481</v>
      </c>
      <c r="E1138" t="s">
        <v>2130</v>
      </c>
      <c r="F1138" t="s">
        <v>12</v>
      </c>
      <c r="G1138">
        <v>50000000</v>
      </c>
      <c r="H1138">
        <v>2004</v>
      </c>
      <c r="I1138">
        <v>6.1</v>
      </c>
    </row>
    <row r="1139" spans="1:9" x14ac:dyDescent="0.45">
      <c r="A1139" t="s">
        <v>962</v>
      </c>
      <c r="B1139">
        <v>108</v>
      </c>
      <c r="C1139">
        <v>53955614</v>
      </c>
      <c r="D1139" t="s">
        <v>1023</v>
      </c>
      <c r="E1139" t="s">
        <v>2131</v>
      </c>
      <c r="F1139" t="s">
        <v>12</v>
      </c>
      <c r="G1139">
        <v>40000000</v>
      </c>
      <c r="H1139">
        <v>1998</v>
      </c>
      <c r="I1139">
        <v>6.1</v>
      </c>
    </row>
    <row r="1140" spans="1:9" x14ac:dyDescent="0.45">
      <c r="A1140" t="s">
        <v>2132</v>
      </c>
      <c r="B1140">
        <v>98</v>
      </c>
      <c r="C1140">
        <v>54967359</v>
      </c>
      <c r="D1140" t="s">
        <v>1914</v>
      </c>
      <c r="E1140" t="s">
        <v>2133</v>
      </c>
      <c r="F1140" t="s">
        <v>12</v>
      </c>
      <c r="G1140">
        <v>40000000</v>
      </c>
      <c r="H1140">
        <v>1997</v>
      </c>
      <c r="I1140">
        <v>5.2</v>
      </c>
    </row>
    <row r="1141" spans="1:9" x14ac:dyDescent="0.45">
      <c r="A1141" t="s">
        <v>177</v>
      </c>
      <c r="B1141">
        <v>131</v>
      </c>
      <c r="C1141">
        <v>54228104</v>
      </c>
      <c r="D1141" t="s">
        <v>2134</v>
      </c>
      <c r="E1141" t="s">
        <v>2135</v>
      </c>
      <c r="F1141" t="s">
        <v>12</v>
      </c>
      <c r="G1141">
        <v>35000000</v>
      </c>
      <c r="H1141">
        <v>2002</v>
      </c>
      <c r="I1141">
        <v>7.7</v>
      </c>
    </row>
    <row r="1142" spans="1:9" x14ac:dyDescent="0.45">
      <c r="A1142" t="s">
        <v>1889</v>
      </c>
      <c r="B1142">
        <v>118</v>
      </c>
      <c r="C1142">
        <v>57981889</v>
      </c>
      <c r="D1142" t="s">
        <v>730</v>
      </c>
      <c r="E1142" t="s">
        <v>2136</v>
      </c>
      <c r="F1142" t="s">
        <v>12</v>
      </c>
      <c r="G1142">
        <v>40000000</v>
      </c>
      <c r="H1142">
        <v>2011</v>
      </c>
      <c r="I1142">
        <v>7.3</v>
      </c>
    </row>
    <row r="1143" spans="1:9" x14ac:dyDescent="0.45">
      <c r="A1143" t="s">
        <v>1713</v>
      </c>
      <c r="B1143">
        <v>113</v>
      </c>
      <c r="C1143">
        <v>61094903</v>
      </c>
      <c r="D1143" t="s">
        <v>392</v>
      </c>
      <c r="E1143" t="s">
        <v>2137</v>
      </c>
      <c r="F1143" t="s">
        <v>12</v>
      </c>
      <c r="G1143">
        <v>30000000</v>
      </c>
      <c r="H1143">
        <v>2011</v>
      </c>
      <c r="I1143">
        <v>6.9</v>
      </c>
    </row>
    <row r="1144" spans="1:9" x14ac:dyDescent="0.45">
      <c r="A1144" t="s">
        <v>19</v>
      </c>
      <c r="B1144">
        <v>130</v>
      </c>
      <c r="C1144">
        <v>53082743</v>
      </c>
      <c r="D1144" t="s">
        <v>757</v>
      </c>
      <c r="E1144" t="s">
        <v>2138</v>
      </c>
      <c r="F1144" t="s">
        <v>12</v>
      </c>
      <c r="G1144">
        <v>40000000</v>
      </c>
      <c r="H1144">
        <v>2006</v>
      </c>
      <c r="I1144">
        <v>8.5</v>
      </c>
    </row>
    <row r="1145" spans="1:9" x14ac:dyDescent="0.45">
      <c r="A1145" t="s">
        <v>1510</v>
      </c>
      <c r="B1145">
        <v>116</v>
      </c>
      <c r="C1145">
        <v>54414716</v>
      </c>
      <c r="D1145" t="s">
        <v>339</v>
      </c>
      <c r="E1145" t="s">
        <v>2139</v>
      </c>
      <c r="F1145" t="s">
        <v>12</v>
      </c>
      <c r="G1145">
        <v>42000000</v>
      </c>
      <c r="H1145">
        <v>2014</v>
      </c>
      <c r="I1145">
        <v>6.3</v>
      </c>
    </row>
    <row r="1146" spans="1:9" x14ac:dyDescent="0.45">
      <c r="A1146" t="s">
        <v>2140</v>
      </c>
      <c r="B1146">
        <v>89</v>
      </c>
      <c r="C1146">
        <v>57011847</v>
      </c>
      <c r="D1146" t="s">
        <v>210</v>
      </c>
      <c r="E1146" t="s">
        <v>2141</v>
      </c>
      <c r="F1146" t="s">
        <v>12</v>
      </c>
      <c r="G1146">
        <v>40000000</v>
      </c>
      <c r="H1146">
        <v>2013</v>
      </c>
      <c r="I1146">
        <v>5.9</v>
      </c>
    </row>
    <row r="1147" spans="1:9" x14ac:dyDescent="0.45">
      <c r="A1147" t="s">
        <v>1095</v>
      </c>
      <c r="B1147">
        <v>139</v>
      </c>
      <c r="C1147">
        <v>50859889</v>
      </c>
      <c r="D1147" t="s">
        <v>239</v>
      </c>
      <c r="E1147" t="s">
        <v>2142</v>
      </c>
      <c r="F1147" t="s">
        <v>2143</v>
      </c>
      <c r="G1147">
        <v>40000000</v>
      </c>
      <c r="H1147">
        <v>2006</v>
      </c>
      <c r="I1147">
        <v>7.8</v>
      </c>
    </row>
    <row r="1148" spans="1:9" x14ac:dyDescent="0.45">
      <c r="A1148" t="s">
        <v>2040</v>
      </c>
      <c r="B1148">
        <v>130</v>
      </c>
      <c r="C1148">
        <v>51185897</v>
      </c>
      <c r="D1148" t="s">
        <v>17</v>
      </c>
      <c r="E1148" t="s">
        <v>2144</v>
      </c>
      <c r="F1148" t="s">
        <v>12</v>
      </c>
      <c r="G1148">
        <v>30000000</v>
      </c>
      <c r="H1148">
        <v>1987</v>
      </c>
      <c r="I1148">
        <v>6.7</v>
      </c>
    </row>
    <row r="1149" spans="1:9" x14ac:dyDescent="0.45">
      <c r="A1149" t="s">
        <v>2145</v>
      </c>
      <c r="B1149">
        <v>107</v>
      </c>
      <c r="C1149">
        <v>52000688</v>
      </c>
      <c r="D1149" t="s">
        <v>78</v>
      </c>
      <c r="E1149" t="s">
        <v>2146</v>
      </c>
      <c r="F1149" t="s">
        <v>12</v>
      </c>
      <c r="G1149">
        <v>40000000</v>
      </c>
      <c r="H1149">
        <v>2010</v>
      </c>
      <c r="I1149">
        <v>6.4</v>
      </c>
    </row>
    <row r="1150" spans="1:9" x14ac:dyDescent="0.45">
      <c r="A1150" t="s">
        <v>920</v>
      </c>
      <c r="B1150">
        <v>116</v>
      </c>
      <c r="C1150">
        <v>49851591</v>
      </c>
      <c r="D1150" t="s">
        <v>1431</v>
      </c>
      <c r="E1150" t="s">
        <v>2147</v>
      </c>
      <c r="F1150" t="s">
        <v>12</v>
      </c>
      <c r="G1150">
        <v>40000000</v>
      </c>
      <c r="H1150">
        <v>1986</v>
      </c>
      <c r="I1150">
        <v>5.9</v>
      </c>
    </row>
    <row r="1151" spans="1:9" x14ac:dyDescent="0.45">
      <c r="A1151" t="s">
        <v>1481</v>
      </c>
      <c r="B1151">
        <v>96</v>
      </c>
      <c r="C1151">
        <v>47781388</v>
      </c>
      <c r="D1151" t="s">
        <v>284</v>
      </c>
      <c r="E1151" t="s">
        <v>2148</v>
      </c>
      <c r="F1151" t="s">
        <v>12</v>
      </c>
      <c r="G1151">
        <v>40000000</v>
      </c>
      <c r="H1151">
        <v>2004</v>
      </c>
      <c r="I1151">
        <v>6.6</v>
      </c>
    </row>
    <row r="1152" spans="1:9" x14ac:dyDescent="0.45">
      <c r="A1152" t="s">
        <v>2149</v>
      </c>
      <c r="B1152">
        <v>99</v>
      </c>
      <c r="C1152">
        <v>52320979</v>
      </c>
      <c r="D1152" t="s">
        <v>229</v>
      </c>
      <c r="E1152" t="s">
        <v>2150</v>
      </c>
      <c r="F1152" t="s">
        <v>12</v>
      </c>
      <c r="G1152">
        <v>40000000</v>
      </c>
      <c r="H1152">
        <v>2006</v>
      </c>
      <c r="I1152">
        <v>6.8</v>
      </c>
    </row>
    <row r="1153" spans="1:9" x14ac:dyDescent="0.45">
      <c r="A1153" t="s">
        <v>1478</v>
      </c>
      <c r="B1153">
        <v>104</v>
      </c>
      <c r="C1153">
        <v>47806295</v>
      </c>
      <c r="D1153" t="s">
        <v>1020</v>
      </c>
      <c r="E1153" t="s">
        <v>2151</v>
      </c>
      <c r="F1153" t="s">
        <v>12</v>
      </c>
      <c r="G1153">
        <v>43000000</v>
      </c>
      <c r="H1153">
        <v>2005</v>
      </c>
      <c r="I1153">
        <v>6.5</v>
      </c>
    </row>
    <row r="1154" spans="1:9" x14ac:dyDescent="0.45">
      <c r="A1154" t="s">
        <v>2152</v>
      </c>
      <c r="B1154">
        <v>105</v>
      </c>
      <c r="C1154">
        <v>51853450</v>
      </c>
      <c r="D1154" t="s">
        <v>1601</v>
      </c>
      <c r="E1154" t="s">
        <v>2153</v>
      </c>
      <c r="F1154" t="s">
        <v>12</v>
      </c>
      <c r="G1154">
        <v>25000000</v>
      </c>
      <c r="H1154">
        <v>2012</v>
      </c>
      <c r="I1154">
        <v>6.6</v>
      </c>
    </row>
    <row r="1155" spans="1:9" x14ac:dyDescent="0.45">
      <c r="A1155" t="s">
        <v>2154</v>
      </c>
      <c r="B1155">
        <v>101</v>
      </c>
      <c r="C1155">
        <v>46012734</v>
      </c>
      <c r="D1155" t="s">
        <v>570</v>
      </c>
      <c r="E1155" t="s">
        <v>2155</v>
      </c>
      <c r="F1155" t="s">
        <v>12</v>
      </c>
      <c r="G1155">
        <v>40000000</v>
      </c>
      <c r="H1155">
        <v>2008</v>
      </c>
      <c r="I1155">
        <v>5.8</v>
      </c>
    </row>
    <row r="1156" spans="1:9" x14ac:dyDescent="0.45">
      <c r="A1156" t="s">
        <v>1246</v>
      </c>
      <c r="B1156">
        <v>134</v>
      </c>
      <c r="C1156">
        <v>47034272</v>
      </c>
      <c r="D1156" t="s">
        <v>2156</v>
      </c>
      <c r="E1156" t="s">
        <v>2157</v>
      </c>
      <c r="F1156" t="s">
        <v>12</v>
      </c>
      <c r="G1156">
        <v>40000000</v>
      </c>
      <c r="H1156">
        <v>2014</v>
      </c>
      <c r="I1156">
        <v>6.9</v>
      </c>
    </row>
    <row r="1157" spans="1:9" x14ac:dyDescent="0.45">
      <c r="A1157" t="s">
        <v>1617</v>
      </c>
      <c r="B1157">
        <v>135</v>
      </c>
      <c r="C1157">
        <v>45856732</v>
      </c>
      <c r="D1157" t="s">
        <v>730</v>
      </c>
      <c r="E1157" t="s">
        <v>2158</v>
      </c>
      <c r="F1157" t="s">
        <v>12</v>
      </c>
      <c r="G1157">
        <v>40000000</v>
      </c>
      <c r="H1157">
        <v>1997</v>
      </c>
      <c r="I1157">
        <v>7.1</v>
      </c>
    </row>
    <row r="1158" spans="1:9" x14ac:dyDescent="0.45">
      <c r="A1158" t="s">
        <v>1958</v>
      </c>
      <c r="B1158">
        <v>98</v>
      </c>
      <c r="C1158">
        <v>59588068</v>
      </c>
      <c r="D1158" t="s">
        <v>1020</v>
      </c>
      <c r="E1158" t="s">
        <v>2159</v>
      </c>
      <c r="F1158" t="s">
        <v>12</v>
      </c>
      <c r="G1158">
        <v>40000000</v>
      </c>
      <c r="H1158">
        <v>2003</v>
      </c>
      <c r="I1158">
        <v>5.8</v>
      </c>
    </row>
    <row r="1159" spans="1:9" x14ac:dyDescent="0.45">
      <c r="A1159" t="s">
        <v>130</v>
      </c>
      <c r="B1159">
        <v>155</v>
      </c>
      <c r="C1159">
        <v>44175394</v>
      </c>
      <c r="D1159" t="s">
        <v>2160</v>
      </c>
      <c r="E1159" t="s">
        <v>2161</v>
      </c>
      <c r="F1159" t="s">
        <v>12</v>
      </c>
      <c r="G1159">
        <v>36000000</v>
      </c>
      <c r="H1159">
        <v>1997</v>
      </c>
      <c r="I1159">
        <v>7.2</v>
      </c>
    </row>
    <row r="1160" spans="1:9" x14ac:dyDescent="0.45">
      <c r="A1160" t="s">
        <v>445</v>
      </c>
      <c r="B1160">
        <v>106</v>
      </c>
      <c r="C1160">
        <v>45500797</v>
      </c>
      <c r="D1160" t="s">
        <v>794</v>
      </c>
      <c r="E1160" t="s">
        <v>2162</v>
      </c>
      <c r="F1160" t="s">
        <v>12</v>
      </c>
      <c r="G1160">
        <v>40000000</v>
      </c>
      <c r="H1160">
        <v>1992</v>
      </c>
      <c r="I1160">
        <v>6</v>
      </c>
    </row>
    <row r="1161" spans="1:9" x14ac:dyDescent="0.45">
      <c r="A1161" t="s">
        <v>2163</v>
      </c>
      <c r="B1161">
        <v>102</v>
      </c>
      <c r="C1161">
        <v>41797066</v>
      </c>
      <c r="D1161" t="s">
        <v>759</v>
      </c>
      <c r="E1161" t="s">
        <v>2164</v>
      </c>
      <c r="F1161" t="s">
        <v>12</v>
      </c>
      <c r="G1161">
        <v>40000000</v>
      </c>
      <c r="H1161">
        <v>2007</v>
      </c>
      <c r="I1161">
        <v>4.7</v>
      </c>
    </row>
    <row r="1162" spans="1:9" x14ac:dyDescent="0.45">
      <c r="A1162" t="s">
        <v>1423</v>
      </c>
      <c r="B1162">
        <v>95</v>
      </c>
      <c r="C1162">
        <v>38087756</v>
      </c>
      <c r="D1162" t="s">
        <v>1028</v>
      </c>
      <c r="E1162" t="s">
        <v>2165</v>
      </c>
      <c r="F1162" t="s">
        <v>12</v>
      </c>
      <c r="G1162">
        <v>40000000</v>
      </c>
      <c r="H1162">
        <v>1994</v>
      </c>
      <c r="I1162">
        <v>5.2</v>
      </c>
    </row>
    <row r="1163" spans="1:9" x14ac:dyDescent="0.45">
      <c r="A1163" t="s">
        <v>1766</v>
      </c>
      <c r="B1163">
        <v>103</v>
      </c>
      <c r="C1163">
        <v>37752931</v>
      </c>
      <c r="D1163" t="s">
        <v>73</v>
      </c>
      <c r="E1163" t="s">
        <v>2166</v>
      </c>
      <c r="F1163" t="s">
        <v>12</v>
      </c>
      <c r="G1163">
        <v>40000000</v>
      </c>
      <c r="H1163">
        <v>2000</v>
      </c>
      <c r="I1163">
        <v>5.5</v>
      </c>
    </row>
    <row r="1164" spans="1:9" x14ac:dyDescent="0.45">
      <c r="A1164" t="s">
        <v>2168</v>
      </c>
      <c r="B1164">
        <v>109</v>
      </c>
      <c r="C1164">
        <v>37371385</v>
      </c>
      <c r="D1164" t="s">
        <v>641</v>
      </c>
      <c r="E1164" t="s">
        <v>2169</v>
      </c>
      <c r="F1164" t="s">
        <v>12</v>
      </c>
      <c r="G1164">
        <v>40000000</v>
      </c>
      <c r="H1164">
        <v>2011</v>
      </c>
      <c r="I1164">
        <v>7</v>
      </c>
    </row>
    <row r="1165" spans="1:9" x14ac:dyDescent="0.45">
      <c r="A1165" t="s">
        <v>2072</v>
      </c>
      <c r="B1165">
        <v>95</v>
      </c>
      <c r="C1165">
        <v>37101011</v>
      </c>
      <c r="D1165" t="s">
        <v>863</v>
      </c>
      <c r="E1165" t="s">
        <v>2170</v>
      </c>
      <c r="F1165" t="s">
        <v>12</v>
      </c>
      <c r="G1165">
        <v>40000000</v>
      </c>
      <c r="H1165">
        <v>2012</v>
      </c>
      <c r="I1165">
        <v>5.8</v>
      </c>
    </row>
    <row r="1166" spans="1:9" x14ac:dyDescent="0.45">
      <c r="A1166" t="s">
        <v>2093</v>
      </c>
      <c r="B1166">
        <v>111</v>
      </c>
      <c r="C1166">
        <v>38176892</v>
      </c>
      <c r="D1166" t="s">
        <v>1704</v>
      </c>
      <c r="E1166" t="s">
        <v>2171</v>
      </c>
      <c r="F1166" t="s">
        <v>12</v>
      </c>
      <c r="G1166">
        <v>40000000</v>
      </c>
      <c r="H1166">
        <v>2011</v>
      </c>
      <c r="I1166">
        <v>6.2</v>
      </c>
    </row>
    <row r="1167" spans="1:9" x14ac:dyDescent="0.45">
      <c r="A1167" t="s">
        <v>450</v>
      </c>
      <c r="B1167">
        <v>123</v>
      </c>
      <c r="C1167">
        <v>36283504</v>
      </c>
      <c r="D1167" t="s">
        <v>284</v>
      </c>
      <c r="E1167" t="s">
        <v>2172</v>
      </c>
      <c r="F1167" t="s">
        <v>12</v>
      </c>
      <c r="G1167">
        <v>40000000</v>
      </c>
      <c r="H1167">
        <v>1999</v>
      </c>
      <c r="I1167">
        <v>6.5</v>
      </c>
    </row>
    <row r="1168" spans="1:9" x14ac:dyDescent="0.45">
      <c r="A1168" t="s">
        <v>254</v>
      </c>
      <c r="B1168">
        <v>140</v>
      </c>
      <c r="C1168">
        <v>35183792</v>
      </c>
      <c r="D1168" t="s">
        <v>2156</v>
      </c>
      <c r="E1168" t="s">
        <v>2173</v>
      </c>
      <c r="F1168" t="s">
        <v>12</v>
      </c>
      <c r="G1168">
        <v>38000000</v>
      </c>
      <c r="H1168">
        <v>1991</v>
      </c>
      <c r="I1168">
        <v>7.2</v>
      </c>
    </row>
    <row r="1169" spans="1:9" x14ac:dyDescent="0.45">
      <c r="A1169" t="s">
        <v>2174</v>
      </c>
      <c r="B1169">
        <v>94</v>
      </c>
      <c r="C1169">
        <v>38543473</v>
      </c>
      <c r="D1169" t="s">
        <v>565</v>
      </c>
      <c r="E1169" t="s">
        <v>2175</v>
      </c>
      <c r="F1169" t="s">
        <v>12</v>
      </c>
      <c r="G1169">
        <v>40000000</v>
      </c>
      <c r="H1169">
        <v>2014</v>
      </c>
      <c r="I1169">
        <v>5.0999999999999996</v>
      </c>
    </row>
    <row r="1170" spans="1:9" x14ac:dyDescent="0.45">
      <c r="A1170" t="s">
        <v>2177</v>
      </c>
      <c r="B1170">
        <v>94</v>
      </c>
      <c r="C1170">
        <v>36037909</v>
      </c>
      <c r="D1170" t="s">
        <v>863</v>
      </c>
      <c r="E1170" t="s">
        <v>2178</v>
      </c>
      <c r="F1170" t="s">
        <v>12</v>
      </c>
      <c r="G1170">
        <v>60000000</v>
      </c>
      <c r="H1170">
        <v>2000</v>
      </c>
      <c r="I1170">
        <v>4.7</v>
      </c>
    </row>
    <row r="1171" spans="1:9" x14ac:dyDescent="0.45">
      <c r="A1171" t="s">
        <v>1751</v>
      </c>
      <c r="B1171">
        <v>92</v>
      </c>
      <c r="C1171">
        <v>42575718</v>
      </c>
      <c r="D1171" t="s">
        <v>2124</v>
      </c>
      <c r="E1171" t="s">
        <v>2179</v>
      </c>
      <c r="F1171" t="s">
        <v>12</v>
      </c>
      <c r="G1171">
        <v>40000000</v>
      </c>
      <c r="H1171">
        <v>2011</v>
      </c>
      <c r="I1171">
        <v>5.9</v>
      </c>
    </row>
    <row r="1172" spans="1:9" x14ac:dyDescent="0.45">
      <c r="A1172" t="s">
        <v>2180</v>
      </c>
      <c r="B1172">
        <v>102</v>
      </c>
      <c r="C1172">
        <v>33864342</v>
      </c>
      <c r="D1172" t="s">
        <v>1431</v>
      </c>
      <c r="E1172" t="s">
        <v>2181</v>
      </c>
      <c r="F1172" t="s">
        <v>12</v>
      </c>
      <c r="G1172">
        <v>40000000</v>
      </c>
      <c r="H1172">
        <v>1999</v>
      </c>
      <c r="I1172">
        <v>5.8</v>
      </c>
    </row>
    <row r="1173" spans="1:9" x14ac:dyDescent="0.45">
      <c r="A1173" t="s">
        <v>875</v>
      </c>
      <c r="B1173">
        <v>123</v>
      </c>
      <c r="C1173">
        <v>33508922</v>
      </c>
      <c r="D1173" t="s">
        <v>1152</v>
      </c>
      <c r="E1173" t="s">
        <v>2182</v>
      </c>
      <c r="F1173" t="s">
        <v>12</v>
      </c>
      <c r="G1173">
        <v>40000000</v>
      </c>
      <c r="H1173">
        <v>2000</v>
      </c>
      <c r="I1173">
        <v>7.2</v>
      </c>
    </row>
    <row r="1174" spans="1:9" x14ac:dyDescent="0.45">
      <c r="A1174" t="s">
        <v>1182</v>
      </c>
      <c r="B1174">
        <v>104</v>
      </c>
      <c r="C1174">
        <v>42071069</v>
      </c>
      <c r="D1174" t="s">
        <v>1501</v>
      </c>
      <c r="E1174" t="s">
        <v>2183</v>
      </c>
      <c r="F1174" t="s">
        <v>12</v>
      </c>
      <c r="G1174">
        <v>30000000</v>
      </c>
      <c r="H1174">
        <v>2005</v>
      </c>
      <c r="I1174">
        <v>6.2</v>
      </c>
    </row>
    <row r="1175" spans="1:9" x14ac:dyDescent="0.45">
      <c r="A1175" t="s">
        <v>947</v>
      </c>
      <c r="B1175">
        <v>102</v>
      </c>
      <c r="C1175">
        <v>32853640</v>
      </c>
      <c r="D1175" t="s">
        <v>863</v>
      </c>
      <c r="E1175" t="s">
        <v>2184</v>
      </c>
      <c r="F1175" t="s">
        <v>12</v>
      </c>
      <c r="G1175">
        <v>40000000</v>
      </c>
      <c r="H1175">
        <v>2008</v>
      </c>
      <c r="I1175">
        <v>5.7</v>
      </c>
    </row>
    <row r="1176" spans="1:9" x14ac:dyDescent="0.45">
      <c r="A1176" t="s">
        <v>858</v>
      </c>
      <c r="B1176">
        <v>136</v>
      </c>
      <c r="C1176">
        <v>42615685</v>
      </c>
      <c r="D1176" t="s">
        <v>1503</v>
      </c>
      <c r="E1176" t="s">
        <v>2185</v>
      </c>
      <c r="F1176" t="s">
        <v>12</v>
      </c>
      <c r="G1176">
        <v>40000000</v>
      </c>
      <c r="H1176">
        <v>2014</v>
      </c>
      <c r="I1176">
        <v>6.1</v>
      </c>
    </row>
    <row r="1177" spans="1:9" x14ac:dyDescent="0.45">
      <c r="A1177" t="s">
        <v>1937</v>
      </c>
      <c r="B1177">
        <v>93</v>
      </c>
      <c r="C1177">
        <v>32055248</v>
      </c>
      <c r="D1177" t="s">
        <v>2186</v>
      </c>
      <c r="E1177" t="s">
        <v>2187</v>
      </c>
      <c r="F1177" t="s">
        <v>12</v>
      </c>
      <c r="G1177">
        <v>25000000</v>
      </c>
      <c r="H1177">
        <v>1994</v>
      </c>
      <c r="I1177">
        <v>6</v>
      </c>
    </row>
    <row r="1178" spans="1:9" x14ac:dyDescent="0.45">
      <c r="A1178" t="s">
        <v>2188</v>
      </c>
      <c r="B1178">
        <v>129</v>
      </c>
      <c r="C1178">
        <v>31836745</v>
      </c>
      <c r="D1178" t="s">
        <v>2189</v>
      </c>
      <c r="E1178" t="s">
        <v>2190</v>
      </c>
      <c r="F1178" t="s">
        <v>12</v>
      </c>
      <c r="G1178">
        <v>40000000</v>
      </c>
      <c r="H1178">
        <v>2011</v>
      </c>
      <c r="I1178">
        <v>6.9</v>
      </c>
    </row>
    <row r="1179" spans="1:9" x14ac:dyDescent="0.45">
      <c r="A1179" t="s">
        <v>1918</v>
      </c>
      <c r="B1179">
        <v>107</v>
      </c>
      <c r="C1179">
        <v>30993544</v>
      </c>
      <c r="D1179" t="s">
        <v>481</v>
      </c>
      <c r="E1179" t="s">
        <v>2191</v>
      </c>
      <c r="F1179" t="s">
        <v>12</v>
      </c>
      <c r="G1179">
        <v>40000000</v>
      </c>
      <c r="H1179">
        <v>2010</v>
      </c>
      <c r="I1179">
        <v>6.5</v>
      </c>
    </row>
    <row r="1180" spans="1:9" x14ac:dyDescent="0.45">
      <c r="A1180" t="s">
        <v>1809</v>
      </c>
      <c r="B1180">
        <v>117</v>
      </c>
      <c r="C1180">
        <v>30981850</v>
      </c>
      <c r="D1180" t="s">
        <v>2192</v>
      </c>
      <c r="E1180" t="s">
        <v>2193</v>
      </c>
      <c r="F1180" t="s">
        <v>12</v>
      </c>
      <c r="G1180">
        <v>40000000</v>
      </c>
      <c r="H1180">
        <v>2005</v>
      </c>
      <c r="I1180">
        <v>5</v>
      </c>
    </row>
    <row r="1181" spans="1:9" x14ac:dyDescent="0.45">
      <c r="A1181" t="s">
        <v>2194</v>
      </c>
      <c r="B1181">
        <v>116</v>
      </c>
      <c r="C1181">
        <v>30199105</v>
      </c>
      <c r="D1181" t="s">
        <v>1127</v>
      </c>
      <c r="E1181" t="s">
        <v>2195</v>
      </c>
      <c r="F1181" t="s">
        <v>12</v>
      </c>
      <c r="G1181">
        <v>40000000</v>
      </c>
      <c r="H1181">
        <v>2000</v>
      </c>
      <c r="I1181">
        <v>5.7</v>
      </c>
    </row>
    <row r="1182" spans="1:9" x14ac:dyDescent="0.45">
      <c r="A1182" t="s">
        <v>426</v>
      </c>
      <c r="B1182">
        <v>135</v>
      </c>
      <c r="C1182">
        <v>29077547</v>
      </c>
      <c r="D1182" t="s">
        <v>964</v>
      </c>
      <c r="E1182" t="s">
        <v>2196</v>
      </c>
      <c r="F1182" t="s">
        <v>12</v>
      </c>
      <c r="G1182">
        <v>40000000</v>
      </c>
      <c r="H1182">
        <v>2005</v>
      </c>
      <c r="I1182">
        <v>7</v>
      </c>
    </row>
    <row r="1183" spans="1:9" x14ac:dyDescent="0.45">
      <c r="A1183" t="s">
        <v>597</v>
      </c>
      <c r="B1183">
        <v>107</v>
      </c>
      <c r="C1183">
        <v>29374178</v>
      </c>
      <c r="D1183" t="s">
        <v>2197</v>
      </c>
      <c r="E1183" t="s">
        <v>2198</v>
      </c>
      <c r="F1183" t="s">
        <v>12</v>
      </c>
      <c r="G1183">
        <v>40000000</v>
      </c>
      <c r="H1183">
        <v>2000</v>
      </c>
      <c r="I1183">
        <v>5.0999999999999996</v>
      </c>
    </row>
    <row r="1184" spans="1:9" x14ac:dyDescent="0.45">
      <c r="A1184" t="s">
        <v>1535</v>
      </c>
      <c r="B1184">
        <v>90</v>
      </c>
      <c r="C1184">
        <v>28535768</v>
      </c>
      <c r="D1184" t="s">
        <v>565</v>
      </c>
      <c r="E1184" t="s">
        <v>2199</v>
      </c>
      <c r="F1184" t="s">
        <v>12</v>
      </c>
      <c r="G1184">
        <v>40000000</v>
      </c>
      <c r="H1184">
        <v>1999</v>
      </c>
      <c r="I1184">
        <v>5.3</v>
      </c>
    </row>
    <row r="1185" spans="1:9" x14ac:dyDescent="0.45">
      <c r="A1185" t="s">
        <v>1570</v>
      </c>
      <c r="B1185">
        <v>99</v>
      </c>
      <c r="C1185">
        <v>27663982</v>
      </c>
      <c r="D1185" t="s">
        <v>1454</v>
      </c>
      <c r="E1185" t="s">
        <v>2200</v>
      </c>
      <c r="F1185" t="s">
        <v>12</v>
      </c>
      <c r="G1185">
        <v>40000000</v>
      </c>
      <c r="H1185">
        <v>1996</v>
      </c>
      <c r="I1185">
        <v>4.4000000000000004</v>
      </c>
    </row>
    <row r="1186" spans="1:9" x14ac:dyDescent="0.45">
      <c r="A1186" t="s">
        <v>623</v>
      </c>
      <c r="B1186">
        <v>104</v>
      </c>
      <c r="C1186">
        <v>27053815</v>
      </c>
      <c r="D1186" t="s">
        <v>28</v>
      </c>
      <c r="E1186" t="s">
        <v>2201</v>
      </c>
      <c r="F1186" t="s">
        <v>12</v>
      </c>
      <c r="G1186">
        <v>40000000</v>
      </c>
      <c r="H1186">
        <v>2001</v>
      </c>
      <c r="I1186">
        <v>4.7</v>
      </c>
    </row>
    <row r="1187" spans="1:9" x14ac:dyDescent="0.45">
      <c r="A1187" t="s">
        <v>2202</v>
      </c>
      <c r="B1187">
        <v>115</v>
      </c>
      <c r="C1187">
        <v>26814957</v>
      </c>
      <c r="D1187" t="s">
        <v>2030</v>
      </c>
      <c r="E1187" t="s">
        <v>2203</v>
      </c>
      <c r="F1187" t="s">
        <v>12</v>
      </c>
      <c r="G1187">
        <v>35000000</v>
      </c>
      <c r="H1187">
        <v>2008</v>
      </c>
      <c r="I1187">
        <v>6.7</v>
      </c>
    </row>
    <row r="1188" spans="1:9" x14ac:dyDescent="0.45">
      <c r="A1188" t="s">
        <v>2204</v>
      </c>
      <c r="B1188">
        <v>119</v>
      </c>
      <c r="C1188">
        <v>25178165</v>
      </c>
      <c r="D1188" t="s">
        <v>73</v>
      </c>
      <c r="E1188" t="s">
        <v>2205</v>
      </c>
      <c r="F1188" t="s">
        <v>12</v>
      </c>
      <c r="G1188">
        <v>40000000</v>
      </c>
      <c r="H1188">
        <v>2001</v>
      </c>
      <c r="I1188">
        <v>6.7</v>
      </c>
    </row>
    <row r="1189" spans="1:9" x14ac:dyDescent="0.45">
      <c r="A1189" t="s">
        <v>930</v>
      </c>
      <c r="B1189">
        <v>99</v>
      </c>
      <c r="C1189">
        <v>25117498</v>
      </c>
      <c r="D1189" t="s">
        <v>1847</v>
      </c>
      <c r="E1189" t="s">
        <v>2206</v>
      </c>
      <c r="F1189" t="s">
        <v>12</v>
      </c>
      <c r="G1189">
        <v>40000000</v>
      </c>
      <c r="H1189">
        <v>2007</v>
      </c>
      <c r="I1189">
        <v>5.7</v>
      </c>
    </row>
    <row r="1190" spans="1:9" x14ac:dyDescent="0.45">
      <c r="A1190" t="s">
        <v>161</v>
      </c>
      <c r="B1190">
        <v>112</v>
      </c>
      <c r="C1190">
        <v>32645</v>
      </c>
      <c r="D1190" t="s">
        <v>1763</v>
      </c>
      <c r="E1190" t="s">
        <v>2207</v>
      </c>
      <c r="F1190" t="s">
        <v>12</v>
      </c>
      <c r="G1190">
        <v>500000</v>
      </c>
      <c r="H1190">
        <v>1973</v>
      </c>
      <c r="I1190">
        <v>7.4</v>
      </c>
    </row>
    <row r="1191" spans="1:9" x14ac:dyDescent="0.45">
      <c r="A1191" t="s">
        <v>1871</v>
      </c>
      <c r="B1191">
        <v>128</v>
      </c>
      <c r="C1191">
        <v>24332324</v>
      </c>
      <c r="D1191" t="s">
        <v>863</v>
      </c>
      <c r="E1191" t="s">
        <v>2208</v>
      </c>
      <c r="F1191" t="s">
        <v>12</v>
      </c>
      <c r="G1191">
        <v>40000000</v>
      </c>
      <c r="H1191">
        <v>1994</v>
      </c>
      <c r="I1191">
        <v>6.1</v>
      </c>
    </row>
    <row r="1192" spans="1:9" x14ac:dyDescent="0.45">
      <c r="A1192" t="s">
        <v>1860</v>
      </c>
      <c r="B1192">
        <v>112</v>
      </c>
      <c r="C1192">
        <v>36665854</v>
      </c>
      <c r="D1192" t="s">
        <v>152</v>
      </c>
      <c r="E1192" t="s">
        <v>2209</v>
      </c>
      <c r="F1192" t="s">
        <v>12</v>
      </c>
      <c r="G1192">
        <v>40000000</v>
      </c>
      <c r="H1192">
        <v>2011</v>
      </c>
      <c r="I1192">
        <v>6.4</v>
      </c>
    </row>
    <row r="1193" spans="1:9" x14ac:dyDescent="0.45">
      <c r="A1193" t="s">
        <v>2210</v>
      </c>
      <c r="B1193">
        <v>86</v>
      </c>
      <c r="C1193">
        <v>22717758</v>
      </c>
      <c r="D1193" t="s">
        <v>2211</v>
      </c>
      <c r="E1193" t="s">
        <v>2212</v>
      </c>
      <c r="F1193" t="s">
        <v>12</v>
      </c>
      <c r="G1193">
        <v>40000000</v>
      </c>
      <c r="H1193">
        <v>1998</v>
      </c>
      <c r="I1193">
        <v>6.2</v>
      </c>
    </row>
    <row r="1194" spans="1:9" x14ac:dyDescent="0.45">
      <c r="A1194" t="s">
        <v>1190</v>
      </c>
      <c r="B1194">
        <v>108</v>
      </c>
      <c r="C1194">
        <v>22433915</v>
      </c>
      <c r="D1194" t="s">
        <v>737</v>
      </c>
      <c r="E1194" t="s">
        <v>2213</v>
      </c>
      <c r="F1194" t="s">
        <v>12</v>
      </c>
      <c r="G1194">
        <v>60000000</v>
      </c>
      <c r="H1194">
        <v>2002</v>
      </c>
      <c r="I1194">
        <v>6.2</v>
      </c>
    </row>
    <row r="1195" spans="1:9" x14ac:dyDescent="0.45">
      <c r="A1195" t="s">
        <v>2214</v>
      </c>
      <c r="B1195">
        <v>128</v>
      </c>
      <c r="C1195">
        <v>22326247</v>
      </c>
      <c r="D1195" t="s">
        <v>73</v>
      </c>
      <c r="E1195" t="s">
        <v>2215</v>
      </c>
      <c r="F1195" t="s">
        <v>12</v>
      </c>
      <c r="G1195">
        <v>60000000</v>
      </c>
      <c r="H1195">
        <v>1999</v>
      </c>
      <c r="I1195">
        <v>5.9</v>
      </c>
    </row>
    <row r="1196" spans="1:9" x14ac:dyDescent="0.45">
      <c r="A1196" t="s">
        <v>2216</v>
      </c>
      <c r="B1196">
        <v>84</v>
      </c>
      <c r="C1196">
        <v>21176322</v>
      </c>
      <c r="D1196" t="s">
        <v>595</v>
      </c>
      <c r="E1196" t="s">
        <v>2217</v>
      </c>
      <c r="F1196" t="s">
        <v>12</v>
      </c>
      <c r="G1196">
        <v>40000000</v>
      </c>
      <c r="H1196">
        <v>2004</v>
      </c>
      <c r="I1196">
        <v>4</v>
      </c>
    </row>
    <row r="1197" spans="1:9" x14ac:dyDescent="0.45">
      <c r="A1197" t="s">
        <v>1438</v>
      </c>
      <c r="B1197">
        <v>111</v>
      </c>
      <c r="C1197">
        <v>20300000</v>
      </c>
      <c r="D1197" t="s">
        <v>1366</v>
      </c>
      <c r="E1197" t="s">
        <v>2218</v>
      </c>
      <c r="F1197" t="s">
        <v>12</v>
      </c>
      <c r="G1197">
        <v>40000000</v>
      </c>
      <c r="H1197">
        <v>1996</v>
      </c>
      <c r="I1197">
        <v>6.2</v>
      </c>
    </row>
    <row r="1198" spans="1:9" x14ac:dyDescent="0.45">
      <c r="A1198" t="s">
        <v>443</v>
      </c>
      <c r="B1198">
        <v>131</v>
      </c>
      <c r="C1198">
        <v>20302961</v>
      </c>
      <c r="D1198" t="s">
        <v>1152</v>
      </c>
      <c r="E1198" t="s">
        <v>2219</v>
      </c>
      <c r="F1198" t="s">
        <v>12</v>
      </c>
      <c r="G1198">
        <v>45000000</v>
      </c>
      <c r="H1198">
        <v>1995</v>
      </c>
      <c r="I1198">
        <v>4.5999999999999996</v>
      </c>
    </row>
    <row r="1199" spans="1:9" x14ac:dyDescent="0.45">
      <c r="A1199" t="s">
        <v>2220</v>
      </c>
      <c r="B1199">
        <v>123</v>
      </c>
      <c r="C1199">
        <v>15962471</v>
      </c>
      <c r="D1199" t="s">
        <v>2030</v>
      </c>
      <c r="E1199" t="s">
        <v>2221</v>
      </c>
      <c r="F1199" t="s">
        <v>12</v>
      </c>
      <c r="G1199">
        <v>40000000</v>
      </c>
      <c r="H1199">
        <v>2006</v>
      </c>
      <c r="I1199">
        <v>6.4</v>
      </c>
    </row>
    <row r="1200" spans="1:9" x14ac:dyDescent="0.45">
      <c r="A1200" t="s">
        <v>1779</v>
      </c>
      <c r="B1200">
        <v>101</v>
      </c>
      <c r="C1200">
        <v>14942422</v>
      </c>
      <c r="D1200" t="s">
        <v>115</v>
      </c>
      <c r="E1200" t="s">
        <v>2222</v>
      </c>
      <c r="F1200" t="s">
        <v>12</v>
      </c>
      <c r="G1200">
        <v>40000000</v>
      </c>
      <c r="H1200">
        <v>1995</v>
      </c>
      <c r="I1200">
        <v>5.9</v>
      </c>
    </row>
    <row r="1201" spans="1:9" x14ac:dyDescent="0.45">
      <c r="A1201" t="s">
        <v>2223</v>
      </c>
      <c r="B1201">
        <v>102</v>
      </c>
      <c r="C1201">
        <v>14967182</v>
      </c>
      <c r="D1201" t="s">
        <v>152</v>
      </c>
      <c r="E1201" t="s">
        <v>2224</v>
      </c>
      <c r="F1201" t="s">
        <v>12</v>
      </c>
      <c r="G1201">
        <v>40000000</v>
      </c>
      <c r="H1201">
        <v>2000</v>
      </c>
      <c r="I1201">
        <v>5.0999999999999996</v>
      </c>
    </row>
    <row r="1202" spans="1:9" x14ac:dyDescent="0.45">
      <c r="A1202" t="s">
        <v>2225</v>
      </c>
      <c r="B1202">
        <v>114</v>
      </c>
      <c r="C1202">
        <v>18996755</v>
      </c>
      <c r="D1202" t="s">
        <v>1366</v>
      </c>
      <c r="E1202" t="s">
        <v>2226</v>
      </c>
      <c r="F1202" t="s">
        <v>12</v>
      </c>
      <c r="G1202">
        <v>45000000</v>
      </c>
      <c r="H1202">
        <v>2012</v>
      </c>
      <c r="I1202">
        <v>7.6</v>
      </c>
    </row>
    <row r="1203" spans="1:9" x14ac:dyDescent="0.45">
      <c r="A1203" t="s">
        <v>2227</v>
      </c>
      <c r="B1203">
        <v>107</v>
      </c>
      <c r="C1203">
        <v>14375181</v>
      </c>
      <c r="D1203" t="s">
        <v>2228</v>
      </c>
      <c r="E1203" t="s">
        <v>2229</v>
      </c>
      <c r="F1203" t="s">
        <v>12</v>
      </c>
      <c r="G1203">
        <v>51000000</v>
      </c>
      <c r="H1203">
        <v>1987</v>
      </c>
      <c r="I1203">
        <v>4.2</v>
      </c>
    </row>
    <row r="1204" spans="1:9" x14ac:dyDescent="0.45">
      <c r="A1204" t="s">
        <v>1793</v>
      </c>
      <c r="B1204">
        <v>87</v>
      </c>
      <c r="C1204">
        <v>20999103</v>
      </c>
      <c r="D1204" t="s">
        <v>2230</v>
      </c>
      <c r="E1204" t="s">
        <v>2231</v>
      </c>
      <c r="F1204" t="s">
        <v>12</v>
      </c>
      <c r="G1204">
        <v>40000000</v>
      </c>
      <c r="H1204">
        <v>2009</v>
      </c>
      <c r="I1204">
        <v>7.8</v>
      </c>
    </row>
    <row r="1205" spans="1:9" x14ac:dyDescent="0.45">
      <c r="A1205" t="s">
        <v>1491</v>
      </c>
      <c r="B1205">
        <v>103</v>
      </c>
      <c r="C1205">
        <v>14448589</v>
      </c>
      <c r="D1205" t="s">
        <v>570</v>
      </c>
      <c r="E1205" t="s">
        <v>2232</v>
      </c>
      <c r="F1205" t="s">
        <v>12</v>
      </c>
      <c r="G1205">
        <v>40000000</v>
      </c>
      <c r="H1205">
        <v>2002</v>
      </c>
      <c r="I1205">
        <v>5.8</v>
      </c>
    </row>
    <row r="1206" spans="1:9" x14ac:dyDescent="0.45">
      <c r="A1206" t="s">
        <v>1790</v>
      </c>
      <c r="B1206">
        <v>99</v>
      </c>
      <c r="C1206">
        <v>14358033</v>
      </c>
      <c r="D1206" t="s">
        <v>2233</v>
      </c>
      <c r="E1206" t="s">
        <v>2234</v>
      </c>
      <c r="F1206" t="s">
        <v>12</v>
      </c>
      <c r="G1206">
        <v>40000000</v>
      </c>
      <c r="H1206">
        <v>1992</v>
      </c>
      <c r="I1206">
        <v>5.9</v>
      </c>
    </row>
    <row r="1207" spans="1:9" x14ac:dyDescent="0.45">
      <c r="A1207" t="s">
        <v>1401</v>
      </c>
      <c r="B1207">
        <v>122</v>
      </c>
      <c r="C1207">
        <v>33201661</v>
      </c>
      <c r="D1207" t="s">
        <v>570</v>
      </c>
      <c r="E1207" t="s">
        <v>2235</v>
      </c>
      <c r="F1207" t="s">
        <v>496</v>
      </c>
      <c r="G1207">
        <v>77000000</v>
      </c>
      <c r="H1207">
        <v>2001</v>
      </c>
      <c r="I1207">
        <v>8.4</v>
      </c>
    </row>
    <row r="1208" spans="1:9" x14ac:dyDescent="0.45">
      <c r="A1208" t="s">
        <v>2236</v>
      </c>
      <c r="B1208">
        <v>91</v>
      </c>
      <c r="C1208">
        <v>14018364</v>
      </c>
      <c r="D1208" t="s">
        <v>2238</v>
      </c>
      <c r="E1208" t="s">
        <v>2239</v>
      </c>
      <c r="F1208" t="s">
        <v>12</v>
      </c>
      <c r="G1208">
        <v>30000000</v>
      </c>
      <c r="H1208">
        <v>2004</v>
      </c>
      <c r="I1208">
        <v>4.8</v>
      </c>
    </row>
    <row r="1209" spans="1:9" x14ac:dyDescent="0.45">
      <c r="A1209" t="s">
        <v>2240</v>
      </c>
      <c r="B1209">
        <v>103</v>
      </c>
      <c r="C1209">
        <v>13395939</v>
      </c>
      <c r="D1209" t="s">
        <v>481</v>
      </c>
      <c r="E1209" t="s">
        <v>2241</v>
      </c>
      <c r="F1209" t="s">
        <v>12</v>
      </c>
      <c r="G1209">
        <v>60000000</v>
      </c>
      <c r="H1209">
        <v>2004</v>
      </c>
      <c r="I1209">
        <v>6.2</v>
      </c>
    </row>
    <row r="1210" spans="1:9" x14ac:dyDescent="0.45">
      <c r="A1210" t="s">
        <v>2090</v>
      </c>
      <c r="B1210">
        <v>107</v>
      </c>
      <c r="C1210">
        <v>20113965</v>
      </c>
      <c r="D1210" t="s">
        <v>2101</v>
      </c>
      <c r="E1210" t="s">
        <v>2242</v>
      </c>
      <c r="F1210" t="s">
        <v>12</v>
      </c>
      <c r="G1210">
        <v>40000000</v>
      </c>
      <c r="H1210">
        <v>2012</v>
      </c>
      <c r="I1210">
        <v>6.5</v>
      </c>
    </row>
    <row r="1211" spans="1:9" x14ac:dyDescent="0.45">
      <c r="A1211" t="s">
        <v>2243</v>
      </c>
      <c r="B1211">
        <v>106</v>
      </c>
      <c r="C1211">
        <v>13376506</v>
      </c>
      <c r="D1211" t="s">
        <v>1152</v>
      </c>
      <c r="E1211" t="s">
        <v>2244</v>
      </c>
      <c r="F1211" t="s">
        <v>12</v>
      </c>
      <c r="G1211">
        <v>40000000</v>
      </c>
      <c r="H1211">
        <v>1999</v>
      </c>
      <c r="I1211">
        <v>6.3</v>
      </c>
    </row>
    <row r="1212" spans="1:9" x14ac:dyDescent="0.45">
      <c r="A1212" t="s">
        <v>592</v>
      </c>
      <c r="B1212">
        <v>109</v>
      </c>
      <c r="C1212">
        <v>13838130</v>
      </c>
      <c r="D1212" t="s">
        <v>660</v>
      </c>
      <c r="E1212" t="s">
        <v>2247</v>
      </c>
      <c r="F1212" t="s">
        <v>12</v>
      </c>
      <c r="G1212">
        <v>40000000</v>
      </c>
      <c r="H1212">
        <v>2009</v>
      </c>
      <c r="I1212">
        <v>5.9</v>
      </c>
    </row>
    <row r="1213" spans="1:9" x14ac:dyDescent="0.45">
      <c r="A1213" t="s">
        <v>1824</v>
      </c>
      <c r="B1213">
        <v>89</v>
      </c>
      <c r="C1213">
        <v>9652000</v>
      </c>
      <c r="D1213" t="s">
        <v>565</v>
      </c>
      <c r="E1213" t="s">
        <v>2248</v>
      </c>
      <c r="F1213" t="s">
        <v>12</v>
      </c>
      <c r="G1213">
        <v>40000000</v>
      </c>
      <c r="H1213">
        <v>2003</v>
      </c>
      <c r="I1213">
        <v>5.8</v>
      </c>
    </row>
    <row r="1214" spans="1:9" x14ac:dyDescent="0.45">
      <c r="A1214" t="s">
        <v>2250</v>
      </c>
      <c r="B1214">
        <v>119</v>
      </c>
      <c r="C1214">
        <v>7000000</v>
      </c>
      <c r="D1214" t="s">
        <v>239</v>
      </c>
      <c r="E1214" t="s">
        <v>2251</v>
      </c>
      <c r="F1214" t="s">
        <v>12</v>
      </c>
      <c r="G1214">
        <v>36000000</v>
      </c>
      <c r="H1214">
        <v>1980</v>
      </c>
      <c r="I1214">
        <v>4.7</v>
      </c>
    </row>
    <row r="1215" spans="1:9" x14ac:dyDescent="0.45">
      <c r="A1215" t="s">
        <v>2252</v>
      </c>
      <c r="B1215">
        <v>83</v>
      </c>
      <c r="C1215">
        <v>10431220</v>
      </c>
      <c r="D1215" t="s">
        <v>218</v>
      </c>
      <c r="E1215" t="s">
        <v>2253</v>
      </c>
      <c r="F1215" t="s">
        <v>12</v>
      </c>
      <c r="G1215">
        <v>24000000</v>
      </c>
      <c r="H1215">
        <v>1999</v>
      </c>
      <c r="I1215">
        <v>4.0999999999999996</v>
      </c>
    </row>
    <row r="1216" spans="1:9" x14ac:dyDescent="0.45">
      <c r="A1216" t="s">
        <v>2254</v>
      </c>
      <c r="B1216">
        <v>108</v>
      </c>
      <c r="C1216">
        <v>10326062</v>
      </c>
      <c r="D1216" t="s">
        <v>2255</v>
      </c>
      <c r="E1216" t="s">
        <v>2256</v>
      </c>
      <c r="F1216" t="s">
        <v>12</v>
      </c>
      <c r="G1216">
        <v>33000000</v>
      </c>
      <c r="H1216">
        <v>2009</v>
      </c>
      <c r="I1216">
        <v>6.8</v>
      </c>
    </row>
    <row r="1217" spans="1:9" x14ac:dyDescent="0.45">
      <c r="A1217" t="s">
        <v>1726</v>
      </c>
      <c r="B1217">
        <v>102</v>
      </c>
      <c r="C1217">
        <v>6114237</v>
      </c>
      <c r="D1217" t="s">
        <v>757</v>
      </c>
      <c r="E1217" t="s">
        <v>2257</v>
      </c>
      <c r="F1217" t="s">
        <v>12</v>
      </c>
      <c r="G1217">
        <v>40000000</v>
      </c>
      <c r="H1217">
        <v>2001</v>
      </c>
      <c r="I1217">
        <v>6.2</v>
      </c>
    </row>
    <row r="1218" spans="1:9" x14ac:dyDescent="0.45">
      <c r="A1218" t="s">
        <v>2194</v>
      </c>
      <c r="B1218">
        <v>93</v>
      </c>
      <c r="C1218">
        <v>4835968</v>
      </c>
      <c r="D1218" t="s">
        <v>17</v>
      </c>
      <c r="E1218" t="s">
        <v>2258</v>
      </c>
      <c r="F1218" t="s">
        <v>12</v>
      </c>
      <c r="G1218">
        <v>40000000</v>
      </c>
      <c r="H1218">
        <v>2002</v>
      </c>
      <c r="I1218">
        <v>4.5</v>
      </c>
    </row>
    <row r="1219" spans="1:9" x14ac:dyDescent="0.45">
      <c r="A1219" t="s">
        <v>2259</v>
      </c>
      <c r="B1219">
        <v>84</v>
      </c>
      <c r="C1219">
        <v>4777007</v>
      </c>
      <c r="D1219" t="s">
        <v>2260</v>
      </c>
      <c r="E1219" t="s">
        <v>2261</v>
      </c>
      <c r="F1219" t="s">
        <v>12</v>
      </c>
      <c r="G1219">
        <v>40000000</v>
      </c>
      <c r="H1219">
        <v>2001</v>
      </c>
      <c r="I1219">
        <v>5.8</v>
      </c>
    </row>
    <row r="1220" spans="1:9" x14ac:dyDescent="0.45">
      <c r="A1220" t="s">
        <v>1768</v>
      </c>
      <c r="B1220">
        <v>107</v>
      </c>
      <c r="C1220">
        <v>3675072</v>
      </c>
      <c r="D1220" t="s">
        <v>398</v>
      </c>
      <c r="E1220" t="s">
        <v>2262</v>
      </c>
      <c r="F1220" t="s">
        <v>12</v>
      </c>
      <c r="G1220">
        <v>26000000</v>
      </c>
      <c r="H1220">
        <v>2007</v>
      </c>
      <c r="I1220">
        <v>7.3</v>
      </c>
    </row>
    <row r="1221" spans="1:9" x14ac:dyDescent="0.45">
      <c r="A1221" t="s">
        <v>1374</v>
      </c>
      <c r="B1221">
        <v>91</v>
      </c>
      <c r="C1221">
        <v>18438149</v>
      </c>
      <c r="D1221" t="s">
        <v>863</v>
      </c>
      <c r="E1221" t="s">
        <v>2264</v>
      </c>
      <c r="F1221" t="s">
        <v>12</v>
      </c>
      <c r="G1221">
        <v>40000000</v>
      </c>
      <c r="H1221">
        <v>2012</v>
      </c>
      <c r="I1221">
        <v>5.9</v>
      </c>
    </row>
    <row r="1222" spans="1:9" x14ac:dyDescent="0.45">
      <c r="A1222" t="s">
        <v>2265</v>
      </c>
      <c r="B1222">
        <v>94</v>
      </c>
      <c r="C1222">
        <v>511920</v>
      </c>
      <c r="D1222" t="s">
        <v>2266</v>
      </c>
      <c r="E1222" t="s">
        <v>2267</v>
      </c>
      <c r="F1222" t="s">
        <v>12</v>
      </c>
      <c r="G1222">
        <v>40000000</v>
      </c>
      <c r="H1222">
        <v>2008</v>
      </c>
      <c r="I1222">
        <v>4.4000000000000004</v>
      </c>
    </row>
    <row r="1223" spans="1:9" x14ac:dyDescent="0.45">
      <c r="A1223" t="s">
        <v>1657</v>
      </c>
      <c r="B1223">
        <v>115</v>
      </c>
      <c r="C1223">
        <v>10640645</v>
      </c>
      <c r="D1223" t="s">
        <v>381</v>
      </c>
      <c r="E1223" t="s">
        <v>2268</v>
      </c>
      <c r="F1223" t="s">
        <v>12</v>
      </c>
      <c r="G1223">
        <v>40000000</v>
      </c>
      <c r="H1223">
        <v>2015</v>
      </c>
      <c r="I1223">
        <v>5.8</v>
      </c>
    </row>
    <row r="1224" spans="1:9" x14ac:dyDescent="0.45">
      <c r="A1224" t="s">
        <v>2269</v>
      </c>
      <c r="B1224">
        <v>93</v>
      </c>
      <c r="C1224">
        <v>652526</v>
      </c>
      <c r="D1224" t="s">
        <v>2270</v>
      </c>
      <c r="E1224" t="s">
        <v>2271</v>
      </c>
      <c r="F1224" t="s">
        <v>12</v>
      </c>
      <c r="G1224">
        <v>40000000</v>
      </c>
      <c r="H1224">
        <v>2006</v>
      </c>
      <c r="I1224">
        <v>5.0999999999999996</v>
      </c>
    </row>
    <row r="1225" spans="1:9" x14ac:dyDescent="0.45">
      <c r="A1225" t="s">
        <v>897</v>
      </c>
      <c r="B1225">
        <v>105</v>
      </c>
      <c r="C1225">
        <v>80050171</v>
      </c>
      <c r="D1225" t="s">
        <v>658</v>
      </c>
      <c r="E1225" t="s">
        <v>2272</v>
      </c>
      <c r="F1225" t="s">
        <v>12</v>
      </c>
      <c r="G1225">
        <v>20000000</v>
      </c>
      <c r="H1225">
        <v>2007</v>
      </c>
      <c r="I1225">
        <v>6.9</v>
      </c>
    </row>
    <row r="1226" spans="1:9" x14ac:dyDescent="0.45">
      <c r="A1226" t="s">
        <v>1478</v>
      </c>
      <c r="B1226">
        <v>107</v>
      </c>
      <c r="C1226">
        <v>7564000</v>
      </c>
      <c r="D1226" t="s">
        <v>1774</v>
      </c>
      <c r="E1226" t="s">
        <v>2273</v>
      </c>
      <c r="F1226" t="s">
        <v>12</v>
      </c>
      <c r="G1226">
        <v>20000000</v>
      </c>
      <c r="H1226">
        <v>1995</v>
      </c>
      <c r="I1226">
        <v>6.2</v>
      </c>
    </row>
    <row r="1227" spans="1:9" x14ac:dyDescent="0.45">
      <c r="A1227" t="s">
        <v>2274</v>
      </c>
      <c r="B1227">
        <v>101</v>
      </c>
      <c r="C1227">
        <v>876671</v>
      </c>
      <c r="D1227" t="s">
        <v>2275</v>
      </c>
      <c r="E1227" t="s">
        <v>2276</v>
      </c>
      <c r="F1227" t="s">
        <v>12</v>
      </c>
      <c r="G1227">
        <v>25000000</v>
      </c>
      <c r="H1227">
        <v>2007</v>
      </c>
      <c r="I1227">
        <v>6.9</v>
      </c>
    </row>
    <row r="1228" spans="1:9" x14ac:dyDescent="0.45">
      <c r="A1228" t="s">
        <v>1430</v>
      </c>
      <c r="B1228">
        <v>111</v>
      </c>
      <c r="C1228">
        <v>2869369</v>
      </c>
      <c r="D1228" t="s">
        <v>948</v>
      </c>
      <c r="E1228" t="s">
        <v>2277</v>
      </c>
      <c r="F1228" t="s">
        <v>12</v>
      </c>
      <c r="G1228">
        <v>30000000</v>
      </c>
      <c r="H1228">
        <v>1994</v>
      </c>
      <c r="I1228">
        <v>7.3</v>
      </c>
    </row>
    <row r="1229" spans="1:9" x14ac:dyDescent="0.45">
      <c r="A1229" t="s">
        <v>2278</v>
      </c>
      <c r="B1229">
        <v>113</v>
      </c>
      <c r="C1229">
        <v>128978</v>
      </c>
      <c r="D1229" t="s">
        <v>251</v>
      </c>
      <c r="E1229" t="s">
        <v>2279</v>
      </c>
      <c r="F1229" t="s">
        <v>667</v>
      </c>
      <c r="G1229">
        <v>40000000</v>
      </c>
      <c r="H1229">
        <v>2007</v>
      </c>
      <c r="I1229">
        <v>7.1</v>
      </c>
    </row>
    <row r="1230" spans="1:9" x14ac:dyDescent="0.45">
      <c r="A1230" t="s">
        <v>693</v>
      </c>
      <c r="B1230">
        <v>112</v>
      </c>
      <c r="C1230">
        <v>77231</v>
      </c>
      <c r="D1230" t="s">
        <v>674</v>
      </c>
      <c r="E1230" t="s">
        <v>2280</v>
      </c>
      <c r="F1230" t="s">
        <v>2281</v>
      </c>
      <c r="G1230">
        <v>25000000</v>
      </c>
      <c r="H1230">
        <v>2005</v>
      </c>
      <c r="I1230">
        <v>6</v>
      </c>
    </row>
    <row r="1231" spans="1:9" x14ac:dyDescent="0.45">
      <c r="A1231" t="s">
        <v>2282</v>
      </c>
      <c r="B1231">
        <v>126</v>
      </c>
      <c r="C1231">
        <v>4563029</v>
      </c>
      <c r="D1231" t="s">
        <v>471</v>
      </c>
      <c r="E1231" t="s">
        <v>2283</v>
      </c>
      <c r="F1231" t="s">
        <v>12</v>
      </c>
      <c r="G1231">
        <v>39200000</v>
      </c>
      <c r="H1231">
        <v>2013</v>
      </c>
      <c r="I1231">
        <v>7</v>
      </c>
    </row>
    <row r="1232" spans="1:9" x14ac:dyDescent="0.45">
      <c r="A1232" t="s">
        <v>352</v>
      </c>
      <c r="B1232">
        <v>98</v>
      </c>
      <c r="C1232">
        <v>50693162</v>
      </c>
      <c r="D1232" t="s">
        <v>2284</v>
      </c>
      <c r="E1232" t="s">
        <v>2285</v>
      </c>
      <c r="F1232" t="s">
        <v>12</v>
      </c>
      <c r="G1232">
        <v>23000000</v>
      </c>
      <c r="H1232">
        <v>1994</v>
      </c>
      <c r="I1232">
        <v>7.6</v>
      </c>
    </row>
    <row r="1233" spans="1:9" x14ac:dyDescent="0.45">
      <c r="A1233" t="s">
        <v>2286</v>
      </c>
      <c r="B1233">
        <v>159</v>
      </c>
      <c r="C1233">
        <v>6498000</v>
      </c>
      <c r="D1233" t="s">
        <v>2287</v>
      </c>
      <c r="E1233" t="s">
        <v>2288</v>
      </c>
      <c r="F1233" t="s">
        <v>2289</v>
      </c>
      <c r="G1233">
        <v>18026148</v>
      </c>
      <c r="H1233">
        <v>2015</v>
      </c>
      <c r="I1233">
        <v>8.4</v>
      </c>
    </row>
    <row r="1234" spans="1:9" x14ac:dyDescent="0.45">
      <c r="A1234" t="s">
        <v>428</v>
      </c>
      <c r="B1234">
        <v>107</v>
      </c>
      <c r="C1234">
        <v>63411478</v>
      </c>
      <c r="D1234" t="s">
        <v>2290</v>
      </c>
      <c r="E1234" t="s">
        <v>2291</v>
      </c>
      <c r="F1234" t="s">
        <v>12</v>
      </c>
      <c r="G1234">
        <v>39000000</v>
      </c>
      <c r="H1234">
        <v>2009</v>
      </c>
      <c r="I1234">
        <v>7.1</v>
      </c>
    </row>
    <row r="1235" spans="1:9" x14ac:dyDescent="0.45">
      <c r="A1235" t="s">
        <v>88</v>
      </c>
      <c r="B1235">
        <v>87</v>
      </c>
      <c r="C1235">
        <v>35287788</v>
      </c>
      <c r="D1235" t="s">
        <v>2292</v>
      </c>
      <c r="E1235" t="s">
        <v>2293</v>
      </c>
      <c r="F1235" t="s">
        <v>12</v>
      </c>
      <c r="G1235">
        <v>39000000</v>
      </c>
      <c r="H1235">
        <v>2012</v>
      </c>
      <c r="I1235">
        <v>7</v>
      </c>
    </row>
    <row r="1236" spans="1:9" x14ac:dyDescent="0.45">
      <c r="A1236" t="s">
        <v>33</v>
      </c>
      <c r="B1236">
        <v>119</v>
      </c>
      <c r="C1236">
        <v>25335935</v>
      </c>
      <c r="D1236" t="s">
        <v>78</v>
      </c>
      <c r="E1236" t="s">
        <v>2294</v>
      </c>
      <c r="F1236" t="s">
        <v>12</v>
      </c>
      <c r="G1236">
        <v>40000000</v>
      </c>
      <c r="H1236">
        <v>2005</v>
      </c>
      <c r="I1236">
        <v>8</v>
      </c>
    </row>
    <row r="1237" spans="1:9" x14ac:dyDescent="0.45">
      <c r="A1237" t="s">
        <v>1565</v>
      </c>
      <c r="B1237">
        <v>110</v>
      </c>
      <c r="C1237">
        <v>5881504</v>
      </c>
      <c r="D1237" t="s">
        <v>2295</v>
      </c>
      <c r="E1237" t="s">
        <v>2296</v>
      </c>
      <c r="F1237" t="s">
        <v>12</v>
      </c>
      <c r="G1237">
        <v>39000000</v>
      </c>
      <c r="H1237">
        <v>2004</v>
      </c>
      <c r="I1237">
        <v>5.3</v>
      </c>
    </row>
    <row r="1238" spans="1:9" x14ac:dyDescent="0.45">
      <c r="A1238" t="s">
        <v>1621</v>
      </c>
      <c r="B1238">
        <v>125</v>
      </c>
      <c r="C1238">
        <v>60000000</v>
      </c>
      <c r="D1238" t="s">
        <v>652</v>
      </c>
      <c r="E1238" t="s">
        <v>2297</v>
      </c>
      <c r="F1238" t="s">
        <v>12</v>
      </c>
      <c r="G1238">
        <v>39000000</v>
      </c>
      <c r="H1238">
        <v>1983</v>
      </c>
      <c r="I1238">
        <v>4.9000000000000004</v>
      </c>
    </row>
    <row r="1239" spans="1:9" x14ac:dyDescent="0.45">
      <c r="A1239" t="s">
        <v>844</v>
      </c>
      <c r="B1239">
        <v>113</v>
      </c>
      <c r="C1239">
        <v>29802761</v>
      </c>
      <c r="D1239" t="s">
        <v>1315</v>
      </c>
      <c r="E1239" t="s">
        <v>2298</v>
      </c>
      <c r="F1239" t="s">
        <v>12</v>
      </c>
      <c r="G1239">
        <v>40000000</v>
      </c>
      <c r="H1239">
        <v>2013</v>
      </c>
      <c r="I1239">
        <v>6.4</v>
      </c>
    </row>
    <row r="1240" spans="1:9" x14ac:dyDescent="0.45">
      <c r="A1240" t="s">
        <v>454</v>
      </c>
      <c r="B1240">
        <v>150</v>
      </c>
      <c r="C1240">
        <v>626809</v>
      </c>
      <c r="D1240" t="s">
        <v>372</v>
      </c>
      <c r="E1240" t="s">
        <v>2299</v>
      </c>
      <c r="F1240" t="s">
        <v>667</v>
      </c>
      <c r="G1240">
        <v>553632000</v>
      </c>
      <c r="H1240">
        <v>2008</v>
      </c>
      <c r="I1240">
        <v>7.4</v>
      </c>
    </row>
    <row r="1241" spans="1:9" x14ac:dyDescent="0.45">
      <c r="A1241" t="s">
        <v>1058</v>
      </c>
      <c r="B1241">
        <v>108</v>
      </c>
      <c r="C1241">
        <v>127214072</v>
      </c>
      <c r="D1241" t="s">
        <v>570</v>
      </c>
      <c r="E1241" t="s">
        <v>2300</v>
      </c>
      <c r="F1241" t="s">
        <v>12</v>
      </c>
      <c r="G1241">
        <v>38000000</v>
      </c>
      <c r="H1241">
        <v>2002</v>
      </c>
      <c r="I1241">
        <v>6.1</v>
      </c>
    </row>
    <row r="1242" spans="1:9" x14ac:dyDescent="0.45">
      <c r="A1242" t="s">
        <v>1044</v>
      </c>
      <c r="B1242">
        <v>96</v>
      </c>
      <c r="C1242">
        <v>88915214</v>
      </c>
      <c r="D1242" t="s">
        <v>570</v>
      </c>
      <c r="E1242" t="s">
        <v>2301</v>
      </c>
      <c r="F1242" t="s">
        <v>12</v>
      </c>
      <c r="G1242">
        <v>38000000</v>
      </c>
      <c r="H1242">
        <v>2009</v>
      </c>
      <c r="I1242">
        <v>6.5</v>
      </c>
    </row>
    <row r="1243" spans="1:9" x14ac:dyDescent="0.45">
      <c r="A1243" t="s">
        <v>2302</v>
      </c>
      <c r="B1243">
        <v>93</v>
      </c>
      <c r="C1243">
        <v>30400000</v>
      </c>
      <c r="D1243" t="s">
        <v>565</v>
      </c>
      <c r="E1243" t="s">
        <v>2303</v>
      </c>
      <c r="F1243" t="s">
        <v>12</v>
      </c>
      <c r="G1243">
        <v>39000000</v>
      </c>
      <c r="H1243">
        <v>1996</v>
      </c>
      <c r="I1243">
        <v>5.7</v>
      </c>
    </row>
    <row r="1244" spans="1:9" x14ac:dyDescent="0.45">
      <c r="A1244" t="s">
        <v>1633</v>
      </c>
      <c r="B1244">
        <v>100</v>
      </c>
      <c r="C1244">
        <v>85570368</v>
      </c>
      <c r="D1244" t="s">
        <v>1023</v>
      </c>
      <c r="E1244" t="s">
        <v>2304</v>
      </c>
      <c r="F1244" t="s">
        <v>12</v>
      </c>
      <c r="G1244">
        <v>38000000</v>
      </c>
      <c r="H1244">
        <v>2002</v>
      </c>
      <c r="I1244">
        <v>5.0999999999999996</v>
      </c>
    </row>
    <row r="1245" spans="1:9" x14ac:dyDescent="0.45">
      <c r="A1245" t="s">
        <v>2305</v>
      </c>
      <c r="B1245">
        <v>118</v>
      </c>
      <c r="C1245">
        <v>75668868</v>
      </c>
      <c r="D1245" t="s">
        <v>540</v>
      </c>
      <c r="E1245" t="s">
        <v>2306</v>
      </c>
      <c r="F1245" t="s">
        <v>12</v>
      </c>
      <c r="G1245">
        <v>35000000</v>
      </c>
      <c r="H1245">
        <v>1994</v>
      </c>
      <c r="I1245">
        <v>6.6</v>
      </c>
    </row>
    <row r="1246" spans="1:9" x14ac:dyDescent="0.45">
      <c r="A1246" t="s">
        <v>2307</v>
      </c>
      <c r="B1246">
        <v>122</v>
      </c>
      <c r="C1246">
        <v>6594136</v>
      </c>
      <c r="D1246" t="s">
        <v>2308</v>
      </c>
      <c r="E1246" t="s">
        <v>2309</v>
      </c>
      <c r="F1246" t="s">
        <v>667</v>
      </c>
      <c r="G1246">
        <v>38600000</v>
      </c>
      <c r="H1246">
        <v>2013</v>
      </c>
      <c r="I1246">
        <v>6.5</v>
      </c>
    </row>
    <row r="1247" spans="1:9" x14ac:dyDescent="0.45">
      <c r="A1247" t="s">
        <v>233</v>
      </c>
      <c r="B1247">
        <v>120</v>
      </c>
      <c r="C1247">
        <v>58700247</v>
      </c>
      <c r="D1247" t="s">
        <v>73</v>
      </c>
      <c r="E1247" t="s">
        <v>2310</v>
      </c>
      <c r="F1247" t="s">
        <v>12</v>
      </c>
      <c r="G1247">
        <v>38000000</v>
      </c>
      <c r="H1247">
        <v>2011</v>
      </c>
      <c r="I1247">
        <v>6.9</v>
      </c>
    </row>
    <row r="1248" spans="1:9" x14ac:dyDescent="0.45">
      <c r="A1248" t="s">
        <v>2311</v>
      </c>
      <c r="B1248">
        <v>146</v>
      </c>
      <c r="C1248">
        <v>50668906</v>
      </c>
      <c r="D1248" t="s">
        <v>555</v>
      </c>
      <c r="E1248" t="s">
        <v>2312</v>
      </c>
      <c r="F1248" t="s">
        <v>12</v>
      </c>
      <c r="G1248">
        <v>38000000</v>
      </c>
      <c r="H1248">
        <v>1999</v>
      </c>
      <c r="I1248">
        <v>7.6</v>
      </c>
    </row>
    <row r="1249" spans="1:9" x14ac:dyDescent="0.45">
      <c r="A1249" t="s">
        <v>249</v>
      </c>
      <c r="B1249">
        <v>115</v>
      </c>
      <c r="C1249">
        <v>39177215</v>
      </c>
      <c r="D1249" t="s">
        <v>730</v>
      </c>
      <c r="E1249" t="s">
        <v>2313</v>
      </c>
      <c r="F1249" t="s">
        <v>12</v>
      </c>
      <c r="G1249">
        <v>38000000</v>
      </c>
      <c r="H1249">
        <v>2002</v>
      </c>
      <c r="I1249">
        <v>5.6</v>
      </c>
    </row>
    <row r="1250" spans="1:9" x14ac:dyDescent="0.45">
      <c r="A1250" t="s">
        <v>2314</v>
      </c>
      <c r="B1250">
        <v>123</v>
      </c>
      <c r="C1250">
        <v>40334024</v>
      </c>
      <c r="D1250" t="s">
        <v>1431</v>
      </c>
      <c r="E1250" t="s">
        <v>2315</v>
      </c>
      <c r="F1250" t="s">
        <v>12</v>
      </c>
      <c r="G1250">
        <v>35000000</v>
      </c>
      <c r="H1250">
        <v>2001</v>
      </c>
      <c r="I1250">
        <v>6.2</v>
      </c>
    </row>
    <row r="1251" spans="1:9" x14ac:dyDescent="0.45">
      <c r="A1251" t="s">
        <v>1715</v>
      </c>
      <c r="B1251">
        <v>94</v>
      </c>
      <c r="C1251">
        <v>71038190</v>
      </c>
      <c r="D1251" t="s">
        <v>595</v>
      </c>
      <c r="E1251" t="s">
        <v>2316</v>
      </c>
      <c r="F1251" t="s">
        <v>12</v>
      </c>
      <c r="G1251">
        <v>30000000</v>
      </c>
      <c r="H1251">
        <v>2015</v>
      </c>
      <c r="I1251">
        <v>4.4000000000000004</v>
      </c>
    </row>
    <row r="1252" spans="1:9" x14ac:dyDescent="0.45">
      <c r="A1252" t="s">
        <v>2317</v>
      </c>
      <c r="B1252">
        <v>102</v>
      </c>
      <c r="C1252">
        <v>24044532</v>
      </c>
      <c r="D1252" t="s">
        <v>73</v>
      </c>
      <c r="E1252" t="s">
        <v>2318</v>
      </c>
      <c r="F1252" t="s">
        <v>12</v>
      </c>
      <c r="G1252">
        <v>38000000</v>
      </c>
      <c r="H1252">
        <v>2001</v>
      </c>
      <c r="I1252">
        <v>5.6</v>
      </c>
    </row>
    <row r="1253" spans="1:9" x14ac:dyDescent="0.45">
      <c r="A1253" t="s">
        <v>1410</v>
      </c>
      <c r="B1253">
        <v>98</v>
      </c>
      <c r="C1253">
        <v>22770864</v>
      </c>
      <c r="D1253" t="s">
        <v>863</v>
      </c>
      <c r="E1253" t="s">
        <v>2319</v>
      </c>
      <c r="F1253" t="s">
        <v>12</v>
      </c>
      <c r="G1253">
        <v>38000000</v>
      </c>
      <c r="H1253">
        <v>2001</v>
      </c>
      <c r="I1253">
        <v>5.5</v>
      </c>
    </row>
    <row r="1254" spans="1:9" x14ac:dyDescent="0.45">
      <c r="A1254" t="s">
        <v>1283</v>
      </c>
      <c r="B1254">
        <v>133</v>
      </c>
      <c r="C1254">
        <v>18653746</v>
      </c>
      <c r="D1254" t="s">
        <v>284</v>
      </c>
      <c r="E1254" t="s">
        <v>2320</v>
      </c>
      <c r="F1254" t="s">
        <v>12</v>
      </c>
      <c r="G1254">
        <v>38000000</v>
      </c>
      <c r="H1254">
        <v>1999</v>
      </c>
      <c r="I1254">
        <v>6.7</v>
      </c>
    </row>
    <row r="1255" spans="1:9" x14ac:dyDescent="0.45">
      <c r="A1255" t="s">
        <v>249</v>
      </c>
      <c r="B1255">
        <v>118</v>
      </c>
      <c r="C1255">
        <v>17305211</v>
      </c>
      <c r="D1255" t="s">
        <v>737</v>
      </c>
      <c r="E1255" t="s">
        <v>2321</v>
      </c>
      <c r="F1255" t="s">
        <v>12</v>
      </c>
      <c r="G1255">
        <v>38000000</v>
      </c>
      <c r="H1255">
        <v>1996</v>
      </c>
      <c r="I1255">
        <v>6.1</v>
      </c>
    </row>
    <row r="1256" spans="1:9" x14ac:dyDescent="0.45">
      <c r="A1256" t="s">
        <v>1491</v>
      </c>
      <c r="B1256">
        <v>105</v>
      </c>
      <c r="C1256">
        <v>16991902</v>
      </c>
      <c r="D1256" t="s">
        <v>2059</v>
      </c>
      <c r="E1256" t="s">
        <v>2322</v>
      </c>
      <c r="F1256" t="s">
        <v>12</v>
      </c>
      <c r="G1256">
        <v>57000000</v>
      </c>
      <c r="H1256">
        <v>2001</v>
      </c>
      <c r="I1256">
        <v>6.2</v>
      </c>
    </row>
    <row r="1257" spans="1:9" x14ac:dyDescent="0.45">
      <c r="A1257" t="s">
        <v>2323</v>
      </c>
      <c r="B1257">
        <v>109</v>
      </c>
      <c r="C1257">
        <v>47536959</v>
      </c>
      <c r="D1257" t="s">
        <v>1152</v>
      </c>
      <c r="E1257" t="s">
        <v>2324</v>
      </c>
      <c r="F1257" t="s">
        <v>12</v>
      </c>
      <c r="G1257">
        <v>10000000</v>
      </c>
      <c r="H1257">
        <v>2009</v>
      </c>
      <c r="I1257">
        <v>7.3</v>
      </c>
    </row>
    <row r="1258" spans="1:9" x14ac:dyDescent="0.45">
      <c r="A1258" t="s">
        <v>64</v>
      </c>
      <c r="B1258">
        <v>129</v>
      </c>
      <c r="C1258">
        <v>10300000</v>
      </c>
      <c r="D1258" t="s">
        <v>2325</v>
      </c>
      <c r="E1258" t="s">
        <v>2326</v>
      </c>
      <c r="F1258" t="s">
        <v>12</v>
      </c>
      <c r="G1258">
        <v>38000000</v>
      </c>
      <c r="H1258">
        <v>1996</v>
      </c>
      <c r="I1258">
        <v>6.6</v>
      </c>
    </row>
    <row r="1259" spans="1:9" x14ac:dyDescent="0.45">
      <c r="A1259" t="s">
        <v>1790</v>
      </c>
      <c r="B1259">
        <v>109</v>
      </c>
      <c r="C1259">
        <v>13782838</v>
      </c>
      <c r="D1259" t="s">
        <v>2327</v>
      </c>
      <c r="E1259" t="s">
        <v>2328</v>
      </c>
      <c r="F1259" t="s">
        <v>12</v>
      </c>
      <c r="G1259">
        <v>15000000</v>
      </c>
      <c r="H1259">
        <v>1982</v>
      </c>
      <c r="I1259">
        <v>8.1999999999999993</v>
      </c>
    </row>
    <row r="1260" spans="1:9" x14ac:dyDescent="0.45">
      <c r="A1260" t="s">
        <v>473</v>
      </c>
      <c r="B1260">
        <v>127</v>
      </c>
      <c r="C1260">
        <v>41997790</v>
      </c>
      <c r="D1260" t="s">
        <v>954</v>
      </c>
      <c r="E1260" t="s">
        <v>2329</v>
      </c>
      <c r="F1260" t="s">
        <v>12</v>
      </c>
      <c r="G1260">
        <v>38000000</v>
      </c>
      <c r="H1260">
        <v>2013</v>
      </c>
      <c r="I1260">
        <v>6.4</v>
      </c>
    </row>
    <row r="1261" spans="1:9" x14ac:dyDescent="0.45">
      <c r="A1261" t="s">
        <v>2330</v>
      </c>
      <c r="B1261">
        <v>118</v>
      </c>
      <c r="C1261">
        <v>6482195</v>
      </c>
      <c r="D1261" t="s">
        <v>762</v>
      </c>
      <c r="E1261" t="s">
        <v>2331</v>
      </c>
      <c r="F1261" t="s">
        <v>12</v>
      </c>
      <c r="G1261">
        <v>37000000</v>
      </c>
      <c r="H1261">
        <v>1997</v>
      </c>
      <c r="I1261">
        <v>6.4</v>
      </c>
    </row>
    <row r="1262" spans="1:9" x14ac:dyDescent="0.45">
      <c r="A1262" t="s">
        <v>2332</v>
      </c>
      <c r="B1262">
        <v>110</v>
      </c>
      <c r="C1262">
        <v>623374</v>
      </c>
      <c r="D1262" t="s">
        <v>2333</v>
      </c>
      <c r="E1262" t="s">
        <v>2334</v>
      </c>
      <c r="F1262" t="s">
        <v>12</v>
      </c>
      <c r="G1262">
        <v>38000000</v>
      </c>
      <c r="H1262">
        <v>2001</v>
      </c>
      <c r="I1262">
        <v>5.2</v>
      </c>
    </row>
    <row r="1263" spans="1:9" x14ac:dyDescent="0.45">
      <c r="A1263" t="s">
        <v>1049</v>
      </c>
      <c r="B1263">
        <v>90</v>
      </c>
      <c r="C1263">
        <v>7871693</v>
      </c>
      <c r="D1263" t="s">
        <v>2335</v>
      </c>
      <c r="E1263" t="s">
        <v>2336</v>
      </c>
      <c r="F1263" t="s">
        <v>12</v>
      </c>
      <c r="G1263">
        <v>55000000</v>
      </c>
      <c r="H1263">
        <v>2008</v>
      </c>
      <c r="I1263">
        <v>6.5</v>
      </c>
    </row>
    <row r="1264" spans="1:9" x14ac:dyDescent="0.45">
      <c r="A1264" t="s">
        <v>2337</v>
      </c>
      <c r="B1264">
        <v>144</v>
      </c>
      <c r="C1264">
        <v>16377274</v>
      </c>
      <c r="D1264" t="s">
        <v>1152</v>
      </c>
      <c r="E1264" t="s">
        <v>2338</v>
      </c>
      <c r="F1264" t="s">
        <v>12</v>
      </c>
      <c r="G1264">
        <v>32000000</v>
      </c>
      <c r="H1264">
        <v>2012</v>
      </c>
      <c r="I1264">
        <v>7.1</v>
      </c>
    </row>
    <row r="1265" spans="1:9" x14ac:dyDescent="0.45">
      <c r="A1265" t="s">
        <v>1726</v>
      </c>
      <c r="B1265">
        <v>130</v>
      </c>
      <c r="C1265">
        <v>9589875</v>
      </c>
      <c r="D1265" t="s">
        <v>555</v>
      </c>
      <c r="E1265" t="s">
        <v>2339</v>
      </c>
      <c r="F1265" t="s">
        <v>12</v>
      </c>
      <c r="G1265">
        <v>40000000</v>
      </c>
      <c r="H1265">
        <v>2008</v>
      </c>
      <c r="I1265">
        <v>7.3</v>
      </c>
    </row>
    <row r="1266" spans="1:9" x14ac:dyDescent="0.45">
      <c r="A1266" t="s">
        <v>2340</v>
      </c>
      <c r="B1266">
        <v>112</v>
      </c>
      <c r="C1266">
        <v>34912982</v>
      </c>
      <c r="D1266" t="s">
        <v>78</v>
      </c>
      <c r="E1266" t="s">
        <v>2341</v>
      </c>
      <c r="F1266" t="s">
        <v>12</v>
      </c>
      <c r="G1266">
        <v>38000000</v>
      </c>
      <c r="H1266">
        <v>2016</v>
      </c>
      <c r="I1266">
        <v>5.2</v>
      </c>
    </row>
    <row r="1267" spans="1:9" x14ac:dyDescent="0.45">
      <c r="A1267" t="s">
        <v>2342</v>
      </c>
      <c r="B1267">
        <v>133</v>
      </c>
      <c r="C1267">
        <v>109712885</v>
      </c>
      <c r="D1267" t="s">
        <v>1274</v>
      </c>
      <c r="E1267" t="s">
        <v>2343</v>
      </c>
      <c r="F1267" t="s">
        <v>12</v>
      </c>
      <c r="G1267">
        <v>35000000</v>
      </c>
      <c r="H1267">
        <v>2015</v>
      </c>
      <c r="I1267">
        <v>7.7</v>
      </c>
    </row>
    <row r="1268" spans="1:9" x14ac:dyDescent="0.45">
      <c r="A1268" t="s">
        <v>1992</v>
      </c>
      <c r="B1268">
        <v>150</v>
      </c>
      <c r="C1268">
        <v>92173235</v>
      </c>
      <c r="D1268" t="s">
        <v>730</v>
      </c>
      <c r="E1268" t="s">
        <v>2344</v>
      </c>
      <c r="F1268" t="s">
        <v>12</v>
      </c>
      <c r="G1268">
        <v>37000000</v>
      </c>
      <c r="H1268">
        <v>2010</v>
      </c>
      <c r="I1268">
        <v>7.6</v>
      </c>
    </row>
    <row r="1269" spans="1:9" x14ac:dyDescent="0.45">
      <c r="A1269" t="s">
        <v>2345</v>
      </c>
      <c r="B1269">
        <v>110</v>
      </c>
      <c r="C1269">
        <v>41102171</v>
      </c>
      <c r="D1269" t="s">
        <v>481</v>
      </c>
      <c r="E1269" t="s">
        <v>2346</v>
      </c>
      <c r="F1269" t="s">
        <v>12</v>
      </c>
      <c r="G1269">
        <v>40000000</v>
      </c>
      <c r="H1269">
        <v>2012</v>
      </c>
      <c r="I1269">
        <v>5.7</v>
      </c>
    </row>
    <row r="1270" spans="1:9" x14ac:dyDescent="0.45">
      <c r="A1270" t="s">
        <v>2347</v>
      </c>
      <c r="B1270">
        <v>96</v>
      </c>
      <c r="C1270">
        <v>60338891</v>
      </c>
      <c r="D1270" t="s">
        <v>863</v>
      </c>
      <c r="E1270" t="s">
        <v>2348</v>
      </c>
      <c r="F1270" t="s">
        <v>12</v>
      </c>
      <c r="G1270">
        <v>37000000</v>
      </c>
      <c r="H1270">
        <v>2008</v>
      </c>
      <c r="I1270">
        <v>7</v>
      </c>
    </row>
    <row r="1271" spans="1:9" x14ac:dyDescent="0.45">
      <c r="A1271" t="s">
        <v>2349</v>
      </c>
      <c r="B1271">
        <v>96</v>
      </c>
      <c r="C1271">
        <v>48006503</v>
      </c>
      <c r="D1271" t="s">
        <v>263</v>
      </c>
      <c r="E1271" t="s">
        <v>2350</v>
      </c>
      <c r="F1271" t="s">
        <v>12</v>
      </c>
      <c r="G1271">
        <v>37000000</v>
      </c>
      <c r="H1271">
        <v>2008</v>
      </c>
      <c r="I1271">
        <v>6</v>
      </c>
    </row>
    <row r="1272" spans="1:9" x14ac:dyDescent="0.45">
      <c r="A1272" t="s">
        <v>283</v>
      </c>
      <c r="B1272">
        <v>123</v>
      </c>
      <c r="C1272">
        <v>26903709</v>
      </c>
      <c r="D1272" t="s">
        <v>2351</v>
      </c>
      <c r="E1272" t="s">
        <v>2352</v>
      </c>
      <c r="F1272" t="s">
        <v>12</v>
      </c>
      <c r="G1272">
        <v>38000000</v>
      </c>
      <c r="H1272">
        <v>2013</v>
      </c>
      <c r="I1272">
        <v>8.1</v>
      </c>
    </row>
    <row r="1273" spans="1:9" x14ac:dyDescent="0.45">
      <c r="A1273" t="s">
        <v>2337</v>
      </c>
      <c r="B1273">
        <v>188</v>
      </c>
      <c r="C1273">
        <v>22450975</v>
      </c>
      <c r="D1273" t="s">
        <v>1152</v>
      </c>
      <c r="E1273" t="s">
        <v>2353</v>
      </c>
      <c r="F1273" t="s">
        <v>12</v>
      </c>
      <c r="G1273">
        <v>37000000</v>
      </c>
      <c r="H1273">
        <v>1999</v>
      </c>
      <c r="I1273">
        <v>8</v>
      </c>
    </row>
    <row r="1274" spans="1:9" x14ac:dyDescent="0.45">
      <c r="A1274" t="s">
        <v>2354</v>
      </c>
      <c r="B1274">
        <v>107</v>
      </c>
      <c r="C1274">
        <v>44867349</v>
      </c>
      <c r="D1274" t="s">
        <v>595</v>
      </c>
      <c r="E1274" t="s">
        <v>2355</v>
      </c>
      <c r="F1274" t="s">
        <v>12</v>
      </c>
      <c r="G1274">
        <v>37000000</v>
      </c>
      <c r="H1274">
        <v>2010</v>
      </c>
      <c r="I1274">
        <v>5.6</v>
      </c>
    </row>
    <row r="1275" spans="1:9" x14ac:dyDescent="0.45">
      <c r="A1275" t="s">
        <v>2356</v>
      </c>
      <c r="B1275">
        <v>110</v>
      </c>
      <c r="C1275">
        <v>46813366</v>
      </c>
      <c r="D1275" t="s">
        <v>570</v>
      </c>
      <c r="E1275" t="s">
        <v>2357</v>
      </c>
      <c r="F1275" t="s">
        <v>12</v>
      </c>
      <c r="G1275">
        <v>38000000</v>
      </c>
      <c r="H1275">
        <v>2016</v>
      </c>
      <c r="I1275">
        <v>6.1</v>
      </c>
    </row>
    <row r="1276" spans="1:9" x14ac:dyDescent="0.45">
      <c r="A1276" t="s">
        <v>2358</v>
      </c>
      <c r="B1276">
        <v>113</v>
      </c>
      <c r="C1276">
        <v>72279690</v>
      </c>
      <c r="D1276" t="s">
        <v>2359</v>
      </c>
      <c r="E1276" t="s">
        <v>2360</v>
      </c>
      <c r="F1276" t="s">
        <v>12</v>
      </c>
      <c r="G1276">
        <v>37000000</v>
      </c>
      <c r="H1276">
        <v>2011</v>
      </c>
      <c r="I1276">
        <v>6.9</v>
      </c>
    </row>
    <row r="1277" spans="1:9" x14ac:dyDescent="0.45">
      <c r="A1277" t="s">
        <v>2042</v>
      </c>
      <c r="B1277">
        <v>122</v>
      </c>
      <c r="C1277">
        <v>191449475</v>
      </c>
      <c r="D1277" t="s">
        <v>229</v>
      </c>
      <c r="E1277" t="s">
        <v>2361</v>
      </c>
      <c r="F1277" t="s">
        <v>12</v>
      </c>
      <c r="G1277">
        <v>37000000</v>
      </c>
      <c r="H1277">
        <v>2008</v>
      </c>
      <c r="I1277">
        <v>5.2</v>
      </c>
    </row>
    <row r="1278" spans="1:9" x14ac:dyDescent="0.45">
      <c r="A1278" t="s">
        <v>2122</v>
      </c>
      <c r="B1278">
        <v>116</v>
      </c>
      <c r="C1278">
        <v>71026631</v>
      </c>
      <c r="D1278" t="s">
        <v>730</v>
      </c>
      <c r="E1278" t="s">
        <v>2362</v>
      </c>
      <c r="F1278" t="s">
        <v>12</v>
      </c>
      <c r="G1278">
        <v>36000000</v>
      </c>
      <c r="H1278">
        <v>2002</v>
      </c>
      <c r="I1278">
        <v>7</v>
      </c>
    </row>
    <row r="1279" spans="1:9" x14ac:dyDescent="0.45">
      <c r="A1279" t="s">
        <v>904</v>
      </c>
      <c r="B1279">
        <v>93</v>
      </c>
      <c r="C1279">
        <v>68208190</v>
      </c>
      <c r="D1279" t="s">
        <v>139</v>
      </c>
      <c r="E1279" t="s">
        <v>2363</v>
      </c>
      <c r="F1279" t="s">
        <v>12</v>
      </c>
      <c r="G1279">
        <v>65000000</v>
      </c>
      <c r="H1279">
        <v>1999</v>
      </c>
      <c r="I1279">
        <v>6.3</v>
      </c>
    </row>
    <row r="1280" spans="1:9" x14ac:dyDescent="0.45">
      <c r="A1280" t="s">
        <v>1689</v>
      </c>
      <c r="B1280">
        <v>118</v>
      </c>
      <c r="C1280">
        <v>150368971</v>
      </c>
      <c r="D1280" t="s">
        <v>339</v>
      </c>
      <c r="E1280" t="s">
        <v>2364</v>
      </c>
      <c r="F1280" t="s">
        <v>12</v>
      </c>
      <c r="G1280">
        <v>37000000</v>
      </c>
      <c r="H1280">
        <v>2013</v>
      </c>
      <c r="I1280">
        <v>7</v>
      </c>
    </row>
    <row r="1281" spans="1:9" x14ac:dyDescent="0.45">
      <c r="A1281" t="s">
        <v>217</v>
      </c>
      <c r="B1281">
        <v>93</v>
      </c>
      <c r="C1281">
        <v>50129186</v>
      </c>
      <c r="D1281" t="s">
        <v>381</v>
      </c>
      <c r="E1281" t="s">
        <v>2365</v>
      </c>
      <c r="F1281" t="s">
        <v>12</v>
      </c>
      <c r="G1281">
        <v>36000000</v>
      </c>
      <c r="H1281">
        <v>1997</v>
      </c>
      <c r="I1281">
        <v>6.9</v>
      </c>
    </row>
    <row r="1282" spans="1:9" x14ac:dyDescent="0.45">
      <c r="A1282" t="s">
        <v>2366</v>
      </c>
      <c r="B1282">
        <v>121</v>
      </c>
      <c r="C1282">
        <v>55500000</v>
      </c>
      <c r="D1282" t="s">
        <v>17</v>
      </c>
      <c r="E1282" t="s">
        <v>2367</v>
      </c>
      <c r="F1282" t="s">
        <v>12</v>
      </c>
      <c r="G1282">
        <v>36000000</v>
      </c>
      <c r="H1282">
        <v>1983</v>
      </c>
      <c r="I1282">
        <v>6.2</v>
      </c>
    </row>
    <row r="1283" spans="1:9" x14ac:dyDescent="0.45">
      <c r="A1283" t="s">
        <v>2368</v>
      </c>
      <c r="B1283">
        <v>101</v>
      </c>
      <c r="C1283">
        <v>50213619</v>
      </c>
      <c r="D1283" t="s">
        <v>1830</v>
      </c>
      <c r="E1283" t="s">
        <v>2369</v>
      </c>
      <c r="F1283" t="s">
        <v>12</v>
      </c>
      <c r="G1283">
        <v>36000000</v>
      </c>
      <c r="H1283">
        <v>2010</v>
      </c>
      <c r="I1283">
        <v>6.4</v>
      </c>
    </row>
    <row r="1284" spans="1:9" x14ac:dyDescent="0.45">
      <c r="A1284" t="s">
        <v>2358</v>
      </c>
      <c r="B1284">
        <v>107</v>
      </c>
      <c r="C1284">
        <v>42019483</v>
      </c>
      <c r="D1284" t="s">
        <v>2359</v>
      </c>
      <c r="E1284" t="s">
        <v>2370</v>
      </c>
      <c r="F1284" t="s">
        <v>12</v>
      </c>
      <c r="G1284">
        <v>36000000</v>
      </c>
      <c r="H1284">
        <v>2014</v>
      </c>
      <c r="I1284">
        <v>6.4</v>
      </c>
    </row>
    <row r="1285" spans="1:9" x14ac:dyDescent="0.45">
      <c r="A1285" t="s">
        <v>1570</v>
      </c>
      <c r="B1285">
        <v>124</v>
      </c>
      <c r="C1285">
        <v>23360779</v>
      </c>
      <c r="D1285" t="s">
        <v>2371</v>
      </c>
      <c r="E1285" t="s">
        <v>2372</v>
      </c>
      <c r="F1285" t="s">
        <v>12</v>
      </c>
      <c r="G1285">
        <v>34000000</v>
      </c>
      <c r="H1285">
        <v>2000</v>
      </c>
      <c r="I1285">
        <v>5.7</v>
      </c>
    </row>
    <row r="1286" spans="1:9" x14ac:dyDescent="0.45">
      <c r="A1286" t="s">
        <v>1038</v>
      </c>
      <c r="B1286">
        <v>109</v>
      </c>
      <c r="C1286">
        <v>26183197</v>
      </c>
      <c r="D1286" t="s">
        <v>152</v>
      </c>
      <c r="E1286" t="s">
        <v>2373</v>
      </c>
      <c r="F1286" t="s">
        <v>12</v>
      </c>
      <c r="G1286">
        <v>36000000</v>
      </c>
      <c r="H1286">
        <v>2003</v>
      </c>
      <c r="I1286">
        <v>6.1</v>
      </c>
    </row>
    <row r="1287" spans="1:9" x14ac:dyDescent="0.45">
      <c r="A1287" t="s">
        <v>1129</v>
      </c>
      <c r="B1287">
        <v>105</v>
      </c>
      <c r="C1287">
        <v>20991497</v>
      </c>
      <c r="D1287" t="s">
        <v>481</v>
      </c>
      <c r="E1287" t="s">
        <v>2374</v>
      </c>
      <c r="F1287" t="s">
        <v>12</v>
      </c>
      <c r="G1287">
        <v>37000000</v>
      </c>
      <c r="H1287">
        <v>2015</v>
      </c>
      <c r="I1287">
        <v>5.4</v>
      </c>
    </row>
    <row r="1288" spans="1:9" x14ac:dyDescent="0.45">
      <c r="A1288" t="s">
        <v>1307</v>
      </c>
      <c r="B1288">
        <v>130</v>
      </c>
      <c r="C1288">
        <v>13052741</v>
      </c>
      <c r="D1288" t="s">
        <v>2160</v>
      </c>
      <c r="E1288" t="s">
        <v>2375</v>
      </c>
      <c r="F1288" t="s">
        <v>12</v>
      </c>
      <c r="G1288">
        <v>36000000</v>
      </c>
      <c r="H1288">
        <v>1996</v>
      </c>
      <c r="I1288">
        <v>6.7</v>
      </c>
    </row>
    <row r="1289" spans="1:9" x14ac:dyDescent="0.45">
      <c r="A1289" t="s">
        <v>2376</v>
      </c>
      <c r="B1289">
        <v>127</v>
      </c>
      <c r="C1289">
        <v>14378353</v>
      </c>
      <c r="D1289" t="s">
        <v>1108</v>
      </c>
      <c r="E1289" t="s">
        <v>2377</v>
      </c>
      <c r="F1289" t="s">
        <v>12</v>
      </c>
      <c r="G1289">
        <v>36000000</v>
      </c>
      <c r="H1289">
        <v>1999</v>
      </c>
      <c r="I1289">
        <v>6.8</v>
      </c>
    </row>
    <row r="1290" spans="1:9" x14ac:dyDescent="0.45">
      <c r="A1290" t="s">
        <v>1192</v>
      </c>
      <c r="B1290">
        <v>114</v>
      </c>
      <c r="C1290">
        <v>33037754</v>
      </c>
      <c r="D1290" t="s">
        <v>2037</v>
      </c>
      <c r="E1290" t="s">
        <v>2378</v>
      </c>
      <c r="F1290" t="s">
        <v>12</v>
      </c>
      <c r="G1290">
        <v>37000000</v>
      </c>
      <c r="H1290">
        <v>2011</v>
      </c>
      <c r="I1290">
        <v>6</v>
      </c>
    </row>
    <row r="1291" spans="1:9" x14ac:dyDescent="0.45">
      <c r="A1291" t="s">
        <v>1785</v>
      </c>
      <c r="B1291">
        <v>106</v>
      </c>
      <c r="C1291">
        <v>12339633</v>
      </c>
      <c r="D1291" t="s">
        <v>915</v>
      </c>
      <c r="E1291" t="s">
        <v>2379</v>
      </c>
      <c r="F1291" t="s">
        <v>12</v>
      </c>
      <c r="G1291">
        <v>36000000</v>
      </c>
      <c r="H1291">
        <v>1997</v>
      </c>
      <c r="I1291">
        <v>7.8</v>
      </c>
    </row>
    <row r="1292" spans="1:9" x14ac:dyDescent="0.45">
      <c r="A1292" t="s">
        <v>1773</v>
      </c>
      <c r="B1292">
        <v>95</v>
      </c>
      <c r="C1292">
        <v>2954405</v>
      </c>
      <c r="D1292" t="s">
        <v>2380</v>
      </c>
      <c r="E1292" t="s">
        <v>2381</v>
      </c>
      <c r="F1292" t="s">
        <v>12</v>
      </c>
      <c r="G1292">
        <v>36000000</v>
      </c>
      <c r="H1292">
        <v>2000</v>
      </c>
      <c r="I1292">
        <v>5.3</v>
      </c>
    </row>
    <row r="1293" spans="1:9" x14ac:dyDescent="0.45">
      <c r="A1293" t="s">
        <v>494</v>
      </c>
      <c r="B1293">
        <v>81</v>
      </c>
      <c r="C1293">
        <v>30105968</v>
      </c>
      <c r="D1293" t="s">
        <v>210</v>
      </c>
      <c r="E1293" t="s">
        <v>2382</v>
      </c>
      <c r="F1293" t="s">
        <v>12</v>
      </c>
      <c r="G1293">
        <v>37000000</v>
      </c>
      <c r="H1293">
        <v>2008</v>
      </c>
      <c r="I1293">
        <v>4.5</v>
      </c>
    </row>
    <row r="1294" spans="1:9" x14ac:dyDescent="0.45">
      <c r="A1294" t="s">
        <v>2383</v>
      </c>
      <c r="B1294">
        <v>95</v>
      </c>
      <c r="C1294">
        <v>37788228</v>
      </c>
      <c r="D1294" t="s">
        <v>565</v>
      </c>
      <c r="E1294" t="s">
        <v>2384</v>
      </c>
      <c r="F1294" t="s">
        <v>12</v>
      </c>
      <c r="G1294">
        <v>35200000</v>
      </c>
      <c r="H1294">
        <v>2003</v>
      </c>
      <c r="I1294">
        <v>5.4</v>
      </c>
    </row>
    <row r="1295" spans="1:9" x14ac:dyDescent="0.45">
      <c r="A1295" t="s">
        <v>868</v>
      </c>
      <c r="B1295">
        <v>108</v>
      </c>
      <c r="C1295">
        <v>277313371</v>
      </c>
      <c r="D1295" t="s">
        <v>565</v>
      </c>
      <c r="E1295" t="s">
        <v>2385</v>
      </c>
      <c r="F1295" t="s">
        <v>12</v>
      </c>
      <c r="G1295">
        <v>35000000</v>
      </c>
      <c r="H1295">
        <v>2009</v>
      </c>
      <c r="I1295">
        <v>7.8</v>
      </c>
    </row>
    <row r="1296" spans="1:9" x14ac:dyDescent="0.45">
      <c r="A1296" t="s">
        <v>2386</v>
      </c>
      <c r="B1296">
        <v>105</v>
      </c>
      <c r="C1296">
        <v>2126511</v>
      </c>
      <c r="D1296" t="s">
        <v>2387</v>
      </c>
      <c r="E1296" t="s">
        <v>2388</v>
      </c>
      <c r="F1296" t="s">
        <v>2389</v>
      </c>
      <c r="G1296">
        <v>36000000</v>
      </c>
      <c r="H1296">
        <v>2015</v>
      </c>
      <c r="I1296">
        <v>7.2</v>
      </c>
    </row>
    <row r="1297" spans="1:9" x14ac:dyDescent="0.45">
      <c r="A1297" t="s">
        <v>676</v>
      </c>
      <c r="B1297">
        <v>95</v>
      </c>
      <c r="C1297">
        <v>205399422</v>
      </c>
      <c r="D1297" t="s">
        <v>465</v>
      </c>
      <c r="E1297" t="s">
        <v>2390</v>
      </c>
      <c r="F1297" t="s">
        <v>12</v>
      </c>
      <c r="G1297">
        <v>33000000</v>
      </c>
      <c r="H1297">
        <v>1999</v>
      </c>
      <c r="I1297">
        <v>6.6</v>
      </c>
    </row>
    <row r="1298" spans="1:9" x14ac:dyDescent="0.45">
      <c r="A1298" t="s">
        <v>88</v>
      </c>
      <c r="B1298">
        <v>126</v>
      </c>
      <c r="C1298">
        <v>251188924</v>
      </c>
      <c r="D1298" t="s">
        <v>44</v>
      </c>
      <c r="E1298" t="s">
        <v>2391</v>
      </c>
      <c r="F1298" t="s">
        <v>12</v>
      </c>
      <c r="G1298">
        <v>35000000</v>
      </c>
      <c r="H1298">
        <v>1989</v>
      </c>
      <c r="I1298">
        <v>7.6</v>
      </c>
    </row>
    <row r="1299" spans="1:9" x14ac:dyDescent="0.45">
      <c r="A1299" t="s">
        <v>196</v>
      </c>
      <c r="B1299">
        <v>102</v>
      </c>
      <c r="C1299">
        <v>1068392</v>
      </c>
      <c r="D1299" t="s">
        <v>2392</v>
      </c>
      <c r="E1299" t="s">
        <v>2393</v>
      </c>
      <c r="F1299" t="s">
        <v>12</v>
      </c>
      <c r="G1299">
        <v>36000000</v>
      </c>
      <c r="H1299">
        <v>2011</v>
      </c>
      <c r="I1299">
        <v>5.9</v>
      </c>
    </row>
    <row r="1300" spans="1:9" x14ac:dyDescent="0.45">
      <c r="A1300" t="s">
        <v>357</v>
      </c>
      <c r="B1300">
        <v>121</v>
      </c>
      <c r="C1300">
        <v>144731527</v>
      </c>
      <c r="D1300" t="s">
        <v>115</v>
      </c>
      <c r="E1300" t="s">
        <v>2394</v>
      </c>
      <c r="F1300" t="s">
        <v>12</v>
      </c>
      <c r="G1300">
        <v>35000000</v>
      </c>
      <c r="H1300">
        <v>1992</v>
      </c>
      <c r="I1300">
        <v>6.7</v>
      </c>
    </row>
    <row r="1301" spans="1:9" x14ac:dyDescent="0.45">
      <c r="A1301" t="s">
        <v>706</v>
      </c>
      <c r="B1301">
        <v>129</v>
      </c>
      <c r="C1301">
        <v>255950375</v>
      </c>
      <c r="D1301" t="s">
        <v>555</v>
      </c>
      <c r="E1301" t="s">
        <v>2395</v>
      </c>
      <c r="F1301" t="s">
        <v>12</v>
      </c>
      <c r="G1301">
        <v>29000000</v>
      </c>
      <c r="H1301">
        <v>2009</v>
      </c>
      <c r="I1301">
        <v>7.7</v>
      </c>
    </row>
    <row r="1302" spans="1:9" x14ac:dyDescent="0.45">
      <c r="A1302" t="s">
        <v>1633</v>
      </c>
      <c r="B1302">
        <v>88</v>
      </c>
      <c r="C1302">
        <v>112692062</v>
      </c>
      <c r="D1302" t="s">
        <v>1023</v>
      </c>
      <c r="E1302" t="s">
        <v>2396</v>
      </c>
      <c r="F1302" t="s">
        <v>12</v>
      </c>
      <c r="G1302">
        <v>35000000</v>
      </c>
      <c r="H1302">
        <v>2001</v>
      </c>
      <c r="I1302">
        <v>5.4</v>
      </c>
    </row>
    <row r="1303" spans="1:9" x14ac:dyDescent="0.45">
      <c r="A1303" t="s">
        <v>887</v>
      </c>
      <c r="B1303">
        <v>106</v>
      </c>
      <c r="C1303">
        <v>117528646</v>
      </c>
      <c r="D1303" t="s">
        <v>339</v>
      </c>
      <c r="E1303" t="s">
        <v>2397</v>
      </c>
      <c r="F1303" t="s">
        <v>12</v>
      </c>
      <c r="G1303">
        <v>35000000</v>
      </c>
      <c r="H1303">
        <v>2011</v>
      </c>
      <c r="I1303">
        <v>6.9</v>
      </c>
    </row>
    <row r="1304" spans="1:9" x14ac:dyDescent="0.45">
      <c r="A1304" t="s">
        <v>2347</v>
      </c>
      <c r="B1304">
        <v>110</v>
      </c>
      <c r="C1304">
        <v>171031347</v>
      </c>
      <c r="D1304" t="s">
        <v>2006</v>
      </c>
      <c r="E1304" t="s">
        <v>2398</v>
      </c>
      <c r="F1304" t="s">
        <v>12</v>
      </c>
      <c r="G1304">
        <v>38000000</v>
      </c>
      <c r="H1304">
        <v>2010</v>
      </c>
      <c r="I1304">
        <v>7.7</v>
      </c>
    </row>
    <row r="1305" spans="1:9" x14ac:dyDescent="0.45">
      <c r="A1305" t="s">
        <v>1321</v>
      </c>
      <c r="B1305">
        <v>109</v>
      </c>
      <c r="C1305">
        <v>124732962</v>
      </c>
      <c r="D1305" t="s">
        <v>481</v>
      </c>
      <c r="E1305" t="s">
        <v>2399</v>
      </c>
      <c r="F1305" t="s">
        <v>12</v>
      </c>
      <c r="G1305">
        <v>35000000</v>
      </c>
      <c r="H1305">
        <v>2006</v>
      </c>
      <c r="I1305">
        <v>6.8</v>
      </c>
    </row>
    <row r="1306" spans="1:9" x14ac:dyDescent="0.45">
      <c r="A1306" t="s">
        <v>2400</v>
      </c>
      <c r="B1306">
        <v>143</v>
      </c>
      <c r="C1306">
        <v>82300000</v>
      </c>
      <c r="D1306" t="s">
        <v>467</v>
      </c>
      <c r="E1306" t="s">
        <v>2401</v>
      </c>
      <c r="F1306" t="s">
        <v>12</v>
      </c>
      <c r="G1306">
        <v>35000000</v>
      </c>
      <c r="H1306">
        <v>1979</v>
      </c>
      <c r="I1306">
        <v>6.4</v>
      </c>
    </row>
    <row r="1307" spans="1:9" x14ac:dyDescent="0.45">
      <c r="A1307" t="s">
        <v>887</v>
      </c>
      <c r="B1307">
        <v>120</v>
      </c>
      <c r="C1307">
        <v>134455175</v>
      </c>
      <c r="D1307" t="s">
        <v>339</v>
      </c>
      <c r="E1307" t="s">
        <v>2402</v>
      </c>
      <c r="F1307" t="s">
        <v>12</v>
      </c>
      <c r="G1307">
        <v>35000000</v>
      </c>
      <c r="H1307">
        <v>2013</v>
      </c>
      <c r="I1307">
        <v>5.7</v>
      </c>
    </row>
    <row r="1308" spans="1:9" x14ac:dyDescent="0.45">
      <c r="A1308" t="s">
        <v>161</v>
      </c>
      <c r="B1308">
        <v>128</v>
      </c>
      <c r="C1308">
        <v>79100000</v>
      </c>
      <c r="D1308" t="s">
        <v>521</v>
      </c>
      <c r="E1308" t="s">
        <v>2403</v>
      </c>
      <c r="F1308" t="s">
        <v>12</v>
      </c>
      <c r="G1308">
        <v>35000000</v>
      </c>
      <c r="H1308">
        <v>1991</v>
      </c>
      <c r="I1308">
        <v>7.3</v>
      </c>
    </row>
    <row r="1309" spans="1:9" x14ac:dyDescent="0.45">
      <c r="A1309" t="s">
        <v>1044</v>
      </c>
      <c r="B1309">
        <v>123</v>
      </c>
      <c r="C1309">
        <v>81159365</v>
      </c>
      <c r="D1309" t="s">
        <v>730</v>
      </c>
      <c r="E1309" t="s">
        <v>2404</v>
      </c>
      <c r="F1309" t="s">
        <v>12</v>
      </c>
      <c r="G1309">
        <v>35000000</v>
      </c>
      <c r="H1309">
        <v>2008</v>
      </c>
      <c r="I1309">
        <v>6.8</v>
      </c>
    </row>
    <row r="1310" spans="1:9" x14ac:dyDescent="0.45">
      <c r="A1310" t="s">
        <v>1088</v>
      </c>
      <c r="B1310">
        <v>129</v>
      </c>
      <c r="C1310">
        <v>110008260</v>
      </c>
      <c r="D1310" t="s">
        <v>570</v>
      </c>
      <c r="E1310" t="s">
        <v>2405</v>
      </c>
      <c r="F1310" t="s">
        <v>12</v>
      </c>
      <c r="G1310">
        <v>35000000</v>
      </c>
      <c r="H1310">
        <v>2015</v>
      </c>
      <c r="I1310">
        <v>6.3</v>
      </c>
    </row>
    <row r="1311" spans="1:9" x14ac:dyDescent="0.45">
      <c r="A1311" t="s">
        <v>2406</v>
      </c>
      <c r="B1311">
        <v>105</v>
      </c>
      <c r="C1311">
        <v>67962333</v>
      </c>
      <c r="D1311" t="s">
        <v>570</v>
      </c>
      <c r="E1311" t="s">
        <v>2407</v>
      </c>
      <c r="F1311" t="s">
        <v>12</v>
      </c>
      <c r="G1311">
        <v>35000000</v>
      </c>
      <c r="H1311">
        <v>2005</v>
      </c>
      <c r="I1311">
        <v>5.9</v>
      </c>
    </row>
    <row r="1312" spans="1:9" x14ac:dyDescent="0.45">
      <c r="A1312" t="s">
        <v>899</v>
      </c>
      <c r="B1312">
        <v>162</v>
      </c>
      <c r="C1312">
        <v>78651430</v>
      </c>
      <c r="D1312" t="s">
        <v>1865</v>
      </c>
      <c r="E1312" t="s">
        <v>2408</v>
      </c>
      <c r="F1312" t="s">
        <v>12</v>
      </c>
      <c r="G1312">
        <v>27000000</v>
      </c>
      <c r="H1312">
        <v>1996</v>
      </c>
      <c r="I1312">
        <v>7.4</v>
      </c>
    </row>
    <row r="1313" spans="1:9" x14ac:dyDescent="0.45">
      <c r="A1313" t="s">
        <v>1638</v>
      </c>
      <c r="B1313">
        <v>138</v>
      </c>
      <c r="C1313">
        <v>64604977</v>
      </c>
      <c r="D1313" t="s">
        <v>737</v>
      </c>
      <c r="E1313" t="s">
        <v>2409</v>
      </c>
      <c r="F1313" t="s">
        <v>12</v>
      </c>
      <c r="G1313">
        <v>35000000</v>
      </c>
      <c r="H1313">
        <v>1997</v>
      </c>
      <c r="I1313">
        <v>8.3000000000000007</v>
      </c>
    </row>
    <row r="1314" spans="1:9" x14ac:dyDescent="0.45">
      <c r="A1314" t="s">
        <v>201</v>
      </c>
      <c r="B1314">
        <v>100</v>
      </c>
      <c r="C1314">
        <v>63939454</v>
      </c>
      <c r="D1314" t="s">
        <v>2410</v>
      </c>
      <c r="E1314" t="s">
        <v>2411</v>
      </c>
      <c r="F1314" t="s">
        <v>12</v>
      </c>
      <c r="G1314">
        <v>35000000</v>
      </c>
      <c r="H1314">
        <v>2005</v>
      </c>
      <c r="I1314">
        <v>6.2</v>
      </c>
    </row>
    <row r="1315" spans="1:9" x14ac:dyDescent="0.45">
      <c r="A1315" t="s">
        <v>671</v>
      </c>
      <c r="B1315">
        <v>90</v>
      </c>
      <c r="C1315">
        <v>63826569</v>
      </c>
      <c r="D1315" t="s">
        <v>565</v>
      </c>
      <c r="E1315" t="s">
        <v>2412</v>
      </c>
      <c r="F1315" t="s">
        <v>12</v>
      </c>
      <c r="G1315">
        <v>35000000</v>
      </c>
      <c r="H1315">
        <v>1997</v>
      </c>
      <c r="I1315">
        <v>6.3</v>
      </c>
    </row>
    <row r="1316" spans="1:9" x14ac:dyDescent="0.45">
      <c r="A1316" t="s">
        <v>504</v>
      </c>
      <c r="B1316">
        <v>108</v>
      </c>
      <c r="C1316">
        <v>60054449</v>
      </c>
      <c r="D1316" t="s">
        <v>759</v>
      </c>
      <c r="E1316" t="s">
        <v>2413</v>
      </c>
      <c r="F1316" t="s">
        <v>12</v>
      </c>
      <c r="G1316">
        <v>35000000</v>
      </c>
      <c r="H1316">
        <v>1995</v>
      </c>
      <c r="I1316">
        <v>5.8</v>
      </c>
    </row>
    <row r="1317" spans="1:9" x14ac:dyDescent="0.45">
      <c r="A1317" t="s">
        <v>2093</v>
      </c>
      <c r="B1317">
        <v>101</v>
      </c>
      <c r="C1317">
        <v>26505000</v>
      </c>
      <c r="D1317" t="s">
        <v>2124</v>
      </c>
      <c r="E1317" t="s">
        <v>2414</v>
      </c>
      <c r="F1317" t="s">
        <v>12</v>
      </c>
      <c r="G1317">
        <v>1800000</v>
      </c>
      <c r="H1317">
        <v>1984</v>
      </c>
      <c r="I1317">
        <v>7.5</v>
      </c>
    </row>
    <row r="1318" spans="1:9" x14ac:dyDescent="0.45">
      <c r="A1318" t="s">
        <v>836</v>
      </c>
      <c r="B1318">
        <v>109</v>
      </c>
      <c r="C1318">
        <v>61280963</v>
      </c>
      <c r="D1318" t="s">
        <v>1454</v>
      </c>
      <c r="E1318" t="s">
        <v>2415</v>
      </c>
      <c r="F1318" t="s">
        <v>12</v>
      </c>
      <c r="G1318">
        <v>33000000</v>
      </c>
      <c r="H1318">
        <v>2000</v>
      </c>
      <c r="I1318">
        <v>6.3</v>
      </c>
    </row>
    <row r="1319" spans="1:9" x14ac:dyDescent="0.45">
      <c r="A1319" t="s">
        <v>1137</v>
      </c>
      <c r="B1319">
        <v>132</v>
      </c>
      <c r="C1319">
        <v>56876365</v>
      </c>
      <c r="D1319" t="s">
        <v>44</v>
      </c>
      <c r="E1319" t="s">
        <v>2416</v>
      </c>
      <c r="F1319" t="s">
        <v>12</v>
      </c>
      <c r="G1319">
        <v>35000000</v>
      </c>
      <c r="H1319">
        <v>1998</v>
      </c>
      <c r="I1319">
        <v>6.4</v>
      </c>
    </row>
    <row r="1320" spans="1:9" x14ac:dyDescent="0.45">
      <c r="A1320" t="s">
        <v>1137</v>
      </c>
      <c r="B1320">
        <v>123</v>
      </c>
      <c r="C1320">
        <v>59699513</v>
      </c>
      <c r="D1320" t="s">
        <v>2417</v>
      </c>
      <c r="E1320" t="s">
        <v>2418</v>
      </c>
      <c r="F1320" t="s">
        <v>12</v>
      </c>
      <c r="G1320">
        <v>35000000</v>
      </c>
      <c r="H1320">
        <v>2010</v>
      </c>
      <c r="I1320">
        <v>7.2</v>
      </c>
    </row>
    <row r="1321" spans="1:9" x14ac:dyDescent="0.45">
      <c r="A1321" t="s">
        <v>2419</v>
      </c>
      <c r="B1321">
        <v>87</v>
      </c>
      <c r="C1321">
        <v>54132596</v>
      </c>
      <c r="D1321" t="s">
        <v>292</v>
      </c>
      <c r="E1321" t="s">
        <v>2420</v>
      </c>
      <c r="F1321" t="s">
        <v>12</v>
      </c>
      <c r="G1321">
        <v>34000000</v>
      </c>
      <c r="H1321">
        <v>2007</v>
      </c>
      <c r="I1321">
        <v>6.3</v>
      </c>
    </row>
    <row r="1322" spans="1:9" x14ac:dyDescent="0.45">
      <c r="A1322" t="s">
        <v>2421</v>
      </c>
      <c r="B1322">
        <v>109</v>
      </c>
      <c r="C1322">
        <v>52277485</v>
      </c>
      <c r="D1322" t="s">
        <v>555</v>
      </c>
      <c r="E1322" t="s">
        <v>2422</v>
      </c>
      <c r="F1322" t="s">
        <v>12</v>
      </c>
      <c r="G1322">
        <v>35000000</v>
      </c>
      <c r="H1322">
        <v>2003</v>
      </c>
      <c r="I1322">
        <v>6.9</v>
      </c>
    </row>
    <row r="1323" spans="1:9" x14ac:dyDescent="0.45">
      <c r="A1323" t="s">
        <v>1257</v>
      </c>
      <c r="B1323">
        <v>109</v>
      </c>
      <c r="C1323">
        <v>55802754</v>
      </c>
      <c r="D1323" t="s">
        <v>570</v>
      </c>
      <c r="E1323" t="s">
        <v>2423</v>
      </c>
      <c r="F1323" t="s">
        <v>12</v>
      </c>
      <c r="G1323">
        <v>35000000</v>
      </c>
      <c r="H1323">
        <v>2011</v>
      </c>
      <c r="I1323">
        <v>6.6</v>
      </c>
    </row>
    <row r="1324" spans="1:9" x14ac:dyDescent="0.45">
      <c r="A1324" t="s">
        <v>2128</v>
      </c>
      <c r="B1324">
        <v>92</v>
      </c>
      <c r="C1324">
        <v>55291815</v>
      </c>
      <c r="D1324" t="s">
        <v>565</v>
      </c>
      <c r="E1324" t="s">
        <v>2424</v>
      </c>
      <c r="F1324" t="s">
        <v>12</v>
      </c>
      <c r="G1324">
        <v>35000000</v>
      </c>
      <c r="H1324">
        <v>2016</v>
      </c>
      <c r="I1324">
        <v>6</v>
      </c>
    </row>
    <row r="1325" spans="1:9" x14ac:dyDescent="0.45">
      <c r="A1325" t="s">
        <v>706</v>
      </c>
      <c r="B1325">
        <v>125</v>
      </c>
      <c r="C1325">
        <v>83299761</v>
      </c>
      <c r="D1325" t="s">
        <v>2425</v>
      </c>
      <c r="E1325" t="s">
        <v>2426</v>
      </c>
      <c r="F1325" t="s">
        <v>12</v>
      </c>
      <c r="G1325">
        <v>35000000</v>
      </c>
      <c r="H1325">
        <v>2013</v>
      </c>
      <c r="I1325">
        <v>7.5</v>
      </c>
    </row>
    <row r="1326" spans="1:9" x14ac:dyDescent="0.45">
      <c r="A1326" t="s">
        <v>1695</v>
      </c>
      <c r="B1326">
        <v>202</v>
      </c>
      <c r="C1326">
        <v>48169908</v>
      </c>
      <c r="D1326" t="s">
        <v>2030</v>
      </c>
      <c r="E1326" t="s">
        <v>2427</v>
      </c>
      <c r="F1326" t="s">
        <v>12</v>
      </c>
      <c r="G1326">
        <v>33000000</v>
      </c>
      <c r="H1326">
        <v>1992</v>
      </c>
      <c r="I1326">
        <v>7.7</v>
      </c>
    </row>
    <row r="1327" spans="1:9" x14ac:dyDescent="0.45">
      <c r="A1327" t="s">
        <v>1088</v>
      </c>
      <c r="B1327">
        <v>134</v>
      </c>
      <c r="C1327">
        <v>67523385</v>
      </c>
      <c r="D1327" t="s">
        <v>565</v>
      </c>
      <c r="E1327" t="s">
        <v>2428</v>
      </c>
      <c r="F1327" t="s">
        <v>12</v>
      </c>
      <c r="G1327">
        <v>35000000</v>
      </c>
      <c r="H1327">
        <v>2012</v>
      </c>
      <c r="I1327">
        <v>6.2</v>
      </c>
    </row>
    <row r="1328" spans="1:9" x14ac:dyDescent="0.45">
      <c r="A1328" t="s">
        <v>745</v>
      </c>
      <c r="B1328">
        <v>88</v>
      </c>
      <c r="C1328">
        <v>49474048</v>
      </c>
      <c r="D1328" t="s">
        <v>1028</v>
      </c>
      <c r="E1328" t="s">
        <v>2429</v>
      </c>
      <c r="F1328" t="s">
        <v>12</v>
      </c>
      <c r="G1328">
        <v>35000000</v>
      </c>
      <c r="H1328">
        <v>2009</v>
      </c>
      <c r="I1328">
        <v>5.4</v>
      </c>
    </row>
    <row r="1329" spans="1:9" x14ac:dyDescent="0.45">
      <c r="A1329" t="s">
        <v>2430</v>
      </c>
      <c r="B1329">
        <v>92</v>
      </c>
      <c r="C1329">
        <v>45802315</v>
      </c>
      <c r="D1329" t="s">
        <v>91</v>
      </c>
      <c r="E1329" t="s">
        <v>2431</v>
      </c>
      <c r="F1329" t="s">
        <v>12</v>
      </c>
      <c r="G1329">
        <v>35000000</v>
      </c>
      <c r="H1329">
        <v>2009</v>
      </c>
      <c r="I1329">
        <v>6.6</v>
      </c>
    </row>
    <row r="1330" spans="1:9" x14ac:dyDescent="0.45">
      <c r="A1330" t="s">
        <v>2090</v>
      </c>
      <c r="B1330">
        <v>91</v>
      </c>
      <c r="C1330">
        <v>43792641</v>
      </c>
      <c r="D1330" t="s">
        <v>570</v>
      </c>
      <c r="E1330" t="s">
        <v>2432</v>
      </c>
      <c r="F1330" t="s">
        <v>12</v>
      </c>
      <c r="G1330">
        <v>35000000</v>
      </c>
      <c r="H1330">
        <v>2007</v>
      </c>
      <c r="I1330">
        <v>5.3</v>
      </c>
    </row>
    <row r="1331" spans="1:9" x14ac:dyDescent="0.45">
      <c r="A1331" t="s">
        <v>750</v>
      </c>
      <c r="B1331">
        <v>75</v>
      </c>
      <c r="C1331">
        <v>57651794</v>
      </c>
      <c r="D1331" t="s">
        <v>1309</v>
      </c>
      <c r="E1331" t="s">
        <v>2433</v>
      </c>
      <c r="F1331" t="s">
        <v>12</v>
      </c>
      <c r="G1331">
        <v>33000000</v>
      </c>
      <c r="H1331">
        <v>2006</v>
      </c>
      <c r="I1331">
        <v>5.6</v>
      </c>
    </row>
    <row r="1332" spans="1:9" x14ac:dyDescent="0.45">
      <c r="A1332" t="s">
        <v>2434</v>
      </c>
      <c r="B1332">
        <v>98</v>
      </c>
      <c r="C1332">
        <v>43894863</v>
      </c>
      <c r="D1332" t="s">
        <v>570</v>
      </c>
      <c r="E1332" t="s">
        <v>2435</v>
      </c>
      <c r="F1332" t="s">
        <v>12</v>
      </c>
      <c r="G1332">
        <v>30000000</v>
      </c>
      <c r="H1332">
        <v>2005</v>
      </c>
      <c r="I1332">
        <v>5.9</v>
      </c>
    </row>
    <row r="1333" spans="1:9" x14ac:dyDescent="0.45">
      <c r="A1333" t="s">
        <v>125</v>
      </c>
      <c r="B1333">
        <v>147</v>
      </c>
      <c r="C1333">
        <v>41954997</v>
      </c>
      <c r="D1333" t="s">
        <v>584</v>
      </c>
      <c r="E1333" t="s">
        <v>2436</v>
      </c>
      <c r="F1333" t="s">
        <v>12</v>
      </c>
      <c r="G1333">
        <v>35000000</v>
      </c>
      <c r="H1333">
        <v>1997</v>
      </c>
      <c r="I1333">
        <v>7.8</v>
      </c>
    </row>
    <row r="1334" spans="1:9" x14ac:dyDescent="0.45">
      <c r="A1334" t="s">
        <v>801</v>
      </c>
      <c r="B1334">
        <v>100</v>
      </c>
      <c r="C1334">
        <v>39532308</v>
      </c>
      <c r="D1334" t="s">
        <v>1402</v>
      </c>
      <c r="E1334" t="s">
        <v>2437</v>
      </c>
      <c r="F1334" t="s">
        <v>12</v>
      </c>
      <c r="G1334">
        <v>33000000</v>
      </c>
      <c r="H1334">
        <v>2002</v>
      </c>
      <c r="I1334">
        <v>6.7</v>
      </c>
    </row>
    <row r="1335" spans="1:9" x14ac:dyDescent="0.45">
      <c r="A1335" t="s">
        <v>2438</v>
      </c>
      <c r="B1335">
        <v>120</v>
      </c>
      <c r="C1335">
        <v>76600000</v>
      </c>
      <c r="D1335" t="s">
        <v>2439</v>
      </c>
      <c r="E1335" t="s">
        <v>2440</v>
      </c>
      <c r="F1335" t="s">
        <v>12</v>
      </c>
      <c r="G1335">
        <v>10700000</v>
      </c>
      <c r="H1335">
        <v>1982</v>
      </c>
      <c r="I1335">
        <v>7.4</v>
      </c>
    </row>
    <row r="1336" spans="1:9" x14ac:dyDescent="0.45">
      <c r="A1336" t="s">
        <v>2347</v>
      </c>
      <c r="B1336">
        <v>104</v>
      </c>
      <c r="C1336">
        <v>39692139</v>
      </c>
      <c r="D1336" t="s">
        <v>1984</v>
      </c>
      <c r="E1336" t="s">
        <v>2441</v>
      </c>
      <c r="F1336" t="s">
        <v>12</v>
      </c>
      <c r="G1336">
        <v>35000000</v>
      </c>
      <c r="H1336">
        <v>2004</v>
      </c>
      <c r="I1336">
        <v>6.2</v>
      </c>
    </row>
    <row r="1337" spans="1:9" x14ac:dyDescent="0.45">
      <c r="A1337" t="s">
        <v>704</v>
      </c>
      <c r="B1337">
        <v>103</v>
      </c>
      <c r="C1337">
        <v>40687294</v>
      </c>
      <c r="D1337" t="s">
        <v>381</v>
      </c>
      <c r="E1337" t="s">
        <v>2442</v>
      </c>
      <c r="F1337" t="s">
        <v>12</v>
      </c>
      <c r="G1337">
        <v>35000000</v>
      </c>
      <c r="H1337">
        <v>2008</v>
      </c>
      <c r="I1337">
        <v>5.4</v>
      </c>
    </row>
    <row r="1338" spans="1:9" x14ac:dyDescent="0.45">
      <c r="A1338" t="s">
        <v>1785</v>
      </c>
      <c r="B1338">
        <v>109</v>
      </c>
      <c r="C1338">
        <v>37553932</v>
      </c>
      <c r="D1338" t="s">
        <v>954</v>
      </c>
      <c r="E1338" t="s">
        <v>2443</v>
      </c>
      <c r="F1338" t="s">
        <v>12</v>
      </c>
      <c r="G1338">
        <v>40000000</v>
      </c>
      <c r="H1338">
        <v>2011</v>
      </c>
      <c r="I1338">
        <v>6.7</v>
      </c>
    </row>
    <row r="1339" spans="1:9" x14ac:dyDescent="0.45">
      <c r="A1339" t="s">
        <v>2444</v>
      </c>
      <c r="B1339">
        <v>104</v>
      </c>
      <c r="C1339">
        <v>37481242</v>
      </c>
      <c r="D1339" t="s">
        <v>570</v>
      </c>
      <c r="E1339" t="s">
        <v>2445</v>
      </c>
      <c r="F1339" t="s">
        <v>12</v>
      </c>
      <c r="G1339">
        <v>35000000</v>
      </c>
      <c r="H1339">
        <v>2010</v>
      </c>
      <c r="I1339">
        <v>5.3</v>
      </c>
    </row>
    <row r="1340" spans="1:9" x14ac:dyDescent="0.45">
      <c r="A1340" t="s">
        <v>2446</v>
      </c>
      <c r="B1340">
        <v>112</v>
      </c>
      <c r="C1340">
        <v>39026186</v>
      </c>
      <c r="D1340" t="s">
        <v>481</v>
      </c>
      <c r="E1340" t="s">
        <v>2447</v>
      </c>
      <c r="F1340" t="s">
        <v>12</v>
      </c>
      <c r="G1340">
        <v>35000000</v>
      </c>
      <c r="H1340">
        <v>2011</v>
      </c>
      <c r="I1340">
        <v>5.9</v>
      </c>
    </row>
    <row r="1341" spans="1:9" x14ac:dyDescent="0.45">
      <c r="A1341" t="s">
        <v>2448</v>
      </c>
      <c r="B1341">
        <v>95</v>
      </c>
      <c r="C1341">
        <v>33422806</v>
      </c>
      <c r="D1341" t="s">
        <v>1807</v>
      </c>
      <c r="E1341" t="s">
        <v>2449</v>
      </c>
      <c r="F1341" t="s">
        <v>12</v>
      </c>
      <c r="G1341">
        <v>50000000</v>
      </c>
      <c r="H1341">
        <v>2001</v>
      </c>
      <c r="I1341">
        <v>4.8</v>
      </c>
    </row>
    <row r="1342" spans="1:9" x14ac:dyDescent="0.45">
      <c r="A1342" t="s">
        <v>1283</v>
      </c>
      <c r="B1342">
        <v>150</v>
      </c>
      <c r="C1342">
        <v>32519322</v>
      </c>
      <c r="D1342" t="s">
        <v>2392</v>
      </c>
      <c r="E1342" t="s">
        <v>2452</v>
      </c>
      <c r="F1342" t="s">
        <v>12</v>
      </c>
      <c r="G1342">
        <v>35000000</v>
      </c>
      <c r="H1342">
        <v>2002</v>
      </c>
      <c r="I1342">
        <v>8.5</v>
      </c>
    </row>
    <row r="1343" spans="1:9" x14ac:dyDescent="0.45">
      <c r="A1343" t="s">
        <v>2042</v>
      </c>
      <c r="B1343">
        <v>101</v>
      </c>
      <c r="C1343">
        <v>37617947</v>
      </c>
      <c r="D1343" t="s">
        <v>1942</v>
      </c>
      <c r="E1343" t="s">
        <v>2453</v>
      </c>
      <c r="F1343" t="s">
        <v>12</v>
      </c>
      <c r="G1343">
        <v>30000000</v>
      </c>
      <c r="H1343">
        <v>2006</v>
      </c>
      <c r="I1343">
        <v>6.8</v>
      </c>
    </row>
    <row r="1344" spans="1:9" x14ac:dyDescent="0.45">
      <c r="A1344" t="s">
        <v>1713</v>
      </c>
      <c r="B1344">
        <v>108</v>
      </c>
      <c r="C1344">
        <v>32048809</v>
      </c>
      <c r="D1344" t="s">
        <v>2124</v>
      </c>
      <c r="E1344" t="s">
        <v>2454</v>
      </c>
      <c r="F1344" t="s">
        <v>12</v>
      </c>
      <c r="G1344">
        <v>30000000</v>
      </c>
      <c r="H1344">
        <v>2005</v>
      </c>
      <c r="I1344">
        <v>5.3</v>
      </c>
    </row>
    <row r="1345" spans="1:9" x14ac:dyDescent="0.45">
      <c r="A1345" t="s">
        <v>1031</v>
      </c>
      <c r="B1345">
        <v>98</v>
      </c>
      <c r="C1345">
        <v>33987757</v>
      </c>
      <c r="D1345" t="s">
        <v>73</v>
      </c>
      <c r="E1345" t="s">
        <v>2455</v>
      </c>
      <c r="F1345" t="s">
        <v>12</v>
      </c>
      <c r="G1345">
        <v>27000000</v>
      </c>
      <c r="H1345">
        <v>2004</v>
      </c>
      <c r="I1345">
        <v>7.3</v>
      </c>
    </row>
    <row r="1346" spans="1:9" x14ac:dyDescent="0.45">
      <c r="A1346" t="s">
        <v>1246</v>
      </c>
      <c r="B1346">
        <v>137</v>
      </c>
      <c r="C1346">
        <v>37304950</v>
      </c>
      <c r="D1346" t="s">
        <v>584</v>
      </c>
      <c r="E1346" t="s">
        <v>2456</v>
      </c>
      <c r="F1346" t="s">
        <v>12</v>
      </c>
      <c r="G1346">
        <v>35000000</v>
      </c>
      <c r="H1346">
        <v>2011</v>
      </c>
      <c r="I1346">
        <v>6.6</v>
      </c>
    </row>
    <row r="1347" spans="1:9" x14ac:dyDescent="0.45">
      <c r="A1347" t="s">
        <v>2457</v>
      </c>
      <c r="B1347">
        <v>112</v>
      </c>
      <c r="C1347">
        <v>30691439</v>
      </c>
      <c r="D1347" t="s">
        <v>1704</v>
      </c>
      <c r="E1347" t="s">
        <v>2458</v>
      </c>
      <c r="F1347" t="s">
        <v>12</v>
      </c>
      <c r="G1347">
        <v>35000000</v>
      </c>
      <c r="H1347">
        <v>2008</v>
      </c>
      <c r="I1347">
        <v>6.2</v>
      </c>
    </row>
    <row r="1348" spans="1:9" x14ac:dyDescent="0.45">
      <c r="A1348" t="s">
        <v>2459</v>
      </c>
      <c r="B1348">
        <v>101</v>
      </c>
      <c r="C1348">
        <v>30307804</v>
      </c>
      <c r="D1348" t="s">
        <v>1686</v>
      </c>
      <c r="E1348" t="s">
        <v>2460</v>
      </c>
      <c r="F1348" t="s">
        <v>12</v>
      </c>
      <c r="G1348">
        <v>35000000</v>
      </c>
      <c r="H1348">
        <v>2002</v>
      </c>
      <c r="I1348">
        <v>5.2</v>
      </c>
    </row>
    <row r="1349" spans="1:9" x14ac:dyDescent="0.45">
      <c r="A1349" t="s">
        <v>930</v>
      </c>
      <c r="B1349">
        <v>103</v>
      </c>
      <c r="C1349">
        <v>30669413</v>
      </c>
      <c r="D1349" t="s">
        <v>1402</v>
      </c>
      <c r="E1349" t="s">
        <v>2461</v>
      </c>
      <c r="F1349" t="s">
        <v>12</v>
      </c>
      <c r="G1349">
        <v>35000000</v>
      </c>
      <c r="H1349">
        <v>1990</v>
      </c>
      <c r="I1349">
        <v>6.2</v>
      </c>
    </row>
    <row r="1350" spans="1:9" x14ac:dyDescent="0.45">
      <c r="A1350" t="s">
        <v>1175</v>
      </c>
      <c r="B1350">
        <v>101</v>
      </c>
      <c r="C1350">
        <v>28687835</v>
      </c>
      <c r="D1350" t="s">
        <v>730</v>
      </c>
      <c r="E1350" t="s">
        <v>2462</v>
      </c>
      <c r="F1350" t="s">
        <v>12</v>
      </c>
      <c r="G1350">
        <v>35000000</v>
      </c>
      <c r="H1350">
        <v>2008</v>
      </c>
      <c r="I1350">
        <v>6.2</v>
      </c>
    </row>
    <row r="1351" spans="1:9" x14ac:dyDescent="0.45">
      <c r="A1351" t="s">
        <v>2463</v>
      </c>
      <c r="B1351">
        <v>112</v>
      </c>
      <c r="C1351">
        <v>26494611</v>
      </c>
      <c r="D1351" t="s">
        <v>2464</v>
      </c>
      <c r="E1351" t="s">
        <v>2465</v>
      </c>
      <c r="F1351" t="s">
        <v>12</v>
      </c>
      <c r="G1351">
        <v>35000000</v>
      </c>
      <c r="H1351">
        <v>1999</v>
      </c>
      <c r="I1351">
        <v>6.6</v>
      </c>
    </row>
    <row r="1352" spans="1:9" x14ac:dyDescent="0.45">
      <c r="A1352" t="s">
        <v>2354</v>
      </c>
      <c r="B1352">
        <v>102</v>
      </c>
      <c r="C1352">
        <v>25266129</v>
      </c>
      <c r="D1352" t="s">
        <v>481</v>
      </c>
      <c r="E1352" t="s">
        <v>2466</v>
      </c>
      <c r="F1352" t="s">
        <v>12</v>
      </c>
      <c r="G1352">
        <v>35000000</v>
      </c>
      <c r="H1352">
        <v>2004</v>
      </c>
      <c r="I1352">
        <v>6.2</v>
      </c>
    </row>
    <row r="1353" spans="1:9" x14ac:dyDescent="0.45">
      <c r="A1353" t="s">
        <v>166</v>
      </c>
      <c r="B1353">
        <v>101</v>
      </c>
      <c r="C1353">
        <v>25863915</v>
      </c>
      <c r="D1353" t="s">
        <v>407</v>
      </c>
      <c r="E1353" t="s">
        <v>2467</v>
      </c>
      <c r="F1353" t="s">
        <v>12</v>
      </c>
      <c r="G1353">
        <v>35000000</v>
      </c>
      <c r="H1353">
        <v>2012</v>
      </c>
      <c r="I1353">
        <v>5.0999999999999996</v>
      </c>
    </row>
    <row r="1354" spans="1:9" x14ac:dyDescent="0.45">
      <c r="A1354" t="s">
        <v>1246</v>
      </c>
      <c r="B1354">
        <v>155</v>
      </c>
      <c r="C1354">
        <v>25078937</v>
      </c>
      <c r="D1354" t="s">
        <v>737</v>
      </c>
      <c r="E1354" t="s">
        <v>2468</v>
      </c>
      <c r="F1354" t="s">
        <v>12</v>
      </c>
      <c r="G1354">
        <v>30000000</v>
      </c>
      <c r="H1354">
        <v>1997</v>
      </c>
      <c r="I1354">
        <v>6.6</v>
      </c>
    </row>
    <row r="1355" spans="1:9" x14ac:dyDescent="0.45">
      <c r="A1355" t="s">
        <v>2469</v>
      </c>
      <c r="B1355">
        <v>109</v>
      </c>
      <c r="C1355">
        <v>28995450</v>
      </c>
      <c r="D1355" t="s">
        <v>173</v>
      </c>
      <c r="E1355" t="s">
        <v>2470</v>
      </c>
      <c r="F1355" t="s">
        <v>12</v>
      </c>
      <c r="G1355">
        <v>35000000</v>
      </c>
      <c r="H1355">
        <v>2010</v>
      </c>
      <c r="I1355">
        <v>6.1</v>
      </c>
    </row>
    <row r="1356" spans="1:9" x14ac:dyDescent="0.45">
      <c r="A1356" t="s">
        <v>1824</v>
      </c>
      <c r="B1356">
        <v>140</v>
      </c>
      <c r="C1356">
        <v>24276500</v>
      </c>
      <c r="D1356" t="s">
        <v>584</v>
      </c>
      <c r="E1356" t="s">
        <v>2472</v>
      </c>
      <c r="F1356" t="s">
        <v>12</v>
      </c>
      <c r="G1356">
        <v>35000000</v>
      </c>
      <c r="H1356">
        <v>1992</v>
      </c>
      <c r="I1356">
        <v>6.6</v>
      </c>
    </row>
    <row r="1357" spans="1:9" x14ac:dyDescent="0.45">
      <c r="A1357" t="s">
        <v>2473</v>
      </c>
      <c r="B1357">
        <v>108</v>
      </c>
      <c r="C1357">
        <v>20981633</v>
      </c>
      <c r="D1357" t="s">
        <v>757</v>
      </c>
      <c r="E1357" t="s">
        <v>2474</v>
      </c>
      <c r="F1357" t="s">
        <v>12</v>
      </c>
      <c r="G1357">
        <v>30000000</v>
      </c>
      <c r="H1357">
        <v>2008</v>
      </c>
      <c r="I1357">
        <v>5.9</v>
      </c>
    </row>
    <row r="1358" spans="1:9" x14ac:dyDescent="0.45">
      <c r="A1358" t="s">
        <v>2475</v>
      </c>
      <c r="B1358">
        <v>96</v>
      </c>
      <c r="C1358">
        <v>22913677</v>
      </c>
      <c r="D1358" t="s">
        <v>892</v>
      </c>
      <c r="E1358" t="s">
        <v>2476</v>
      </c>
      <c r="F1358" t="s">
        <v>12</v>
      </c>
      <c r="G1358">
        <v>35000000</v>
      </c>
      <c r="H1358">
        <v>2004</v>
      </c>
      <c r="I1358">
        <v>6.3</v>
      </c>
    </row>
    <row r="1359" spans="1:9" x14ac:dyDescent="0.45">
      <c r="A1359" t="s">
        <v>2477</v>
      </c>
      <c r="B1359">
        <v>123</v>
      </c>
      <c r="C1359">
        <v>34531832</v>
      </c>
      <c r="D1359" t="s">
        <v>555</v>
      </c>
      <c r="E1359" t="s">
        <v>2478</v>
      </c>
      <c r="F1359" t="s">
        <v>12</v>
      </c>
      <c r="G1359">
        <v>35000000</v>
      </c>
      <c r="H1359">
        <v>2015</v>
      </c>
      <c r="I1359">
        <v>7.1</v>
      </c>
    </row>
    <row r="1360" spans="1:9" x14ac:dyDescent="0.45">
      <c r="A1360" t="s">
        <v>991</v>
      </c>
      <c r="B1360">
        <v>106</v>
      </c>
      <c r="C1360">
        <v>28064226</v>
      </c>
      <c r="D1360" t="s">
        <v>392</v>
      </c>
      <c r="E1360" t="s">
        <v>2479</v>
      </c>
      <c r="F1360" t="s">
        <v>12</v>
      </c>
      <c r="G1360">
        <v>35000000</v>
      </c>
      <c r="H1360">
        <v>2011</v>
      </c>
      <c r="I1360">
        <v>5</v>
      </c>
    </row>
    <row r="1361" spans="1:9" x14ac:dyDescent="0.45">
      <c r="A1361" t="s">
        <v>2480</v>
      </c>
      <c r="B1361">
        <v>76</v>
      </c>
      <c r="C1361">
        <v>19447478</v>
      </c>
      <c r="D1361" t="s">
        <v>2481</v>
      </c>
      <c r="E1361" t="s">
        <v>2482</v>
      </c>
      <c r="F1361" t="s">
        <v>12</v>
      </c>
      <c r="G1361">
        <v>35000000</v>
      </c>
      <c r="H1361">
        <v>2005</v>
      </c>
      <c r="I1361">
        <v>5.6</v>
      </c>
    </row>
    <row r="1362" spans="1:9" x14ac:dyDescent="0.45">
      <c r="A1362" t="s">
        <v>1638</v>
      </c>
      <c r="B1362">
        <v>107</v>
      </c>
      <c r="C1362">
        <v>19389454</v>
      </c>
      <c r="D1362" t="s">
        <v>863</v>
      </c>
      <c r="E1362" t="s">
        <v>2483</v>
      </c>
      <c r="F1362" t="s">
        <v>12</v>
      </c>
      <c r="G1362">
        <v>55000000</v>
      </c>
      <c r="H1362">
        <v>2000</v>
      </c>
      <c r="I1362">
        <v>7.4</v>
      </c>
    </row>
    <row r="1363" spans="1:9" x14ac:dyDescent="0.45">
      <c r="A1363" t="s">
        <v>2484</v>
      </c>
      <c r="B1363">
        <v>82</v>
      </c>
      <c r="C1363">
        <v>25871834</v>
      </c>
      <c r="D1363" t="s">
        <v>2485</v>
      </c>
      <c r="E1363" t="s">
        <v>2486</v>
      </c>
      <c r="F1363" t="s">
        <v>12</v>
      </c>
      <c r="G1363">
        <v>35000000</v>
      </c>
      <c r="H1363">
        <v>2008</v>
      </c>
      <c r="I1363">
        <v>4.5</v>
      </c>
    </row>
    <row r="1364" spans="1:9" x14ac:dyDescent="0.45">
      <c r="A1364" t="s">
        <v>2487</v>
      </c>
      <c r="B1364">
        <v>109</v>
      </c>
      <c r="C1364">
        <v>19692608</v>
      </c>
      <c r="D1364" t="s">
        <v>730</v>
      </c>
      <c r="E1364" t="s">
        <v>2488</v>
      </c>
      <c r="F1364" t="s">
        <v>12</v>
      </c>
      <c r="G1364">
        <v>35000000</v>
      </c>
      <c r="H1364">
        <v>2013</v>
      </c>
      <c r="I1364">
        <v>6.2</v>
      </c>
    </row>
    <row r="1365" spans="1:9" x14ac:dyDescent="0.45">
      <c r="A1365" t="s">
        <v>2093</v>
      </c>
      <c r="B1365">
        <v>99</v>
      </c>
      <c r="C1365">
        <v>19294901</v>
      </c>
      <c r="D1365" t="s">
        <v>2489</v>
      </c>
      <c r="E1365" t="s">
        <v>2490</v>
      </c>
      <c r="F1365" t="s">
        <v>12</v>
      </c>
      <c r="G1365">
        <v>35000000</v>
      </c>
      <c r="H1365">
        <v>2005</v>
      </c>
      <c r="I1365">
        <v>5</v>
      </c>
    </row>
    <row r="1366" spans="1:9" x14ac:dyDescent="0.45">
      <c r="A1366" t="s">
        <v>1481</v>
      </c>
      <c r="B1366">
        <v>91</v>
      </c>
      <c r="C1366">
        <v>20275446</v>
      </c>
      <c r="D1366" t="s">
        <v>115</v>
      </c>
      <c r="E1366" t="s">
        <v>2491</v>
      </c>
      <c r="F1366" t="s">
        <v>12</v>
      </c>
      <c r="G1366">
        <v>35000000</v>
      </c>
      <c r="H1366">
        <v>2012</v>
      </c>
      <c r="I1366">
        <v>6.5</v>
      </c>
    </row>
    <row r="1367" spans="1:9" x14ac:dyDescent="0.45">
      <c r="A1367" t="s">
        <v>2072</v>
      </c>
      <c r="B1367">
        <v>87</v>
      </c>
      <c r="C1367">
        <v>34507079</v>
      </c>
      <c r="D1367" t="s">
        <v>595</v>
      </c>
      <c r="E1367" t="s">
        <v>2492</v>
      </c>
      <c r="F1367" t="s">
        <v>12</v>
      </c>
      <c r="G1367">
        <v>35000000</v>
      </c>
      <c r="H1367">
        <v>2015</v>
      </c>
      <c r="I1367">
        <v>5.0999999999999996</v>
      </c>
    </row>
    <row r="1368" spans="1:9" x14ac:dyDescent="0.45">
      <c r="A1368" t="s">
        <v>1592</v>
      </c>
      <c r="B1368">
        <v>125</v>
      </c>
      <c r="C1368">
        <v>18306166</v>
      </c>
      <c r="D1368" t="s">
        <v>415</v>
      </c>
      <c r="E1368" t="s">
        <v>2493</v>
      </c>
      <c r="F1368" t="s">
        <v>12</v>
      </c>
      <c r="G1368">
        <v>35000000</v>
      </c>
      <c r="H1368">
        <v>2002</v>
      </c>
      <c r="I1368">
        <v>6.5</v>
      </c>
    </row>
    <row r="1369" spans="1:9" x14ac:dyDescent="0.45">
      <c r="A1369" t="s">
        <v>1270</v>
      </c>
      <c r="B1369">
        <v>118</v>
      </c>
      <c r="C1369">
        <v>17609982</v>
      </c>
      <c r="D1369" t="s">
        <v>546</v>
      </c>
      <c r="E1369" t="s">
        <v>2494</v>
      </c>
      <c r="F1369" t="s">
        <v>12</v>
      </c>
      <c r="G1369">
        <v>35000000</v>
      </c>
      <c r="H1369">
        <v>2013</v>
      </c>
      <c r="I1369">
        <v>6.2</v>
      </c>
    </row>
    <row r="1370" spans="1:9" x14ac:dyDescent="0.45">
      <c r="A1370" t="s">
        <v>1738</v>
      </c>
      <c r="B1370">
        <v>98</v>
      </c>
      <c r="C1370">
        <v>16831505</v>
      </c>
      <c r="D1370" t="s">
        <v>1309</v>
      </c>
      <c r="E1370" t="s">
        <v>2495</v>
      </c>
      <c r="F1370" t="s">
        <v>12</v>
      </c>
      <c r="G1370">
        <v>31000000</v>
      </c>
      <c r="H1370">
        <v>2004</v>
      </c>
      <c r="I1370">
        <v>6.3</v>
      </c>
    </row>
    <row r="1371" spans="1:9" x14ac:dyDescent="0.45">
      <c r="A1371" t="s">
        <v>1354</v>
      </c>
      <c r="B1371">
        <v>92</v>
      </c>
      <c r="C1371">
        <v>14998070</v>
      </c>
      <c r="D1371" t="s">
        <v>2496</v>
      </c>
      <c r="E1371" t="s">
        <v>2497</v>
      </c>
      <c r="F1371" t="s">
        <v>12</v>
      </c>
      <c r="G1371">
        <v>35000000</v>
      </c>
      <c r="H1371">
        <v>2007</v>
      </c>
      <c r="I1371">
        <v>6.2</v>
      </c>
    </row>
    <row r="1372" spans="1:9" x14ac:dyDescent="0.45">
      <c r="A1372" t="s">
        <v>783</v>
      </c>
      <c r="B1372">
        <v>115</v>
      </c>
      <c r="C1372">
        <v>14587732</v>
      </c>
      <c r="D1372" t="s">
        <v>653</v>
      </c>
      <c r="E1372" t="s">
        <v>2498</v>
      </c>
      <c r="F1372" t="s">
        <v>12</v>
      </c>
      <c r="G1372">
        <v>35000000</v>
      </c>
      <c r="H1372">
        <v>1991</v>
      </c>
      <c r="I1372">
        <v>5.7</v>
      </c>
    </row>
    <row r="1373" spans="1:9" x14ac:dyDescent="0.45">
      <c r="A1373" t="s">
        <v>2174</v>
      </c>
      <c r="B1373">
        <v>120</v>
      </c>
      <c r="C1373">
        <v>18317151</v>
      </c>
      <c r="D1373" t="s">
        <v>2129</v>
      </c>
      <c r="E1373" t="s">
        <v>2499</v>
      </c>
      <c r="F1373" t="s">
        <v>12</v>
      </c>
      <c r="G1373">
        <v>35000000</v>
      </c>
      <c r="H1373">
        <v>2007</v>
      </c>
      <c r="I1373">
        <v>6.7</v>
      </c>
    </row>
    <row r="1374" spans="1:9" x14ac:dyDescent="0.45">
      <c r="A1374" t="s">
        <v>2500</v>
      </c>
      <c r="B1374">
        <v>111</v>
      </c>
      <c r="C1374">
        <v>11405825</v>
      </c>
      <c r="D1374" t="s">
        <v>1152</v>
      </c>
      <c r="E1374" t="s">
        <v>2501</v>
      </c>
      <c r="F1374" t="s">
        <v>12</v>
      </c>
      <c r="G1374">
        <v>35000000</v>
      </c>
      <c r="H1374">
        <v>2001</v>
      </c>
      <c r="I1374">
        <v>6.8</v>
      </c>
    </row>
    <row r="1375" spans="1:9" x14ac:dyDescent="0.45">
      <c r="A1375" t="s">
        <v>904</v>
      </c>
      <c r="B1375">
        <v>94</v>
      </c>
      <c r="C1375">
        <v>13264986</v>
      </c>
      <c r="D1375" t="s">
        <v>2502</v>
      </c>
      <c r="E1375" t="s">
        <v>2503</v>
      </c>
      <c r="F1375" t="s">
        <v>12</v>
      </c>
      <c r="G1375">
        <v>35000000</v>
      </c>
      <c r="H1375">
        <v>2001</v>
      </c>
      <c r="I1375">
        <v>6</v>
      </c>
    </row>
    <row r="1376" spans="1:9" x14ac:dyDescent="0.45">
      <c r="A1376" t="s">
        <v>2504</v>
      </c>
      <c r="B1376">
        <v>100</v>
      </c>
      <c r="C1376">
        <v>10991381</v>
      </c>
      <c r="D1376" t="s">
        <v>2030</v>
      </c>
      <c r="E1376" t="s">
        <v>2505</v>
      </c>
      <c r="F1376" t="s">
        <v>12</v>
      </c>
      <c r="G1376">
        <v>35000000</v>
      </c>
      <c r="H1376">
        <v>2009</v>
      </c>
      <c r="I1376">
        <v>7.3</v>
      </c>
    </row>
    <row r="1377" spans="1:9" x14ac:dyDescent="0.45">
      <c r="A1377" t="s">
        <v>572</v>
      </c>
      <c r="B1377">
        <v>101</v>
      </c>
      <c r="C1377">
        <v>10268846</v>
      </c>
      <c r="D1377" t="s">
        <v>407</v>
      </c>
      <c r="E1377" t="s">
        <v>2506</v>
      </c>
      <c r="F1377" t="s">
        <v>12</v>
      </c>
      <c r="G1377">
        <v>35000000</v>
      </c>
      <c r="H1377">
        <v>2009</v>
      </c>
      <c r="I1377">
        <v>5.5</v>
      </c>
    </row>
    <row r="1378" spans="1:9" x14ac:dyDescent="0.45">
      <c r="A1378" t="s">
        <v>1650</v>
      </c>
      <c r="B1378">
        <v>139</v>
      </c>
      <c r="C1378">
        <v>13303319</v>
      </c>
      <c r="D1378" t="s">
        <v>1777</v>
      </c>
      <c r="E1378" t="s">
        <v>2507</v>
      </c>
      <c r="F1378" t="s">
        <v>12</v>
      </c>
      <c r="G1378">
        <v>32000000</v>
      </c>
      <c r="H1378">
        <v>2011</v>
      </c>
      <c r="I1378">
        <v>6.7</v>
      </c>
    </row>
    <row r="1379" spans="1:9" x14ac:dyDescent="0.45">
      <c r="A1379" t="s">
        <v>2508</v>
      </c>
      <c r="B1379">
        <v>91</v>
      </c>
      <c r="C1379">
        <v>10076136</v>
      </c>
      <c r="D1379" t="s">
        <v>588</v>
      </c>
      <c r="E1379" t="s">
        <v>2509</v>
      </c>
      <c r="F1379" t="s">
        <v>12</v>
      </c>
      <c r="G1379">
        <v>35000000</v>
      </c>
      <c r="H1379">
        <v>1998</v>
      </c>
      <c r="I1379">
        <v>4.8</v>
      </c>
    </row>
    <row r="1380" spans="1:9" x14ac:dyDescent="0.45">
      <c r="A1380" t="s">
        <v>169</v>
      </c>
      <c r="B1380">
        <v>109</v>
      </c>
      <c r="C1380">
        <v>10499968</v>
      </c>
      <c r="D1380" t="s">
        <v>152</v>
      </c>
      <c r="E1380" t="s">
        <v>2510</v>
      </c>
      <c r="F1380" t="s">
        <v>12</v>
      </c>
      <c r="G1380">
        <v>35000000</v>
      </c>
      <c r="H1380">
        <v>2014</v>
      </c>
      <c r="I1380">
        <v>5.7</v>
      </c>
    </row>
    <row r="1381" spans="1:9" x14ac:dyDescent="0.45">
      <c r="A1381" t="s">
        <v>1697</v>
      </c>
      <c r="B1381">
        <v>102</v>
      </c>
      <c r="C1381">
        <v>7659747</v>
      </c>
      <c r="D1381" t="s">
        <v>392</v>
      </c>
      <c r="E1381" t="s">
        <v>2511</v>
      </c>
      <c r="F1381" t="s">
        <v>12</v>
      </c>
      <c r="G1381">
        <v>38000000</v>
      </c>
      <c r="H1381">
        <v>2003</v>
      </c>
      <c r="I1381">
        <v>5.0999999999999996</v>
      </c>
    </row>
    <row r="1382" spans="1:9" x14ac:dyDescent="0.45">
      <c r="A1382" t="s">
        <v>2512</v>
      </c>
      <c r="B1382">
        <v>103</v>
      </c>
      <c r="C1382">
        <v>7948159</v>
      </c>
      <c r="D1382" t="s">
        <v>152</v>
      </c>
      <c r="E1382" t="s">
        <v>2513</v>
      </c>
      <c r="F1382" t="s">
        <v>12</v>
      </c>
      <c r="G1382">
        <v>35000000</v>
      </c>
      <c r="H1382">
        <v>2008</v>
      </c>
      <c r="I1382">
        <v>6</v>
      </c>
    </row>
    <row r="1383" spans="1:9" x14ac:dyDescent="0.45">
      <c r="A1383" t="s">
        <v>1706</v>
      </c>
      <c r="B1383">
        <v>83</v>
      </c>
      <c r="C1383">
        <v>11631245</v>
      </c>
      <c r="D1383" t="s">
        <v>2514</v>
      </c>
      <c r="E1383" t="s">
        <v>2515</v>
      </c>
      <c r="F1383" t="s">
        <v>12</v>
      </c>
      <c r="G1383">
        <v>35000000</v>
      </c>
      <c r="H1383">
        <v>2006</v>
      </c>
      <c r="I1383">
        <v>4.2</v>
      </c>
    </row>
    <row r="1384" spans="1:9" x14ac:dyDescent="0.45">
      <c r="A1384" t="s">
        <v>144</v>
      </c>
      <c r="B1384">
        <v>123</v>
      </c>
      <c r="C1384">
        <v>10137502</v>
      </c>
      <c r="D1384" t="s">
        <v>2516</v>
      </c>
      <c r="E1384" t="s">
        <v>2517</v>
      </c>
      <c r="F1384" t="s">
        <v>12</v>
      </c>
      <c r="G1384">
        <v>35000000</v>
      </c>
      <c r="H1384">
        <v>2015</v>
      </c>
      <c r="I1384">
        <v>7.4</v>
      </c>
    </row>
    <row r="1385" spans="1:9" x14ac:dyDescent="0.45">
      <c r="A1385" t="s">
        <v>2518</v>
      </c>
      <c r="B1385">
        <v>101</v>
      </c>
      <c r="C1385">
        <v>6448817</v>
      </c>
      <c r="D1385" t="s">
        <v>14</v>
      </c>
      <c r="E1385" t="s">
        <v>2519</v>
      </c>
      <c r="F1385" t="s">
        <v>12</v>
      </c>
      <c r="G1385">
        <v>35000000</v>
      </c>
      <c r="H1385">
        <v>1997</v>
      </c>
      <c r="I1385">
        <v>4.5999999999999996</v>
      </c>
    </row>
    <row r="1386" spans="1:9" x14ac:dyDescent="0.45">
      <c r="A1386" t="s">
        <v>64</v>
      </c>
      <c r="B1386">
        <v>117</v>
      </c>
      <c r="C1386">
        <v>7458269</v>
      </c>
      <c r="D1386" t="s">
        <v>481</v>
      </c>
      <c r="E1386" t="s">
        <v>2520</v>
      </c>
      <c r="F1386" t="s">
        <v>12</v>
      </c>
      <c r="G1386">
        <v>35000000</v>
      </c>
      <c r="H1386">
        <v>2006</v>
      </c>
      <c r="I1386">
        <v>6.9</v>
      </c>
    </row>
    <row r="1387" spans="1:9" x14ac:dyDescent="0.45">
      <c r="A1387" t="s">
        <v>357</v>
      </c>
      <c r="B1387">
        <v>114</v>
      </c>
      <c r="C1387">
        <v>4651977</v>
      </c>
      <c r="D1387" t="s">
        <v>1152</v>
      </c>
      <c r="E1387" t="s">
        <v>2521</v>
      </c>
      <c r="F1387" t="s">
        <v>12</v>
      </c>
      <c r="G1387">
        <v>35000000</v>
      </c>
      <c r="H1387">
        <v>1992</v>
      </c>
      <c r="I1387">
        <v>6.9</v>
      </c>
    </row>
    <row r="1388" spans="1:9" x14ac:dyDescent="0.45">
      <c r="A1388" t="s">
        <v>1270</v>
      </c>
      <c r="B1388">
        <v>330</v>
      </c>
      <c r="C1388">
        <v>4496583</v>
      </c>
      <c r="D1388" t="s">
        <v>662</v>
      </c>
      <c r="E1388" t="s">
        <v>2522</v>
      </c>
      <c r="F1388" t="s">
        <v>12</v>
      </c>
      <c r="G1388">
        <v>35000000</v>
      </c>
      <c r="H1388">
        <v>1993</v>
      </c>
      <c r="I1388">
        <v>8</v>
      </c>
    </row>
    <row r="1389" spans="1:9" x14ac:dyDescent="0.45">
      <c r="A1389" t="s">
        <v>2523</v>
      </c>
      <c r="B1389">
        <v>121</v>
      </c>
      <c r="C1389">
        <v>2221994</v>
      </c>
      <c r="D1389" t="s">
        <v>471</v>
      </c>
      <c r="E1389" t="s">
        <v>2524</v>
      </c>
      <c r="F1389" t="s">
        <v>12</v>
      </c>
      <c r="G1389">
        <v>35000000</v>
      </c>
      <c r="H1389">
        <v>1997</v>
      </c>
      <c r="I1389">
        <v>6.4</v>
      </c>
    </row>
    <row r="1390" spans="1:9" x14ac:dyDescent="0.45">
      <c r="A1390" t="s">
        <v>772</v>
      </c>
      <c r="B1390">
        <v>114</v>
      </c>
      <c r="C1390">
        <v>6592103</v>
      </c>
      <c r="D1390" t="s">
        <v>737</v>
      </c>
      <c r="E1390" t="s">
        <v>2525</v>
      </c>
      <c r="F1390" t="s">
        <v>12</v>
      </c>
      <c r="G1390">
        <v>35000000</v>
      </c>
      <c r="H1390">
        <v>2002</v>
      </c>
      <c r="I1390">
        <v>6.3</v>
      </c>
    </row>
    <row r="1391" spans="1:9" x14ac:dyDescent="0.45">
      <c r="A1391" t="s">
        <v>359</v>
      </c>
      <c r="B1391">
        <v>148</v>
      </c>
      <c r="C1391">
        <v>630779</v>
      </c>
      <c r="D1391" t="s">
        <v>2527</v>
      </c>
      <c r="E1391" t="s">
        <v>2528</v>
      </c>
      <c r="F1391" t="s">
        <v>12</v>
      </c>
      <c r="G1391">
        <v>35000000</v>
      </c>
      <c r="H1391">
        <v>1999</v>
      </c>
      <c r="I1391">
        <v>6.8</v>
      </c>
    </row>
    <row r="1392" spans="1:9" x14ac:dyDescent="0.45">
      <c r="A1392" t="s">
        <v>1347</v>
      </c>
      <c r="B1392">
        <v>113</v>
      </c>
      <c r="C1392">
        <v>102413606</v>
      </c>
      <c r="D1392" t="s">
        <v>557</v>
      </c>
      <c r="E1392" t="s">
        <v>2530</v>
      </c>
      <c r="F1392" t="s">
        <v>12</v>
      </c>
      <c r="G1392">
        <v>34000000</v>
      </c>
      <c r="H1392">
        <v>2014</v>
      </c>
      <c r="I1392">
        <v>6.8</v>
      </c>
    </row>
    <row r="1393" spans="1:9" x14ac:dyDescent="0.45">
      <c r="A1393" t="s">
        <v>2531</v>
      </c>
      <c r="B1393">
        <v>91</v>
      </c>
      <c r="C1393">
        <v>10214013</v>
      </c>
      <c r="D1393" t="s">
        <v>565</v>
      </c>
      <c r="E1393" t="s">
        <v>2532</v>
      </c>
      <c r="F1393" t="s">
        <v>12</v>
      </c>
      <c r="G1393">
        <v>35000000</v>
      </c>
      <c r="H1393">
        <v>2015</v>
      </c>
      <c r="I1393">
        <v>5.4</v>
      </c>
    </row>
    <row r="1394" spans="1:9" x14ac:dyDescent="0.45">
      <c r="A1394" t="s">
        <v>161</v>
      </c>
      <c r="B1394">
        <v>139</v>
      </c>
      <c r="C1394">
        <v>32000000</v>
      </c>
      <c r="D1394" t="s">
        <v>73</v>
      </c>
      <c r="E1394" t="s">
        <v>2533</v>
      </c>
      <c r="F1394" t="s">
        <v>12</v>
      </c>
      <c r="G1394">
        <v>30000000</v>
      </c>
      <c r="H1394">
        <v>1993</v>
      </c>
      <c r="I1394">
        <v>7.2</v>
      </c>
    </row>
    <row r="1395" spans="1:9" x14ac:dyDescent="0.45">
      <c r="A1395" t="s">
        <v>409</v>
      </c>
      <c r="B1395">
        <v>96</v>
      </c>
      <c r="C1395">
        <v>10139254</v>
      </c>
      <c r="D1395" t="s">
        <v>634</v>
      </c>
      <c r="E1395" t="s">
        <v>2534</v>
      </c>
      <c r="F1395" t="s">
        <v>12</v>
      </c>
      <c r="G1395">
        <v>35000000</v>
      </c>
      <c r="H1395">
        <v>2006</v>
      </c>
      <c r="I1395">
        <v>7.3</v>
      </c>
    </row>
    <row r="1396" spans="1:9" x14ac:dyDescent="0.45">
      <c r="A1396" t="s">
        <v>2535</v>
      </c>
      <c r="B1396">
        <v>102</v>
      </c>
      <c r="C1396">
        <v>11227940</v>
      </c>
      <c r="D1396" t="s">
        <v>2536</v>
      </c>
      <c r="E1396" t="s">
        <v>2537</v>
      </c>
      <c r="F1396" t="s">
        <v>12</v>
      </c>
      <c r="G1396">
        <v>34000000</v>
      </c>
      <c r="H1396">
        <v>1999</v>
      </c>
      <c r="I1396">
        <v>5.2</v>
      </c>
    </row>
    <row r="1397" spans="1:9" x14ac:dyDescent="0.45">
      <c r="A1397" t="s">
        <v>609</v>
      </c>
      <c r="B1397">
        <v>96</v>
      </c>
      <c r="C1397">
        <v>183125</v>
      </c>
      <c r="D1397" t="s">
        <v>152</v>
      </c>
      <c r="E1397" t="s">
        <v>2538</v>
      </c>
      <c r="F1397" t="s">
        <v>12</v>
      </c>
      <c r="G1397">
        <v>35000000</v>
      </c>
      <c r="H1397">
        <v>2012</v>
      </c>
      <c r="I1397">
        <v>5.5</v>
      </c>
    </row>
    <row r="1398" spans="1:9" x14ac:dyDescent="0.45">
      <c r="A1398" t="s">
        <v>2539</v>
      </c>
      <c r="B1398">
        <v>101</v>
      </c>
      <c r="C1398">
        <v>15081783</v>
      </c>
      <c r="D1398" t="s">
        <v>212</v>
      </c>
      <c r="E1398" t="s">
        <v>2540</v>
      </c>
      <c r="F1398" t="s">
        <v>225</v>
      </c>
      <c r="G1398">
        <v>34000000</v>
      </c>
      <c r="H1398">
        <v>2008</v>
      </c>
      <c r="I1398">
        <v>7.7</v>
      </c>
    </row>
    <row r="1399" spans="1:9" x14ac:dyDescent="0.45">
      <c r="A1399" t="s">
        <v>2541</v>
      </c>
      <c r="B1399">
        <v>128</v>
      </c>
      <c r="C1399">
        <v>37432299</v>
      </c>
      <c r="D1399" t="s">
        <v>73</v>
      </c>
      <c r="E1399" t="s">
        <v>2542</v>
      </c>
      <c r="F1399" t="s">
        <v>12</v>
      </c>
      <c r="G1399">
        <v>34000000</v>
      </c>
      <c r="H1399">
        <v>2015</v>
      </c>
      <c r="I1399">
        <v>7.1</v>
      </c>
    </row>
    <row r="1400" spans="1:9" x14ac:dyDescent="0.45">
      <c r="A1400" t="s">
        <v>2543</v>
      </c>
      <c r="B1400">
        <v>109</v>
      </c>
      <c r="C1400">
        <v>10654581</v>
      </c>
      <c r="D1400" t="s">
        <v>915</v>
      </c>
      <c r="E1400" t="s">
        <v>2544</v>
      </c>
      <c r="F1400" t="s">
        <v>12</v>
      </c>
      <c r="G1400">
        <v>34000000</v>
      </c>
      <c r="H1400">
        <v>1999</v>
      </c>
      <c r="I1400">
        <v>5.3</v>
      </c>
    </row>
    <row r="1401" spans="1:9" x14ac:dyDescent="0.45">
      <c r="A1401" t="s">
        <v>2545</v>
      </c>
      <c r="B1401">
        <v>114</v>
      </c>
      <c r="C1401">
        <v>6543194</v>
      </c>
      <c r="D1401" t="s">
        <v>794</v>
      </c>
      <c r="E1401" t="s">
        <v>2546</v>
      </c>
      <c r="F1401" t="s">
        <v>12</v>
      </c>
      <c r="G1401">
        <v>34000000</v>
      </c>
      <c r="H1401">
        <v>2000</v>
      </c>
      <c r="I1401">
        <v>5.6</v>
      </c>
    </row>
    <row r="1402" spans="1:9" x14ac:dyDescent="0.45">
      <c r="A1402" t="s">
        <v>1547</v>
      </c>
      <c r="B1402">
        <v>105</v>
      </c>
      <c r="C1402">
        <v>13101142</v>
      </c>
      <c r="D1402" t="s">
        <v>1309</v>
      </c>
      <c r="E1402" t="s">
        <v>2547</v>
      </c>
      <c r="F1402" t="s">
        <v>12</v>
      </c>
      <c r="G1402">
        <v>35000000</v>
      </c>
      <c r="H1402">
        <v>2012</v>
      </c>
      <c r="I1402">
        <v>5.7</v>
      </c>
    </row>
    <row r="1403" spans="1:9" x14ac:dyDescent="0.45">
      <c r="A1403" t="s">
        <v>2202</v>
      </c>
      <c r="B1403">
        <v>141</v>
      </c>
      <c r="C1403">
        <v>8324748</v>
      </c>
      <c r="D1403" t="s">
        <v>1975</v>
      </c>
      <c r="E1403" t="s">
        <v>2548</v>
      </c>
      <c r="F1403" t="s">
        <v>12</v>
      </c>
      <c r="G1403">
        <v>35000000</v>
      </c>
      <c r="H1403">
        <v>2013</v>
      </c>
      <c r="I1403">
        <v>7.1</v>
      </c>
    </row>
    <row r="1404" spans="1:9" x14ac:dyDescent="0.45">
      <c r="A1404" t="s">
        <v>1307</v>
      </c>
      <c r="B1404">
        <v>138</v>
      </c>
      <c r="C1404">
        <v>141340178</v>
      </c>
      <c r="D1404" t="s">
        <v>1366</v>
      </c>
      <c r="E1404" t="s">
        <v>2549</v>
      </c>
      <c r="F1404" t="s">
        <v>12</v>
      </c>
      <c r="G1404">
        <v>40000000</v>
      </c>
      <c r="H1404">
        <v>1992</v>
      </c>
      <c r="I1404">
        <v>7.6</v>
      </c>
    </row>
    <row r="1405" spans="1:9" x14ac:dyDescent="0.45">
      <c r="A1405" t="s">
        <v>1164</v>
      </c>
      <c r="B1405">
        <v>101</v>
      </c>
      <c r="C1405">
        <v>51758599</v>
      </c>
      <c r="D1405" t="s">
        <v>1203</v>
      </c>
      <c r="E1405" t="s">
        <v>2550</v>
      </c>
      <c r="F1405" t="s">
        <v>12</v>
      </c>
      <c r="G1405">
        <v>33000000</v>
      </c>
      <c r="H1405">
        <v>2001</v>
      </c>
      <c r="I1405">
        <v>5.5</v>
      </c>
    </row>
    <row r="1406" spans="1:9" x14ac:dyDescent="0.45">
      <c r="A1406" t="s">
        <v>535</v>
      </c>
      <c r="B1406">
        <v>99</v>
      </c>
      <c r="C1406">
        <v>117559438</v>
      </c>
      <c r="D1406" t="s">
        <v>595</v>
      </c>
      <c r="E1406" t="s">
        <v>2551</v>
      </c>
      <c r="F1406" t="s">
        <v>12</v>
      </c>
      <c r="G1406">
        <v>30000000</v>
      </c>
      <c r="H1406">
        <v>2000</v>
      </c>
      <c r="I1406">
        <v>5.0999999999999996</v>
      </c>
    </row>
    <row r="1407" spans="1:9" x14ac:dyDescent="0.45">
      <c r="A1407" t="s">
        <v>2552</v>
      </c>
      <c r="B1407">
        <v>85</v>
      </c>
      <c r="C1407">
        <v>4091</v>
      </c>
      <c r="D1407" t="s">
        <v>94</v>
      </c>
      <c r="E1407" t="s">
        <v>2553</v>
      </c>
      <c r="F1407" t="s">
        <v>12</v>
      </c>
      <c r="G1407">
        <v>34000000</v>
      </c>
      <c r="H1407">
        <v>2013</v>
      </c>
      <c r="I1407">
        <v>6.3</v>
      </c>
    </row>
    <row r="1408" spans="1:9" x14ac:dyDescent="0.45">
      <c r="A1408" t="s">
        <v>2554</v>
      </c>
      <c r="B1408">
        <v>89</v>
      </c>
      <c r="C1408">
        <v>21426805</v>
      </c>
      <c r="D1408" t="s">
        <v>117</v>
      </c>
      <c r="E1408" t="s">
        <v>2555</v>
      </c>
      <c r="F1408" t="s">
        <v>12</v>
      </c>
      <c r="G1408">
        <v>30000000</v>
      </c>
      <c r="H1408">
        <v>2011</v>
      </c>
      <c r="I1408">
        <v>4.9000000000000004</v>
      </c>
    </row>
    <row r="1409" spans="1:9" x14ac:dyDescent="0.45">
      <c r="A1409" t="s">
        <v>2556</v>
      </c>
      <c r="B1409">
        <v>99</v>
      </c>
      <c r="C1409">
        <v>35057332</v>
      </c>
      <c r="D1409" t="s">
        <v>2557</v>
      </c>
      <c r="E1409" t="s">
        <v>2558</v>
      </c>
      <c r="F1409" t="s">
        <v>12</v>
      </c>
      <c r="G1409">
        <v>33000000</v>
      </c>
      <c r="H1409">
        <v>2012</v>
      </c>
      <c r="I1409">
        <v>6.5</v>
      </c>
    </row>
    <row r="1410" spans="1:9" x14ac:dyDescent="0.45">
      <c r="A1410" t="s">
        <v>1945</v>
      </c>
      <c r="B1410">
        <v>105</v>
      </c>
      <c r="C1410">
        <v>34014398</v>
      </c>
      <c r="D1410" t="s">
        <v>2559</v>
      </c>
      <c r="E1410" t="s">
        <v>2560</v>
      </c>
      <c r="F1410" t="s">
        <v>12</v>
      </c>
      <c r="G1410">
        <v>33000000</v>
      </c>
      <c r="H1410">
        <v>2006</v>
      </c>
      <c r="I1410">
        <v>5.6</v>
      </c>
    </row>
    <row r="1411" spans="1:9" x14ac:dyDescent="0.45">
      <c r="A1411" t="s">
        <v>2561</v>
      </c>
      <c r="B1411">
        <v>97</v>
      </c>
      <c r="C1411">
        <v>28927720</v>
      </c>
      <c r="D1411" t="s">
        <v>1613</v>
      </c>
      <c r="E1411" t="s">
        <v>2562</v>
      </c>
      <c r="F1411" t="s">
        <v>12</v>
      </c>
      <c r="G1411">
        <v>33000000</v>
      </c>
      <c r="H1411">
        <v>2000</v>
      </c>
      <c r="I1411">
        <v>5.3</v>
      </c>
    </row>
    <row r="1412" spans="1:9" x14ac:dyDescent="0.45">
      <c r="A1412" t="s">
        <v>2563</v>
      </c>
      <c r="B1412">
        <v>140</v>
      </c>
      <c r="C1412">
        <v>33682273</v>
      </c>
      <c r="D1412" t="s">
        <v>152</v>
      </c>
      <c r="E1412" t="s">
        <v>2564</v>
      </c>
      <c r="F1412" t="s">
        <v>12</v>
      </c>
      <c r="G1412">
        <v>33000000</v>
      </c>
      <c r="H1412">
        <v>2004</v>
      </c>
      <c r="I1412">
        <v>6.5</v>
      </c>
    </row>
    <row r="1413" spans="1:9" x14ac:dyDescent="0.45">
      <c r="A1413" t="s">
        <v>2565</v>
      </c>
      <c r="B1413">
        <v>118</v>
      </c>
      <c r="C1413">
        <v>4280577</v>
      </c>
      <c r="D1413" t="s">
        <v>1639</v>
      </c>
      <c r="E1413" t="s">
        <v>2566</v>
      </c>
      <c r="F1413" t="s">
        <v>12</v>
      </c>
      <c r="G1413">
        <v>10000000</v>
      </c>
      <c r="H1413">
        <v>2005</v>
      </c>
      <c r="I1413">
        <v>6.8</v>
      </c>
    </row>
    <row r="1414" spans="1:9" x14ac:dyDescent="0.45">
      <c r="A1414" t="s">
        <v>2567</v>
      </c>
      <c r="B1414">
        <v>94</v>
      </c>
      <c r="C1414">
        <v>17120019</v>
      </c>
      <c r="D1414" t="s">
        <v>115</v>
      </c>
      <c r="E1414" t="s">
        <v>2568</v>
      </c>
      <c r="F1414" t="s">
        <v>12</v>
      </c>
      <c r="G1414">
        <v>30000000</v>
      </c>
      <c r="H1414">
        <v>2012</v>
      </c>
      <c r="I1414">
        <v>6.5</v>
      </c>
    </row>
    <row r="1415" spans="1:9" x14ac:dyDescent="0.45">
      <c r="A1415" t="s">
        <v>125</v>
      </c>
      <c r="B1415">
        <v>124</v>
      </c>
      <c r="C1415">
        <v>8406264</v>
      </c>
      <c r="D1415" t="s">
        <v>481</v>
      </c>
      <c r="E1415" t="s">
        <v>2569</v>
      </c>
      <c r="F1415" t="s">
        <v>12</v>
      </c>
      <c r="G1415">
        <v>38000000</v>
      </c>
      <c r="H1415">
        <v>1999</v>
      </c>
      <c r="I1415">
        <v>6</v>
      </c>
    </row>
    <row r="1416" spans="1:9" x14ac:dyDescent="0.45">
      <c r="A1416" t="s">
        <v>2570</v>
      </c>
      <c r="B1416">
        <v>134</v>
      </c>
      <c r="C1416">
        <v>309125409</v>
      </c>
      <c r="D1416" t="s">
        <v>10</v>
      </c>
      <c r="E1416" t="s">
        <v>2571</v>
      </c>
      <c r="F1416" t="s">
        <v>12</v>
      </c>
      <c r="G1416">
        <v>32500000</v>
      </c>
      <c r="H1416">
        <v>1983</v>
      </c>
      <c r="I1416">
        <v>8.4</v>
      </c>
    </row>
    <row r="1417" spans="1:9" x14ac:dyDescent="0.45">
      <c r="A1417" t="s">
        <v>2572</v>
      </c>
      <c r="B1417">
        <v>113</v>
      </c>
      <c r="C1417">
        <v>10955425</v>
      </c>
      <c r="D1417" t="s">
        <v>954</v>
      </c>
      <c r="E1417" t="s">
        <v>2573</v>
      </c>
      <c r="F1417" t="s">
        <v>12</v>
      </c>
      <c r="G1417">
        <v>30000000</v>
      </c>
      <c r="H1417">
        <v>2008</v>
      </c>
      <c r="I1417">
        <v>6</v>
      </c>
    </row>
    <row r="1418" spans="1:9" x14ac:dyDescent="0.45">
      <c r="A1418" t="s">
        <v>2188</v>
      </c>
      <c r="B1418">
        <v>124</v>
      </c>
      <c r="C1418">
        <v>34180954</v>
      </c>
      <c r="D1418" t="s">
        <v>73</v>
      </c>
      <c r="E1418" t="s">
        <v>2574</v>
      </c>
      <c r="F1418" t="s">
        <v>12</v>
      </c>
      <c r="G1418">
        <v>32000000</v>
      </c>
      <c r="H1418">
        <v>2008</v>
      </c>
      <c r="I1418">
        <v>7.6</v>
      </c>
    </row>
    <row r="1419" spans="1:9" x14ac:dyDescent="0.45">
      <c r="A1419" t="s">
        <v>86</v>
      </c>
      <c r="B1419">
        <v>97</v>
      </c>
      <c r="C1419">
        <v>173381405</v>
      </c>
      <c r="D1419" t="s">
        <v>892</v>
      </c>
      <c r="E1419" t="s">
        <v>2576</v>
      </c>
      <c r="F1419" t="s">
        <v>12</v>
      </c>
      <c r="G1419">
        <v>33000000</v>
      </c>
      <c r="H1419">
        <v>2003</v>
      </c>
      <c r="I1419">
        <v>6.9</v>
      </c>
    </row>
    <row r="1420" spans="1:9" x14ac:dyDescent="0.45">
      <c r="A1420" t="s">
        <v>236</v>
      </c>
      <c r="B1420">
        <v>123</v>
      </c>
      <c r="C1420">
        <v>104632573</v>
      </c>
      <c r="D1420" t="s">
        <v>2290</v>
      </c>
      <c r="E1420" t="s">
        <v>2577</v>
      </c>
      <c r="F1420" t="s">
        <v>12</v>
      </c>
      <c r="G1420">
        <v>32000000</v>
      </c>
      <c r="H1420">
        <v>1996</v>
      </c>
      <c r="I1420">
        <v>6.4</v>
      </c>
    </row>
    <row r="1421" spans="1:9" x14ac:dyDescent="0.45">
      <c r="A1421" t="s">
        <v>1377</v>
      </c>
      <c r="B1421">
        <v>99</v>
      </c>
      <c r="C1421">
        <v>81150692</v>
      </c>
      <c r="D1421" t="s">
        <v>2578</v>
      </c>
      <c r="E1421" t="s">
        <v>2579</v>
      </c>
      <c r="F1421" t="s">
        <v>12</v>
      </c>
      <c r="G1421">
        <v>35000000</v>
      </c>
      <c r="H1421">
        <v>2002</v>
      </c>
      <c r="I1421">
        <v>5.0999999999999996</v>
      </c>
    </row>
    <row r="1422" spans="1:9" x14ac:dyDescent="0.45">
      <c r="A1422" t="s">
        <v>357</v>
      </c>
      <c r="B1422">
        <v>101</v>
      </c>
      <c r="C1422">
        <v>60328558</v>
      </c>
      <c r="D1422" t="s">
        <v>2580</v>
      </c>
      <c r="E1422" t="s">
        <v>2581</v>
      </c>
      <c r="F1422" t="s">
        <v>12</v>
      </c>
      <c r="G1422">
        <v>32000000</v>
      </c>
      <c r="H1422">
        <v>1988</v>
      </c>
      <c r="I1422">
        <v>7</v>
      </c>
    </row>
    <row r="1423" spans="1:9" x14ac:dyDescent="0.45">
      <c r="A1423" t="s">
        <v>2582</v>
      </c>
      <c r="B1423">
        <v>92</v>
      </c>
      <c r="C1423">
        <v>80197993</v>
      </c>
      <c r="D1423" t="s">
        <v>2583</v>
      </c>
      <c r="E1423" t="s">
        <v>2584</v>
      </c>
      <c r="F1423" t="s">
        <v>12</v>
      </c>
      <c r="G1423">
        <v>32000000</v>
      </c>
      <c r="H1423">
        <v>2006</v>
      </c>
      <c r="I1423">
        <v>5.7</v>
      </c>
    </row>
    <row r="1424" spans="1:9" x14ac:dyDescent="0.45">
      <c r="A1424" t="s">
        <v>325</v>
      </c>
      <c r="B1424">
        <v>131</v>
      </c>
      <c r="C1424">
        <v>169076745</v>
      </c>
      <c r="D1424" t="s">
        <v>570</v>
      </c>
      <c r="E1424" t="s">
        <v>2585</v>
      </c>
      <c r="F1424" t="s">
        <v>12</v>
      </c>
      <c r="G1424">
        <v>32500000</v>
      </c>
      <c r="H1424">
        <v>2011</v>
      </c>
      <c r="I1424">
        <v>6.8</v>
      </c>
    </row>
    <row r="1425" spans="1:9" x14ac:dyDescent="0.45">
      <c r="A1425" t="s">
        <v>2052</v>
      </c>
      <c r="B1425">
        <v>107</v>
      </c>
      <c r="C1425">
        <v>101470202</v>
      </c>
      <c r="D1425" t="s">
        <v>948</v>
      </c>
      <c r="E1425" t="s">
        <v>2586</v>
      </c>
      <c r="F1425" t="s">
        <v>12</v>
      </c>
      <c r="G1425">
        <v>32000000</v>
      </c>
      <c r="H1425">
        <v>2013</v>
      </c>
      <c r="I1425">
        <v>6.7</v>
      </c>
    </row>
    <row r="1426" spans="1:9" x14ac:dyDescent="0.45">
      <c r="A1426" t="s">
        <v>2587</v>
      </c>
      <c r="B1426">
        <v>103</v>
      </c>
      <c r="C1426">
        <v>50041732</v>
      </c>
      <c r="D1426" t="s">
        <v>2124</v>
      </c>
      <c r="E1426" t="s">
        <v>2588</v>
      </c>
      <c r="F1426" t="s">
        <v>12</v>
      </c>
      <c r="G1426">
        <v>29000000</v>
      </c>
      <c r="H1426">
        <v>1999</v>
      </c>
      <c r="I1426">
        <v>6.2</v>
      </c>
    </row>
    <row r="1427" spans="1:9" x14ac:dyDescent="0.45">
      <c r="A1427" t="s">
        <v>2541</v>
      </c>
      <c r="B1427">
        <v>129</v>
      </c>
      <c r="C1427">
        <v>48814909</v>
      </c>
      <c r="D1427" t="s">
        <v>526</v>
      </c>
      <c r="E1427" t="s">
        <v>2589</v>
      </c>
      <c r="F1427" t="s">
        <v>12</v>
      </c>
      <c r="G1427">
        <v>32000000</v>
      </c>
      <c r="H1427">
        <v>2000</v>
      </c>
      <c r="I1427">
        <v>7.2</v>
      </c>
    </row>
    <row r="1428" spans="1:9" x14ac:dyDescent="0.45">
      <c r="A1428" t="s">
        <v>2590</v>
      </c>
      <c r="B1428">
        <v>107</v>
      </c>
      <c r="C1428">
        <v>57744720</v>
      </c>
      <c r="D1428" t="s">
        <v>115</v>
      </c>
      <c r="E1428" t="s">
        <v>2591</v>
      </c>
      <c r="F1428" t="s">
        <v>12</v>
      </c>
      <c r="G1428">
        <v>20000000</v>
      </c>
      <c r="H1428">
        <v>2010</v>
      </c>
      <c r="I1428">
        <v>6.2</v>
      </c>
    </row>
    <row r="1429" spans="1:9" x14ac:dyDescent="0.45">
      <c r="A1429" t="s">
        <v>2592</v>
      </c>
      <c r="B1429">
        <v>89</v>
      </c>
      <c r="C1429">
        <v>21784432</v>
      </c>
      <c r="D1429" t="s">
        <v>565</v>
      </c>
      <c r="E1429" t="s">
        <v>2593</v>
      </c>
      <c r="F1429" t="s">
        <v>12</v>
      </c>
      <c r="G1429">
        <v>35000000</v>
      </c>
      <c r="H1429">
        <v>2013</v>
      </c>
      <c r="I1429">
        <v>5.6</v>
      </c>
    </row>
    <row r="1430" spans="1:9" x14ac:dyDescent="0.45">
      <c r="A1430" t="s">
        <v>1664</v>
      </c>
      <c r="B1430">
        <v>113</v>
      </c>
      <c r="C1430">
        <v>37911876</v>
      </c>
      <c r="D1430" t="s">
        <v>595</v>
      </c>
      <c r="E1430" t="s">
        <v>2594</v>
      </c>
      <c r="F1430" t="s">
        <v>12</v>
      </c>
      <c r="G1430">
        <v>32000000</v>
      </c>
      <c r="H1430">
        <v>2011</v>
      </c>
      <c r="I1430">
        <v>4.4000000000000004</v>
      </c>
    </row>
    <row r="1431" spans="1:9" x14ac:dyDescent="0.45">
      <c r="A1431" t="s">
        <v>245</v>
      </c>
      <c r="B1431">
        <v>93</v>
      </c>
      <c r="C1431">
        <v>54696902</v>
      </c>
      <c r="D1431" t="s">
        <v>1680</v>
      </c>
      <c r="E1431" t="s">
        <v>2595</v>
      </c>
      <c r="F1431" t="s">
        <v>12</v>
      </c>
      <c r="G1431">
        <v>32000000</v>
      </c>
      <c r="H1431">
        <v>2011</v>
      </c>
      <c r="I1431">
        <v>7.5</v>
      </c>
    </row>
    <row r="1432" spans="1:9" x14ac:dyDescent="0.45">
      <c r="A1432" t="s">
        <v>1700</v>
      </c>
      <c r="B1432">
        <v>120</v>
      </c>
      <c r="C1432">
        <v>36733909</v>
      </c>
      <c r="D1432" t="s">
        <v>2516</v>
      </c>
      <c r="E1432" t="s">
        <v>2596</v>
      </c>
      <c r="F1432" t="s">
        <v>12</v>
      </c>
      <c r="G1432">
        <v>32000000</v>
      </c>
      <c r="H1432">
        <v>1993</v>
      </c>
      <c r="I1432">
        <v>7.1</v>
      </c>
    </row>
    <row r="1433" spans="1:9" x14ac:dyDescent="0.45">
      <c r="A1433" t="s">
        <v>450</v>
      </c>
      <c r="B1433">
        <v>98</v>
      </c>
      <c r="C1433">
        <v>35063732</v>
      </c>
      <c r="D1433" t="s">
        <v>284</v>
      </c>
      <c r="E1433" t="s">
        <v>2597</v>
      </c>
      <c r="F1433" t="s">
        <v>12</v>
      </c>
      <c r="G1433">
        <v>32000000</v>
      </c>
      <c r="H1433">
        <v>2007</v>
      </c>
      <c r="I1433">
        <v>6.4</v>
      </c>
    </row>
    <row r="1434" spans="1:9" x14ac:dyDescent="0.45">
      <c r="A1434" t="s">
        <v>1401</v>
      </c>
      <c r="B1434">
        <v>105</v>
      </c>
      <c r="C1434">
        <v>99462</v>
      </c>
      <c r="D1434" t="s">
        <v>2598</v>
      </c>
      <c r="E1434" t="s">
        <v>2599</v>
      </c>
      <c r="F1434" t="s">
        <v>12</v>
      </c>
      <c r="G1434">
        <v>33000000</v>
      </c>
      <c r="H1434">
        <v>2013</v>
      </c>
      <c r="I1434">
        <v>7.1</v>
      </c>
    </row>
    <row r="1435" spans="1:9" x14ac:dyDescent="0.45">
      <c r="A1435" t="s">
        <v>2263</v>
      </c>
      <c r="B1435">
        <v>98</v>
      </c>
      <c r="C1435">
        <v>32701088</v>
      </c>
      <c r="D1435" t="s">
        <v>2601</v>
      </c>
      <c r="E1435" t="s">
        <v>2602</v>
      </c>
      <c r="F1435" t="s">
        <v>12</v>
      </c>
      <c r="G1435">
        <v>32000000</v>
      </c>
      <c r="H1435">
        <v>2005</v>
      </c>
      <c r="I1435">
        <v>6.9</v>
      </c>
    </row>
    <row r="1436" spans="1:9" x14ac:dyDescent="0.45">
      <c r="A1436" t="s">
        <v>1801</v>
      </c>
      <c r="B1436">
        <v>96</v>
      </c>
      <c r="C1436">
        <v>31493782</v>
      </c>
      <c r="D1436" t="s">
        <v>730</v>
      </c>
      <c r="E1436" t="s">
        <v>2603</v>
      </c>
      <c r="F1436" t="s">
        <v>12</v>
      </c>
      <c r="G1436">
        <v>32000000</v>
      </c>
      <c r="H1436">
        <v>2005</v>
      </c>
      <c r="I1436">
        <v>7.5</v>
      </c>
    </row>
    <row r="1437" spans="1:9" x14ac:dyDescent="0.45">
      <c r="A1437" t="s">
        <v>379</v>
      </c>
      <c r="B1437">
        <v>87</v>
      </c>
      <c r="C1437">
        <v>43095600</v>
      </c>
      <c r="D1437" t="s">
        <v>115</v>
      </c>
      <c r="E1437" t="s">
        <v>2604</v>
      </c>
      <c r="F1437" t="s">
        <v>12</v>
      </c>
      <c r="G1437">
        <v>32000000</v>
      </c>
      <c r="H1437">
        <v>2005</v>
      </c>
      <c r="I1437">
        <v>6.3</v>
      </c>
    </row>
    <row r="1438" spans="1:9" x14ac:dyDescent="0.45">
      <c r="A1438" t="s">
        <v>27</v>
      </c>
      <c r="B1438">
        <v>107</v>
      </c>
      <c r="C1438">
        <v>18636537</v>
      </c>
      <c r="D1438" t="s">
        <v>2605</v>
      </c>
      <c r="E1438" t="s">
        <v>2606</v>
      </c>
      <c r="F1438" t="s">
        <v>12</v>
      </c>
      <c r="G1438">
        <v>32000000</v>
      </c>
      <c r="H1438">
        <v>1995</v>
      </c>
      <c r="I1438">
        <v>6.4</v>
      </c>
    </row>
    <row r="1439" spans="1:9" x14ac:dyDescent="0.45">
      <c r="A1439" t="s">
        <v>1947</v>
      </c>
      <c r="B1439">
        <v>90</v>
      </c>
      <c r="C1439">
        <v>17848322</v>
      </c>
      <c r="D1439" t="s">
        <v>570</v>
      </c>
      <c r="E1439" t="s">
        <v>2607</v>
      </c>
      <c r="F1439" t="s">
        <v>12</v>
      </c>
      <c r="G1439">
        <v>28000000</v>
      </c>
      <c r="H1439">
        <v>2004</v>
      </c>
      <c r="I1439">
        <v>5.9</v>
      </c>
    </row>
    <row r="1440" spans="1:9" x14ac:dyDescent="0.45">
      <c r="A1440" t="s">
        <v>161</v>
      </c>
      <c r="B1440">
        <v>121</v>
      </c>
      <c r="C1440">
        <v>16640210</v>
      </c>
      <c r="D1440" t="s">
        <v>1366</v>
      </c>
      <c r="E1440" t="s">
        <v>2608</v>
      </c>
      <c r="F1440" t="s">
        <v>12</v>
      </c>
      <c r="G1440">
        <v>55000000</v>
      </c>
      <c r="H1440">
        <v>1999</v>
      </c>
      <c r="I1440">
        <v>6.8</v>
      </c>
    </row>
    <row r="1441" spans="1:9" x14ac:dyDescent="0.45">
      <c r="A1441" t="s">
        <v>2609</v>
      </c>
      <c r="B1441">
        <v>119</v>
      </c>
      <c r="C1441">
        <v>13763130</v>
      </c>
      <c r="D1441" t="s">
        <v>476</v>
      </c>
      <c r="E1441" t="s">
        <v>2610</v>
      </c>
      <c r="F1441" t="s">
        <v>12</v>
      </c>
      <c r="G1441">
        <v>32000000</v>
      </c>
      <c r="H1441">
        <v>2010</v>
      </c>
      <c r="I1441">
        <v>6.3</v>
      </c>
    </row>
    <row r="1442" spans="1:9" x14ac:dyDescent="0.45">
      <c r="A1442" t="s">
        <v>2311</v>
      </c>
      <c r="B1442">
        <v>110</v>
      </c>
      <c r="C1442">
        <v>4357000</v>
      </c>
      <c r="D1442" t="s">
        <v>173</v>
      </c>
      <c r="E1442" t="s">
        <v>2611</v>
      </c>
      <c r="F1442" t="s">
        <v>12</v>
      </c>
      <c r="G1442">
        <v>30000000</v>
      </c>
      <c r="H1442">
        <v>1996</v>
      </c>
      <c r="I1442">
        <v>5.3</v>
      </c>
    </row>
    <row r="1443" spans="1:9" x14ac:dyDescent="0.45">
      <c r="A1443" t="s">
        <v>2612</v>
      </c>
      <c r="B1443">
        <v>100</v>
      </c>
      <c r="C1443">
        <v>22525921</v>
      </c>
      <c r="D1443" t="s">
        <v>565</v>
      </c>
      <c r="E1443" t="s">
        <v>2613</v>
      </c>
      <c r="F1443" t="s">
        <v>12</v>
      </c>
      <c r="G1443">
        <v>30000000</v>
      </c>
      <c r="H1443">
        <v>2013</v>
      </c>
      <c r="I1443">
        <v>5.9</v>
      </c>
    </row>
    <row r="1444" spans="1:9" x14ac:dyDescent="0.45">
      <c r="A1444" t="s">
        <v>607</v>
      </c>
      <c r="B1444">
        <v>75</v>
      </c>
      <c r="C1444">
        <v>3562749</v>
      </c>
      <c r="D1444" t="s">
        <v>2614</v>
      </c>
      <c r="E1444" t="s">
        <v>2615</v>
      </c>
      <c r="F1444" t="s">
        <v>12</v>
      </c>
      <c r="G1444">
        <v>32000000</v>
      </c>
      <c r="H1444">
        <v>1997</v>
      </c>
      <c r="I1444">
        <v>6.9</v>
      </c>
    </row>
    <row r="1445" spans="1:9" x14ac:dyDescent="0.45">
      <c r="A1445" t="s">
        <v>2616</v>
      </c>
      <c r="B1445">
        <v>132</v>
      </c>
      <c r="C1445">
        <v>2899970</v>
      </c>
      <c r="D1445" t="s">
        <v>1152</v>
      </c>
      <c r="E1445" t="s">
        <v>2617</v>
      </c>
      <c r="F1445" t="s">
        <v>12</v>
      </c>
      <c r="G1445">
        <v>32000000</v>
      </c>
      <c r="H1445">
        <v>1999</v>
      </c>
      <c r="I1445">
        <v>6.9</v>
      </c>
    </row>
    <row r="1446" spans="1:9" x14ac:dyDescent="0.45">
      <c r="A1446" t="s">
        <v>520</v>
      </c>
      <c r="B1446">
        <v>105</v>
      </c>
      <c r="C1446">
        <v>1304837</v>
      </c>
      <c r="D1446" t="s">
        <v>658</v>
      </c>
      <c r="E1446" t="s">
        <v>2618</v>
      </c>
      <c r="F1446" t="s">
        <v>12</v>
      </c>
      <c r="G1446">
        <v>32000000</v>
      </c>
      <c r="H1446">
        <v>2006</v>
      </c>
      <c r="I1446">
        <v>6.1</v>
      </c>
    </row>
    <row r="1447" spans="1:9" x14ac:dyDescent="0.45">
      <c r="A1447" t="s">
        <v>1617</v>
      </c>
      <c r="B1447">
        <v>289</v>
      </c>
      <c r="C1447">
        <v>78800000</v>
      </c>
      <c r="D1447" t="s">
        <v>1146</v>
      </c>
      <c r="E1447" t="s">
        <v>2619</v>
      </c>
      <c r="F1447" t="s">
        <v>12</v>
      </c>
      <c r="G1447">
        <v>31500000</v>
      </c>
      <c r="H1447">
        <v>1979</v>
      </c>
      <c r="I1447">
        <v>8.5</v>
      </c>
    </row>
    <row r="1448" spans="1:9" x14ac:dyDescent="0.45">
      <c r="A1448" t="s">
        <v>2620</v>
      </c>
      <c r="B1448">
        <v>102</v>
      </c>
      <c r="C1448">
        <v>17797316</v>
      </c>
      <c r="D1448" t="s">
        <v>570</v>
      </c>
      <c r="E1448" t="s">
        <v>2621</v>
      </c>
      <c r="F1448" t="s">
        <v>12</v>
      </c>
      <c r="G1448">
        <v>32000000</v>
      </c>
      <c r="H1448">
        <v>2010</v>
      </c>
      <c r="I1448">
        <v>6.3</v>
      </c>
    </row>
    <row r="1449" spans="1:9" x14ac:dyDescent="0.45">
      <c r="A1449" t="s">
        <v>1491</v>
      </c>
      <c r="B1449">
        <v>143</v>
      </c>
      <c r="C1449">
        <v>82528097</v>
      </c>
      <c r="D1449" t="s">
        <v>2059</v>
      </c>
      <c r="E1449" t="s">
        <v>2622</v>
      </c>
      <c r="F1449" t="s">
        <v>12</v>
      </c>
      <c r="G1449">
        <v>6500000</v>
      </c>
      <c r="H1449">
        <v>1995</v>
      </c>
      <c r="I1449">
        <v>7.3</v>
      </c>
    </row>
    <row r="1450" spans="1:9" x14ac:dyDescent="0.45">
      <c r="A1450" t="s">
        <v>2623</v>
      </c>
      <c r="B1450">
        <v>113</v>
      </c>
      <c r="C1450">
        <v>14268533</v>
      </c>
      <c r="D1450" t="s">
        <v>2624</v>
      </c>
      <c r="E1450" t="s">
        <v>2625</v>
      </c>
      <c r="F1450" t="s">
        <v>12</v>
      </c>
      <c r="G1450">
        <v>31500000</v>
      </c>
      <c r="H1450">
        <v>2016</v>
      </c>
      <c r="I1450">
        <v>6.3</v>
      </c>
    </row>
    <row r="1451" spans="1:9" x14ac:dyDescent="0.45">
      <c r="A1451" t="s">
        <v>761</v>
      </c>
      <c r="B1451">
        <v>161</v>
      </c>
      <c r="C1451">
        <v>87100000</v>
      </c>
      <c r="D1451" t="s">
        <v>2101</v>
      </c>
      <c r="E1451" t="s">
        <v>2626</v>
      </c>
      <c r="F1451" t="s">
        <v>12</v>
      </c>
      <c r="G1451">
        <v>31000000</v>
      </c>
      <c r="H1451">
        <v>1985</v>
      </c>
      <c r="I1451">
        <v>7.2</v>
      </c>
    </row>
    <row r="1452" spans="1:9" x14ac:dyDescent="0.45">
      <c r="A1452" t="s">
        <v>144</v>
      </c>
      <c r="B1452">
        <v>138</v>
      </c>
      <c r="C1452">
        <v>93749203</v>
      </c>
      <c r="D1452" t="s">
        <v>1366</v>
      </c>
      <c r="E1452" t="s">
        <v>2627</v>
      </c>
      <c r="F1452" t="s">
        <v>12</v>
      </c>
      <c r="G1452">
        <v>31000000</v>
      </c>
      <c r="H1452">
        <v>2012</v>
      </c>
      <c r="I1452">
        <v>7.3</v>
      </c>
    </row>
    <row r="1453" spans="1:9" x14ac:dyDescent="0.45">
      <c r="A1453" t="s">
        <v>2628</v>
      </c>
      <c r="B1453">
        <v>126</v>
      </c>
      <c r="C1453">
        <v>62700000</v>
      </c>
      <c r="D1453" t="s">
        <v>78</v>
      </c>
      <c r="E1453" t="s">
        <v>2629</v>
      </c>
      <c r="F1453" t="s">
        <v>12</v>
      </c>
      <c r="G1453">
        <v>34000000</v>
      </c>
      <c r="H1453">
        <v>1979</v>
      </c>
      <c r="I1453">
        <v>6.3</v>
      </c>
    </row>
    <row r="1454" spans="1:9" x14ac:dyDescent="0.45">
      <c r="A1454" t="s">
        <v>1793</v>
      </c>
      <c r="B1454">
        <v>99</v>
      </c>
      <c r="C1454">
        <v>59073773</v>
      </c>
      <c r="D1454" t="s">
        <v>2630</v>
      </c>
      <c r="E1454" t="s">
        <v>2631</v>
      </c>
      <c r="F1454" t="s">
        <v>12</v>
      </c>
      <c r="G1454">
        <v>25000000</v>
      </c>
      <c r="H1454">
        <v>2014</v>
      </c>
      <c r="I1454">
        <v>8.1</v>
      </c>
    </row>
    <row r="1455" spans="1:9" x14ac:dyDescent="0.45">
      <c r="A1455" t="s">
        <v>2376</v>
      </c>
      <c r="B1455">
        <v>101</v>
      </c>
      <c r="C1455">
        <v>24185781</v>
      </c>
      <c r="D1455" t="s">
        <v>2632</v>
      </c>
      <c r="E1455" t="s">
        <v>2633</v>
      </c>
      <c r="F1455" t="s">
        <v>12</v>
      </c>
      <c r="G1455">
        <v>31000000</v>
      </c>
      <c r="H1455">
        <v>2001</v>
      </c>
      <c r="I1455">
        <v>6.9</v>
      </c>
    </row>
    <row r="1456" spans="1:9" x14ac:dyDescent="0.45">
      <c r="A1456" t="s">
        <v>1700</v>
      </c>
      <c r="B1456">
        <v>103</v>
      </c>
      <c r="C1456">
        <v>53133888</v>
      </c>
      <c r="D1456" t="s">
        <v>2634</v>
      </c>
      <c r="E1456" t="s">
        <v>2635</v>
      </c>
      <c r="F1456" t="s">
        <v>12</v>
      </c>
      <c r="G1456">
        <v>31000000</v>
      </c>
      <c r="H1456">
        <v>1990</v>
      </c>
      <c r="I1456">
        <v>6.3</v>
      </c>
    </row>
    <row r="1457" spans="1:9" x14ac:dyDescent="0.45">
      <c r="A1457" t="s">
        <v>1175</v>
      </c>
      <c r="B1457">
        <v>118</v>
      </c>
      <c r="C1457">
        <v>44983704</v>
      </c>
      <c r="D1457" t="s">
        <v>2636</v>
      </c>
      <c r="E1457" t="s">
        <v>2637</v>
      </c>
      <c r="F1457" t="s">
        <v>12</v>
      </c>
      <c r="G1457">
        <v>31000000</v>
      </c>
      <c r="H1457">
        <v>2000</v>
      </c>
      <c r="I1457">
        <v>7.3</v>
      </c>
    </row>
    <row r="1458" spans="1:9" x14ac:dyDescent="0.45">
      <c r="A1458" t="s">
        <v>2638</v>
      </c>
      <c r="B1458">
        <v>99</v>
      </c>
      <c r="C1458">
        <v>58879132</v>
      </c>
      <c r="D1458" t="s">
        <v>1416</v>
      </c>
      <c r="E1458" t="s">
        <v>2639</v>
      </c>
      <c r="F1458" t="s">
        <v>12</v>
      </c>
      <c r="G1458">
        <v>31000000</v>
      </c>
      <c r="H1458">
        <v>2015</v>
      </c>
      <c r="I1458">
        <v>6.1</v>
      </c>
    </row>
    <row r="1459" spans="1:9" x14ac:dyDescent="0.45">
      <c r="A1459" t="s">
        <v>56</v>
      </c>
      <c r="B1459">
        <v>105</v>
      </c>
      <c r="C1459">
        <v>72077000</v>
      </c>
      <c r="D1459" t="s">
        <v>1984</v>
      </c>
      <c r="E1459" t="s">
        <v>2640</v>
      </c>
      <c r="F1459" t="s">
        <v>12</v>
      </c>
      <c r="G1459">
        <v>30250000</v>
      </c>
      <c r="H1459">
        <v>1995</v>
      </c>
      <c r="I1459">
        <v>6.9</v>
      </c>
    </row>
    <row r="1460" spans="1:9" x14ac:dyDescent="0.45">
      <c r="A1460" t="s">
        <v>54</v>
      </c>
      <c r="B1460">
        <v>113</v>
      </c>
      <c r="C1460">
        <v>170684505</v>
      </c>
      <c r="D1460" t="s">
        <v>2641</v>
      </c>
      <c r="E1460" t="s">
        <v>2642</v>
      </c>
      <c r="F1460" t="s">
        <v>12</v>
      </c>
      <c r="G1460">
        <v>45000000</v>
      </c>
      <c r="H1460">
        <v>2002</v>
      </c>
      <c r="I1460">
        <v>7.2</v>
      </c>
    </row>
    <row r="1461" spans="1:9" x14ac:dyDescent="0.45">
      <c r="A1461" t="s">
        <v>750</v>
      </c>
      <c r="B1461">
        <v>93</v>
      </c>
      <c r="C1461">
        <v>163479795</v>
      </c>
      <c r="D1461" t="s">
        <v>863</v>
      </c>
      <c r="E1461" t="s">
        <v>2643</v>
      </c>
      <c r="F1461" t="s">
        <v>12</v>
      </c>
      <c r="G1461">
        <v>34200000</v>
      </c>
      <c r="H1461">
        <v>1999</v>
      </c>
      <c r="I1461">
        <v>6.4</v>
      </c>
    </row>
    <row r="1462" spans="1:9" x14ac:dyDescent="0.45">
      <c r="A1462" t="s">
        <v>2645</v>
      </c>
      <c r="B1462">
        <v>108</v>
      </c>
      <c r="C1462">
        <v>145096820</v>
      </c>
      <c r="D1462" t="s">
        <v>565</v>
      </c>
      <c r="E1462" t="s">
        <v>2646</v>
      </c>
      <c r="F1462" t="s">
        <v>12</v>
      </c>
      <c r="G1462">
        <v>30000000</v>
      </c>
      <c r="H1462">
        <v>2001</v>
      </c>
      <c r="I1462">
        <v>6.4</v>
      </c>
    </row>
    <row r="1463" spans="1:9" x14ac:dyDescent="0.45">
      <c r="A1463" t="s">
        <v>104</v>
      </c>
      <c r="B1463">
        <v>74</v>
      </c>
      <c r="C1463">
        <v>191796233</v>
      </c>
      <c r="D1463" t="s">
        <v>94</v>
      </c>
      <c r="E1463" t="s">
        <v>2647</v>
      </c>
      <c r="F1463" t="s">
        <v>12</v>
      </c>
      <c r="G1463">
        <v>30000000</v>
      </c>
      <c r="H1463">
        <v>1995</v>
      </c>
      <c r="I1463">
        <v>8.3000000000000007</v>
      </c>
    </row>
    <row r="1464" spans="1:9" x14ac:dyDescent="0.45">
      <c r="A1464" t="s">
        <v>545</v>
      </c>
      <c r="B1464">
        <v>116</v>
      </c>
      <c r="C1464">
        <v>121248145</v>
      </c>
      <c r="D1464" t="s">
        <v>1127</v>
      </c>
      <c r="E1464" t="s">
        <v>2648</v>
      </c>
      <c r="F1464" t="s">
        <v>12</v>
      </c>
      <c r="G1464">
        <v>25000000</v>
      </c>
      <c r="H1464">
        <v>1994</v>
      </c>
      <c r="I1464">
        <v>7.2</v>
      </c>
    </row>
    <row r="1465" spans="1:9" x14ac:dyDescent="0.45">
      <c r="A1465" t="s">
        <v>2649</v>
      </c>
      <c r="B1465">
        <v>104</v>
      </c>
      <c r="C1465">
        <v>125014030</v>
      </c>
      <c r="D1465" t="s">
        <v>73</v>
      </c>
      <c r="E1465" t="s">
        <v>2650</v>
      </c>
      <c r="F1465" t="s">
        <v>12</v>
      </c>
      <c r="G1465">
        <v>30000000</v>
      </c>
      <c r="H1465">
        <v>2012</v>
      </c>
      <c r="I1465">
        <v>6.8</v>
      </c>
    </row>
    <row r="1466" spans="1:9" x14ac:dyDescent="0.45">
      <c r="A1466" t="s">
        <v>2651</v>
      </c>
      <c r="B1466">
        <v>106</v>
      </c>
      <c r="C1466">
        <v>11854694</v>
      </c>
      <c r="D1466" t="s">
        <v>1152</v>
      </c>
      <c r="E1466" t="s">
        <v>2652</v>
      </c>
      <c r="F1466" t="s">
        <v>12</v>
      </c>
      <c r="G1466">
        <v>31000000</v>
      </c>
      <c r="H1466">
        <v>2010</v>
      </c>
      <c r="I1466">
        <v>6.5</v>
      </c>
    </row>
    <row r="1467" spans="1:9" x14ac:dyDescent="0.45">
      <c r="A1467" t="s">
        <v>2567</v>
      </c>
      <c r="B1467">
        <v>120</v>
      </c>
      <c r="C1467">
        <v>115648585</v>
      </c>
      <c r="D1467" t="s">
        <v>555</v>
      </c>
      <c r="E1467" t="s">
        <v>2653</v>
      </c>
      <c r="F1467" t="s">
        <v>12</v>
      </c>
      <c r="G1467">
        <v>30000000</v>
      </c>
      <c r="H1467">
        <v>2000</v>
      </c>
      <c r="I1467">
        <v>7.8</v>
      </c>
    </row>
    <row r="1468" spans="1:9" x14ac:dyDescent="0.45">
      <c r="A1468" t="s">
        <v>445</v>
      </c>
      <c r="B1468">
        <v>135</v>
      </c>
      <c r="C1468">
        <v>122012643</v>
      </c>
      <c r="D1468" t="s">
        <v>17</v>
      </c>
      <c r="E1468" t="s">
        <v>2654</v>
      </c>
      <c r="F1468" t="s">
        <v>12</v>
      </c>
      <c r="G1468">
        <v>30000000</v>
      </c>
      <c r="H1468">
        <v>1990</v>
      </c>
      <c r="I1468">
        <v>7.6</v>
      </c>
    </row>
    <row r="1469" spans="1:9" x14ac:dyDescent="0.45">
      <c r="A1469" t="s">
        <v>2323</v>
      </c>
      <c r="B1469">
        <v>132</v>
      </c>
      <c r="C1469">
        <v>116631310</v>
      </c>
      <c r="D1469" t="s">
        <v>526</v>
      </c>
      <c r="E1469" t="s">
        <v>2655</v>
      </c>
      <c r="F1469" t="s">
        <v>12</v>
      </c>
      <c r="G1469">
        <v>30000000</v>
      </c>
      <c r="H1469">
        <v>2013</v>
      </c>
      <c r="I1469">
        <v>7.2</v>
      </c>
    </row>
    <row r="1470" spans="1:9" x14ac:dyDescent="0.45">
      <c r="A1470" t="s">
        <v>1689</v>
      </c>
      <c r="B1470">
        <v>92</v>
      </c>
      <c r="C1470">
        <v>114324072</v>
      </c>
      <c r="D1470" t="s">
        <v>1315</v>
      </c>
      <c r="E1470" t="s">
        <v>2656</v>
      </c>
      <c r="F1470" t="s">
        <v>12</v>
      </c>
      <c r="G1470">
        <v>20000000</v>
      </c>
      <c r="H1470">
        <v>2004</v>
      </c>
      <c r="I1470">
        <v>6.7</v>
      </c>
    </row>
    <row r="1471" spans="1:9" x14ac:dyDescent="0.45">
      <c r="A1471" t="s">
        <v>56</v>
      </c>
      <c r="B1471">
        <v>99</v>
      </c>
      <c r="C1471">
        <v>113502246</v>
      </c>
      <c r="D1471" t="s">
        <v>948</v>
      </c>
      <c r="E1471" t="s">
        <v>2657</v>
      </c>
      <c r="F1471" t="s">
        <v>12</v>
      </c>
      <c r="G1471">
        <v>38000000</v>
      </c>
      <c r="H1471">
        <v>1991</v>
      </c>
      <c r="I1471">
        <v>6.8</v>
      </c>
    </row>
    <row r="1472" spans="1:9" x14ac:dyDescent="0.45">
      <c r="A1472" t="s">
        <v>1662</v>
      </c>
      <c r="B1472">
        <v>90</v>
      </c>
      <c r="C1472">
        <v>108360000</v>
      </c>
      <c r="D1472" t="s">
        <v>1416</v>
      </c>
      <c r="E1472" t="s">
        <v>2658</v>
      </c>
      <c r="F1472" t="s">
        <v>12</v>
      </c>
      <c r="G1472">
        <v>30000000</v>
      </c>
      <c r="H1472">
        <v>1995</v>
      </c>
      <c r="I1472">
        <v>6.3</v>
      </c>
    </row>
    <row r="1473" spans="1:9" x14ac:dyDescent="0.45">
      <c r="A1473" t="s">
        <v>1116</v>
      </c>
      <c r="B1473">
        <v>111</v>
      </c>
      <c r="C1473">
        <v>108244774</v>
      </c>
      <c r="D1473" t="s">
        <v>928</v>
      </c>
      <c r="E1473" t="s">
        <v>2659</v>
      </c>
      <c r="F1473" t="s">
        <v>12</v>
      </c>
      <c r="G1473">
        <v>37000000</v>
      </c>
      <c r="H1473">
        <v>2001</v>
      </c>
      <c r="I1473">
        <v>6.2</v>
      </c>
    </row>
    <row r="1474" spans="1:9" x14ac:dyDescent="0.45">
      <c r="A1474" t="s">
        <v>2463</v>
      </c>
      <c r="B1474">
        <v>103</v>
      </c>
      <c r="C1474">
        <v>105444419</v>
      </c>
      <c r="D1474" t="s">
        <v>565</v>
      </c>
      <c r="E1474" t="s">
        <v>2660</v>
      </c>
      <c r="F1474" t="s">
        <v>12</v>
      </c>
      <c r="G1474">
        <v>26000000</v>
      </c>
      <c r="H1474">
        <v>1996</v>
      </c>
      <c r="I1474">
        <v>6.2</v>
      </c>
    </row>
    <row r="1475" spans="1:9" x14ac:dyDescent="0.45">
      <c r="A1475" t="s">
        <v>228</v>
      </c>
      <c r="B1475">
        <v>127</v>
      </c>
      <c r="C1475">
        <v>100125340</v>
      </c>
      <c r="D1475" t="s">
        <v>737</v>
      </c>
      <c r="E1475" t="s">
        <v>2661</v>
      </c>
      <c r="F1475" t="s">
        <v>12</v>
      </c>
      <c r="G1475">
        <v>33000000</v>
      </c>
      <c r="H1475">
        <v>1995</v>
      </c>
      <c r="I1475">
        <v>8.6</v>
      </c>
    </row>
    <row r="1476" spans="1:9" x14ac:dyDescent="0.45">
      <c r="A1476" t="s">
        <v>470</v>
      </c>
      <c r="B1476">
        <v>112</v>
      </c>
      <c r="C1476">
        <v>115646235</v>
      </c>
      <c r="D1476" t="s">
        <v>954</v>
      </c>
      <c r="E1476" t="s">
        <v>2662</v>
      </c>
      <c r="F1476" t="s">
        <v>12</v>
      </c>
      <c r="G1476">
        <v>30000000</v>
      </c>
      <c r="H1476">
        <v>2009</v>
      </c>
      <c r="I1476">
        <v>8</v>
      </c>
    </row>
    <row r="1477" spans="1:9" x14ac:dyDescent="0.45">
      <c r="A1477" t="s">
        <v>2663</v>
      </c>
      <c r="B1477">
        <v>87</v>
      </c>
      <c r="C1477">
        <v>85416609</v>
      </c>
      <c r="D1477" t="s">
        <v>94</v>
      </c>
      <c r="E1477" t="s">
        <v>2664</v>
      </c>
      <c r="F1477" t="s">
        <v>12</v>
      </c>
      <c r="G1477">
        <v>30000000</v>
      </c>
      <c r="H1477">
        <v>2004</v>
      </c>
      <c r="I1477">
        <v>7</v>
      </c>
    </row>
    <row r="1478" spans="1:9" x14ac:dyDescent="0.45">
      <c r="A1478" t="s">
        <v>1246</v>
      </c>
      <c r="B1478">
        <v>138</v>
      </c>
      <c r="C1478">
        <v>90135191</v>
      </c>
      <c r="D1478" t="s">
        <v>737</v>
      </c>
      <c r="E1478" t="s">
        <v>2665</v>
      </c>
      <c r="F1478" t="s">
        <v>12</v>
      </c>
      <c r="G1478">
        <v>25000000</v>
      </c>
      <c r="H1478">
        <v>2003</v>
      </c>
      <c r="I1478">
        <v>8</v>
      </c>
    </row>
    <row r="1479" spans="1:9" x14ac:dyDescent="0.45">
      <c r="A1479" t="s">
        <v>1246</v>
      </c>
      <c r="B1479">
        <v>132</v>
      </c>
      <c r="C1479">
        <v>100422786</v>
      </c>
      <c r="D1479" t="s">
        <v>1274</v>
      </c>
      <c r="E1479" t="s">
        <v>2666</v>
      </c>
      <c r="F1479" t="s">
        <v>12</v>
      </c>
      <c r="G1479">
        <v>30000000</v>
      </c>
      <c r="H1479">
        <v>2004</v>
      </c>
      <c r="I1479">
        <v>8.1</v>
      </c>
    </row>
    <row r="1480" spans="1:9" x14ac:dyDescent="0.45">
      <c r="A1480" t="s">
        <v>1415</v>
      </c>
      <c r="B1480">
        <v>103</v>
      </c>
      <c r="C1480">
        <v>106694016</v>
      </c>
      <c r="D1480" t="s">
        <v>339</v>
      </c>
      <c r="E1480" t="s">
        <v>2667</v>
      </c>
      <c r="F1480" t="s">
        <v>12</v>
      </c>
      <c r="G1480">
        <v>30000000</v>
      </c>
      <c r="H1480">
        <v>1999</v>
      </c>
      <c r="I1480">
        <v>6.7</v>
      </c>
    </row>
    <row r="1481" spans="1:9" x14ac:dyDescent="0.45">
      <c r="A1481" t="s">
        <v>2122</v>
      </c>
      <c r="B1481">
        <v>123</v>
      </c>
      <c r="C1481">
        <v>64286</v>
      </c>
      <c r="D1481" t="s">
        <v>73</v>
      </c>
      <c r="E1481" t="s">
        <v>2668</v>
      </c>
      <c r="F1481" t="s">
        <v>12</v>
      </c>
      <c r="G1481">
        <v>29000000</v>
      </c>
      <c r="H1481">
        <v>2004</v>
      </c>
      <c r="I1481">
        <v>7.9</v>
      </c>
    </row>
    <row r="1482" spans="1:9" x14ac:dyDescent="0.45">
      <c r="A1482" t="s">
        <v>2072</v>
      </c>
      <c r="B1482">
        <v>111</v>
      </c>
      <c r="C1482">
        <v>76806312</v>
      </c>
      <c r="D1482" t="s">
        <v>570</v>
      </c>
      <c r="E1482" t="s">
        <v>2669</v>
      </c>
      <c r="F1482" t="s">
        <v>12</v>
      </c>
      <c r="G1482">
        <v>30000000</v>
      </c>
      <c r="H1482">
        <v>2008</v>
      </c>
      <c r="I1482">
        <v>6.1</v>
      </c>
    </row>
    <row r="1483" spans="1:9" x14ac:dyDescent="0.45">
      <c r="A1483" t="s">
        <v>568</v>
      </c>
      <c r="B1483">
        <v>102</v>
      </c>
      <c r="C1483">
        <v>79566871</v>
      </c>
      <c r="D1483" t="s">
        <v>2670</v>
      </c>
      <c r="E1483" t="s">
        <v>2671</v>
      </c>
      <c r="F1483" t="s">
        <v>12</v>
      </c>
      <c r="G1483">
        <v>30000000</v>
      </c>
      <c r="H1483">
        <v>2009</v>
      </c>
      <c r="I1483">
        <v>4.2</v>
      </c>
    </row>
    <row r="1484" spans="1:9" x14ac:dyDescent="0.45">
      <c r="A1484" t="s">
        <v>2672</v>
      </c>
      <c r="B1484">
        <v>78</v>
      </c>
      <c r="C1484">
        <v>76501438</v>
      </c>
      <c r="D1484" t="s">
        <v>683</v>
      </c>
      <c r="E1484" t="s">
        <v>2673</v>
      </c>
      <c r="F1484" t="s">
        <v>12</v>
      </c>
      <c r="G1484">
        <v>30000000</v>
      </c>
      <c r="H1484">
        <v>2000</v>
      </c>
      <c r="I1484">
        <v>6.1</v>
      </c>
    </row>
    <row r="1485" spans="1:9" x14ac:dyDescent="0.45">
      <c r="A1485" t="s">
        <v>2034</v>
      </c>
      <c r="B1485">
        <v>132</v>
      </c>
      <c r="C1485">
        <v>74787599</v>
      </c>
      <c r="D1485" t="s">
        <v>73</v>
      </c>
      <c r="E1485" t="s">
        <v>2674</v>
      </c>
      <c r="F1485" t="s">
        <v>12</v>
      </c>
      <c r="G1485">
        <v>30000000</v>
      </c>
      <c r="H1485">
        <v>1991</v>
      </c>
      <c r="I1485">
        <v>6.6</v>
      </c>
    </row>
    <row r="1486" spans="1:9" x14ac:dyDescent="0.45">
      <c r="A1486" t="s">
        <v>341</v>
      </c>
      <c r="B1486">
        <v>133</v>
      </c>
      <c r="C1486">
        <v>66528842</v>
      </c>
      <c r="D1486" t="s">
        <v>2527</v>
      </c>
      <c r="E1486" t="s">
        <v>2675</v>
      </c>
      <c r="F1486" t="s">
        <v>12</v>
      </c>
      <c r="G1486">
        <v>30000000</v>
      </c>
      <c r="H1486">
        <v>1994</v>
      </c>
      <c r="I1486">
        <v>7.5</v>
      </c>
    </row>
    <row r="1487" spans="1:9" x14ac:dyDescent="0.45">
      <c r="A1487" t="s">
        <v>2676</v>
      </c>
      <c r="B1487">
        <v>108</v>
      </c>
      <c r="C1487">
        <v>83813460</v>
      </c>
      <c r="D1487" t="s">
        <v>73</v>
      </c>
      <c r="E1487" t="s">
        <v>2677</v>
      </c>
      <c r="F1487" t="s">
        <v>12</v>
      </c>
      <c r="G1487">
        <v>25000000</v>
      </c>
      <c r="H1487">
        <v>2009</v>
      </c>
      <c r="I1487">
        <v>7.4</v>
      </c>
    </row>
    <row r="1488" spans="1:9" x14ac:dyDescent="0.45">
      <c r="A1488" t="s">
        <v>2678</v>
      </c>
      <c r="B1488">
        <v>125</v>
      </c>
      <c r="C1488">
        <v>65010106</v>
      </c>
      <c r="D1488" t="s">
        <v>863</v>
      </c>
      <c r="E1488" t="s">
        <v>2679</v>
      </c>
      <c r="F1488" t="s">
        <v>12</v>
      </c>
      <c r="G1488">
        <v>30000000</v>
      </c>
      <c r="H1488">
        <v>2002</v>
      </c>
      <c r="I1488">
        <v>7.2</v>
      </c>
    </row>
    <row r="1489" spans="1:9" x14ac:dyDescent="0.45">
      <c r="A1489" t="s">
        <v>2680</v>
      </c>
      <c r="B1489">
        <v>98</v>
      </c>
      <c r="C1489">
        <v>66359959</v>
      </c>
      <c r="D1489" t="s">
        <v>2681</v>
      </c>
      <c r="E1489" t="s">
        <v>2682</v>
      </c>
      <c r="F1489" t="s">
        <v>12</v>
      </c>
      <c r="G1489">
        <v>35000000</v>
      </c>
      <c r="H1489">
        <v>2013</v>
      </c>
      <c r="I1489">
        <v>6.9</v>
      </c>
    </row>
    <row r="1490" spans="1:9" x14ac:dyDescent="0.45">
      <c r="A1490" t="s">
        <v>2683</v>
      </c>
      <c r="B1490">
        <v>119</v>
      </c>
      <c r="C1490">
        <v>66468315</v>
      </c>
      <c r="D1490" t="s">
        <v>1843</v>
      </c>
      <c r="E1490" t="s">
        <v>2684</v>
      </c>
      <c r="F1490" t="s">
        <v>12</v>
      </c>
      <c r="G1490">
        <v>30000000</v>
      </c>
      <c r="H1490">
        <v>2012</v>
      </c>
      <c r="I1490">
        <v>7.4</v>
      </c>
    </row>
    <row r="1491" spans="1:9" x14ac:dyDescent="0.45">
      <c r="A1491" t="s">
        <v>68</v>
      </c>
      <c r="B1491">
        <v>87</v>
      </c>
      <c r="C1491">
        <v>64172251</v>
      </c>
      <c r="D1491" t="s">
        <v>948</v>
      </c>
      <c r="E1491" t="s">
        <v>2685</v>
      </c>
      <c r="F1491" t="s">
        <v>12</v>
      </c>
      <c r="G1491">
        <v>30000000</v>
      </c>
      <c r="H1491">
        <v>2001</v>
      </c>
      <c r="I1491">
        <v>5.4</v>
      </c>
    </row>
    <row r="1492" spans="1:9" x14ac:dyDescent="0.45">
      <c r="A1492" t="s">
        <v>2686</v>
      </c>
      <c r="B1492">
        <v>91</v>
      </c>
      <c r="C1492">
        <v>66600000</v>
      </c>
      <c r="D1492" t="s">
        <v>1322</v>
      </c>
      <c r="E1492" t="s">
        <v>2687</v>
      </c>
      <c r="F1492" t="s">
        <v>12</v>
      </c>
      <c r="G1492">
        <v>30000000</v>
      </c>
      <c r="H1492">
        <v>1995</v>
      </c>
      <c r="I1492">
        <v>6.8</v>
      </c>
    </row>
    <row r="1493" spans="1:9" x14ac:dyDescent="0.45">
      <c r="A1493" t="s">
        <v>1321</v>
      </c>
      <c r="B1493">
        <v>100</v>
      </c>
      <c r="C1493">
        <v>63536011</v>
      </c>
      <c r="D1493" t="s">
        <v>481</v>
      </c>
      <c r="E1493" t="s">
        <v>2688</v>
      </c>
      <c r="F1493" t="s">
        <v>12</v>
      </c>
      <c r="G1493">
        <v>30000000</v>
      </c>
      <c r="H1493">
        <v>2012</v>
      </c>
      <c r="I1493">
        <v>6.3</v>
      </c>
    </row>
    <row r="1494" spans="1:9" x14ac:dyDescent="0.45">
      <c r="A1494" t="s">
        <v>2128</v>
      </c>
      <c r="B1494">
        <v>118</v>
      </c>
      <c r="C1494">
        <v>62877175</v>
      </c>
      <c r="D1494" t="s">
        <v>481</v>
      </c>
      <c r="E1494" t="s">
        <v>2689</v>
      </c>
      <c r="F1494" t="s">
        <v>12</v>
      </c>
      <c r="G1494">
        <v>30000000</v>
      </c>
      <c r="H1494">
        <v>2008</v>
      </c>
      <c r="I1494">
        <v>7.2</v>
      </c>
    </row>
    <row r="1495" spans="1:9" x14ac:dyDescent="0.45">
      <c r="A1495" t="s">
        <v>991</v>
      </c>
      <c r="B1495">
        <v>109</v>
      </c>
      <c r="C1495">
        <v>74484168</v>
      </c>
      <c r="D1495" t="s">
        <v>381</v>
      </c>
      <c r="E1495" t="s">
        <v>2690</v>
      </c>
      <c r="F1495" t="s">
        <v>12</v>
      </c>
      <c r="G1495">
        <v>45000000</v>
      </c>
      <c r="H1495">
        <v>2005</v>
      </c>
      <c r="I1495">
        <v>6.9</v>
      </c>
    </row>
    <row r="1496" spans="1:9" x14ac:dyDescent="0.45">
      <c r="A1496" t="s">
        <v>2691</v>
      </c>
      <c r="B1496">
        <v>99</v>
      </c>
      <c r="C1496">
        <v>60269340</v>
      </c>
      <c r="D1496" t="s">
        <v>570</v>
      </c>
      <c r="E1496" t="s">
        <v>2692</v>
      </c>
      <c r="F1496" t="s">
        <v>12</v>
      </c>
      <c r="G1496">
        <v>30000000</v>
      </c>
      <c r="H1496">
        <v>2008</v>
      </c>
      <c r="I1496">
        <v>6</v>
      </c>
    </row>
    <row r="1497" spans="1:9" x14ac:dyDescent="0.45">
      <c r="A1497" t="s">
        <v>2693</v>
      </c>
      <c r="B1497">
        <v>114</v>
      </c>
      <c r="C1497">
        <v>60033780</v>
      </c>
      <c r="D1497" t="s">
        <v>73</v>
      </c>
      <c r="E1497" t="s">
        <v>2694</v>
      </c>
      <c r="F1497" t="s">
        <v>12</v>
      </c>
      <c r="G1497">
        <v>30000000</v>
      </c>
      <c r="H1497">
        <v>1998</v>
      </c>
      <c r="I1497">
        <v>5.9</v>
      </c>
    </row>
    <row r="1498" spans="1:9" x14ac:dyDescent="0.45">
      <c r="A1498" t="s">
        <v>874</v>
      </c>
      <c r="B1498">
        <v>89</v>
      </c>
      <c r="C1498">
        <v>58715510</v>
      </c>
      <c r="D1498" t="s">
        <v>570</v>
      </c>
      <c r="E1498" t="s">
        <v>2695</v>
      </c>
      <c r="F1498" t="s">
        <v>12</v>
      </c>
      <c r="G1498">
        <v>30000000</v>
      </c>
      <c r="H1498">
        <v>2009</v>
      </c>
      <c r="I1498">
        <v>5.4</v>
      </c>
    </row>
    <row r="1499" spans="1:9" x14ac:dyDescent="0.45">
      <c r="A1499" t="s">
        <v>947</v>
      </c>
      <c r="B1499">
        <v>95</v>
      </c>
      <c r="C1499">
        <v>58156435</v>
      </c>
      <c r="D1499" t="s">
        <v>847</v>
      </c>
      <c r="E1499" t="s">
        <v>2696</v>
      </c>
      <c r="F1499" t="s">
        <v>12</v>
      </c>
      <c r="G1499">
        <v>19000000</v>
      </c>
      <c r="H1499">
        <v>2004</v>
      </c>
      <c r="I1499">
        <v>5.9</v>
      </c>
    </row>
    <row r="1500" spans="1:9" x14ac:dyDescent="0.45">
      <c r="A1500" t="s">
        <v>874</v>
      </c>
      <c r="B1500">
        <v>98</v>
      </c>
      <c r="C1500">
        <v>56044241</v>
      </c>
      <c r="D1500" t="s">
        <v>1226</v>
      </c>
      <c r="E1500" t="s">
        <v>2697</v>
      </c>
      <c r="F1500" t="s">
        <v>12</v>
      </c>
      <c r="G1500">
        <v>37000000</v>
      </c>
      <c r="H1500">
        <v>2004</v>
      </c>
      <c r="I1500">
        <v>6.1</v>
      </c>
    </row>
    <row r="1501" spans="1:9" x14ac:dyDescent="0.45">
      <c r="A1501" t="s">
        <v>1341</v>
      </c>
      <c r="B1501">
        <v>94</v>
      </c>
      <c r="C1501">
        <v>56816662</v>
      </c>
      <c r="D1501" t="s">
        <v>1226</v>
      </c>
      <c r="E1501" t="s">
        <v>2698</v>
      </c>
      <c r="F1501" t="s">
        <v>12</v>
      </c>
      <c r="G1501">
        <v>17000000</v>
      </c>
      <c r="H1501">
        <v>2011</v>
      </c>
      <c r="I1501">
        <v>7.7</v>
      </c>
    </row>
    <row r="1502" spans="1:9" x14ac:dyDescent="0.45">
      <c r="A1502" t="s">
        <v>2699</v>
      </c>
      <c r="B1502">
        <v>85</v>
      </c>
      <c r="C1502">
        <v>64238770</v>
      </c>
      <c r="D1502" t="s">
        <v>155</v>
      </c>
      <c r="E1502" t="s">
        <v>2700</v>
      </c>
      <c r="F1502" t="s">
        <v>12</v>
      </c>
      <c r="G1502">
        <v>42000000</v>
      </c>
      <c r="H1502">
        <v>2014</v>
      </c>
      <c r="I1502">
        <v>5.8</v>
      </c>
    </row>
    <row r="1503" spans="1:9" x14ac:dyDescent="0.45">
      <c r="A1503" t="s">
        <v>2701</v>
      </c>
      <c r="B1503">
        <v>124</v>
      </c>
      <c r="C1503">
        <v>52937130</v>
      </c>
      <c r="D1503" t="s">
        <v>584</v>
      </c>
      <c r="E1503" t="s">
        <v>2702</v>
      </c>
      <c r="F1503" t="s">
        <v>12</v>
      </c>
      <c r="G1503">
        <v>30000000</v>
      </c>
      <c r="H1503">
        <v>2001</v>
      </c>
      <c r="I1503">
        <v>7.6</v>
      </c>
    </row>
    <row r="1504" spans="1:9" x14ac:dyDescent="0.45">
      <c r="A1504" t="s">
        <v>2317</v>
      </c>
      <c r="B1504">
        <v>131</v>
      </c>
      <c r="C1504">
        <v>52799004</v>
      </c>
      <c r="D1504" t="s">
        <v>73</v>
      </c>
      <c r="E1504" t="s">
        <v>2703</v>
      </c>
      <c r="F1504" t="s">
        <v>12</v>
      </c>
      <c r="G1504">
        <v>55000000</v>
      </c>
      <c r="H1504">
        <v>1999</v>
      </c>
      <c r="I1504">
        <v>6.1</v>
      </c>
    </row>
    <row r="1505" spans="1:9" x14ac:dyDescent="0.45">
      <c r="A1505" t="s">
        <v>2704</v>
      </c>
      <c r="B1505">
        <v>107</v>
      </c>
      <c r="C1505">
        <v>55210049</v>
      </c>
      <c r="D1505" t="s">
        <v>78</v>
      </c>
      <c r="E1505" t="s">
        <v>2705</v>
      </c>
      <c r="F1505" t="s">
        <v>12</v>
      </c>
      <c r="G1505">
        <v>27800000</v>
      </c>
      <c r="H1505">
        <v>1989</v>
      </c>
      <c r="I1505">
        <v>5.4</v>
      </c>
    </row>
    <row r="1506" spans="1:9" x14ac:dyDescent="0.45">
      <c r="A1506" t="s">
        <v>1963</v>
      </c>
      <c r="B1506">
        <v>99</v>
      </c>
      <c r="C1506">
        <v>51432423</v>
      </c>
      <c r="D1506" t="s">
        <v>2706</v>
      </c>
      <c r="E1506" t="s">
        <v>2707</v>
      </c>
      <c r="F1506" t="s">
        <v>12</v>
      </c>
      <c r="G1506">
        <v>30000000</v>
      </c>
      <c r="H1506">
        <v>2002</v>
      </c>
      <c r="I1506">
        <v>5.0999999999999996</v>
      </c>
    </row>
    <row r="1507" spans="1:9" x14ac:dyDescent="0.45">
      <c r="A1507" t="s">
        <v>844</v>
      </c>
      <c r="B1507">
        <v>83</v>
      </c>
      <c r="C1507">
        <v>51109400</v>
      </c>
      <c r="D1507" t="s">
        <v>339</v>
      </c>
      <c r="E1507" t="s">
        <v>2708</v>
      </c>
      <c r="F1507" t="s">
        <v>12</v>
      </c>
      <c r="G1507">
        <v>30000000</v>
      </c>
      <c r="H1507">
        <v>1994</v>
      </c>
      <c r="I1507">
        <v>6.4</v>
      </c>
    </row>
    <row r="1508" spans="1:9" x14ac:dyDescent="0.45">
      <c r="A1508" t="s">
        <v>2040</v>
      </c>
      <c r="B1508">
        <v>131</v>
      </c>
      <c r="C1508">
        <v>50300000</v>
      </c>
      <c r="D1508" t="s">
        <v>17</v>
      </c>
      <c r="E1508" t="s">
        <v>2709</v>
      </c>
      <c r="F1508" t="s">
        <v>12</v>
      </c>
      <c r="G1508">
        <v>30000000</v>
      </c>
      <c r="H1508">
        <v>1985</v>
      </c>
      <c r="I1508">
        <v>6.3</v>
      </c>
    </row>
    <row r="1509" spans="1:9" x14ac:dyDescent="0.45">
      <c r="A1509" t="s">
        <v>2710</v>
      </c>
      <c r="B1509">
        <v>85</v>
      </c>
      <c r="C1509">
        <v>56068547</v>
      </c>
      <c r="D1509" t="s">
        <v>2711</v>
      </c>
      <c r="E1509" t="s">
        <v>2712</v>
      </c>
      <c r="F1509" t="s">
        <v>12</v>
      </c>
      <c r="G1509">
        <v>30000000</v>
      </c>
      <c r="H1509">
        <v>2005</v>
      </c>
      <c r="I1509">
        <v>7.5</v>
      </c>
    </row>
    <row r="1510" spans="1:9" x14ac:dyDescent="0.45">
      <c r="A1510" t="s">
        <v>1822</v>
      </c>
      <c r="B1510">
        <v>126</v>
      </c>
      <c r="C1510">
        <v>53680848</v>
      </c>
      <c r="D1510" t="s">
        <v>73</v>
      </c>
      <c r="E1510" t="s">
        <v>2713</v>
      </c>
      <c r="F1510" t="s">
        <v>12</v>
      </c>
      <c r="G1510">
        <v>30000000</v>
      </c>
      <c r="H1510">
        <v>2007</v>
      </c>
      <c r="I1510">
        <v>7.1</v>
      </c>
    </row>
    <row r="1511" spans="1:9" x14ac:dyDescent="0.45">
      <c r="A1511" t="s">
        <v>316</v>
      </c>
      <c r="B1511">
        <v>123</v>
      </c>
      <c r="C1511">
        <v>50921738</v>
      </c>
      <c r="D1511" t="s">
        <v>1609</v>
      </c>
      <c r="E1511" t="s">
        <v>2714</v>
      </c>
      <c r="F1511" t="s">
        <v>12</v>
      </c>
      <c r="G1511">
        <v>30000000</v>
      </c>
      <c r="H1511">
        <v>2007</v>
      </c>
      <c r="I1511">
        <v>7.8</v>
      </c>
    </row>
    <row r="1512" spans="1:9" x14ac:dyDescent="0.45">
      <c r="A1512" t="s">
        <v>874</v>
      </c>
      <c r="B1512">
        <v>105</v>
      </c>
      <c r="C1512">
        <v>53021560</v>
      </c>
      <c r="D1512" t="s">
        <v>481</v>
      </c>
      <c r="E1512" t="s">
        <v>2715</v>
      </c>
      <c r="F1512" t="s">
        <v>12</v>
      </c>
      <c r="G1512">
        <v>30000000</v>
      </c>
      <c r="H1512">
        <v>2010</v>
      </c>
      <c r="I1512">
        <v>6.5</v>
      </c>
    </row>
    <row r="1513" spans="1:9" x14ac:dyDescent="0.45">
      <c r="A1513" t="s">
        <v>64</v>
      </c>
      <c r="B1513">
        <v>125</v>
      </c>
      <c r="C1513">
        <v>45645204</v>
      </c>
      <c r="D1513" t="s">
        <v>115</v>
      </c>
      <c r="E1513" t="s">
        <v>2716</v>
      </c>
      <c r="F1513" t="s">
        <v>12</v>
      </c>
      <c r="G1513">
        <v>30000000</v>
      </c>
      <c r="H1513">
        <v>1989</v>
      </c>
      <c r="I1513">
        <v>6.6</v>
      </c>
    </row>
    <row r="1514" spans="1:9" x14ac:dyDescent="0.45">
      <c r="A1514" t="s">
        <v>88</v>
      </c>
      <c r="B1514">
        <v>77</v>
      </c>
      <c r="C1514">
        <v>53337608</v>
      </c>
      <c r="D1514" t="s">
        <v>2717</v>
      </c>
      <c r="E1514" t="s">
        <v>2718</v>
      </c>
      <c r="F1514" t="s">
        <v>12</v>
      </c>
      <c r="G1514">
        <v>40000000</v>
      </c>
      <c r="H1514">
        <v>2005</v>
      </c>
      <c r="I1514">
        <v>7.4</v>
      </c>
    </row>
    <row r="1515" spans="1:9" x14ac:dyDescent="0.45">
      <c r="A1515" t="s">
        <v>1907</v>
      </c>
      <c r="B1515">
        <v>121</v>
      </c>
      <c r="C1515">
        <v>46875468</v>
      </c>
      <c r="D1515" t="s">
        <v>381</v>
      </c>
      <c r="E1515" t="s">
        <v>2719</v>
      </c>
      <c r="F1515" t="s">
        <v>12</v>
      </c>
      <c r="G1515">
        <v>30000000</v>
      </c>
      <c r="H1515">
        <v>2015</v>
      </c>
      <c r="I1515">
        <v>7.6</v>
      </c>
    </row>
    <row r="1516" spans="1:9" x14ac:dyDescent="0.45">
      <c r="A1516" t="s">
        <v>1042</v>
      </c>
      <c r="B1516">
        <v>124</v>
      </c>
      <c r="C1516">
        <v>52418902</v>
      </c>
      <c r="D1516" t="s">
        <v>1274</v>
      </c>
      <c r="E1516" t="s">
        <v>2720</v>
      </c>
      <c r="F1516" t="s">
        <v>12</v>
      </c>
      <c r="G1516">
        <v>30000000</v>
      </c>
      <c r="H1516">
        <v>2015</v>
      </c>
      <c r="I1516">
        <v>7.5</v>
      </c>
    </row>
    <row r="1517" spans="1:9" x14ac:dyDescent="0.45">
      <c r="A1517" t="s">
        <v>27</v>
      </c>
      <c r="B1517">
        <v>99</v>
      </c>
      <c r="C1517">
        <v>42057340</v>
      </c>
      <c r="D1517" t="s">
        <v>1847</v>
      </c>
      <c r="E1517" t="s">
        <v>2721</v>
      </c>
      <c r="F1517" t="s">
        <v>12</v>
      </c>
      <c r="G1517">
        <v>30000000</v>
      </c>
      <c r="H1517">
        <v>2009</v>
      </c>
      <c r="I1517">
        <v>6.6</v>
      </c>
    </row>
    <row r="1518" spans="1:9" x14ac:dyDescent="0.45">
      <c r="A1518" t="s">
        <v>2722</v>
      </c>
      <c r="B1518">
        <v>112</v>
      </c>
      <c r="C1518">
        <v>42478175</v>
      </c>
      <c r="D1518" t="s">
        <v>229</v>
      </c>
      <c r="E1518" t="s">
        <v>2723</v>
      </c>
      <c r="F1518" t="s">
        <v>12</v>
      </c>
      <c r="G1518">
        <v>25000000</v>
      </c>
      <c r="H1518">
        <v>2015</v>
      </c>
      <c r="I1518">
        <v>7.2</v>
      </c>
    </row>
    <row r="1519" spans="1:9" x14ac:dyDescent="0.45">
      <c r="A1519" t="s">
        <v>2724</v>
      </c>
      <c r="B1519">
        <v>111</v>
      </c>
      <c r="C1519">
        <v>41407470</v>
      </c>
      <c r="D1519" t="s">
        <v>1322</v>
      </c>
      <c r="E1519" t="s">
        <v>2725</v>
      </c>
      <c r="F1519" t="s">
        <v>12</v>
      </c>
      <c r="G1519">
        <v>30000000</v>
      </c>
      <c r="H1519">
        <v>2003</v>
      </c>
      <c r="I1519">
        <v>7.6</v>
      </c>
    </row>
    <row r="1520" spans="1:9" x14ac:dyDescent="0.45">
      <c r="A1520" t="s">
        <v>361</v>
      </c>
      <c r="B1520">
        <v>107</v>
      </c>
      <c r="C1520">
        <v>42385520</v>
      </c>
      <c r="D1520" t="s">
        <v>2557</v>
      </c>
      <c r="E1520" t="s">
        <v>2726</v>
      </c>
      <c r="F1520" t="s">
        <v>12</v>
      </c>
      <c r="G1520">
        <v>30000000</v>
      </c>
      <c r="H1520">
        <v>2010</v>
      </c>
      <c r="I1520">
        <v>6.2</v>
      </c>
    </row>
    <row r="1521" spans="1:9" x14ac:dyDescent="0.45">
      <c r="A1521" t="s">
        <v>1803</v>
      </c>
      <c r="B1521">
        <v>104</v>
      </c>
      <c r="C1521">
        <v>40118420</v>
      </c>
      <c r="D1521" t="s">
        <v>1639</v>
      </c>
      <c r="E1521" t="s">
        <v>2727</v>
      </c>
      <c r="F1521" t="s">
        <v>12</v>
      </c>
      <c r="G1521">
        <v>30000000</v>
      </c>
      <c r="H1521">
        <v>2002</v>
      </c>
      <c r="I1521">
        <v>5.6</v>
      </c>
    </row>
    <row r="1522" spans="1:9" x14ac:dyDescent="0.45">
      <c r="A1522" t="s">
        <v>43</v>
      </c>
      <c r="B1522">
        <v>113</v>
      </c>
      <c r="C1522">
        <v>40137776</v>
      </c>
      <c r="D1522" t="s">
        <v>851</v>
      </c>
      <c r="E1522" t="s">
        <v>2728</v>
      </c>
      <c r="F1522" t="s">
        <v>12</v>
      </c>
      <c r="G1522">
        <v>38000000</v>
      </c>
      <c r="H1522">
        <v>2006</v>
      </c>
      <c r="I1522">
        <v>7.6</v>
      </c>
    </row>
    <row r="1523" spans="1:9" x14ac:dyDescent="0.45">
      <c r="A1523" t="s">
        <v>1198</v>
      </c>
      <c r="B1523">
        <v>113</v>
      </c>
      <c r="C1523">
        <v>39568996</v>
      </c>
      <c r="D1523" t="s">
        <v>2124</v>
      </c>
      <c r="E1523" t="s">
        <v>2729</v>
      </c>
      <c r="F1523" t="s">
        <v>12</v>
      </c>
      <c r="G1523">
        <v>32000000</v>
      </c>
      <c r="H1523">
        <v>2007</v>
      </c>
      <c r="I1523">
        <v>6.6</v>
      </c>
    </row>
    <row r="1524" spans="1:9" x14ac:dyDescent="0.45">
      <c r="A1524" t="s">
        <v>2730</v>
      </c>
      <c r="B1524">
        <v>95</v>
      </c>
      <c r="C1524">
        <v>42043633</v>
      </c>
      <c r="D1524" t="s">
        <v>907</v>
      </c>
      <c r="E1524" t="s">
        <v>2731</v>
      </c>
      <c r="F1524" t="s">
        <v>12</v>
      </c>
      <c r="G1524">
        <v>30000000</v>
      </c>
      <c r="H1524">
        <v>2012</v>
      </c>
      <c r="I1524">
        <v>7</v>
      </c>
    </row>
    <row r="1525" spans="1:9" x14ac:dyDescent="0.45">
      <c r="A1525" t="s">
        <v>831</v>
      </c>
      <c r="B1525">
        <v>126</v>
      </c>
      <c r="C1525">
        <v>38413606</v>
      </c>
      <c r="D1525" t="s">
        <v>139</v>
      </c>
      <c r="E1525" t="s">
        <v>2732</v>
      </c>
      <c r="F1525" t="s">
        <v>12</v>
      </c>
      <c r="G1525">
        <v>30000000</v>
      </c>
      <c r="H1525">
        <v>1988</v>
      </c>
      <c r="I1525">
        <v>7.6</v>
      </c>
    </row>
    <row r="1526" spans="1:9" x14ac:dyDescent="0.45">
      <c r="A1526" t="s">
        <v>885</v>
      </c>
      <c r="B1526">
        <v>101</v>
      </c>
      <c r="C1526">
        <v>38122105</v>
      </c>
      <c r="D1526" t="s">
        <v>476</v>
      </c>
      <c r="E1526" t="s">
        <v>2733</v>
      </c>
      <c r="F1526" t="s">
        <v>12</v>
      </c>
      <c r="G1526">
        <v>27000000</v>
      </c>
      <c r="H1526">
        <v>1987</v>
      </c>
      <c r="I1526">
        <v>6.6</v>
      </c>
    </row>
    <row r="1527" spans="1:9" x14ac:dyDescent="0.45">
      <c r="A1527" t="s">
        <v>671</v>
      </c>
      <c r="B1527">
        <v>102</v>
      </c>
      <c r="C1527">
        <v>38747385</v>
      </c>
      <c r="D1527" t="s">
        <v>2734</v>
      </c>
      <c r="E1527" t="s">
        <v>2735</v>
      </c>
      <c r="F1527" t="s">
        <v>12</v>
      </c>
      <c r="G1527">
        <v>25000000</v>
      </c>
      <c r="H1527">
        <v>1986</v>
      </c>
      <c r="I1527">
        <v>6.9</v>
      </c>
    </row>
    <row r="1528" spans="1:9" x14ac:dyDescent="0.45">
      <c r="A1528" t="s">
        <v>316</v>
      </c>
      <c r="B1528">
        <v>111</v>
      </c>
      <c r="C1528">
        <v>40247512</v>
      </c>
      <c r="D1528" t="s">
        <v>310</v>
      </c>
      <c r="E1528" t="s">
        <v>2736</v>
      </c>
      <c r="F1528" t="s">
        <v>12</v>
      </c>
      <c r="G1528">
        <v>30000000</v>
      </c>
      <c r="H1528">
        <v>2011</v>
      </c>
      <c r="I1528">
        <v>6.8</v>
      </c>
    </row>
    <row r="1529" spans="1:9" x14ac:dyDescent="0.45">
      <c r="A1529" t="s">
        <v>110</v>
      </c>
      <c r="B1529">
        <v>98</v>
      </c>
      <c r="C1529">
        <v>35565975</v>
      </c>
      <c r="D1529" t="s">
        <v>481</v>
      </c>
      <c r="E1529" t="s">
        <v>2738</v>
      </c>
      <c r="F1529" t="s">
        <v>12</v>
      </c>
      <c r="G1529">
        <v>30000000</v>
      </c>
      <c r="H1529">
        <v>2011</v>
      </c>
      <c r="I1529">
        <v>6.1</v>
      </c>
    </row>
    <row r="1530" spans="1:9" x14ac:dyDescent="0.45">
      <c r="A1530" t="s">
        <v>2739</v>
      </c>
      <c r="B1530">
        <v>100</v>
      </c>
      <c r="C1530">
        <v>35266619</v>
      </c>
      <c r="D1530" t="s">
        <v>1686</v>
      </c>
      <c r="E1530" t="s">
        <v>2740</v>
      </c>
      <c r="F1530" t="s">
        <v>12</v>
      </c>
      <c r="G1530">
        <v>30000000</v>
      </c>
      <c r="H1530">
        <v>2013</v>
      </c>
      <c r="I1530">
        <v>5.9</v>
      </c>
    </row>
    <row r="1531" spans="1:9" x14ac:dyDescent="0.45">
      <c r="A1531" t="s">
        <v>2741</v>
      </c>
      <c r="B1531">
        <v>118</v>
      </c>
      <c r="C1531">
        <v>34703228</v>
      </c>
      <c r="D1531" t="s">
        <v>2059</v>
      </c>
      <c r="E1531" t="s">
        <v>2742</v>
      </c>
      <c r="F1531" t="s">
        <v>12</v>
      </c>
      <c r="G1531">
        <v>30000000</v>
      </c>
      <c r="H1531">
        <v>2006</v>
      </c>
      <c r="I1531">
        <v>6.7</v>
      </c>
    </row>
    <row r="1532" spans="1:9" x14ac:dyDescent="0.45">
      <c r="A1532" t="s">
        <v>2743</v>
      </c>
      <c r="B1532">
        <v>125</v>
      </c>
      <c r="C1532">
        <v>38432823</v>
      </c>
      <c r="D1532" t="s">
        <v>2744</v>
      </c>
      <c r="E1532" t="s">
        <v>2745</v>
      </c>
      <c r="F1532" t="s">
        <v>12</v>
      </c>
      <c r="G1532">
        <v>30000000</v>
      </c>
      <c r="H1532">
        <v>2006</v>
      </c>
      <c r="I1532">
        <v>6.9</v>
      </c>
    </row>
    <row r="1533" spans="1:9" x14ac:dyDescent="0.45">
      <c r="A1533" t="s">
        <v>1535</v>
      </c>
      <c r="B1533">
        <v>94</v>
      </c>
      <c r="C1533">
        <v>32095318</v>
      </c>
      <c r="D1533" t="s">
        <v>339</v>
      </c>
      <c r="E1533" t="s">
        <v>2746</v>
      </c>
      <c r="F1533" t="s">
        <v>12</v>
      </c>
      <c r="G1533">
        <v>45000000</v>
      </c>
      <c r="H1533">
        <v>2001</v>
      </c>
      <c r="I1533">
        <v>5.5</v>
      </c>
    </row>
    <row r="1534" spans="1:9" x14ac:dyDescent="0.45">
      <c r="A1534" t="s">
        <v>2747</v>
      </c>
      <c r="B1534">
        <v>79</v>
      </c>
      <c r="C1534">
        <v>31743332</v>
      </c>
      <c r="D1534" t="s">
        <v>2748</v>
      </c>
      <c r="E1534" t="s">
        <v>2749</v>
      </c>
      <c r="F1534" t="s">
        <v>12</v>
      </c>
      <c r="G1534">
        <v>30000000</v>
      </c>
      <c r="H1534">
        <v>2009</v>
      </c>
      <c r="I1534">
        <v>7.1</v>
      </c>
    </row>
    <row r="1535" spans="1:9" x14ac:dyDescent="0.45">
      <c r="A1535" t="s">
        <v>520</v>
      </c>
      <c r="B1535">
        <v>106</v>
      </c>
      <c r="C1535">
        <v>32154410</v>
      </c>
      <c r="D1535" t="s">
        <v>730</v>
      </c>
      <c r="E1535" t="s">
        <v>2750</v>
      </c>
      <c r="F1535" t="s">
        <v>12</v>
      </c>
      <c r="G1535">
        <v>30000000</v>
      </c>
      <c r="H1535">
        <v>2013</v>
      </c>
      <c r="I1535">
        <v>7.1</v>
      </c>
    </row>
    <row r="1536" spans="1:9" x14ac:dyDescent="0.45">
      <c r="A1536" t="s">
        <v>2751</v>
      </c>
      <c r="B1536">
        <v>63</v>
      </c>
      <c r="C1536">
        <v>26687172</v>
      </c>
      <c r="D1536" t="s">
        <v>435</v>
      </c>
      <c r="E1536" t="s">
        <v>2752</v>
      </c>
      <c r="F1536" t="s">
        <v>12</v>
      </c>
      <c r="G1536">
        <v>30000000</v>
      </c>
      <c r="H1536">
        <v>2011</v>
      </c>
      <c r="I1536">
        <v>7.3</v>
      </c>
    </row>
    <row r="1537" spans="1:9" x14ac:dyDescent="0.45">
      <c r="A1537" t="s">
        <v>569</v>
      </c>
      <c r="B1537">
        <v>108</v>
      </c>
      <c r="C1537">
        <v>26525834</v>
      </c>
      <c r="D1537" t="s">
        <v>481</v>
      </c>
      <c r="E1537" t="s">
        <v>2753</v>
      </c>
      <c r="F1537" t="s">
        <v>12</v>
      </c>
      <c r="G1537">
        <v>30000000</v>
      </c>
      <c r="H1537">
        <v>1998</v>
      </c>
      <c r="I1537">
        <v>6.8</v>
      </c>
    </row>
    <row r="1538" spans="1:9" x14ac:dyDescent="0.45">
      <c r="A1538" t="s">
        <v>1169</v>
      </c>
      <c r="B1538">
        <v>139</v>
      </c>
      <c r="C1538">
        <v>30513940</v>
      </c>
      <c r="D1538" t="s">
        <v>1440</v>
      </c>
      <c r="E1538" t="s">
        <v>2754</v>
      </c>
      <c r="F1538" t="s">
        <v>12</v>
      </c>
      <c r="G1538">
        <v>30000000</v>
      </c>
      <c r="H1538">
        <v>2014</v>
      </c>
      <c r="I1538">
        <v>6.9</v>
      </c>
    </row>
    <row r="1539" spans="1:9" x14ac:dyDescent="0.45">
      <c r="A1539" t="s">
        <v>1762</v>
      </c>
      <c r="B1539">
        <v>127</v>
      </c>
      <c r="C1539">
        <v>23209440</v>
      </c>
      <c r="D1539" t="s">
        <v>1152</v>
      </c>
      <c r="E1539" t="s">
        <v>2755</v>
      </c>
      <c r="F1539" t="s">
        <v>12</v>
      </c>
      <c r="G1539">
        <v>30000000</v>
      </c>
      <c r="H1539">
        <v>1998</v>
      </c>
      <c r="I1539">
        <v>7</v>
      </c>
    </row>
    <row r="1540" spans="1:9" x14ac:dyDescent="0.45">
      <c r="A1540" t="s">
        <v>2756</v>
      </c>
      <c r="B1540">
        <v>106</v>
      </c>
      <c r="C1540">
        <v>24048000</v>
      </c>
      <c r="D1540" t="s">
        <v>476</v>
      </c>
      <c r="E1540" t="s">
        <v>2757</v>
      </c>
      <c r="F1540" t="s">
        <v>12</v>
      </c>
      <c r="G1540">
        <v>30000000</v>
      </c>
      <c r="H1540">
        <v>1995</v>
      </c>
      <c r="I1540">
        <v>5.5</v>
      </c>
    </row>
    <row r="1541" spans="1:9" x14ac:dyDescent="0.45">
      <c r="A1541" t="s">
        <v>920</v>
      </c>
      <c r="B1541">
        <v>95</v>
      </c>
      <c r="C1541">
        <v>22526144</v>
      </c>
      <c r="D1541" t="s">
        <v>845</v>
      </c>
      <c r="E1541" t="s">
        <v>2758</v>
      </c>
      <c r="F1541" t="s">
        <v>12</v>
      </c>
      <c r="G1541">
        <v>30000000</v>
      </c>
      <c r="H1541">
        <v>2006</v>
      </c>
      <c r="I1541">
        <v>5.0999999999999996</v>
      </c>
    </row>
    <row r="1542" spans="1:9" x14ac:dyDescent="0.45">
      <c r="A1542" t="s">
        <v>914</v>
      </c>
      <c r="B1542">
        <v>118</v>
      </c>
      <c r="C1542">
        <v>30523568</v>
      </c>
      <c r="D1542" t="s">
        <v>1020</v>
      </c>
      <c r="E1542" t="s">
        <v>2759</v>
      </c>
      <c r="F1542" t="s">
        <v>12</v>
      </c>
      <c r="G1542">
        <v>30000000</v>
      </c>
      <c r="H1542">
        <v>2014</v>
      </c>
      <c r="I1542">
        <v>6.2</v>
      </c>
    </row>
    <row r="1543" spans="1:9" x14ac:dyDescent="0.45">
      <c r="A1543" t="s">
        <v>2760</v>
      </c>
      <c r="B1543">
        <v>108</v>
      </c>
      <c r="C1543">
        <v>23070045</v>
      </c>
      <c r="D1543" t="s">
        <v>626</v>
      </c>
      <c r="E1543" t="s">
        <v>2761</v>
      </c>
      <c r="F1543" t="s">
        <v>12</v>
      </c>
      <c r="G1543">
        <v>30000000</v>
      </c>
      <c r="H1543">
        <v>2011</v>
      </c>
      <c r="I1543">
        <v>5.9</v>
      </c>
    </row>
    <row r="1544" spans="1:9" x14ac:dyDescent="0.45">
      <c r="A1544" t="s">
        <v>2762</v>
      </c>
      <c r="B1544">
        <v>105</v>
      </c>
      <c r="C1544">
        <v>20422207</v>
      </c>
      <c r="D1544" t="s">
        <v>481</v>
      </c>
      <c r="E1544" t="s">
        <v>2763</v>
      </c>
      <c r="F1544" t="s">
        <v>12</v>
      </c>
      <c r="G1544">
        <v>35000000</v>
      </c>
      <c r="H1544">
        <v>2004</v>
      </c>
      <c r="I1544">
        <v>5.2</v>
      </c>
    </row>
    <row r="1545" spans="1:9" x14ac:dyDescent="0.45">
      <c r="A1545" t="s">
        <v>2128</v>
      </c>
      <c r="B1545">
        <v>131</v>
      </c>
      <c r="C1545">
        <v>28644770</v>
      </c>
      <c r="D1545" t="s">
        <v>570</v>
      </c>
      <c r="E1545" t="s">
        <v>2764</v>
      </c>
      <c r="F1545" t="s">
        <v>12</v>
      </c>
      <c r="G1545">
        <v>30000000</v>
      </c>
      <c r="H1545">
        <v>2012</v>
      </c>
      <c r="I1545">
        <v>6.2</v>
      </c>
    </row>
    <row r="1546" spans="1:9" x14ac:dyDescent="0.45">
      <c r="A1546" t="s">
        <v>2765</v>
      </c>
      <c r="B1546">
        <v>104</v>
      </c>
      <c r="C1546">
        <v>21800302</v>
      </c>
      <c r="D1546" t="s">
        <v>1501</v>
      </c>
      <c r="E1546" t="s">
        <v>2766</v>
      </c>
      <c r="F1546" t="s">
        <v>12</v>
      </c>
      <c r="G1546">
        <v>30000000</v>
      </c>
      <c r="H1546">
        <v>2004</v>
      </c>
      <c r="I1546">
        <v>5.5</v>
      </c>
    </row>
    <row r="1547" spans="1:9" x14ac:dyDescent="0.45">
      <c r="A1547" t="s">
        <v>2767</v>
      </c>
      <c r="B1547">
        <v>133</v>
      </c>
      <c r="C1547">
        <v>21129348</v>
      </c>
      <c r="D1547" t="s">
        <v>1763</v>
      </c>
      <c r="E1547" t="s">
        <v>2768</v>
      </c>
      <c r="F1547" t="s">
        <v>12</v>
      </c>
      <c r="G1547">
        <v>35000000</v>
      </c>
      <c r="H1547">
        <v>2010</v>
      </c>
      <c r="I1547">
        <v>7.4</v>
      </c>
    </row>
    <row r="1548" spans="1:9" x14ac:dyDescent="0.45">
      <c r="A1548" t="s">
        <v>2769</v>
      </c>
      <c r="B1548">
        <v>94</v>
      </c>
      <c r="C1548">
        <v>18500966</v>
      </c>
      <c r="D1548" t="s">
        <v>759</v>
      </c>
      <c r="E1548" t="s">
        <v>2770</v>
      </c>
      <c r="F1548" t="s">
        <v>12</v>
      </c>
      <c r="G1548">
        <v>30000000</v>
      </c>
      <c r="H1548">
        <v>2006</v>
      </c>
      <c r="I1548">
        <v>4.4000000000000004</v>
      </c>
    </row>
    <row r="1549" spans="1:9" x14ac:dyDescent="0.45">
      <c r="A1549" t="s">
        <v>2771</v>
      </c>
      <c r="B1549">
        <v>109</v>
      </c>
      <c r="C1549">
        <v>19976073</v>
      </c>
      <c r="D1549" t="s">
        <v>152</v>
      </c>
      <c r="E1549" t="s">
        <v>2772</v>
      </c>
      <c r="F1549" t="s">
        <v>12</v>
      </c>
      <c r="G1549">
        <v>20000000</v>
      </c>
      <c r="H1549">
        <v>2005</v>
      </c>
      <c r="I1549">
        <v>6.3</v>
      </c>
    </row>
    <row r="1550" spans="1:9" x14ac:dyDescent="0.45">
      <c r="A1550" t="s">
        <v>1042</v>
      </c>
      <c r="B1550">
        <v>96</v>
      </c>
      <c r="C1550">
        <v>18967571</v>
      </c>
      <c r="D1550" t="s">
        <v>115</v>
      </c>
      <c r="E1550" t="s">
        <v>2773</v>
      </c>
      <c r="F1550" t="s">
        <v>12</v>
      </c>
      <c r="G1550">
        <v>30000000</v>
      </c>
      <c r="H1550">
        <v>1998</v>
      </c>
      <c r="I1550">
        <v>6.1</v>
      </c>
    </row>
    <row r="1551" spans="1:9" x14ac:dyDescent="0.45">
      <c r="A1551" t="s">
        <v>2774</v>
      </c>
      <c r="B1551">
        <v>105</v>
      </c>
      <c r="C1551">
        <v>17100000</v>
      </c>
      <c r="D1551" t="s">
        <v>2775</v>
      </c>
      <c r="E1551" t="s">
        <v>2776</v>
      </c>
      <c r="F1551" t="s">
        <v>12</v>
      </c>
      <c r="G1551">
        <v>25000000</v>
      </c>
      <c r="H1551">
        <v>1996</v>
      </c>
      <c r="I1551">
        <v>5.3</v>
      </c>
    </row>
    <row r="1552" spans="1:9" x14ac:dyDescent="0.45">
      <c r="A1552" t="s">
        <v>2777</v>
      </c>
      <c r="B1552">
        <v>99</v>
      </c>
      <c r="C1552">
        <v>17266505</v>
      </c>
      <c r="D1552" t="s">
        <v>2778</v>
      </c>
      <c r="E1552" t="s">
        <v>2779</v>
      </c>
      <c r="F1552" t="s">
        <v>12</v>
      </c>
      <c r="G1552">
        <v>30000000</v>
      </c>
      <c r="H1552">
        <v>2002</v>
      </c>
      <c r="I1552">
        <v>5.4</v>
      </c>
    </row>
    <row r="1553" spans="1:9" x14ac:dyDescent="0.45">
      <c r="A1553" t="s">
        <v>341</v>
      </c>
      <c r="B1553">
        <v>112</v>
      </c>
      <c r="C1553">
        <v>32357532</v>
      </c>
      <c r="D1553" t="s">
        <v>481</v>
      </c>
      <c r="E1553" t="s">
        <v>2780</v>
      </c>
      <c r="F1553" t="s">
        <v>12</v>
      </c>
      <c r="G1553">
        <v>30000000</v>
      </c>
      <c r="H1553">
        <v>2010</v>
      </c>
      <c r="I1553">
        <v>6.7</v>
      </c>
    </row>
    <row r="1554" spans="1:9" x14ac:dyDescent="0.45">
      <c r="A1554" t="s">
        <v>1387</v>
      </c>
      <c r="B1554">
        <v>108</v>
      </c>
      <c r="C1554">
        <v>16930884</v>
      </c>
      <c r="D1554" t="s">
        <v>737</v>
      </c>
      <c r="E1554" t="s">
        <v>2781</v>
      </c>
      <c r="F1554" t="s">
        <v>12</v>
      </c>
      <c r="G1554">
        <v>30000000</v>
      </c>
      <c r="H1554">
        <v>2007</v>
      </c>
      <c r="I1554">
        <v>5.9</v>
      </c>
    </row>
    <row r="1555" spans="1:9" x14ac:dyDescent="0.45">
      <c r="A1555" t="s">
        <v>2782</v>
      </c>
      <c r="B1555">
        <v>126</v>
      </c>
      <c r="C1555">
        <v>18324242</v>
      </c>
      <c r="D1555" t="s">
        <v>1152</v>
      </c>
      <c r="E1555" t="s">
        <v>2783</v>
      </c>
      <c r="F1555" t="s">
        <v>12</v>
      </c>
      <c r="G1555">
        <v>35000000</v>
      </c>
      <c r="H1555">
        <v>2005</v>
      </c>
      <c r="I1555">
        <v>7.3</v>
      </c>
    </row>
    <row r="1556" spans="1:9" x14ac:dyDescent="0.45">
      <c r="A1556" t="s">
        <v>1746</v>
      </c>
      <c r="B1556">
        <v>98</v>
      </c>
      <c r="C1556">
        <v>16323969</v>
      </c>
      <c r="D1556" t="s">
        <v>1984</v>
      </c>
      <c r="E1556" t="s">
        <v>2784</v>
      </c>
      <c r="F1556" t="s">
        <v>12</v>
      </c>
      <c r="G1556">
        <v>40000000</v>
      </c>
      <c r="H1556">
        <v>2004</v>
      </c>
      <c r="I1556">
        <v>5.5</v>
      </c>
    </row>
    <row r="1557" spans="1:9" x14ac:dyDescent="0.45">
      <c r="A1557" t="s">
        <v>2785</v>
      </c>
      <c r="B1557">
        <v>104</v>
      </c>
      <c r="C1557">
        <v>16999046</v>
      </c>
      <c r="D1557" t="s">
        <v>261</v>
      </c>
      <c r="E1557" t="s">
        <v>2786</v>
      </c>
      <c r="F1557" t="s">
        <v>12</v>
      </c>
      <c r="G1557">
        <v>26000000</v>
      </c>
      <c r="H1557">
        <v>2009</v>
      </c>
      <c r="I1557">
        <v>5.8</v>
      </c>
    </row>
    <row r="1558" spans="1:9" x14ac:dyDescent="0.45">
      <c r="A1558" t="s">
        <v>2787</v>
      </c>
      <c r="B1558">
        <v>110</v>
      </c>
      <c r="C1558">
        <v>16295774</v>
      </c>
      <c r="D1558" t="s">
        <v>1489</v>
      </c>
      <c r="E1558" t="s">
        <v>2788</v>
      </c>
      <c r="F1558" t="s">
        <v>12</v>
      </c>
      <c r="G1558">
        <v>35000000</v>
      </c>
      <c r="H1558">
        <v>1986</v>
      </c>
      <c r="I1558">
        <v>4.5999999999999996</v>
      </c>
    </row>
    <row r="1559" spans="1:9" x14ac:dyDescent="0.45">
      <c r="A1559" t="s">
        <v>2789</v>
      </c>
      <c r="B1559">
        <v>130</v>
      </c>
      <c r="C1559">
        <v>15709385</v>
      </c>
      <c r="D1559" t="s">
        <v>730</v>
      </c>
      <c r="E1559" t="s">
        <v>2790</v>
      </c>
      <c r="F1559" t="s">
        <v>12</v>
      </c>
      <c r="G1559">
        <v>30000000</v>
      </c>
      <c r="H1559">
        <v>2008</v>
      </c>
      <c r="I1559">
        <v>6.7</v>
      </c>
    </row>
    <row r="1560" spans="1:9" x14ac:dyDescent="0.45">
      <c r="A1560" t="s">
        <v>2791</v>
      </c>
      <c r="B1560">
        <v>93</v>
      </c>
      <c r="C1560">
        <v>14888028</v>
      </c>
      <c r="D1560" t="s">
        <v>2792</v>
      </c>
      <c r="E1560" t="s">
        <v>2793</v>
      </c>
      <c r="F1560" t="s">
        <v>12</v>
      </c>
      <c r="G1560">
        <v>30000000</v>
      </c>
      <c r="H1560">
        <v>2005</v>
      </c>
      <c r="I1560">
        <v>5.0999999999999996</v>
      </c>
    </row>
    <row r="1561" spans="1:9" x14ac:dyDescent="0.45">
      <c r="A1561" t="s">
        <v>1307</v>
      </c>
      <c r="B1561">
        <v>96</v>
      </c>
      <c r="C1561">
        <v>14208384</v>
      </c>
      <c r="D1561" t="s">
        <v>570</v>
      </c>
      <c r="E1561" t="s">
        <v>2794</v>
      </c>
      <c r="F1561" t="s">
        <v>12</v>
      </c>
      <c r="G1561">
        <v>30000000</v>
      </c>
      <c r="H1561">
        <v>2003</v>
      </c>
      <c r="I1561">
        <v>5.6</v>
      </c>
    </row>
    <row r="1562" spans="1:9" x14ac:dyDescent="0.45">
      <c r="A1562" t="s">
        <v>2009</v>
      </c>
      <c r="B1562">
        <v>114</v>
      </c>
      <c r="C1562">
        <v>12831121</v>
      </c>
      <c r="D1562" t="s">
        <v>1108</v>
      </c>
      <c r="E1562" t="s">
        <v>2795</v>
      </c>
      <c r="F1562" t="s">
        <v>12</v>
      </c>
      <c r="G1562">
        <v>30000000</v>
      </c>
      <c r="H1562">
        <v>2004</v>
      </c>
      <c r="I1562">
        <v>7</v>
      </c>
    </row>
    <row r="1563" spans="1:9" x14ac:dyDescent="0.45">
      <c r="A1563" t="s">
        <v>1214</v>
      </c>
      <c r="B1563">
        <v>106</v>
      </c>
      <c r="C1563">
        <v>18298649</v>
      </c>
      <c r="D1563" t="s">
        <v>2489</v>
      </c>
      <c r="E1563" t="s">
        <v>2796</v>
      </c>
      <c r="F1563" t="s">
        <v>12</v>
      </c>
      <c r="G1563">
        <v>30000000</v>
      </c>
      <c r="H1563">
        <v>2011</v>
      </c>
      <c r="I1563">
        <v>6.4</v>
      </c>
    </row>
    <row r="1564" spans="1:9" x14ac:dyDescent="0.45">
      <c r="A1564" t="s">
        <v>1650</v>
      </c>
      <c r="B1564">
        <v>150</v>
      </c>
      <c r="C1564">
        <v>12712093</v>
      </c>
      <c r="D1564" t="s">
        <v>2030</v>
      </c>
      <c r="E1564" t="s">
        <v>2797</v>
      </c>
      <c r="F1564" t="s">
        <v>12</v>
      </c>
      <c r="G1564">
        <v>30000000</v>
      </c>
      <c r="H1564">
        <v>2005</v>
      </c>
      <c r="I1564">
        <v>6.7</v>
      </c>
    </row>
    <row r="1565" spans="1:9" x14ac:dyDescent="0.45">
      <c r="A1565" t="s">
        <v>2798</v>
      </c>
      <c r="B1565">
        <v>100</v>
      </c>
      <c r="C1565">
        <v>11576087</v>
      </c>
      <c r="D1565" t="s">
        <v>25</v>
      </c>
      <c r="E1565" t="s">
        <v>2799</v>
      </c>
      <c r="F1565" t="s">
        <v>12</v>
      </c>
      <c r="G1565">
        <v>30000000</v>
      </c>
      <c r="H1565">
        <v>1999</v>
      </c>
      <c r="I1565">
        <v>4.0999999999999996</v>
      </c>
    </row>
    <row r="1566" spans="1:9" x14ac:dyDescent="0.45">
      <c r="A1566" t="s">
        <v>1685</v>
      </c>
      <c r="B1566">
        <v>100</v>
      </c>
      <c r="C1566">
        <v>11900000</v>
      </c>
      <c r="D1566" t="s">
        <v>688</v>
      </c>
      <c r="E1566" t="s">
        <v>2800</v>
      </c>
      <c r="F1566" t="s">
        <v>12</v>
      </c>
      <c r="G1566">
        <v>30000000</v>
      </c>
      <c r="H1566">
        <v>1999</v>
      </c>
      <c r="I1566">
        <v>5.5</v>
      </c>
    </row>
    <row r="1567" spans="1:9" x14ac:dyDescent="0.45">
      <c r="A1567" t="s">
        <v>2801</v>
      </c>
      <c r="B1567">
        <v>107</v>
      </c>
      <c r="C1567">
        <v>12026670</v>
      </c>
      <c r="D1567" t="s">
        <v>115</v>
      </c>
      <c r="E1567" t="s">
        <v>2802</v>
      </c>
      <c r="F1567" t="s">
        <v>12</v>
      </c>
      <c r="G1567">
        <v>45000000</v>
      </c>
      <c r="H1567">
        <v>2013</v>
      </c>
      <c r="I1567">
        <v>6.4</v>
      </c>
    </row>
    <row r="1568" spans="1:9" x14ac:dyDescent="0.45">
      <c r="A1568" t="s">
        <v>2803</v>
      </c>
      <c r="B1568">
        <v>102</v>
      </c>
      <c r="C1568">
        <v>14334645</v>
      </c>
      <c r="D1568" t="s">
        <v>1072</v>
      </c>
      <c r="E1568" t="s">
        <v>2804</v>
      </c>
      <c r="F1568" t="s">
        <v>12</v>
      </c>
      <c r="G1568">
        <v>25000000</v>
      </c>
      <c r="H1568">
        <v>2004</v>
      </c>
      <c r="I1568">
        <v>4.8</v>
      </c>
    </row>
    <row r="1569" spans="1:9" x14ac:dyDescent="0.45">
      <c r="A1569" t="s">
        <v>2805</v>
      </c>
      <c r="B1569">
        <v>101</v>
      </c>
      <c r="C1569">
        <v>12189514</v>
      </c>
      <c r="D1569" t="s">
        <v>570</v>
      </c>
      <c r="E1569" t="s">
        <v>2806</v>
      </c>
      <c r="F1569" t="s">
        <v>12</v>
      </c>
      <c r="G1569">
        <v>23000000</v>
      </c>
      <c r="H1569">
        <v>2004</v>
      </c>
      <c r="I1569">
        <v>6.1</v>
      </c>
    </row>
    <row r="1570" spans="1:9" x14ac:dyDescent="0.45">
      <c r="A1570" t="s">
        <v>2807</v>
      </c>
      <c r="B1570">
        <v>86</v>
      </c>
      <c r="C1570">
        <v>10134754</v>
      </c>
      <c r="D1570" t="s">
        <v>1001</v>
      </c>
      <c r="E1570" t="s">
        <v>2808</v>
      </c>
      <c r="F1570" t="s">
        <v>12</v>
      </c>
      <c r="G1570">
        <v>30000000</v>
      </c>
      <c r="H1570">
        <v>2011</v>
      </c>
      <c r="I1570">
        <v>4.8</v>
      </c>
    </row>
    <row r="1571" spans="1:9" x14ac:dyDescent="0.45">
      <c r="A1571" t="s">
        <v>2500</v>
      </c>
      <c r="B1571">
        <v>108</v>
      </c>
      <c r="C1571">
        <v>8535575</v>
      </c>
      <c r="D1571" t="s">
        <v>1152</v>
      </c>
      <c r="E1571" t="s">
        <v>2809</v>
      </c>
      <c r="F1571" t="s">
        <v>12</v>
      </c>
      <c r="G1571">
        <v>30000000</v>
      </c>
      <c r="H1571">
        <v>2005</v>
      </c>
      <c r="I1571">
        <v>7</v>
      </c>
    </row>
    <row r="1572" spans="1:9" x14ac:dyDescent="0.45">
      <c r="A1572" t="s">
        <v>950</v>
      </c>
      <c r="B1572">
        <v>123</v>
      </c>
      <c r="C1572">
        <v>7689458</v>
      </c>
      <c r="D1572" t="s">
        <v>2810</v>
      </c>
      <c r="E1572" t="s">
        <v>2811</v>
      </c>
      <c r="F1572" t="s">
        <v>12</v>
      </c>
      <c r="G1572">
        <v>40000000</v>
      </c>
      <c r="H1572">
        <v>2009</v>
      </c>
      <c r="I1572">
        <v>6.8</v>
      </c>
    </row>
    <row r="1573" spans="1:9" x14ac:dyDescent="0.45">
      <c r="A1573" t="s">
        <v>1889</v>
      </c>
      <c r="B1573">
        <v>88</v>
      </c>
      <c r="C1573">
        <v>19316646</v>
      </c>
      <c r="D1573" t="s">
        <v>521</v>
      </c>
      <c r="E1573" t="s">
        <v>2815</v>
      </c>
      <c r="F1573" t="s">
        <v>12</v>
      </c>
      <c r="G1573">
        <v>30000000</v>
      </c>
      <c r="H1573">
        <v>2013</v>
      </c>
      <c r="I1573">
        <v>5.6</v>
      </c>
    </row>
    <row r="1574" spans="1:9" x14ac:dyDescent="0.45">
      <c r="A1574" t="s">
        <v>1947</v>
      </c>
      <c r="B1574">
        <v>109</v>
      </c>
      <c r="C1574">
        <v>10965209</v>
      </c>
      <c r="D1574" t="s">
        <v>152</v>
      </c>
      <c r="E1574" t="s">
        <v>2816</v>
      </c>
      <c r="F1574" t="s">
        <v>12</v>
      </c>
      <c r="G1574">
        <v>30000000</v>
      </c>
      <c r="H1574">
        <v>2001</v>
      </c>
      <c r="I1574">
        <v>6.1</v>
      </c>
    </row>
    <row r="1575" spans="1:9" x14ac:dyDescent="0.45">
      <c r="A1575" t="s">
        <v>341</v>
      </c>
      <c r="B1575">
        <v>122</v>
      </c>
      <c r="C1575">
        <v>26830000</v>
      </c>
      <c r="D1575" t="s">
        <v>674</v>
      </c>
      <c r="E1575" t="s">
        <v>2817</v>
      </c>
      <c r="F1575" t="s">
        <v>12</v>
      </c>
      <c r="G1575">
        <v>18000000</v>
      </c>
      <c r="H1575">
        <v>1989</v>
      </c>
      <c r="I1575">
        <v>7.9</v>
      </c>
    </row>
    <row r="1576" spans="1:9" x14ac:dyDescent="0.45">
      <c r="A1576" t="s">
        <v>2818</v>
      </c>
      <c r="B1576">
        <v>251</v>
      </c>
      <c r="C1576">
        <v>5300000</v>
      </c>
      <c r="D1576" t="s">
        <v>662</v>
      </c>
      <c r="E1576" t="s">
        <v>2819</v>
      </c>
      <c r="F1576" t="s">
        <v>12</v>
      </c>
      <c r="G1576">
        <v>30000000</v>
      </c>
      <c r="H1576">
        <v>1984</v>
      </c>
      <c r="I1576">
        <v>8.4</v>
      </c>
    </row>
    <row r="1577" spans="1:9" x14ac:dyDescent="0.45">
      <c r="A1577" t="s">
        <v>2820</v>
      </c>
      <c r="B1577">
        <v>118</v>
      </c>
      <c r="C1577">
        <v>10880926</v>
      </c>
      <c r="D1577" t="s">
        <v>152</v>
      </c>
      <c r="E1577" t="s">
        <v>2821</v>
      </c>
      <c r="F1577" t="s">
        <v>12</v>
      </c>
      <c r="G1577">
        <v>30000000</v>
      </c>
      <c r="H1577">
        <v>2013</v>
      </c>
      <c r="I1577">
        <v>6.5</v>
      </c>
    </row>
    <row r="1578" spans="1:9" x14ac:dyDescent="0.45">
      <c r="A1578" t="s">
        <v>2822</v>
      </c>
      <c r="B1578">
        <v>131</v>
      </c>
      <c r="C1578">
        <v>3752725</v>
      </c>
      <c r="D1578" t="s">
        <v>73</v>
      </c>
      <c r="E1578" t="s">
        <v>2823</v>
      </c>
      <c r="F1578" t="s">
        <v>12</v>
      </c>
      <c r="G1578">
        <v>18000000</v>
      </c>
      <c r="H1578">
        <v>2004</v>
      </c>
      <c r="I1578">
        <v>7.1</v>
      </c>
    </row>
    <row r="1579" spans="1:9" x14ac:dyDescent="0.45">
      <c r="A1579" t="s">
        <v>1685</v>
      </c>
      <c r="B1579">
        <v>109</v>
      </c>
      <c r="C1579">
        <v>3517797</v>
      </c>
      <c r="D1579" t="s">
        <v>1928</v>
      </c>
      <c r="E1579" t="s">
        <v>2824</v>
      </c>
      <c r="F1579" t="s">
        <v>12</v>
      </c>
      <c r="G1579">
        <v>25000000</v>
      </c>
      <c r="H1579">
        <v>2002</v>
      </c>
      <c r="I1579">
        <v>6.6</v>
      </c>
    </row>
    <row r="1580" spans="1:9" x14ac:dyDescent="0.45">
      <c r="A1580" t="s">
        <v>2686</v>
      </c>
      <c r="B1580">
        <v>88</v>
      </c>
      <c r="C1580">
        <v>2975649</v>
      </c>
      <c r="D1580" t="s">
        <v>2101</v>
      </c>
      <c r="E1580" t="s">
        <v>2825</v>
      </c>
      <c r="F1580" t="s">
        <v>12</v>
      </c>
      <c r="G1580">
        <v>30000000</v>
      </c>
      <c r="H1580">
        <v>2006</v>
      </c>
      <c r="I1580">
        <v>7</v>
      </c>
    </row>
    <row r="1581" spans="1:9" x14ac:dyDescent="0.45">
      <c r="A1581" t="s">
        <v>2826</v>
      </c>
      <c r="B1581">
        <v>103</v>
      </c>
      <c r="C1581">
        <v>668171</v>
      </c>
      <c r="D1581" t="s">
        <v>2284</v>
      </c>
      <c r="E1581" t="s">
        <v>2827</v>
      </c>
      <c r="F1581" t="s">
        <v>667</v>
      </c>
      <c r="G1581">
        <v>60000000</v>
      </c>
      <c r="H1581">
        <v>2005</v>
      </c>
      <c r="I1581">
        <v>5.6</v>
      </c>
    </row>
    <row r="1582" spans="1:9" x14ac:dyDescent="0.45">
      <c r="A1582" t="s">
        <v>2828</v>
      </c>
      <c r="B1582">
        <v>87</v>
      </c>
      <c r="C1582">
        <v>480314</v>
      </c>
      <c r="D1582" t="s">
        <v>44</v>
      </c>
      <c r="E1582" t="s">
        <v>2829</v>
      </c>
      <c r="F1582" t="s">
        <v>12</v>
      </c>
      <c r="G1582">
        <v>21000000</v>
      </c>
      <c r="H1582">
        <v>2006</v>
      </c>
      <c r="I1582">
        <v>4.8</v>
      </c>
    </row>
    <row r="1583" spans="1:9" x14ac:dyDescent="0.45">
      <c r="A1583" t="s">
        <v>2830</v>
      </c>
      <c r="B1583">
        <v>160</v>
      </c>
      <c r="C1583">
        <v>3904982</v>
      </c>
      <c r="D1583" t="s">
        <v>2831</v>
      </c>
      <c r="E1583" t="s">
        <v>2832</v>
      </c>
      <c r="F1583" t="s">
        <v>12</v>
      </c>
      <c r="G1583">
        <v>30000000</v>
      </c>
      <c r="H1583">
        <v>2007</v>
      </c>
      <c r="I1583">
        <v>7.5</v>
      </c>
    </row>
    <row r="1584" spans="1:9" x14ac:dyDescent="0.45">
      <c r="A1584" t="s">
        <v>2833</v>
      </c>
      <c r="B1584">
        <v>121</v>
      </c>
      <c r="C1584">
        <v>127437</v>
      </c>
      <c r="D1584" t="s">
        <v>372</v>
      </c>
      <c r="E1584" t="s">
        <v>2834</v>
      </c>
      <c r="F1584" t="s">
        <v>667</v>
      </c>
      <c r="G1584">
        <v>18000000</v>
      </c>
      <c r="H1584">
        <v>2011</v>
      </c>
      <c r="I1584">
        <v>6</v>
      </c>
    </row>
    <row r="1585" spans="1:9" x14ac:dyDescent="0.45">
      <c r="A1585" t="s">
        <v>43</v>
      </c>
      <c r="B1585">
        <v>129</v>
      </c>
      <c r="C1585">
        <v>537580</v>
      </c>
      <c r="D1585" t="s">
        <v>2836</v>
      </c>
      <c r="E1585" t="s">
        <v>2837</v>
      </c>
      <c r="F1585" t="s">
        <v>12</v>
      </c>
      <c r="G1585">
        <v>30000000</v>
      </c>
      <c r="H1585">
        <v>2011</v>
      </c>
      <c r="I1585">
        <v>6.8</v>
      </c>
    </row>
    <row r="1586" spans="1:9" x14ac:dyDescent="0.45">
      <c r="A1586" t="s">
        <v>2840</v>
      </c>
      <c r="B1586">
        <v>115</v>
      </c>
      <c r="C1586">
        <v>183436380</v>
      </c>
      <c r="D1586" t="s">
        <v>2129</v>
      </c>
      <c r="E1586" t="s">
        <v>2841</v>
      </c>
      <c r="F1586" t="s">
        <v>12</v>
      </c>
      <c r="G1586">
        <v>29000000</v>
      </c>
      <c r="H1586">
        <v>2015</v>
      </c>
      <c r="I1586">
        <v>6.5</v>
      </c>
    </row>
    <row r="1587" spans="1:9" x14ac:dyDescent="0.45">
      <c r="A1587" t="s">
        <v>483</v>
      </c>
      <c r="B1587">
        <v>153</v>
      </c>
      <c r="C1587">
        <v>119518352</v>
      </c>
      <c r="D1587" t="s">
        <v>2842</v>
      </c>
      <c r="E1587" t="s">
        <v>2843</v>
      </c>
      <c r="F1587" t="s">
        <v>12</v>
      </c>
      <c r="G1587">
        <v>28000000</v>
      </c>
      <c r="H1587">
        <v>2005</v>
      </c>
      <c r="I1587">
        <v>7.9</v>
      </c>
    </row>
    <row r="1588" spans="1:9" x14ac:dyDescent="0.45">
      <c r="A1588" t="s">
        <v>2844</v>
      </c>
      <c r="B1588">
        <v>128</v>
      </c>
      <c r="C1588">
        <v>37036404</v>
      </c>
      <c r="D1588" t="s">
        <v>481</v>
      </c>
      <c r="E1588" t="s">
        <v>2845</v>
      </c>
      <c r="F1588" t="s">
        <v>12</v>
      </c>
      <c r="G1588">
        <v>30000000</v>
      </c>
      <c r="H1588">
        <v>2000</v>
      </c>
      <c r="I1588">
        <v>6.4</v>
      </c>
    </row>
    <row r="1589" spans="1:9" x14ac:dyDescent="0.45">
      <c r="A1589" t="s">
        <v>1706</v>
      </c>
      <c r="B1589">
        <v>89</v>
      </c>
      <c r="C1589">
        <v>22359293</v>
      </c>
      <c r="D1589" t="s">
        <v>263</v>
      </c>
      <c r="E1589" t="s">
        <v>2846</v>
      </c>
      <c r="F1589" t="s">
        <v>12</v>
      </c>
      <c r="G1589">
        <v>29000000</v>
      </c>
      <c r="H1589">
        <v>1997</v>
      </c>
      <c r="I1589">
        <v>5.8</v>
      </c>
    </row>
    <row r="1590" spans="1:9" x14ac:dyDescent="0.45">
      <c r="A1590" t="s">
        <v>283</v>
      </c>
      <c r="B1590">
        <v>122</v>
      </c>
      <c r="C1590">
        <v>18593156</v>
      </c>
      <c r="D1590" t="s">
        <v>1152</v>
      </c>
      <c r="E1590" t="s">
        <v>2847</v>
      </c>
      <c r="F1590" t="s">
        <v>12</v>
      </c>
      <c r="G1590">
        <v>35000000</v>
      </c>
      <c r="H1590">
        <v>2008</v>
      </c>
      <c r="I1590">
        <v>7.7</v>
      </c>
    </row>
    <row r="1591" spans="1:9" x14ac:dyDescent="0.45">
      <c r="A1591" t="s">
        <v>2026</v>
      </c>
      <c r="B1591">
        <v>99</v>
      </c>
      <c r="C1591">
        <v>16930185</v>
      </c>
      <c r="D1591" t="s">
        <v>570</v>
      </c>
      <c r="E1591" t="s">
        <v>2848</v>
      </c>
      <c r="F1591" t="s">
        <v>12</v>
      </c>
      <c r="G1591">
        <v>29000000</v>
      </c>
      <c r="H1591">
        <v>2002</v>
      </c>
      <c r="I1591">
        <v>5.3</v>
      </c>
    </row>
    <row r="1592" spans="1:9" x14ac:dyDescent="0.45">
      <c r="A1592" t="s">
        <v>1446</v>
      </c>
      <c r="B1592">
        <v>99</v>
      </c>
      <c r="C1592">
        <v>63034755</v>
      </c>
      <c r="D1592" t="s">
        <v>565</v>
      </c>
      <c r="E1592" t="s">
        <v>2849</v>
      </c>
      <c r="F1592" t="s">
        <v>12</v>
      </c>
      <c r="G1592">
        <v>29000000</v>
      </c>
      <c r="H1592">
        <v>2016</v>
      </c>
      <c r="I1592">
        <v>5.3</v>
      </c>
    </row>
    <row r="1593" spans="1:9" x14ac:dyDescent="0.45">
      <c r="A1593" t="s">
        <v>2850</v>
      </c>
      <c r="B1593">
        <v>147</v>
      </c>
      <c r="C1593">
        <v>5899797</v>
      </c>
      <c r="D1593" t="s">
        <v>1975</v>
      </c>
      <c r="E1593" t="s">
        <v>2851</v>
      </c>
      <c r="F1593" t="s">
        <v>12</v>
      </c>
      <c r="G1593">
        <v>29000000</v>
      </c>
      <c r="H1593">
        <v>1987</v>
      </c>
      <c r="I1593">
        <v>7.5</v>
      </c>
    </row>
    <row r="1594" spans="1:9" x14ac:dyDescent="0.45">
      <c r="A1594" t="s">
        <v>1229</v>
      </c>
      <c r="B1594">
        <v>112</v>
      </c>
      <c r="C1594">
        <v>4554569</v>
      </c>
      <c r="D1594" t="s">
        <v>863</v>
      </c>
      <c r="E1594" t="s">
        <v>2852</v>
      </c>
      <c r="F1594" t="s">
        <v>12</v>
      </c>
      <c r="G1594">
        <v>28000000</v>
      </c>
      <c r="H1594">
        <v>1999</v>
      </c>
      <c r="I1594">
        <v>6.9</v>
      </c>
    </row>
    <row r="1595" spans="1:9" x14ac:dyDescent="0.45">
      <c r="A1595" t="s">
        <v>2853</v>
      </c>
      <c r="B1595">
        <v>88</v>
      </c>
      <c r="C1595">
        <v>17016190</v>
      </c>
      <c r="D1595" t="s">
        <v>2634</v>
      </c>
      <c r="E1595" t="s">
        <v>2854</v>
      </c>
      <c r="F1595" t="s">
        <v>12</v>
      </c>
      <c r="G1595">
        <v>12000000</v>
      </c>
      <c r="H1595">
        <v>2004</v>
      </c>
      <c r="I1595">
        <v>4.9000000000000004</v>
      </c>
    </row>
    <row r="1596" spans="1:9" x14ac:dyDescent="0.45">
      <c r="A1596" t="s">
        <v>2855</v>
      </c>
      <c r="B1596">
        <v>94</v>
      </c>
      <c r="C1596">
        <v>6301131</v>
      </c>
      <c r="D1596" t="s">
        <v>757</v>
      </c>
      <c r="E1596" t="s">
        <v>2856</v>
      </c>
      <c r="F1596" t="s">
        <v>12</v>
      </c>
      <c r="G1596">
        <v>29000000</v>
      </c>
      <c r="H1596">
        <v>2005</v>
      </c>
      <c r="I1596">
        <v>7.1</v>
      </c>
    </row>
    <row r="1597" spans="1:9" x14ac:dyDescent="0.45">
      <c r="A1597" t="s">
        <v>561</v>
      </c>
      <c r="B1597">
        <v>90</v>
      </c>
      <c r="C1597">
        <v>217350219</v>
      </c>
      <c r="D1597" t="s">
        <v>31</v>
      </c>
      <c r="E1597" t="s">
        <v>2857</v>
      </c>
      <c r="F1597" t="s">
        <v>12</v>
      </c>
      <c r="G1597">
        <v>28000000</v>
      </c>
      <c r="H1597">
        <v>1992</v>
      </c>
      <c r="I1597">
        <v>8</v>
      </c>
    </row>
    <row r="1598" spans="1:9" x14ac:dyDescent="0.45">
      <c r="A1598" t="s">
        <v>1038</v>
      </c>
      <c r="B1598">
        <v>167</v>
      </c>
      <c r="C1598">
        <v>161029270</v>
      </c>
      <c r="D1598" t="s">
        <v>2858</v>
      </c>
      <c r="E1598" t="s">
        <v>2859</v>
      </c>
      <c r="F1598" t="s">
        <v>12</v>
      </c>
      <c r="G1598">
        <v>28000000</v>
      </c>
      <c r="H1598">
        <v>2015</v>
      </c>
      <c r="I1598">
        <v>7.9</v>
      </c>
    </row>
    <row r="1599" spans="1:9" x14ac:dyDescent="0.45">
      <c r="A1599" t="s">
        <v>130</v>
      </c>
      <c r="B1599">
        <v>118</v>
      </c>
      <c r="C1599">
        <v>179870271</v>
      </c>
      <c r="D1599" t="s">
        <v>44</v>
      </c>
      <c r="E1599" t="s">
        <v>2860</v>
      </c>
      <c r="F1599" t="s">
        <v>12</v>
      </c>
      <c r="G1599">
        <v>28000000</v>
      </c>
      <c r="H1599">
        <v>1984</v>
      </c>
      <c r="I1599">
        <v>7.6</v>
      </c>
    </row>
    <row r="1600" spans="1:9" x14ac:dyDescent="0.45">
      <c r="A1600" t="s">
        <v>2861</v>
      </c>
      <c r="B1600">
        <v>83</v>
      </c>
      <c r="C1600">
        <v>100491683</v>
      </c>
      <c r="D1600" t="s">
        <v>2862</v>
      </c>
      <c r="E1600" t="s">
        <v>2863</v>
      </c>
      <c r="F1600" t="s">
        <v>12</v>
      </c>
      <c r="G1600">
        <v>24000000</v>
      </c>
      <c r="H1600">
        <v>1998</v>
      </c>
      <c r="I1600">
        <v>5.9</v>
      </c>
    </row>
    <row r="1601" spans="1:9" x14ac:dyDescent="0.45">
      <c r="A1601" t="s">
        <v>323</v>
      </c>
      <c r="B1601">
        <v>104</v>
      </c>
      <c r="C1601">
        <v>74058698</v>
      </c>
      <c r="D1601" t="s">
        <v>730</v>
      </c>
      <c r="E1601" t="s">
        <v>2864</v>
      </c>
      <c r="F1601" t="s">
        <v>12</v>
      </c>
      <c r="G1601">
        <v>60000000</v>
      </c>
      <c r="H1601">
        <v>2001</v>
      </c>
      <c r="I1601">
        <v>6.3</v>
      </c>
    </row>
    <row r="1602" spans="1:9" x14ac:dyDescent="0.45">
      <c r="A1602" t="s">
        <v>1633</v>
      </c>
      <c r="B1602">
        <v>102</v>
      </c>
      <c r="C1602">
        <v>55845943</v>
      </c>
      <c r="D1602" t="s">
        <v>115</v>
      </c>
      <c r="E1602" t="s">
        <v>2865</v>
      </c>
      <c r="F1602" t="s">
        <v>12</v>
      </c>
      <c r="G1602">
        <v>29000000</v>
      </c>
      <c r="H1602">
        <v>2003</v>
      </c>
      <c r="I1602">
        <v>6.4</v>
      </c>
    </row>
    <row r="1603" spans="1:9" x14ac:dyDescent="0.45">
      <c r="A1603" t="s">
        <v>445</v>
      </c>
      <c r="B1603">
        <v>131</v>
      </c>
      <c r="C1603">
        <v>81350242</v>
      </c>
      <c r="D1603" t="s">
        <v>20</v>
      </c>
      <c r="E1603" t="s">
        <v>2866</v>
      </c>
      <c r="F1603" t="s">
        <v>12</v>
      </c>
      <c r="G1603">
        <v>28000000</v>
      </c>
      <c r="H1603">
        <v>1988</v>
      </c>
      <c r="I1603">
        <v>8.1999999999999993</v>
      </c>
    </row>
    <row r="1604" spans="1:9" x14ac:dyDescent="0.45">
      <c r="A1604" t="s">
        <v>2575</v>
      </c>
      <c r="B1604">
        <v>101</v>
      </c>
      <c r="C1604">
        <v>67266300</v>
      </c>
      <c r="D1604" t="s">
        <v>565</v>
      </c>
      <c r="E1604" t="s">
        <v>2867</v>
      </c>
      <c r="F1604" t="s">
        <v>12</v>
      </c>
      <c r="G1604">
        <v>28000000</v>
      </c>
      <c r="H1604">
        <v>2008</v>
      </c>
      <c r="I1604">
        <v>6.9</v>
      </c>
    </row>
    <row r="1605" spans="1:9" x14ac:dyDescent="0.45">
      <c r="A1605" t="s">
        <v>594</v>
      </c>
      <c r="B1605">
        <v>130</v>
      </c>
      <c r="C1605">
        <v>70235322</v>
      </c>
      <c r="D1605" t="s">
        <v>1032</v>
      </c>
      <c r="E1605" t="s">
        <v>2868</v>
      </c>
      <c r="F1605" t="s">
        <v>12</v>
      </c>
      <c r="G1605">
        <v>28000000</v>
      </c>
      <c r="H1605">
        <v>2015</v>
      </c>
      <c r="I1605">
        <v>7.8</v>
      </c>
    </row>
    <row r="1606" spans="1:9" x14ac:dyDescent="0.45">
      <c r="A1606" t="s">
        <v>359</v>
      </c>
      <c r="B1606">
        <v>120</v>
      </c>
      <c r="C1606">
        <v>7443007</v>
      </c>
      <c r="D1606" t="s">
        <v>1840</v>
      </c>
      <c r="E1606" t="s">
        <v>2869</v>
      </c>
      <c r="F1606" t="s">
        <v>12</v>
      </c>
      <c r="G1606">
        <v>30000000</v>
      </c>
      <c r="H1606">
        <v>2009</v>
      </c>
      <c r="I1606">
        <v>6.7</v>
      </c>
    </row>
    <row r="1607" spans="1:9" x14ac:dyDescent="0.45">
      <c r="A1607" t="s">
        <v>2789</v>
      </c>
      <c r="B1607">
        <v>135</v>
      </c>
      <c r="C1607">
        <v>64371181</v>
      </c>
      <c r="D1607" t="s">
        <v>1418</v>
      </c>
      <c r="E1607" t="s">
        <v>2870</v>
      </c>
      <c r="F1607" t="s">
        <v>12</v>
      </c>
      <c r="G1607">
        <v>28000000</v>
      </c>
      <c r="H1607">
        <v>2004</v>
      </c>
      <c r="I1607">
        <v>7.5</v>
      </c>
    </row>
    <row r="1608" spans="1:9" x14ac:dyDescent="0.45">
      <c r="A1608" t="s">
        <v>38</v>
      </c>
      <c r="B1608">
        <v>110</v>
      </c>
      <c r="C1608">
        <v>58885635</v>
      </c>
      <c r="D1608" t="s">
        <v>1634</v>
      </c>
      <c r="E1608" t="s">
        <v>2871</v>
      </c>
      <c r="F1608" t="s">
        <v>12</v>
      </c>
      <c r="G1608">
        <v>26000000</v>
      </c>
      <c r="H1608">
        <v>2004</v>
      </c>
      <c r="I1608">
        <v>7.4</v>
      </c>
    </row>
    <row r="1609" spans="1:9" x14ac:dyDescent="0.45">
      <c r="A1609" t="s">
        <v>891</v>
      </c>
      <c r="B1609">
        <v>103</v>
      </c>
      <c r="C1609">
        <v>60400856</v>
      </c>
      <c r="D1609" t="s">
        <v>570</v>
      </c>
      <c r="E1609" t="s">
        <v>2872</v>
      </c>
      <c r="F1609" t="s">
        <v>12</v>
      </c>
      <c r="G1609">
        <v>35000000</v>
      </c>
      <c r="H1609">
        <v>2001</v>
      </c>
      <c r="I1609">
        <v>5.2</v>
      </c>
    </row>
    <row r="1610" spans="1:9" x14ac:dyDescent="0.45">
      <c r="A1610" t="s">
        <v>1793</v>
      </c>
      <c r="B1610">
        <v>110</v>
      </c>
      <c r="C1610">
        <v>52353636</v>
      </c>
      <c r="D1610" t="s">
        <v>863</v>
      </c>
      <c r="E1610" t="s">
        <v>2873</v>
      </c>
      <c r="F1610" t="s">
        <v>12</v>
      </c>
      <c r="G1610">
        <v>21000000</v>
      </c>
      <c r="H1610">
        <v>2001</v>
      </c>
      <c r="I1610">
        <v>7.6</v>
      </c>
    </row>
    <row r="1611" spans="1:9" x14ac:dyDescent="0.45">
      <c r="A1611" t="s">
        <v>483</v>
      </c>
      <c r="B1611">
        <v>91</v>
      </c>
      <c r="C1611">
        <v>51475962</v>
      </c>
      <c r="D1611" t="s">
        <v>284</v>
      </c>
      <c r="E1611" t="s">
        <v>2874</v>
      </c>
      <c r="F1611" t="s">
        <v>12</v>
      </c>
      <c r="G1611">
        <v>30000000</v>
      </c>
      <c r="H1611">
        <v>2003</v>
      </c>
      <c r="I1611">
        <v>7.3</v>
      </c>
    </row>
    <row r="1612" spans="1:9" x14ac:dyDescent="0.45">
      <c r="A1612" t="s">
        <v>236</v>
      </c>
      <c r="B1612">
        <v>105</v>
      </c>
      <c r="C1612">
        <v>63910583</v>
      </c>
      <c r="D1612" t="s">
        <v>570</v>
      </c>
      <c r="E1612" t="s">
        <v>2875</v>
      </c>
      <c r="F1612" t="s">
        <v>12</v>
      </c>
      <c r="G1612">
        <v>28000000</v>
      </c>
      <c r="H1612">
        <v>2013</v>
      </c>
      <c r="I1612">
        <v>6.6</v>
      </c>
    </row>
    <row r="1613" spans="1:9" x14ac:dyDescent="0.45">
      <c r="A1613" t="s">
        <v>2040</v>
      </c>
      <c r="B1613">
        <v>127</v>
      </c>
      <c r="C1613">
        <v>62300000</v>
      </c>
      <c r="D1613" t="s">
        <v>17</v>
      </c>
      <c r="E1613" t="s">
        <v>2876</v>
      </c>
      <c r="F1613" t="s">
        <v>12</v>
      </c>
      <c r="G1613">
        <v>28000000</v>
      </c>
      <c r="H1613">
        <v>1981</v>
      </c>
      <c r="I1613">
        <v>6.8</v>
      </c>
    </row>
    <row r="1614" spans="1:9" x14ac:dyDescent="0.45">
      <c r="A1614" t="s">
        <v>568</v>
      </c>
      <c r="B1614">
        <v>82</v>
      </c>
      <c r="C1614">
        <v>49968653</v>
      </c>
      <c r="D1614" t="s">
        <v>570</v>
      </c>
      <c r="E1614" t="s">
        <v>2877</v>
      </c>
      <c r="F1614" t="s">
        <v>12</v>
      </c>
      <c r="G1614">
        <v>28000000</v>
      </c>
      <c r="H1614">
        <v>2001</v>
      </c>
      <c r="I1614">
        <v>6.9</v>
      </c>
    </row>
    <row r="1615" spans="1:9" x14ac:dyDescent="0.45">
      <c r="A1615" t="s">
        <v>623</v>
      </c>
      <c r="B1615">
        <v>99</v>
      </c>
      <c r="C1615">
        <v>44450000</v>
      </c>
      <c r="D1615" t="s">
        <v>476</v>
      </c>
      <c r="E1615" t="s">
        <v>2878</v>
      </c>
      <c r="F1615" t="s">
        <v>12</v>
      </c>
      <c r="G1615">
        <v>27000000</v>
      </c>
      <c r="H1615">
        <v>1994</v>
      </c>
      <c r="I1615">
        <v>5.8</v>
      </c>
    </row>
    <row r="1616" spans="1:9" x14ac:dyDescent="0.45">
      <c r="A1616" t="s">
        <v>725</v>
      </c>
      <c r="B1616">
        <v>90</v>
      </c>
      <c r="C1616">
        <v>45162741</v>
      </c>
      <c r="D1616" t="s">
        <v>565</v>
      </c>
      <c r="E1616" t="s">
        <v>2879</v>
      </c>
      <c r="F1616" t="s">
        <v>12</v>
      </c>
      <c r="G1616">
        <v>28000000</v>
      </c>
      <c r="H1616">
        <v>2001</v>
      </c>
      <c r="I1616">
        <v>6.6</v>
      </c>
    </row>
    <row r="1617" spans="1:9" x14ac:dyDescent="0.45">
      <c r="A1617" t="s">
        <v>2500</v>
      </c>
      <c r="B1617">
        <v>115</v>
      </c>
      <c r="C1617">
        <v>71346930</v>
      </c>
      <c r="D1617" t="s">
        <v>2880</v>
      </c>
      <c r="E1617" t="s">
        <v>2881</v>
      </c>
      <c r="F1617" t="s">
        <v>12</v>
      </c>
      <c r="G1617">
        <v>28000000</v>
      </c>
      <c r="H1617">
        <v>2013</v>
      </c>
      <c r="I1617">
        <v>6.7</v>
      </c>
    </row>
    <row r="1618" spans="1:9" x14ac:dyDescent="0.45">
      <c r="A1618" t="s">
        <v>1363</v>
      </c>
      <c r="B1618">
        <v>96</v>
      </c>
      <c r="C1618">
        <v>39514713</v>
      </c>
      <c r="D1618" t="s">
        <v>173</v>
      </c>
      <c r="E1618" t="s">
        <v>2882</v>
      </c>
      <c r="F1618" t="s">
        <v>12</v>
      </c>
      <c r="G1618">
        <v>28000000</v>
      </c>
      <c r="H1618">
        <v>1993</v>
      </c>
      <c r="I1618">
        <v>6.7</v>
      </c>
    </row>
    <row r="1619" spans="1:9" x14ac:dyDescent="0.45">
      <c r="A1619" t="s">
        <v>2376</v>
      </c>
      <c r="B1619">
        <v>104</v>
      </c>
      <c r="C1619">
        <v>43097652</v>
      </c>
      <c r="D1619" t="s">
        <v>481</v>
      </c>
      <c r="E1619" t="s">
        <v>2883</v>
      </c>
      <c r="F1619" t="s">
        <v>12</v>
      </c>
      <c r="G1619">
        <v>28000000</v>
      </c>
      <c r="H1619">
        <v>2007</v>
      </c>
      <c r="I1619">
        <v>6.3</v>
      </c>
    </row>
    <row r="1620" spans="1:9" x14ac:dyDescent="0.45">
      <c r="A1620" t="s">
        <v>231</v>
      </c>
      <c r="B1620">
        <v>117</v>
      </c>
      <c r="C1620">
        <v>48043505</v>
      </c>
      <c r="D1620" t="s">
        <v>735</v>
      </c>
      <c r="E1620" t="s">
        <v>2884</v>
      </c>
      <c r="F1620" t="s">
        <v>12</v>
      </c>
      <c r="G1620">
        <v>30000000</v>
      </c>
      <c r="H1620">
        <v>2010</v>
      </c>
      <c r="I1620">
        <v>7.7</v>
      </c>
    </row>
    <row r="1621" spans="1:9" x14ac:dyDescent="0.45">
      <c r="A1621" t="s">
        <v>1413</v>
      </c>
      <c r="B1621">
        <v>83</v>
      </c>
      <c r="C1621">
        <v>37053924</v>
      </c>
      <c r="D1621" t="s">
        <v>595</v>
      </c>
      <c r="E1621" t="s">
        <v>2885</v>
      </c>
      <c r="F1621" t="s">
        <v>12</v>
      </c>
      <c r="G1621">
        <v>28000000</v>
      </c>
      <c r="H1621">
        <v>2011</v>
      </c>
      <c r="I1621">
        <v>6.1</v>
      </c>
    </row>
    <row r="1622" spans="1:9" x14ac:dyDescent="0.45">
      <c r="A1622" t="s">
        <v>1832</v>
      </c>
      <c r="B1622">
        <v>99</v>
      </c>
      <c r="C1622">
        <v>33000377</v>
      </c>
      <c r="D1622" t="s">
        <v>2886</v>
      </c>
      <c r="E1622" t="s">
        <v>2887</v>
      </c>
      <c r="F1622" t="s">
        <v>12</v>
      </c>
      <c r="G1622">
        <v>28000000</v>
      </c>
      <c r="H1622">
        <v>2000</v>
      </c>
      <c r="I1622">
        <v>4.9000000000000004</v>
      </c>
    </row>
    <row r="1623" spans="1:9" x14ac:dyDescent="0.45">
      <c r="A1623" t="s">
        <v>2888</v>
      </c>
      <c r="B1623">
        <v>81</v>
      </c>
      <c r="C1623">
        <v>66950483</v>
      </c>
      <c r="D1623" t="s">
        <v>1028</v>
      </c>
      <c r="E1623" t="s">
        <v>2889</v>
      </c>
      <c r="F1623" t="s">
        <v>12</v>
      </c>
      <c r="G1623">
        <v>28000000</v>
      </c>
      <c r="H1623">
        <v>2014</v>
      </c>
      <c r="I1623">
        <v>6.2</v>
      </c>
    </row>
    <row r="1624" spans="1:9" x14ac:dyDescent="0.45">
      <c r="A1624" t="s">
        <v>316</v>
      </c>
      <c r="B1624">
        <v>135</v>
      </c>
      <c r="C1624">
        <v>38372662</v>
      </c>
      <c r="D1624" t="s">
        <v>73</v>
      </c>
      <c r="E1624" t="s">
        <v>2890</v>
      </c>
      <c r="F1624" t="s">
        <v>12</v>
      </c>
      <c r="G1624">
        <v>28000000</v>
      </c>
      <c r="H1624">
        <v>2005</v>
      </c>
      <c r="I1624">
        <v>7.8</v>
      </c>
    </row>
    <row r="1625" spans="1:9" x14ac:dyDescent="0.45">
      <c r="A1625" t="s">
        <v>64</v>
      </c>
      <c r="B1625">
        <v>117</v>
      </c>
      <c r="C1625">
        <v>27000000</v>
      </c>
      <c r="D1625" t="s">
        <v>996</v>
      </c>
      <c r="E1625" t="s">
        <v>2891</v>
      </c>
      <c r="F1625" t="s">
        <v>12</v>
      </c>
      <c r="G1625">
        <v>28000000</v>
      </c>
      <c r="H1625">
        <v>1982</v>
      </c>
      <c r="I1625">
        <v>8.1999999999999993</v>
      </c>
    </row>
    <row r="1626" spans="1:9" x14ac:dyDescent="0.45">
      <c r="A1626" t="s">
        <v>1190</v>
      </c>
      <c r="B1626">
        <v>139</v>
      </c>
      <c r="C1626">
        <v>31600000</v>
      </c>
      <c r="D1626" t="s">
        <v>2892</v>
      </c>
      <c r="E1626" t="s">
        <v>2893</v>
      </c>
      <c r="F1626" t="s">
        <v>12</v>
      </c>
      <c r="G1626">
        <v>28000000</v>
      </c>
      <c r="H1626">
        <v>1995</v>
      </c>
      <c r="I1626">
        <v>6.9</v>
      </c>
    </row>
    <row r="1627" spans="1:9" x14ac:dyDescent="0.45">
      <c r="A1627" t="s">
        <v>112</v>
      </c>
      <c r="B1627">
        <v>123</v>
      </c>
      <c r="C1627">
        <v>30688364</v>
      </c>
      <c r="D1627" t="s">
        <v>310</v>
      </c>
      <c r="E1627" t="s">
        <v>2894</v>
      </c>
      <c r="F1627" t="s">
        <v>12</v>
      </c>
      <c r="G1627">
        <v>28000000</v>
      </c>
      <c r="H1627">
        <v>2014</v>
      </c>
      <c r="I1627">
        <v>6.2</v>
      </c>
    </row>
    <row r="1628" spans="1:9" x14ac:dyDescent="0.45">
      <c r="A1628" t="s">
        <v>2895</v>
      </c>
      <c r="B1628">
        <v>117</v>
      </c>
      <c r="C1628">
        <v>28563179</v>
      </c>
      <c r="D1628" t="s">
        <v>730</v>
      </c>
      <c r="E1628" t="s">
        <v>2896</v>
      </c>
      <c r="F1628" t="s">
        <v>12</v>
      </c>
      <c r="G1628">
        <v>21000000</v>
      </c>
      <c r="H1628">
        <v>2007</v>
      </c>
      <c r="I1628">
        <v>6.9</v>
      </c>
    </row>
    <row r="1629" spans="1:9" x14ac:dyDescent="0.45">
      <c r="A1629" t="s">
        <v>2897</v>
      </c>
      <c r="B1629">
        <v>97</v>
      </c>
      <c r="C1629">
        <v>16779636</v>
      </c>
      <c r="D1629" t="s">
        <v>1475</v>
      </c>
      <c r="E1629" t="s">
        <v>2898</v>
      </c>
      <c r="F1629" t="s">
        <v>12</v>
      </c>
      <c r="G1629">
        <v>28000000</v>
      </c>
      <c r="H1629">
        <v>2000</v>
      </c>
      <c r="I1629">
        <v>4.8</v>
      </c>
    </row>
    <row r="1630" spans="1:9" x14ac:dyDescent="0.45">
      <c r="A1630" t="s">
        <v>976</v>
      </c>
      <c r="B1630">
        <v>81</v>
      </c>
      <c r="C1630">
        <v>10762178</v>
      </c>
      <c r="D1630" t="s">
        <v>23</v>
      </c>
      <c r="E1630" t="s">
        <v>2899</v>
      </c>
      <c r="F1630" t="s">
        <v>12</v>
      </c>
      <c r="G1630">
        <v>160000000</v>
      </c>
      <c r="H1630">
        <v>2001</v>
      </c>
      <c r="I1630">
        <v>8</v>
      </c>
    </row>
    <row r="1631" spans="1:9" x14ac:dyDescent="0.45">
      <c r="A1631" t="s">
        <v>1423</v>
      </c>
      <c r="B1631">
        <v>103</v>
      </c>
      <c r="C1631">
        <v>17324744</v>
      </c>
      <c r="D1631" t="s">
        <v>1226</v>
      </c>
      <c r="E1631" t="s">
        <v>2900</v>
      </c>
      <c r="F1631" t="s">
        <v>12</v>
      </c>
      <c r="G1631">
        <v>28000000</v>
      </c>
      <c r="H1631">
        <v>2006</v>
      </c>
      <c r="I1631">
        <v>5.3</v>
      </c>
    </row>
    <row r="1632" spans="1:9" x14ac:dyDescent="0.45">
      <c r="A1632" t="s">
        <v>676</v>
      </c>
      <c r="B1632">
        <v>119</v>
      </c>
      <c r="C1632">
        <v>8888143</v>
      </c>
      <c r="D1632" t="s">
        <v>2086</v>
      </c>
      <c r="E1632" t="s">
        <v>2901</v>
      </c>
      <c r="F1632" t="s">
        <v>12</v>
      </c>
      <c r="G1632">
        <v>28000000</v>
      </c>
      <c r="H1632">
        <v>1999</v>
      </c>
      <c r="I1632">
        <v>6.7</v>
      </c>
    </row>
    <row r="1633" spans="1:9" x14ac:dyDescent="0.45">
      <c r="A1633" t="s">
        <v>1377</v>
      </c>
      <c r="B1633">
        <v>94</v>
      </c>
      <c r="C1633">
        <v>24268828</v>
      </c>
      <c r="D1633" t="s">
        <v>2902</v>
      </c>
      <c r="E1633" t="s">
        <v>2903</v>
      </c>
      <c r="F1633" t="s">
        <v>12</v>
      </c>
      <c r="G1633">
        <v>28000000</v>
      </c>
      <c r="H1633">
        <v>2010</v>
      </c>
      <c r="I1633">
        <v>5.4</v>
      </c>
    </row>
    <row r="1634" spans="1:9" x14ac:dyDescent="0.45">
      <c r="A1634" t="s">
        <v>2450</v>
      </c>
      <c r="B1634">
        <v>89</v>
      </c>
      <c r="C1634">
        <v>8119205</v>
      </c>
      <c r="D1634" t="s">
        <v>173</v>
      </c>
      <c r="E1634" t="s">
        <v>2904</v>
      </c>
      <c r="F1634" t="s">
        <v>12</v>
      </c>
      <c r="G1634">
        <v>28000000</v>
      </c>
      <c r="H1634">
        <v>1997</v>
      </c>
      <c r="I1634">
        <v>5.4</v>
      </c>
    </row>
    <row r="1635" spans="1:9" x14ac:dyDescent="0.45">
      <c r="A1635" t="s">
        <v>1790</v>
      </c>
      <c r="B1635">
        <v>98</v>
      </c>
      <c r="C1635">
        <v>8434601</v>
      </c>
      <c r="D1635" t="s">
        <v>1402</v>
      </c>
      <c r="E1635" t="s">
        <v>2905</v>
      </c>
      <c r="F1635" t="s">
        <v>12</v>
      </c>
      <c r="G1635">
        <v>28000000</v>
      </c>
      <c r="H1635">
        <v>2001</v>
      </c>
      <c r="I1635">
        <v>4.9000000000000004</v>
      </c>
    </row>
    <row r="1636" spans="1:9" x14ac:dyDescent="0.45">
      <c r="A1636" t="s">
        <v>1806</v>
      </c>
      <c r="B1636">
        <v>107</v>
      </c>
      <c r="C1636">
        <v>6998324</v>
      </c>
      <c r="D1636" t="s">
        <v>863</v>
      </c>
      <c r="E1636" t="s">
        <v>2906</v>
      </c>
      <c r="F1636" t="s">
        <v>12</v>
      </c>
      <c r="G1636">
        <v>28000000</v>
      </c>
      <c r="H1636">
        <v>2015</v>
      </c>
      <c r="I1636">
        <v>6.1</v>
      </c>
    </row>
    <row r="1637" spans="1:9" x14ac:dyDescent="0.45">
      <c r="A1637" t="s">
        <v>2018</v>
      </c>
      <c r="B1637">
        <v>108</v>
      </c>
      <c r="C1637">
        <v>10907291</v>
      </c>
      <c r="D1637" t="s">
        <v>2907</v>
      </c>
      <c r="E1637" t="s">
        <v>2908</v>
      </c>
      <c r="F1637" t="s">
        <v>12</v>
      </c>
      <c r="G1637">
        <v>28000000</v>
      </c>
      <c r="H1637">
        <v>2016</v>
      </c>
      <c r="I1637">
        <v>5.8</v>
      </c>
    </row>
    <row r="1638" spans="1:9" x14ac:dyDescent="0.45">
      <c r="A1638" t="s">
        <v>161</v>
      </c>
      <c r="B1638">
        <v>134</v>
      </c>
      <c r="C1638">
        <v>5532301</v>
      </c>
      <c r="D1638" t="s">
        <v>1096</v>
      </c>
      <c r="E1638" t="s">
        <v>2909</v>
      </c>
      <c r="F1638" t="s">
        <v>12</v>
      </c>
      <c r="G1638">
        <v>28000000</v>
      </c>
      <c r="H1638">
        <v>1997</v>
      </c>
      <c r="I1638">
        <v>7</v>
      </c>
    </row>
    <row r="1639" spans="1:9" x14ac:dyDescent="0.45">
      <c r="A1639" t="s">
        <v>2910</v>
      </c>
      <c r="B1639">
        <v>110</v>
      </c>
      <c r="C1639">
        <v>2775593</v>
      </c>
      <c r="D1639" t="s">
        <v>481</v>
      </c>
      <c r="E1639" t="s">
        <v>2911</v>
      </c>
      <c r="F1639" t="s">
        <v>12</v>
      </c>
      <c r="G1639">
        <v>27000000</v>
      </c>
      <c r="H1639">
        <v>2008</v>
      </c>
      <c r="I1639">
        <v>6.5</v>
      </c>
    </row>
    <row r="1640" spans="1:9" x14ac:dyDescent="0.45">
      <c r="A1640" t="s">
        <v>2912</v>
      </c>
      <c r="B1640">
        <v>103</v>
      </c>
      <c r="C1640">
        <v>28751715</v>
      </c>
      <c r="D1640" t="s">
        <v>595</v>
      </c>
      <c r="E1640" t="s">
        <v>2913</v>
      </c>
      <c r="F1640" t="s">
        <v>12</v>
      </c>
      <c r="G1640">
        <v>28000000</v>
      </c>
      <c r="H1640">
        <v>2013</v>
      </c>
      <c r="I1640">
        <v>6.6</v>
      </c>
    </row>
    <row r="1641" spans="1:9" x14ac:dyDescent="0.45">
      <c r="A1641" t="s">
        <v>2914</v>
      </c>
      <c r="B1641">
        <v>100</v>
      </c>
      <c r="C1641">
        <v>20285518</v>
      </c>
      <c r="D1641" t="s">
        <v>152</v>
      </c>
      <c r="E1641" t="s">
        <v>2915</v>
      </c>
      <c r="F1641" t="s">
        <v>12</v>
      </c>
      <c r="G1641">
        <v>28000000</v>
      </c>
      <c r="H1641">
        <v>2014</v>
      </c>
      <c r="I1641">
        <v>5.7</v>
      </c>
    </row>
    <row r="1642" spans="1:9" x14ac:dyDescent="0.45">
      <c r="A1642" t="s">
        <v>2040</v>
      </c>
      <c r="B1642">
        <v>131</v>
      </c>
      <c r="C1642">
        <v>67900000</v>
      </c>
      <c r="D1642" t="s">
        <v>17</v>
      </c>
      <c r="E1642" t="s">
        <v>2916</v>
      </c>
      <c r="F1642" t="s">
        <v>12</v>
      </c>
      <c r="G1642">
        <v>27500000</v>
      </c>
      <c r="H1642">
        <v>1983</v>
      </c>
      <c r="I1642">
        <v>6.6</v>
      </c>
    </row>
    <row r="1643" spans="1:9" x14ac:dyDescent="0.45">
      <c r="A1643" t="s">
        <v>1088</v>
      </c>
      <c r="B1643">
        <v>133</v>
      </c>
      <c r="C1643">
        <v>148734225</v>
      </c>
      <c r="D1643" t="s">
        <v>570</v>
      </c>
      <c r="E1643" t="s">
        <v>2917</v>
      </c>
      <c r="F1643" t="s">
        <v>12</v>
      </c>
      <c r="G1643">
        <v>30000000</v>
      </c>
      <c r="H1643">
        <v>2007</v>
      </c>
      <c r="I1643">
        <v>7</v>
      </c>
    </row>
    <row r="1644" spans="1:9" x14ac:dyDescent="0.45">
      <c r="A1644" t="s">
        <v>2122</v>
      </c>
      <c r="B1644">
        <v>109</v>
      </c>
      <c r="C1644">
        <v>49185998</v>
      </c>
      <c r="D1644" t="s">
        <v>1152</v>
      </c>
      <c r="E1644" t="s">
        <v>2918</v>
      </c>
      <c r="F1644" t="s">
        <v>12</v>
      </c>
      <c r="G1644">
        <v>30000000</v>
      </c>
      <c r="H1644">
        <v>2009</v>
      </c>
      <c r="I1644">
        <v>7.4</v>
      </c>
    </row>
    <row r="1645" spans="1:9" x14ac:dyDescent="0.45">
      <c r="A1645" t="s">
        <v>2249</v>
      </c>
      <c r="B1645">
        <v>114</v>
      </c>
      <c r="C1645">
        <v>42168445</v>
      </c>
      <c r="D1645" t="s">
        <v>481</v>
      </c>
      <c r="E1645" t="s">
        <v>2919</v>
      </c>
      <c r="F1645" t="s">
        <v>12</v>
      </c>
      <c r="G1645">
        <v>35000000</v>
      </c>
      <c r="H1645">
        <v>2008</v>
      </c>
      <c r="I1645">
        <v>5.3</v>
      </c>
    </row>
    <row r="1646" spans="1:9" x14ac:dyDescent="0.45">
      <c r="A1646" t="s">
        <v>2920</v>
      </c>
      <c r="B1646">
        <v>164</v>
      </c>
      <c r="C1646">
        <v>26400000</v>
      </c>
      <c r="D1646" t="s">
        <v>742</v>
      </c>
      <c r="E1646" t="s">
        <v>2921</v>
      </c>
      <c r="F1646" t="s">
        <v>12</v>
      </c>
      <c r="G1646">
        <v>16000000</v>
      </c>
      <c r="H1646">
        <v>1984</v>
      </c>
      <c r="I1646">
        <v>7.4</v>
      </c>
    </row>
    <row r="1647" spans="1:9" x14ac:dyDescent="0.45">
      <c r="A1647" t="s">
        <v>2922</v>
      </c>
      <c r="B1647">
        <v>92</v>
      </c>
      <c r="C1647">
        <v>17508670</v>
      </c>
      <c r="D1647" t="s">
        <v>1763</v>
      </c>
      <c r="E1647" t="s">
        <v>2923</v>
      </c>
      <c r="F1647" t="s">
        <v>12</v>
      </c>
      <c r="G1647">
        <v>15000000</v>
      </c>
      <c r="H1647">
        <v>2006</v>
      </c>
      <c r="I1647">
        <v>7.4</v>
      </c>
    </row>
    <row r="1648" spans="1:9" x14ac:dyDescent="0.45">
      <c r="A1648" t="s">
        <v>273</v>
      </c>
      <c r="B1648">
        <v>122</v>
      </c>
      <c r="C1648">
        <v>9664316</v>
      </c>
      <c r="D1648" t="s">
        <v>1366</v>
      </c>
      <c r="E1648" t="s">
        <v>2924</v>
      </c>
      <c r="F1648" t="s">
        <v>12</v>
      </c>
      <c r="G1648">
        <v>27500000</v>
      </c>
      <c r="H1648">
        <v>2007</v>
      </c>
      <c r="I1648">
        <v>6.8</v>
      </c>
    </row>
    <row r="1649" spans="1:9" x14ac:dyDescent="0.45">
      <c r="A1649" t="s">
        <v>2925</v>
      </c>
      <c r="B1649">
        <v>110</v>
      </c>
      <c r="C1649">
        <v>74888996</v>
      </c>
      <c r="D1649" t="s">
        <v>78</v>
      </c>
      <c r="E1649" t="s">
        <v>2926</v>
      </c>
      <c r="F1649" t="s">
        <v>12</v>
      </c>
      <c r="G1649">
        <v>30000000</v>
      </c>
      <c r="H1649">
        <v>1991</v>
      </c>
      <c r="I1649">
        <v>7.2</v>
      </c>
    </row>
    <row r="1650" spans="1:9" x14ac:dyDescent="0.45">
      <c r="A1650" t="s">
        <v>2927</v>
      </c>
      <c r="B1650">
        <v>116</v>
      </c>
      <c r="C1650">
        <v>69586544</v>
      </c>
      <c r="D1650" t="s">
        <v>1152</v>
      </c>
      <c r="E1650" t="s">
        <v>2928</v>
      </c>
      <c r="F1650" t="s">
        <v>12</v>
      </c>
      <c r="G1650">
        <v>27000000</v>
      </c>
      <c r="H1650">
        <v>2002</v>
      </c>
      <c r="I1650">
        <v>6</v>
      </c>
    </row>
    <row r="1651" spans="1:9" x14ac:dyDescent="0.45">
      <c r="A1651" t="s">
        <v>1726</v>
      </c>
      <c r="B1651">
        <v>115</v>
      </c>
      <c r="C1651">
        <v>60491560</v>
      </c>
      <c r="D1651" t="s">
        <v>737</v>
      </c>
      <c r="E1651" t="s">
        <v>2929</v>
      </c>
      <c r="F1651" t="s">
        <v>12</v>
      </c>
      <c r="G1651">
        <v>27000000</v>
      </c>
      <c r="H1651">
        <v>1997</v>
      </c>
      <c r="I1651">
        <v>6.6</v>
      </c>
    </row>
    <row r="1652" spans="1:9" x14ac:dyDescent="0.45">
      <c r="A1652" t="s">
        <v>1753</v>
      </c>
      <c r="B1652">
        <v>148</v>
      </c>
      <c r="C1652">
        <v>54200000</v>
      </c>
      <c r="D1652" t="s">
        <v>2930</v>
      </c>
      <c r="E1652" t="s">
        <v>2931</v>
      </c>
      <c r="F1652" t="s">
        <v>12</v>
      </c>
      <c r="G1652">
        <v>27000000</v>
      </c>
      <c r="H1652">
        <v>1980</v>
      </c>
      <c r="I1652">
        <v>7.9</v>
      </c>
    </row>
    <row r="1653" spans="1:9" x14ac:dyDescent="0.45">
      <c r="A1653" t="s">
        <v>1150</v>
      </c>
      <c r="B1653">
        <v>118</v>
      </c>
      <c r="C1653">
        <v>30920167</v>
      </c>
      <c r="D1653" t="s">
        <v>2129</v>
      </c>
      <c r="E1653" t="s">
        <v>2933</v>
      </c>
      <c r="F1653" t="s">
        <v>12</v>
      </c>
      <c r="G1653">
        <v>25000000</v>
      </c>
      <c r="H1653">
        <v>2012</v>
      </c>
      <c r="I1653">
        <v>5.7</v>
      </c>
    </row>
    <row r="1654" spans="1:9" x14ac:dyDescent="0.45">
      <c r="A1654" t="s">
        <v>68</v>
      </c>
      <c r="B1654">
        <v>101</v>
      </c>
      <c r="C1654">
        <v>40566655</v>
      </c>
      <c r="D1654" t="s">
        <v>481</v>
      </c>
      <c r="E1654" t="s">
        <v>2934</v>
      </c>
      <c r="F1654" t="s">
        <v>12</v>
      </c>
      <c r="G1654">
        <v>30000000</v>
      </c>
      <c r="H1654">
        <v>2002</v>
      </c>
      <c r="I1654">
        <v>7.1</v>
      </c>
    </row>
    <row r="1655" spans="1:9" x14ac:dyDescent="0.45">
      <c r="A1655" t="s">
        <v>2332</v>
      </c>
      <c r="B1655">
        <v>82</v>
      </c>
      <c r="C1655">
        <v>31768374</v>
      </c>
      <c r="D1655" t="s">
        <v>2778</v>
      </c>
      <c r="E1655" t="s">
        <v>2935</v>
      </c>
      <c r="F1655" t="s">
        <v>12</v>
      </c>
      <c r="G1655">
        <v>27000000</v>
      </c>
      <c r="H1655">
        <v>1999</v>
      </c>
      <c r="I1655">
        <v>5.6</v>
      </c>
    </row>
    <row r="1656" spans="1:9" x14ac:dyDescent="0.45">
      <c r="A1656" t="s">
        <v>2009</v>
      </c>
      <c r="B1656">
        <v>110</v>
      </c>
      <c r="C1656">
        <v>22494487</v>
      </c>
      <c r="D1656" t="s">
        <v>737</v>
      </c>
      <c r="E1656" t="s">
        <v>2936</v>
      </c>
      <c r="F1656" t="s">
        <v>12</v>
      </c>
      <c r="G1656">
        <v>27000000</v>
      </c>
      <c r="H1656">
        <v>2006</v>
      </c>
      <c r="I1656">
        <v>7.8</v>
      </c>
    </row>
    <row r="1657" spans="1:9" x14ac:dyDescent="0.45">
      <c r="A1657" t="s">
        <v>2937</v>
      </c>
      <c r="B1657">
        <v>193</v>
      </c>
      <c r="C1657">
        <v>21500000</v>
      </c>
      <c r="D1657" t="s">
        <v>742</v>
      </c>
      <c r="E1657" t="s">
        <v>2938</v>
      </c>
      <c r="F1657" t="s">
        <v>12</v>
      </c>
      <c r="G1657">
        <v>27000000</v>
      </c>
      <c r="H1657">
        <v>1983</v>
      </c>
      <c r="I1657">
        <v>7.9</v>
      </c>
    </row>
    <row r="1658" spans="1:9" x14ac:dyDescent="0.45">
      <c r="A1658" t="s">
        <v>141</v>
      </c>
      <c r="B1658">
        <v>130</v>
      </c>
      <c r="C1658">
        <v>4463292</v>
      </c>
      <c r="D1658" t="s">
        <v>956</v>
      </c>
      <c r="E1658" t="s">
        <v>2939</v>
      </c>
      <c r="F1658" t="s">
        <v>12</v>
      </c>
      <c r="G1658">
        <v>30000000</v>
      </c>
      <c r="H1658">
        <v>2011</v>
      </c>
      <c r="I1658">
        <v>6.9</v>
      </c>
    </row>
    <row r="1659" spans="1:9" x14ac:dyDescent="0.45">
      <c r="A1659" t="s">
        <v>352</v>
      </c>
      <c r="B1659">
        <v>111</v>
      </c>
      <c r="C1659">
        <v>14337579</v>
      </c>
      <c r="D1659" t="s">
        <v>2940</v>
      </c>
      <c r="E1659" t="s">
        <v>2941</v>
      </c>
      <c r="F1659" t="s">
        <v>12</v>
      </c>
      <c r="G1659">
        <v>27000000</v>
      </c>
      <c r="H1659">
        <v>1998</v>
      </c>
      <c r="I1659">
        <v>7.7</v>
      </c>
    </row>
    <row r="1660" spans="1:9" x14ac:dyDescent="0.45">
      <c r="A1660" t="s">
        <v>2942</v>
      </c>
      <c r="B1660">
        <v>110</v>
      </c>
      <c r="C1660">
        <v>13823741</v>
      </c>
      <c r="D1660" t="s">
        <v>2030</v>
      </c>
      <c r="E1660" t="s">
        <v>2943</v>
      </c>
      <c r="F1660" t="s">
        <v>12</v>
      </c>
      <c r="G1660">
        <v>13500000</v>
      </c>
      <c r="H1660">
        <v>2008</v>
      </c>
      <c r="I1660">
        <v>6.9</v>
      </c>
    </row>
    <row r="1661" spans="1:9" x14ac:dyDescent="0.45">
      <c r="A1661" t="s">
        <v>2944</v>
      </c>
      <c r="B1661">
        <v>123</v>
      </c>
      <c r="C1661">
        <v>10297897</v>
      </c>
      <c r="D1661" t="s">
        <v>2945</v>
      </c>
      <c r="E1661" t="s">
        <v>2946</v>
      </c>
      <c r="F1661" t="s">
        <v>12</v>
      </c>
      <c r="G1661">
        <v>27000000</v>
      </c>
      <c r="H1661">
        <v>1998</v>
      </c>
      <c r="I1661">
        <v>6</v>
      </c>
    </row>
    <row r="1662" spans="1:9" x14ac:dyDescent="0.45">
      <c r="A1662" t="s">
        <v>2254</v>
      </c>
      <c r="B1662">
        <v>109</v>
      </c>
      <c r="C1662">
        <v>13248477</v>
      </c>
      <c r="D1662" t="s">
        <v>1020</v>
      </c>
      <c r="E1662" t="s">
        <v>2947</v>
      </c>
      <c r="F1662" t="s">
        <v>12</v>
      </c>
      <c r="G1662">
        <v>27000000</v>
      </c>
      <c r="H1662">
        <v>2009</v>
      </c>
      <c r="I1662">
        <v>6.2</v>
      </c>
    </row>
    <row r="1663" spans="1:9" x14ac:dyDescent="0.45">
      <c r="A1663" t="s">
        <v>2948</v>
      </c>
      <c r="B1663">
        <v>99</v>
      </c>
      <c r="C1663">
        <v>8712564</v>
      </c>
      <c r="D1663" t="s">
        <v>737</v>
      </c>
      <c r="E1663" t="s">
        <v>2949</v>
      </c>
      <c r="F1663" t="s">
        <v>12</v>
      </c>
      <c r="G1663">
        <v>27000000</v>
      </c>
      <c r="H1663">
        <v>2004</v>
      </c>
      <c r="I1663">
        <v>5.9</v>
      </c>
    </row>
    <row r="1664" spans="1:9" x14ac:dyDescent="0.45">
      <c r="A1664" t="s">
        <v>2950</v>
      </c>
      <c r="B1664">
        <v>106</v>
      </c>
      <c r="C1664">
        <v>7486906</v>
      </c>
      <c r="D1664" t="s">
        <v>1322</v>
      </c>
      <c r="E1664" t="s">
        <v>2951</v>
      </c>
      <c r="F1664" t="s">
        <v>12</v>
      </c>
      <c r="G1664">
        <v>27000000</v>
      </c>
      <c r="H1664">
        <v>2007</v>
      </c>
      <c r="I1664">
        <v>6.8</v>
      </c>
    </row>
    <row r="1665" spans="1:9" x14ac:dyDescent="0.45">
      <c r="A1665" t="s">
        <v>2952</v>
      </c>
      <c r="B1665">
        <v>98</v>
      </c>
      <c r="C1665">
        <v>41008532</v>
      </c>
      <c r="D1665" t="s">
        <v>730</v>
      </c>
      <c r="E1665" t="s">
        <v>2953</v>
      </c>
      <c r="F1665" t="s">
        <v>12</v>
      </c>
      <c r="G1665">
        <v>27000000</v>
      </c>
      <c r="H1665">
        <v>2016</v>
      </c>
      <c r="I1665">
        <v>6.7</v>
      </c>
    </row>
    <row r="1666" spans="1:9" x14ac:dyDescent="0.45">
      <c r="A1666" t="s">
        <v>2518</v>
      </c>
      <c r="B1666">
        <v>93</v>
      </c>
      <c r="C1666">
        <v>5204007</v>
      </c>
      <c r="D1666" t="s">
        <v>139</v>
      </c>
      <c r="E1666" t="s">
        <v>2954</v>
      </c>
      <c r="F1666" t="s">
        <v>12</v>
      </c>
      <c r="G1666">
        <v>28000000</v>
      </c>
      <c r="H1666">
        <v>2001</v>
      </c>
      <c r="I1666">
        <v>6.3</v>
      </c>
    </row>
    <row r="1667" spans="1:9" x14ac:dyDescent="0.45">
      <c r="A1667" t="s">
        <v>450</v>
      </c>
      <c r="B1667">
        <v>112</v>
      </c>
      <c r="C1667">
        <v>4485485</v>
      </c>
      <c r="D1667" t="s">
        <v>2955</v>
      </c>
      <c r="E1667" t="s">
        <v>2956</v>
      </c>
      <c r="F1667" t="s">
        <v>12</v>
      </c>
      <c r="G1667">
        <v>15000000</v>
      </c>
      <c r="H1667">
        <v>1999</v>
      </c>
      <c r="I1667">
        <v>6.4</v>
      </c>
    </row>
    <row r="1668" spans="1:9" x14ac:dyDescent="0.45">
      <c r="A1668" t="s">
        <v>711</v>
      </c>
      <c r="B1668">
        <v>101</v>
      </c>
      <c r="C1668">
        <v>4476235</v>
      </c>
      <c r="D1668" t="s">
        <v>1613</v>
      </c>
      <c r="E1668" t="s">
        <v>2957</v>
      </c>
      <c r="F1668" t="s">
        <v>12</v>
      </c>
      <c r="G1668">
        <v>27000000</v>
      </c>
      <c r="H1668">
        <v>2004</v>
      </c>
      <c r="I1668">
        <v>6.4</v>
      </c>
    </row>
    <row r="1669" spans="1:9" x14ac:dyDescent="0.45">
      <c r="A1669" t="s">
        <v>1052</v>
      </c>
      <c r="B1669">
        <v>104</v>
      </c>
      <c r="C1669">
        <v>1089365</v>
      </c>
      <c r="D1669" t="s">
        <v>863</v>
      </c>
      <c r="E1669" t="s">
        <v>2958</v>
      </c>
      <c r="F1669" t="s">
        <v>12</v>
      </c>
      <c r="G1669">
        <v>25000000</v>
      </c>
      <c r="H1669">
        <v>2008</v>
      </c>
      <c r="I1669">
        <v>5.7</v>
      </c>
    </row>
    <row r="1670" spans="1:9" x14ac:dyDescent="0.45">
      <c r="A1670" t="s">
        <v>2311</v>
      </c>
      <c r="B1670">
        <v>120</v>
      </c>
      <c r="C1670">
        <v>763044</v>
      </c>
      <c r="D1670" t="s">
        <v>1366</v>
      </c>
      <c r="E1670" t="s">
        <v>2959</v>
      </c>
      <c r="F1670" t="s">
        <v>12</v>
      </c>
      <c r="G1670">
        <v>23000000</v>
      </c>
      <c r="H1670">
        <v>2003</v>
      </c>
      <c r="I1670">
        <v>6.2</v>
      </c>
    </row>
    <row r="1671" spans="1:9" x14ac:dyDescent="0.45">
      <c r="A1671" t="s">
        <v>1093</v>
      </c>
      <c r="B1671">
        <v>91</v>
      </c>
      <c r="C1671">
        <v>20819129</v>
      </c>
      <c r="D1671" t="s">
        <v>595</v>
      </c>
      <c r="E1671" t="s">
        <v>2960</v>
      </c>
      <c r="F1671" t="s">
        <v>12</v>
      </c>
      <c r="G1671">
        <v>26000000</v>
      </c>
      <c r="H1671">
        <v>2009</v>
      </c>
      <c r="I1671">
        <v>5.2</v>
      </c>
    </row>
    <row r="1672" spans="1:9" x14ac:dyDescent="0.45">
      <c r="A1672" t="s">
        <v>702</v>
      </c>
      <c r="B1672">
        <v>97</v>
      </c>
      <c r="C1672">
        <v>110222438</v>
      </c>
      <c r="D1672" t="s">
        <v>2961</v>
      </c>
      <c r="E1672" t="s">
        <v>2962</v>
      </c>
      <c r="F1672" t="s">
        <v>12</v>
      </c>
      <c r="G1672">
        <v>26000000</v>
      </c>
      <c r="H1672">
        <v>2003</v>
      </c>
      <c r="I1672">
        <v>6.1</v>
      </c>
    </row>
    <row r="1673" spans="1:9" x14ac:dyDescent="0.45">
      <c r="A1673" t="s">
        <v>1088</v>
      </c>
      <c r="B1673">
        <v>133</v>
      </c>
      <c r="C1673">
        <v>109243478</v>
      </c>
      <c r="D1673" t="s">
        <v>570</v>
      </c>
      <c r="E1673" t="s">
        <v>2963</v>
      </c>
      <c r="F1673" t="s">
        <v>12</v>
      </c>
      <c r="G1673">
        <v>26000000</v>
      </c>
      <c r="H1673">
        <v>2005</v>
      </c>
      <c r="I1673">
        <v>7.1</v>
      </c>
    </row>
    <row r="1674" spans="1:9" x14ac:dyDescent="0.45">
      <c r="A1674" t="s">
        <v>1517</v>
      </c>
      <c r="B1674">
        <v>123</v>
      </c>
      <c r="C1674">
        <v>100241322</v>
      </c>
      <c r="D1674" t="s">
        <v>481</v>
      </c>
      <c r="E1674" t="s">
        <v>2964</v>
      </c>
      <c r="F1674" t="s">
        <v>12</v>
      </c>
      <c r="G1674">
        <v>25000000</v>
      </c>
      <c r="H1674">
        <v>1998</v>
      </c>
      <c r="I1674">
        <v>7.2</v>
      </c>
    </row>
    <row r="1675" spans="1:9" x14ac:dyDescent="0.45">
      <c r="A1675" t="s">
        <v>2965</v>
      </c>
      <c r="B1675">
        <v>114</v>
      </c>
      <c r="C1675">
        <v>25977365</v>
      </c>
      <c r="D1675" t="s">
        <v>737</v>
      </c>
      <c r="E1675" t="s">
        <v>2966</v>
      </c>
      <c r="F1675" t="s">
        <v>12</v>
      </c>
      <c r="G1675">
        <v>28000000</v>
      </c>
      <c r="H1675">
        <v>2014</v>
      </c>
      <c r="I1675">
        <v>6.5</v>
      </c>
    </row>
    <row r="1676" spans="1:9" x14ac:dyDescent="0.45">
      <c r="A1676" t="s">
        <v>920</v>
      </c>
      <c r="B1676">
        <v>111</v>
      </c>
      <c r="C1676">
        <v>91457688</v>
      </c>
      <c r="D1676" t="s">
        <v>595</v>
      </c>
      <c r="E1676" t="s">
        <v>2967</v>
      </c>
      <c r="F1676" t="s">
        <v>12</v>
      </c>
      <c r="G1676">
        <v>26000000</v>
      </c>
      <c r="H1676">
        <v>1990</v>
      </c>
      <c r="I1676">
        <v>6</v>
      </c>
    </row>
    <row r="1677" spans="1:9" x14ac:dyDescent="0.45">
      <c r="A1677" t="s">
        <v>1806</v>
      </c>
      <c r="B1677">
        <v>117</v>
      </c>
      <c r="C1677">
        <v>87341380</v>
      </c>
      <c r="D1677" t="s">
        <v>595</v>
      </c>
      <c r="E1677" t="s">
        <v>2968</v>
      </c>
      <c r="F1677" t="s">
        <v>12</v>
      </c>
      <c r="G1677">
        <v>27000000</v>
      </c>
      <c r="H1677">
        <v>2008</v>
      </c>
      <c r="I1677">
        <v>7</v>
      </c>
    </row>
    <row r="1678" spans="1:9" x14ac:dyDescent="0.45">
      <c r="A1678" t="s">
        <v>1058</v>
      </c>
      <c r="B1678">
        <v>121</v>
      </c>
      <c r="C1678">
        <v>65703412</v>
      </c>
      <c r="D1678" t="s">
        <v>481</v>
      </c>
      <c r="E1678" t="s">
        <v>2969</v>
      </c>
      <c r="F1678" t="s">
        <v>12</v>
      </c>
      <c r="G1678">
        <v>26000000</v>
      </c>
      <c r="H1678">
        <v>1998</v>
      </c>
      <c r="I1678">
        <v>7</v>
      </c>
    </row>
    <row r="1679" spans="1:9" x14ac:dyDescent="0.45">
      <c r="A1679" t="s">
        <v>968</v>
      </c>
      <c r="B1679">
        <v>139</v>
      </c>
      <c r="C1679">
        <v>58328680</v>
      </c>
      <c r="D1679" t="s">
        <v>1355</v>
      </c>
      <c r="E1679" t="s">
        <v>2970</v>
      </c>
      <c r="F1679" t="s">
        <v>12</v>
      </c>
      <c r="G1679">
        <v>22000000</v>
      </c>
      <c r="H1679">
        <v>2003</v>
      </c>
      <c r="I1679">
        <v>7.5</v>
      </c>
    </row>
    <row r="1680" spans="1:9" x14ac:dyDescent="0.45">
      <c r="A1680" t="s">
        <v>450</v>
      </c>
      <c r="B1680">
        <v>115</v>
      </c>
      <c r="C1680">
        <v>61490000</v>
      </c>
      <c r="D1680" t="s">
        <v>1072</v>
      </c>
      <c r="E1680" t="s">
        <v>2971</v>
      </c>
      <c r="F1680" t="s">
        <v>12</v>
      </c>
      <c r="G1680">
        <v>26000000</v>
      </c>
      <c r="H1680">
        <v>1990</v>
      </c>
      <c r="I1680">
        <v>6.6</v>
      </c>
    </row>
    <row r="1681" spans="1:9" x14ac:dyDescent="0.45">
      <c r="A1681" t="s">
        <v>2850</v>
      </c>
      <c r="B1681">
        <v>175</v>
      </c>
      <c r="C1681">
        <v>50800000</v>
      </c>
      <c r="D1681" t="s">
        <v>674</v>
      </c>
      <c r="E1681" t="s">
        <v>2972</v>
      </c>
      <c r="F1681" t="s">
        <v>12</v>
      </c>
      <c r="G1681">
        <v>26000000</v>
      </c>
      <c r="H1681">
        <v>1977</v>
      </c>
      <c r="I1681">
        <v>7.4</v>
      </c>
    </row>
    <row r="1682" spans="1:9" x14ac:dyDescent="0.45">
      <c r="A1682" t="s">
        <v>2093</v>
      </c>
      <c r="B1682">
        <v>85</v>
      </c>
      <c r="C1682">
        <v>57859105</v>
      </c>
      <c r="D1682" t="s">
        <v>284</v>
      </c>
      <c r="E1682" t="s">
        <v>2973</v>
      </c>
      <c r="F1682" t="s">
        <v>12</v>
      </c>
      <c r="G1682">
        <v>26000000</v>
      </c>
      <c r="H1682">
        <v>2005</v>
      </c>
      <c r="I1682">
        <v>6.5</v>
      </c>
    </row>
    <row r="1683" spans="1:9" x14ac:dyDescent="0.45">
      <c r="A1683" t="s">
        <v>1945</v>
      </c>
      <c r="B1683">
        <v>90</v>
      </c>
      <c r="C1683">
        <v>46455802</v>
      </c>
      <c r="D1683" t="s">
        <v>1847</v>
      </c>
      <c r="E1683" t="s">
        <v>2974</v>
      </c>
      <c r="F1683" t="s">
        <v>12</v>
      </c>
      <c r="G1683">
        <v>26000000</v>
      </c>
      <c r="H1683">
        <v>2003</v>
      </c>
      <c r="I1683">
        <v>6.2</v>
      </c>
    </row>
    <row r="1684" spans="1:9" x14ac:dyDescent="0.45">
      <c r="A1684" t="s">
        <v>1430</v>
      </c>
      <c r="B1684">
        <v>107</v>
      </c>
      <c r="C1684">
        <v>45506619</v>
      </c>
      <c r="D1684" t="s">
        <v>2975</v>
      </c>
      <c r="E1684" t="s">
        <v>2976</v>
      </c>
      <c r="F1684" t="s">
        <v>12</v>
      </c>
      <c r="G1684">
        <v>26000000</v>
      </c>
      <c r="H1684">
        <v>2000</v>
      </c>
      <c r="I1684">
        <v>7.8</v>
      </c>
    </row>
    <row r="1685" spans="1:9" x14ac:dyDescent="0.45">
      <c r="A1685" t="s">
        <v>1448</v>
      </c>
      <c r="B1685">
        <v>100</v>
      </c>
      <c r="C1685">
        <v>40168080</v>
      </c>
      <c r="D1685" t="s">
        <v>1171</v>
      </c>
      <c r="E1685" t="s">
        <v>2977</v>
      </c>
      <c r="F1685" t="s">
        <v>12</v>
      </c>
      <c r="G1685">
        <v>26000000</v>
      </c>
      <c r="H1685">
        <v>2010</v>
      </c>
      <c r="I1685">
        <v>5.2</v>
      </c>
    </row>
    <row r="1686" spans="1:9" x14ac:dyDescent="0.45">
      <c r="A1686" t="s">
        <v>97</v>
      </c>
      <c r="B1686">
        <v>129</v>
      </c>
      <c r="C1686">
        <v>49874933</v>
      </c>
      <c r="D1686" t="s">
        <v>2955</v>
      </c>
      <c r="E1686" t="s">
        <v>2978</v>
      </c>
      <c r="F1686" t="s">
        <v>12</v>
      </c>
      <c r="G1686">
        <v>26000000</v>
      </c>
      <c r="H1686">
        <v>2013</v>
      </c>
      <c r="I1686">
        <v>6.5</v>
      </c>
    </row>
    <row r="1687" spans="1:9" x14ac:dyDescent="0.45">
      <c r="A1687" t="s">
        <v>592</v>
      </c>
      <c r="B1687">
        <v>109</v>
      </c>
      <c r="C1687">
        <v>45489752</v>
      </c>
      <c r="D1687" t="s">
        <v>481</v>
      </c>
      <c r="E1687" t="s">
        <v>2979</v>
      </c>
      <c r="F1687" t="s">
        <v>12</v>
      </c>
      <c r="G1687">
        <v>26000000</v>
      </c>
      <c r="H1687">
        <v>2004</v>
      </c>
      <c r="I1687">
        <v>6.5</v>
      </c>
    </row>
    <row r="1688" spans="1:9" x14ac:dyDescent="0.45">
      <c r="A1688" t="s">
        <v>1140</v>
      </c>
      <c r="B1688">
        <v>94</v>
      </c>
      <c r="C1688">
        <v>36985501</v>
      </c>
      <c r="D1688" t="s">
        <v>2980</v>
      </c>
      <c r="E1688" t="s">
        <v>2981</v>
      </c>
      <c r="F1688" t="s">
        <v>12</v>
      </c>
      <c r="G1688">
        <v>26000000</v>
      </c>
      <c r="H1688">
        <v>2002</v>
      </c>
      <c r="I1688">
        <v>5.2</v>
      </c>
    </row>
    <row r="1689" spans="1:9" x14ac:dyDescent="0.45">
      <c r="A1689" t="s">
        <v>1229</v>
      </c>
      <c r="B1689">
        <v>133</v>
      </c>
      <c r="C1689">
        <v>33200000</v>
      </c>
      <c r="D1689" t="s">
        <v>2982</v>
      </c>
      <c r="E1689" t="s">
        <v>2983</v>
      </c>
      <c r="F1689" t="s">
        <v>12</v>
      </c>
      <c r="G1689">
        <v>26000000</v>
      </c>
      <c r="H1689">
        <v>1985</v>
      </c>
      <c r="I1689">
        <v>7.2</v>
      </c>
    </row>
    <row r="1690" spans="1:9" x14ac:dyDescent="0.45">
      <c r="A1690" t="s">
        <v>1809</v>
      </c>
      <c r="B1690">
        <v>105</v>
      </c>
      <c r="C1690">
        <v>28501651</v>
      </c>
      <c r="D1690" t="s">
        <v>1366</v>
      </c>
      <c r="E1690" t="s">
        <v>2984</v>
      </c>
      <c r="F1690" t="s">
        <v>12</v>
      </c>
      <c r="G1690">
        <v>26000000</v>
      </c>
      <c r="H1690">
        <v>2009</v>
      </c>
      <c r="I1690">
        <v>7.1</v>
      </c>
    </row>
    <row r="1691" spans="1:9" x14ac:dyDescent="0.45">
      <c r="A1691" t="s">
        <v>2985</v>
      </c>
      <c r="B1691">
        <v>100</v>
      </c>
      <c r="C1691">
        <v>23222861</v>
      </c>
      <c r="D1691" t="s">
        <v>2986</v>
      </c>
      <c r="E1691" t="s">
        <v>2987</v>
      </c>
      <c r="F1691" t="s">
        <v>12</v>
      </c>
      <c r="G1691">
        <v>26000000</v>
      </c>
      <c r="H1691">
        <v>2004</v>
      </c>
      <c r="I1691">
        <v>4.5</v>
      </c>
    </row>
    <row r="1692" spans="1:9" x14ac:dyDescent="0.45">
      <c r="A1692" t="s">
        <v>1116</v>
      </c>
      <c r="B1692">
        <v>113</v>
      </c>
      <c r="C1692">
        <v>54540525</v>
      </c>
      <c r="D1692" t="s">
        <v>570</v>
      </c>
      <c r="E1692" t="s">
        <v>2988</v>
      </c>
      <c r="F1692" t="s">
        <v>12</v>
      </c>
      <c r="G1692">
        <v>56000000</v>
      </c>
      <c r="H1692">
        <v>2011</v>
      </c>
      <c r="I1692">
        <v>5.7</v>
      </c>
    </row>
    <row r="1693" spans="1:9" x14ac:dyDescent="0.45">
      <c r="A1693" t="s">
        <v>2989</v>
      </c>
      <c r="B1693">
        <v>118</v>
      </c>
      <c r="C1693">
        <v>16252765</v>
      </c>
      <c r="D1693" t="s">
        <v>1108</v>
      </c>
      <c r="E1693" t="s">
        <v>2990</v>
      </c>
      <c r="F1693" t="s">
        <v>12</v>
      </c>
      <c r="G1693">
        <v>42000000</v>
      </c>
      <c r="H1693">
        <v>2001</v>
      </c>
      <c r="I1693">
        <v>6</v>
      </c>
    </row>
    <row r="1694" spans="1:9" x14ac:dyDescent="0.45">
      <c r="A1694" t="s">
        <v>1718</v>
      </c>
      <c r="B1694">
        <v>110</v>
      </c>
      <c r="C1694">
        <v>16005978</v>
      </c>
      <c r="D1694" t="s">
        <v>762</v>
      </c>
      <c r="E1694" t="s">
        <v>2991</v>
      </c>
      <c r="F1694" t="s">
        <v>12</v>
      </c>
      <c r="G1694">
        <v>26000000</v>
      </c>
      <c r="H1694">
        <v>2012</v>
      </c>
      <c r="I1694">
        <v>6.4</v>
      </c>
    </row>
    <row r="1695" spans="1:9" x14ac:dyDescent="0.45">
      <c r="A1695" t="s">
        <v>1423</v>
      </c>
      <c r="B1695">
        <v>110</v>
      </c>
      <c r="C1695">
        <v>14469428</v>
      </c>
      <c r="D1695" t="s">
        <v>570</v>
      </c>
      <c r="E1695" t="s">
        <v>2992</v>
      </c>
      <c r="F1695" t="s">
        <v>12</v>
      </c>
      <c r="G1695">
        <v>26000000</v>
      </c>
      <c r="H1695">
        <v>2004</v>
      </c>
      <c r="I1695">
        <v>5.2</v>
      </c>
    </row>
    <row r="1696" spans="1:9" x14ac:dyDescent="0.45">
      <c r="A1696" t="s">
        <v>2993</v>
      </c>
      <c r="B1696">
        <v>99</v>
      </c>
      <c r="C1696">
        <v>13829734</v>
      </c>
      <c r="D1696" t="s">
        <v>2994</v>
      </c>
      <c r="E1696" t="s">
        <v>2995</v>
      </c>
      <c r="F1696" t="s">
        <v>12</v>
      </c>
      <c r="G1696">
        <v>26000000</v>
      </c>
      <c r="H1696">
        <v>1994</v>
      </c>
      <c r="I1696">
        <v>4.3</v>
      </c>
    </row>
    <row r="1697" spans="1:9" x14ac:dyDescent="0.45">
      <c r="A1697" t="s">
        <v>2996</v>
      </c>
      <c r="B1697">
        <v>101</v>
      </c>
      <c r="C1697">
        <v>1075288</v>
      </c>
      <c r="D1697" t="s">
        <v>730</v>
      </c>
      <c r="E1697" t="s">
        <v>2997</v>
      </c>
      <c r="F1697" t="s">
        <v>12</v>
      </c>
      <c r="G1697">
        <v>22000000</v>
      </c>
      <c r="H1697">
        <v>1996</v>
      </c>
      <c r="I1697">
        <v>6.1</v>
      </c>
    </row>
    <row r="1698" spans="1:9" x14ac:dyDescent="0.45">
      <c r="A1698" t="s">
        <v>1341</v>
      </c>
      <c r="B1698">
        <v>103</v>
      </c>
      <c r="C1698">
        <v>7496522</v>
      </c>
      <c r="D1698" t="s">
        <v>2998</v>
      </c>
      <c r="E1698" t="s">
        <v>2999</v>
      </c>
      <c r="F1698" t="s">
        <v>12</v>
      </c>
      <c r="G1698">
        <v>26000000</v>
      </c>
      <c r="H1698">
        <v>2001</v>
      </c>
      <c r="I1698">
        <v>6.8</v>
      </c>
    </row>
    <row r="1699" spans="1:9" x14ac:dyDescent="0.45">
      <c r="A1699" t="s">
        <v>3000</v>
      </c>
      <c r="B1699">
        <v>95</v>
      </c>
      <c r="C1699">
        <v>20047715</v>
      </c>
      <c r="D1699" t="s">
        <v>3001</v>
      </c>
      <c r="E1699" t="s">
        <v>3002</v>
      </c>
      <c r="F1699" t="s">
        <v>12</v>
      </c>
      <c r="G1699">
        <v>25530000</v>
      </c>
      <c r="H1699">
        <v>1996</v>
      </c>
      <c r="I1699">
        <v>5.2</v>
      </c>
    </row>
    <row r="1700" spans="1:9" x14ac:dyDescent="0.45">
      <c r="A1700" t="s">
        <v>836</v>
      </c>
      <c r="B1700">
        <v>117</v>
      </c>
      <c r="C1700">
        <v>12276810</v>
      </c>
      <c r="D1700" t="s">
        <v>557</v>
      </c>
      <c r="E1700" t="s">
        <v>3003</v>
      </c>
      <c r="F1700" t="s">
        <v>12</v>
      </c>
      <c r="G1700">
        <v>26000000</v>
      </c>
      <c r="H1700">
        <v>2015</v>
      </c>
      <c r="I1700">
        <v>6.5</v>
      </c>
    </row>
    <row r="1701" spans="1:9" x14ac:dyDescent="0.45">
      <c r="A1701" t="s">
        <v>3004</v>
      </c>
      <c r="B1701">
        <v>129</v>
      </c>
      <c r="C1701">
        <v>33565375</v>
      </c>
      <c r="D1701" t="s">
        <v>1108</v>
      </c>
      <c r="E1701" t="s">
        <v>3005</v>
      </c>
      <c r="F1701" t="s">
        <v>12</v>
      </c>
      <c r="G1701">
        <v>15000000</v>
      </c>
      <c r="H1701">
        <v>2005</v>
      </c>
      <c r="I1701">
        <v>7.5</v>
      </c>
    </row>
    <row r="1702" spans="1:9" x14ac:dyDescent="0.45">
      <c r="A1702" t="s">
        <v>1095</v>
      </c>
      <c r="B1702">
        <v>120</v>
      </c>
      <c r="C1702">
        <v>499263</v>
      </c>
      <c r="D1702" t="s">
        <v>1152</v>
      </c>
      <c r="E1702" t="s">
        <v>3006</v>
      </c>
      <c r="F1702" t="s">
        <v>3007</v>
      </c>
      <c r="G1702">
        <v>30000000</v>
      </c>
      <c r="H1702">
        <v>2004</v>
      </c>
      <c r="I1702">
        <v>7.1</v>
      </c>
    </row>
    <row r="1703" spans="1:9" x14ac:dyDescent="0.45">
      <c r="A1703" t="s">
        <v>426</v>
      </c>
      <c r="B1703">
        <v>125</v>
      </c>
      <c r="C1703">
        <v>219200000</v>
      </c>
      <c r="D1703" t="s">
        <v>2932</v>
      </c>
      <c r="E1703" t="s">
        <v>3008</v>
      </c>
      <c r="F1703" t="s">
        <v>12</v>
      </c>
      <c r="G1703">
        <v>25000000</v>
      </c>
      <c r="H1703">
        <v>1993</v>
      </c>
      <c r="I1703">
        <v>6.9</v>
      </c>
    </row>
    <row r="1704" spans="1:9" x14ac:dyDescent="0.45">
      <c r="A1704" t="s">
        <v>1052</v>
      </c>
      <c r="B1704">
        <v>133</v>
      </c>
      <c r="C1704">
        <v>172825435</v>
      </c>
      <c r="D1704" t="s">
        <v>1152</v>
      </c>
      <c r="E1704" t="s">
        <v>3009</v>
      </c>
      <c r="F1704" t="s">
        <v>12</v>
      </c>
      <c r="G1704">
        <v>25000000</v>
      </c>
      <c r="H1704">
        <v>1988</v>
      </c>
      <c r="I1704">
        <v>8</v>
      </c>
    </row>
    <row r="1705" spans="1:9" x14ac:dyDescent="0.45">
      <c r="A1705" t="s">
        <v>1246</v>
      </c>
      <c r="B1705">
        <v>116</v>
      </c>
      <c r="C1705">
        <v>148085755</v>
      </c>
      <c r="D1705" t="s">
        <v>1152</v>
      </c>
      <c r="E1705" t="s">
        <v>3010</v>
      </c>
      <c r="F1705" t="s">
        <v>12</v>
      </c>
      <c r="G1705">
        <v>33000000</v>
      </c>
      <c r="H1705">
        <v>2008</v>
      </c>
      <c r="I1705">
        <v>8.1999999999999993</v>
      </c>
    </row>
    <row r="1706" spans="1:9" x14ac:dyDescent="0.45">
      <c r="A1706" t="s">
        <v>254</v>
      </c>
      <c r="B1706">
        <v>129</v>
      </c>
      <c r="C1706">
        <v>25517500</v>
      </c>
      <c r="D1706" t="s">
        <v>1975</v>
      </c>
      <c r="E1706" t="s">
        <v>3011</v>
      </c>
      <c r="F1706" t="s">
        <v>12</v>
      </c>
      <c r="G1706">
        <v>25100000</v>
      </c>
      <c r="H1706">
        <v>2008</v>
      </c>
      <c r="I1706">
        <v>6.4</v>
      </c>
    </row>
    <row r="1707" spans="1:9" x14ac:dyDescent="0.45">
      <c r="A1707" t="s">
        <v>1657</v>
      </c>
      <c r="B1707">
        <v>93</v>
      </c>
      <c r="C1707">
        <v>145000989</v>
      </c>
      <c r="D1707" t="s">
        <v>20</v>
      </c>
      <c r="E1707" t="s">
        <v>3012</v>
      </c>
      <c r="F1707" t="s">
        <v>12</v>
      </c>
      <c r="G1707">
        <v>25000000</v>
      </c>
      <c r="H1707">
        <v>2008</v>
      </c>
      <c r="I1707">
        <v>7.9</v>
      </c>
    </row>
    <row r="1708" spans="1:9" x14ac:dyDescent="0.45">
      <c r="A1708" t="s">
        <v>3013</v>
      </c>
      <c r="B1708">
        <v>118</v>
      </c>
      <c r="C1708">
        <v>26761283</v>
      </c>
      <c r="D1708" t="s">
        <v>73</v>
      </c>
      <c r="E1708" t="s">
        <v>3014</v>
      </c>
      <c r="F1708" t="s">
        <v>12</v>
      </c>
      <c r="G1708">
        <v>26000000</v>
      </c>
      <c r="H1708">
        <v>2014</v>
      </c>
      <c r="I1708">
        <v>6.7</v>
      </c>
    </row>
    <row r="1709" spans="1:9" x14ac:dyDescent="0.45">
      <c r="A1709" t="s">
        <v>777</v>
      </c>
      <c r="B1709">
        <v>129</v>
      </c>
      <c r="C1709">
        <v>121945720</v>
      </c>
      <c r="D1709" t="s">
        <v>3015</v>
      </c>
      <c r="E1709" t="s">
        <v>3016</v>
      </c>
      <c r="F1709" t="s">
        <v>12</v>
      </c>
      <c r="G1709">
        <v>25000000</v>
      </c>
      <c r="H1709">
        <v>1992</v>
      </c>
      <c r="I1709">
        <v>6.1</v>
      </c>
    </row>
    <row r="1710" spans="1:9" x14ac:dyDescent="0.45">
      <c r="A1710" t="s">
        <v>130</v>
      </c>
      <c r="B1710">
        <v>185</v>
      </c>
      <c r="C1710">
        <v>96067179</v>
      </c>
      <c r="D1710" t="s">
        <v>1975</v>
      </c>
      <c r="E1710" t="s">
        <v>3017</v>
      </c>
      <c r="F1710" t="s">
        <v>12</v>
      </c>
      <c r="G1710">
        <v>22000000</v>
      </c>
      <c r="H1710">
        <v>1993</v>
      </c>
      <c r="I1710">
        <v>8.9</v>
      </c>
    </row>
    <row r="1711" spans="1:9" x14ac:dyDescent="0.45">
      <c r="A1711" t="s">
        <v>1169</v>
      </c>
      <c r="B1711">
        <v>146</v>
      </c>
      <c r="C1711">
        <v>169705587</v>
      </c>
      <c r="D1711" t="s">
        <v>1152</v>
      </c>
      <c r="E1711" t="s">
        <v>3018</v>
      </c>
      <c r="F1711" t="s">
        <v>12</v>
      </c>
      <c r="G1711">
        <v>25000000</v>
      </c>
      <c r="H1711">
        <v>2011</v>
      </c>
      <c r="I1711">
        <v>8.1</v>
      </c>
    </row>
    <row r="1712" spans="1:9" x14ac:dyDescent="0.45">
      <c r="A1712" t="s">
        <v>374</v>
      </c>
      <c r="B1712">
        <v>128</v>
      </c>
      <c r="C1712">
        <v>3254172</v>
      </c>
      <c r="D1712" t="s">
        <v>1212</v>
      </c>
      <c r="E1712" t="s">
        <v>3019</v>
      </c>
      <c r="F1712" t="s">
        <v>12</v>
      </c>
      <c r="G1712">
        <v>28000000</v>
      </c>
      <c r="H1712">
        <v>2013</v>
      </c>
      <c r="I1712">
        <v>6.2</v>
      </c>
    </row>
    <row r="1713" spans="1:9" x14ac:dyDescent="0.45">
      <c r="A1713" t="s">
        <v>535</v>
      </c>
      <c r="B1713">
        <v>93</v>
      </c>
      <c r="C1713">
        <v>84185387</v>
      </c>
      <c r="D1713" t="s">
        <v>3020</v>
      </c>
      <c r="E1713" t="s">
        <v>3021</v>
      </c>
      <c r="F1713" t="s">
        <v>12</v>
      </c>
      <c r="G1713">
        <v>80000000</v>
      </c>
      <c r="H1713">
        <v>2004</v>
      </c>
      <c r="I1713">
        <v>4.9000000000000004</v>
      </c>
    </row>
    <row r="1714" spans="1:9" x14ac:dyDescent="0.45">
      <c r="A1714" t="s">
        <v>2518</v>
      </c>
      <c r="B1714">
        <v>97</v>
      </c>
      <c r="C1714">
        <v>82163317</v>
      </c>
      <c r="D1714" t="s">
        <v>1634</v>
      </c>
      <c r="E1714" t="s">
        <v>3023</v>
      </c>
      <c r="F1714" t="s">
        <v>12</v>
      </c>
      <c r="G1714">
        <v>30000000</v>
      </c>
      <c r="H1714">
        <v>2003</v>
      </c>
      <c r="I1714">
        <v>5.8</v>
      </c>
    </row>
    <row r="1715" spans="1:9" x14ac:dyDescent="0.45">
      <c r="A1715" t="s">
        <v>1949</v>
      </c>
      <c r="B1715">
        <v>82</v>
      </c>
      <c r="C1715">
        <v>80920948</v>
      </c>
      <c r="D1715" t="s">
        <v>158</v>
      </c>
      <c r="E1715" t="s">
        <v>3025</v>
      </c>
      <c r="F1715" t="s">
        <v>12</v>
      </c>
      <c r="G1715">
        <v>30000000</v>
      </c>
      <c r="H1715">
        <v>2001</v>
      </c>
      <c r="I1715">
        <v>6</v>
      </c>
    </row>
    <row r="1716" spans="1:9" x14ac:dyDescent="0.45">
      <c r="A1716" t="s">
        <v>193</v>
      </c>
      <c r="B1716">
        <v>85</v>
      </c>
      <c r="C1716">
        <v>80034302</v>
      </c>
      <c r="D1716" t="s">
        <v>1165</v>
      </c>
      <c r="E1716" t="s">
        <v>3026</v>
      </c>
      <c r="F1716" t="s">
        <v>12</v>
      </c>
      <c r="G1716">
        <v>25000000</v>
      </c>
      <c r="H1716">
        <v>2008</v>
      </c>
      <c r="I1716">
        <v>7</v>
      </c>
    </row>
    <row r="1717" spans="1:9" x14ac:dyDescent="0.45">
      <c r="A1717" t="s">
        <v>3027</v>
      </c>
      <c r="B1717">
        <v>88</v>
      </c>
      <c r="C1717">
        <v>78656813</v>
      </c>
      <c r="D1717" t="s">
        <v>1023</v>
      </c>
      <c r="E1717" t="s">
        <v>3028</v>
      </c>
      <c r="F1717" t="s">
        <v>12</v>
      </c>
      <c r="G1717">
        <v>25000000</v>
      </c>
      <c r="H1717">
        <v>1991</v>
      </c>
      <c r="I1717">
        <v>6</v>
      </c>
    </row>
    <row r="1718" spans="1:9" x14ac:dyDescent="0.45">
      <c r="A1718" t="s">
        <v>772</v>
      </c>
      <c r="B1718">
        <v>119</v>
      </c>
      <c r="C1718">
        <v>76270454</v>
      </c>
      <c r="D1718" t="s">
        <v>730</v>
      </c>
      <c r="E1718" t="s">
        <v>3029</v>
      </c>
      <c r="F1718" t="s">
        <v>12</v>
      </c>
      <c r="G1718">
        <v>25000000</v>
      </c>
      <c r="H1718">
        <v>1987</v>
      </c>
      <c r="I1718">
        <v>7.9</v>
      </c>
    </row>
    <row r="1719" spans="1:9" x14ac:dyDescent="0.45">
      <c r="A1719" t="s">
        <v>2347</v>
      </c>
      <c r="B1719">
        <v>122</v>
      </c>
      <c r="C1719">
        <v>74273505</v>
      </c>
      <c r="D1719" t="s">
        <v>730</v>
      </c>
      <c r="E1719" t="s">
        <v>3030</v>
      </c>
      <c r="F1719" t="s">
        <v>12</v>
      </c>
      <c r="G1719">
        <v>25000000</v>
      </c>
      <c r="H1719">
        <v>2007</v>
      </c>
      <c r="I1719">
        <v>8.1</v>
      </c>
    </row>
    <row r="1720" spans="1:9" x14ac:dyDescent="0.45">
      <c r="A1720" t="s">
        <v>457</v>
      </c>
      <c r="B1720">
        <v>99</v>
      </c>
      <c r="C1720">
        <v>134141530</v>
      </c>
      <c r="D1720" t="s">
        <v>1897</v>
      </c>
      <c r="E1720" t="s">
        <v>3031</v>
      </c>
      <c r="F1720" t="s">
        <v>12</v>
      </c>
      <c r="G1720">
        <v>25000000</v>
      </c>
      <c r="H1720">
        <v>2014</v>
      </c>
      <c r="I1720">
        <v>6.2</v>
      </c>
    </row>
    <row r="1721" spans="1:9" x14ac:dyDescent="0.45">
      <c r="A1721" t="s">
        <v>3032</v>
      </c>
      <c r="B1721">
        <v>97</v>
      </c>
      <c r="C1721">
        <v>71500556</v>
      </c>
      <c r="D1721" t="s">
        <v>481</v>
      </c>
      <c r="E1721" t="s">
        <v>3033</v>
      </c>
      <c r="F1721" t="s">
        <v>12</v>
      </c>
      <c r="G1721">
        <v>26000000</v>
      </c>
      <c r="H1721">
        <v>2001</v>
      </c>
      <c r="I1721">
        <v>6.7</v>
      </c>
    </row>
    <row r="1722" spans="1:9" x14ac:dyDescent="0.45">
      <c r="A1722" t="s">
        <v>2500</v>
      </c>
      <c r="B1722">
        <v>121</v>
      </c>
      <c r="C1722">
        <v>71309760</v>
      </c>
      <c r="D1722" t="s">
        <v>73</v>
      </c>
      <c r="E1722" t="s">
        <v>3034</v>
      </c>
      <c r="F1722" t="s">
        <v>12</v>
      </c>
      <c r="G1722">
        <v>25000000</v>
      </c>
      <c r="H1722">
        <v>2000</v>
      </c>
      <c r="I1722">
        <v>7.3</v>
      </c>
    </row>
    <row r="1723" spans="1:9" x14ac:dyDescent="0.45">
      <c r="A1723" t="s">
        <v>3035</v>
      </c>
      <c r="B1723">
        <v>95</v>
      </c>
      <c r="C1723">
        <v>89808372</v>
      </c>
      <c r="D1723" t="s">
        <v>565</v>
      </c>
      <c r="E1723" t="s">
        <v>3036</v>
      </c>
      <c r="F1723" t="s">
        <v>12</v>
      </c>
      <c r="G1723">
        <v>45000000</v>
      </c>
      <c r="H1723">
        <v>2003</v>
      </c>
      <c r="I1723">
        <v>4.5999999999999996</v>
      </c>
    </row>
    <row r="1724" spans="1:9" x14ac:dyDescent="0.45">
      <c r="A1724" t="s">
        <v>1715</v>
      </c>
      <c r="B1724">
        <v>105</v>
      </c>
      <c r="C1724">
        <v>77264926</v>
      </c>
      <c r="D1724" t="s">
        <v>1028</v>
      </c>
      <c r="E1724" t="s">
        <v>3037</v>
      </c>
      <c r="F1724" t="s">
        <v>12</v>
      </c>
      <c r="G1724">
        <v>25000000</v>
      </c>
      <c r="H1724">
        <v>2012</v>
      </c>
      <c r="I1724">
        <v>6.1</v>
      </c>
    </row>
    <row r="1725" spans="1:9" x14ac:dyDescent="0.45">
      <c r="A1725" t="s">
        <v>920</v>
      </c>
      <c r="B1725">
        <v>108</v>
      </c>
      <c r="C1725">
        <v>70625986</v>
      </c>
      <c r="D1725" t="s">
        <v>570</v>
      </c>
      <c r="E1725" t="s">
        <v>3038</v>
      </c>
      <c r="F1725" t="s">
        <v>12</v>
      </c>
      <c r="G1725">
        <v>25000000</v>
      </c>
      <c r="H1725">
        <v>2011</v>
      </c>
      <c r="I1725">
        <v>6.2</v>
      </c>
    </row>
    <row r="1726" spans="1:9" x14ac:dyDescent="0.45">
      <c r="A1726" t="s">
        <v>1988</v>
      </c>
      <c r="B1726">
        <v>134</v>
      </c>
      <c r="C1726">
        <v>56505065</v>
      </c>
      <c r="D1726" t="s">
        <v>3039</v>
      </c>
      <c r="E1726" t="s">
        <v>3040</v>
      </c>
      <c r="F1726" t="s">
        <v>12</v>
      </c>
      <c r="G1726">
        <v>25000000</v>
      </c>
      <c r="H1726">
        <v>1993</v>
      </c>
      <c r="I1726">
        <v>7.8</v>
      </c>
    </row>
    <row r="1727" spans="1:9" x14ac:dyDescent="0.45">
      <c r="A1727" t="s">
        <v>1164</v>
      </c>
      <c r="B1727">
        <v>115</v>
      </c>
      <c r="C1727">
        <v>55973336</v>
      </c>
      <c r="D1727" t="s">
        <v>115</v>
      </c>
      <c r="E1727" t="s">
        <v>3041</v>
      </c>
      <c r="F1727" t="s">
        <v>12</v>
      </c>
      <c r="G1727">
        <v>25000000</v>
      </c>
      <c r="H1727">
        <v>2000</v>
      </c>
      <c r="I1727">
        <v>6.1</v>
      </c>
    </row>
    <row r="1728" spans="1:9" x14ac:dyDescent="0.45">
      <c r="A1728" t="s">
        <v>1834</v>
      </c>
      <c r="B1728">
        <v>86</v>
      </c>
      <c r="C1728">
        <v>54098051</v>
      </c>
      <c r="D1728" t="s">
        <v>2124</v>
      </c>
      <c r="E1728" t="s">
        <v>3043</v>
      </c>
      <c r="F1728" t="s">
        <v>12</v>
      </c>
      <c r="G1728">
        <v>25000000</v>
      </c>
      <c r="H1728">
        <v>2006</v>
      </c>
      <c r="I1728">
        <v>5.8</v>
      </c>
    </row>
    <row r="1729" spans="1:9" x14ac:dyDescent="0.45">
      <c r="A1729" t="s">
        <v>2376</v>
      </c>
      <c r="B1729">
        <v>101</v>
      </c>
      <c r="C1729">
        <v>60443237</v>
      </c>
      <c r="D1729" t="s">
        <v>73</v>
      </c>
      <c r="E1729" t="s">
        <v>3044</v>
      </c>
      <c r="F1729" t="s">
        <v>12</v>
      </c>
      <c r="G1729">
        <v>25000000</v>
      </c>
      <c r="H1729">
        <v>2012</v>
      </c>
      <c r="I1729">
        <v>6.5</v>
      </c>
    </row>
    <row r="1730" spans="1:9" x14ac:dyDescent="0.45">
      <c r="A1730" t="s">
        <v>3045</v>
      </c>
      <c r="B1730">
        <v>96</v>
      </c>
      <c r="C1730">
        <v>82234139</v>
      </c>
      <c r="D1730" t="s">
        <v>183</v>
      </c>
      <c r="E1730" t="s">
        <v>3046</v>
      </c>
      <c r="F1730" t="s">
        <v>12</v>
      </c>
      <c r="G1730">
        <v>17000000</v>
      </c>
      <c r="H1730">
        <v>2007</v>
      </c>
      <c r="I1730">
        <v>7.2</v>
      </c>
    </row>
    <row r="1731" spans="1:9" x14ac:dyDescent="0.45">
      <c r="A1731" t="s">
        <v>43</v>
      </c>
      <c r="B1731">
        <v>101</v>
      </c>
      <c r="C1731">
        <v>51676606</v>
      </c>
      <c r="D1731" t="s">
        <v>3047</v>
      </c>
      <c r="E1731" t="s">
        <v>3048</v>
      </c>
      <c r="F1731" t="s">
        <v>12</v>
      </c>
      <c r="G1731">
        <v>25000000</v>
      </c>
      <c r="H1731">
        <v>2004</v>
      </c>
      <c r="I1731">
        <v>7.8</v>
      </c>
    </row>
    <row r="1732" spans="1:9" x14ac:dyDescent="0.45">
      <c r="A1732" t="s">
        <v>3049</v>
      </c>
      <c r="B1732">
        <v>100</v>
      </c>
      <c r="C1732">
        <v>52528330</v>
      </c>
      <c r="D1732" t="s">
        <v>863</v>
      </c>
      <c r="E1732" t="s">
        <v>3050</v>
      </c>
      <c r="F1732" t="s">
        <v>12</v>
      </c>
      <c r="G1732">
        <v>25000000</v>
      </c>
      <c r="H1732">
        <v>2013</v>
      </c>
      <c r="I1732">
        <v>4.7</v>
      </c>
    </row>
    <row r="1733" spans="1:9" x14ac:dyDescent="0.45">
      <c r="A1733" t="s">
        <v>3051</v>
      </c>
      <c r="B1733">
        <v>117</v>
      </c>
      <c r="C1733">
        <v>51533608</v>
      </c>
      <c r="D1733" t="s">
        <v>239</v>
      </c>
      <c r="E1733" t="s">
        <v>3052</v>
      </c>
      <c r="F1733" t="s">
        <v>12</v>
      </c>
      <c r="G1733">
        <v>25000000</v>
      </c>
      <c r="H1733">
        <v>2011</v>
      </c>
      <c r="I1733">
        <v>6.8</v>
      </c>
    </row>
    <row r="1734" spans="1:9" x14ac:dyDescent="0.45">
      <c r="A1734" t="s">
        <v>3053</v>
      </c>
      <c r="B1734">
        <v>101</v>
      </c>
      <c r="C1734">
        <v>51097664</v>
      </c>
      <c r="D1734" t="s">
        <v>2037</v>
      </c>
      <c r="E1734" t="s">
        <v>3054</v>
      </c>
      <c r="F1734" t="s">
        <v>12</v>
      </c>
      <c r="G1734">
        <v>30000000</v>
      </c>
      <c r="H1734">
        <v>2005</v>
      </c>
      <c r="I1734">
        <v>5.9</v>
      </c>
    </row>
    <row r="1735" spans="1:9" x14ac:dyDescent="0.45">
      <c r="A1735" t="s">
        <v>594</v>
      </c>
      <c r="B1735">
        <v>98</v>
      </c>
      <c r="C1735">
        <v>84136909</v>
      </c>
      <c r="D1735" t="s">
        <v>565</v>
      </c>
      <c r="E1735" t="s">
        <v>3055</v>
      </c>
      <c r="F1735" t="s">
        <v>12</v>
      </c>
      <c r="G1735">
        <v>26000000</v>
      </c>
      <c r="H1735">
        <v>2004</v>
      </c>
      <c r="I1735">
        <v>7.2</v>
      </c>
    </row>
    <row r="1736" spans="1:9" x14ac:dyDescent="0.45">
      <c r="A1736" t="s">
        <v>161</v>
      </c>
      <c r="B1736">
        <v>146</v>
      </c>
      <c r="C1736">
        <v>46836394</v>
      </c>
      <c r="D1736" t="s">
        <v>584</v>
      </c>
      <c r="E1736" t="s">
        <v>3056</v>
      </c>
      <c r="F1736" t="s">
        <v>12</v>
      </c>
      <c r="G1736">
        <v>25000000</v>
      </c>
      <c r="H1736">
        <v>1990</v>
      </c>
      <c r="I1736">
        <v>8.6999999999999993</v>
      </c>
    </row>
    <row r="1737" spans="1:9" x14ac:dyDescent="0.45">
      <c r="A1737" t="s">
        <v>1469</v>
      </c>
      <c r="B1737">
        <v>102</v>
      </c>
      <c r="C1737">
        <v>47285499</v>
      </c>
      <c r="D1737" t="s">
        <v>3057</v>
      </c>
      <c r="E1737" t="s">
        <v>3058</v>
      </c>
      <c r="F1737" t="s">
        <v>12</v>
      </c>
      <c r="G1737">
        <v>26000000</v>
      </c>
      <c r="H1737">
        <v>2003</v>
      </c>
      <c r="I1737">
        <v>5</v>
      </c>
    </row>
    <row r="1738" spans="1:9" x14ac:dyDescent="0.45">
      <c r="A1738" t="s">
        <v>2345</v>
      </c>
      <c r="B1738">
        <v>97</v>
      </c>
      <c r="C1738">
        <v>47124400</v>
      </c>
      <c r="D1738" t="s">
        <v>173</v>
      </c>
      <c r="E1738" t="s">
        <v>3059</v>
      </c>
      <c r="F1738" t="s">
        <v>12</v>
      </c>
      <c r="G1738">
        <v>25000000</v>
      </c>
      <c r="H1738">
        <v>2005</v>
      </c>
      <c r="I1738">
        <v>6.6</v>
      </c>
    </row>
    <row r="1739" spans="1:9" x14ac:dyDescent="0.45">
      <c r="A1739" t="s">
        <v>772</v>
      </c>
      <c r="B1739">
        <v>142</v>
      </c>
      <c r="C1739">
        <v>44700000</v>
      </c>
      <c r="D1739" t="s">
        <v>662</v>
      </c>
      <c r="E1739" t="s">
        <v>3060</v>
      </c>
      <c r="F1739" t="s">
        <v>12</v>
      </c>
      <c r="G1739">
        <v>25000000</v>
      </c>
      <c r="H1739">
        <v>1983</v>
      </c>
      <c r="I1739">
        <v>8.3000000000000007</v>
      </c>
    </row>
    <row r="1740" spans="1:9" x14ac:dyDescent="0.45">
      <c r="A1740" t="s">
        <v>1662</v>
      </c>
      <c r="B1740">
        <v>98</v>
      </c>
      <c r="C1740">
        <v>44455658</v>
      </c>
      <c r="D1740" t="s">
        <v>465</v>
      </c>
      <c r="E1740" t="s">
        <v>3061</v>
      </c>
      <c r="F1740" t="s">
        <v>12</v>
      </c>
      <c r="G1740">
        <v>25000000</v>
      </c>
      <c r="H1740">
        <v>1997</v>
      </c>
      <c r="I1740">
        <v>6.7</v>
      </c>
    </row>
    <row r="1741" spans="1:9" x14ac:dyDescent="0.45">
      <c r="A1741" t="s">
        <v>3062</v>
      </c>
      <c r="B1741">
        <v>219</v>
      </c>
      <c r="C1741">
        <v>43984230</v>
      </c>
      <c r="D1741" t="s">
        <v>1975</v>
      </c>
      <c r="E1741" t="s">
        <v>3063</v>
      </c>
      <c r="F1741" t="s">
        <v>12</v>
      </c>
      <c r="G1741">
        <v>23000000</v>
      </c>
      <c r="H1741">
        <v>1987</v>
      </c>
      <c r="I1741">
        <v>7.8</v>
      </c>
    </row>
    <row r="1742" spans="1:9" x14ac:dyDescent="0.45">
      <c r="A1742" t="s">
        <v>1290</v>
      </c>
      <c r="B1742">
        <v>109</v>
      </c>
      <c r="C1742">
        <v>66489425</v>
      </c>
      <c r="D1742" t="s">
        <v>152</v>
      </c>
      <c r="E1742" t="s">
        <v>3064</v>
      </c>
      <c r="F1742" t="s">
        <v>12</v>
      </c>
      <c r="G1742">
        <v>25000000</v>
      </c>
      <c r="H1742">
        <v>2012</v>
      </c>
      <c r="I1742">
        <v>6.5</v>
      </c>
    </row>
    <row r="1743" spans="1:9" x14ac:dyDescent="0.45">
      <c r="A1743" t="s">
        <v>90</v>
      </c>
      <c r="B1743">
        <v>97</v>
      </c>
      <c r="C1743">
        <v>41067398</v>
      </c>
      <c r="D1743" t="s">
        <v>139</v>
      </c>
      <c r="E1743" t="s">
        <v>3065</v>
      </c>
      <c r="F1743" t="s">
        <v>12</v>
      </c>
      <c r="G1743">
        <v>25000000</v>
      </c>
      <c r="H1743">
        <v>1997</v>
      </c>
      <c r="I1743">
        <v>6.1</v>
      </c>
    </row>
    <row r="1744" spans="1:9" x14ac:dyDescent="0.45">
      <c r="A1744" t="s">
        <v>2337</v>
      </c>
      <c r="B1744">
        <v>158</v>
      </c>
      <c r="C1744">
        <v>40218903</v>
      </c>
      <c r="D1744" t="s">
        <v>1152</v>
      </c>
      <c r="E1744" t="s">
        <v>3066</v>
      </c>
      <c r="F1744" t="s">
        <v>12</v>
      </c>
      <c r="G1744">
        <v>25000000</v>
      </c>
      <c r="H1744">
        <v>2007</v>
      </c>
      <c r="I1744">
        <v>8.1</v>
      </c>
    </row>
    <row r="1745" spans="1:9" x14ac:dyDescent="0.45">
      <c r="A1745" t="s">
        <v>3067</v>
      </c>
      <c r="B1745">
        <v>85</v>
      </c>
      <c r="C1745">
        <v>39880476</v>
      </c>
      <c r="D1745" t="s">
        <v>94</v>
      </c>
      <c r="E1745" t="s">
        <v>3068</v>
      </c>
      <c r="F1745" t="s">
        <v>12</v>
      </c>
      <c r="G1745">
        <v>25000000</v>
      </c>
      <c r="H1745">
        <v>2002</v>
      </c>
      <c r="I1745">
        <v>5.2</v>
      </c>
    </row>
    <row r="1746" spans="1:9" x14ac:dyDescent="0.45">
      <c r="A1746" t="s">
        <v>3069</v>
      </c>
      <c r="B1746">
        <v>80</v>
      </c>
      <c r="C1746">
        <v>39399750</v>
      </c>
      <c r="D1746" t="s">
        <v>277</v>
      </c>
      <c r="E1746" t="s">
        <v>3070</v>
      </c>
      <c r="F1746" t="s">
        <v>12</v>
      </c>
      <c r="G1746">
        <v>25000000</v>
      </c>
      <c r="H1746">
        <v>2003</v>
      </c>
      <c r="I1746">
        <v>5.6</v>
      </c>
    </row>
    <row r="1747" spans="1:9" x14ac:dyDescent="0.45">
      <c r="A1747" t="s">
        <v>2249</v>
      </c>
      <c r="B1747">
        <v>86</v>
      </c>
      <c r="C1747">
        <v>38230435</v>
      </c>
      <c r="D1747" t="s">
        <v>735</v>
      </c>
      <c r="E1747" t="s">
        <v>3071</v>
      </c>
      <c r="F1747" t="s">
        <v>12</v>
      </c>
      <c r="G1747">
        <v>25000000</v>
      </c>
      <c r="H1747">
        <v>2002</v>
      </c>
      <c r="I1747">
        <v>5.8</v>
      </c>
    </row>
    <row r="1748" spans="1:9" x14ac:dyDescent="0.45">
      <c r="A1748" t="s">
        <v>2090</v>
      </c>
      <c r="B1748">
        <v>119</v>
      </c>
      <c r="C1748">
        <v>39008741</v>
      </c>
      <c r="D1748" t="s">
        <v>2932</v>
      </c>
      <c r="E1748" t="s">
        <v>3072</v>
      </c>
      <c r="F1748" t="s">
        <v>12</v>
      </c>
      <c r="G1748">
        <v>25000000</v>
      </c>
      <c r="H1748">
        <v>2005</v>
      </c>
      <c r="I1748">
        <v>6.6</v>
      </c>
    </row>
    <row r="1749" spans="1:9" x14ac:dyDescent="0.45">
      <c r="A1749" t="s">
        <v>3073</v>
      </c>
      <c r="B1749">
        <v>98</v>
      </c>
      <c r="C1749">
        <v>36833473</v>
      </c>
      <c r="D1749" t="s">
        <v>152</v>
      </c>
      <c r="E1749" t="s">
        <v>3074</v>
      </c>
      <c r="F1749" t="s">
        <v>12</v>
      </c>
      <c r="G1749">
        <v>25000000</v>
      </c>
      <c r="H1749">
        <v>2001</v>
      </c>
      <c r="I1749">
        <v>6.6</v>
      </c>
    </row>
    <row r="1750" spans="1:9" x14ac:dyDescent="0.45">
      <c r="A1750" t="s">
        <v>3075</v>
      </c>
      <c r="B1750">
        <v>97</v>
      </c>
      <c r="C1750">
        <v>48237389</v>
      </c>
      <c r="D1750" t="s">
        <v>570</v>
      </c>
      <c r="E1750" t="s">
        <v>3076</v>
      </c>
      <c r="F1750" t="s">
        <v>12</v>
      </c>
      <c r="G1750">
        <v>25000000</v>
      </c>
      <c r="H1750">
        <v>2008</v>
      </c>
      <c r="I1750">
        <v>5.5</v>
      </c>
    </row>
    <row r="1751" spans="1:9" x14ac:dyDescent="0.45">
      <c r="A1751" t="s">
        <v>1214</v>
      </c>
      <c r="B1751">
        <v>124</v>
      </c>
      <c r="C1751">
        <v>36447959</v>
      </c>
      <c r="D1751" t="s">
        <v>555</v>
      </c>
      <c r="E1751" t="s">
        <v>3078</v>
      </c>
      <c r="F1751" t="s">
        <v>12</v>
      </c>
      <c r="G1751">
        <v>25000000</v>
      </c>
      <c r="H1751">
        <v>2014</v>
      </c>
      <c r="I1751">
        <v>7</v>
      </c>
    </row>
    <row r="1752" spans="1:9" x14ac:dyDescent="0.45">
      <c r="A1752" t="s">
        <v>406</v>
      </c>
      <c r="B1752">
        <v>97</v>
      </c>
      <c r="C1752">
        <v>45089048</v>
      </c>
      <c r="D1752" t="s">
        <v>1836</v>
      </c>
      <c r="E1752" t="s">
        <v>3079</v>
      </c>
      <c r="F1752" t="s">
        <v>12</v>
      </c>
      <c r="G1752">
        <v>25000000</v>
      </c>
      <c r="H1752">
        <v>2014</v>
      </c>
      <c r="I1752">
        <v>6.5</v>
      </c>
    </row>
    <row r="1753" spans="1:9" x14ac:dyDescent="0.45">
      <c r="A1753" t="s">
        <v>2236</v>
      </c>
      <c r="B1753">
        <v>105</v>
      </c>
      <c r="C1753">
        <v>35990505</v>
      </c>
      <c r="D1753" t="s">
        <v>2932</v>
      </c>
      <c r="E1753" t="s">
        <v>3080</v>
      </c>
      <c r="F1753" t="s">
        <v>12</v>
      </c>
      <c r="G1753">
        <v>20000000</v>
      </c>
      <c r="H1753">
        <v>2003</v>
      </c>
      <c r="I1753">
        <v>5.8</v>
      </c>
    </row>
    <row r="1754" spans="1:9" x14ac:dyDescent="0.45">
      <c r="A1754" t="s">
        <v>3081</v>
      </c>
      <c r="B1754">
        <v>104</v>
      </c>
      <c r="C1754">
        <v>35143332</v>
      </c>
      <c r="D1754" t="s">
        <v>2124</v>
      </c>
      <c r="E1754" t="s">
        <v>3082</v>
      </c>
      <c r="F1754" t="s">
        <v>12</v>
      </c>
      <c r="G1754">
        <v>17000000</v>
      </c>
      <c r="H1754">
        <v>2003</v>
      </c>
      <c r="I1754">
        <v>5.6</v>
      </c>
    </row>
    <row r="1755" spans="1:9" x14ac:dyDescent="0.45">
      <c r="A1755" t="s">
        <v>3083</v>
      </c>
      <c r="B1755">
        <v>101</v>
      </c>
      <c r="C1755">
        <v>35000629</v>
      </c>
      <c r="D1755" t="s">
        <v>570</v>
      </c>
      <c r="E1755" t="s">
        <v>3084</v>
      </c>
      <c r="F1755" t="s">
        <v>12</v>
      </c>
      <c r="G1755">
        <v>25000000</v>
      </c>
      <c r="H1755">
        <v>2007</v>
      </c>
      <c r="I1755">
        <v>5.6</v>
      </c>
    </row>
    <row r="1756" spans="1:9" x14ac:dyDescent="0.45">
      <c r="A1756" t="s">
        <v>1164</v>
      </c>
      <c r="B1756">
        <v>101</v>
      </c>
      <c r="C1756">
        <v>34604054</v>
      </c>
      <c r="D1756" t="s">
        <v>152</v>
      </c>
      <c r="E1756" t="s">
        <v>3085</v>
      </c>
      <c r="F1756" t="s">
        <v>12</v>
      </c>
      <c r="G1756">
        <v>30000000</v>
      </c>
      <c r="H1756">
        <v>2003</v>
      </c>
      <c r="I1756">
        <v>5.8</v>
      </c>
    </row>
    <row r="1757" spans="1:9" x14ac:dyDescent="0.45">
      <c r="A1757" t="s">
        <v>2188</v>
      </c>
      <c r="B1757">
        <v>114</v>
      </c>
      <c r="C1757">
        <v>41597830</v>
      </c>
      <c r="D1757" t="s">
        <v>73</v>
      </c>
      <c r="E1757" t="s">
        <v>3086</v>
      </c>
      <c r="F1757" t="s">
        <v>12</v>
      </c>
      <c r="G1757">
        <v>25000000</v>
      </c>
      <c r="H1757">
        <v>2002</v>
      </c>
      <c r="I1757">
        <v>7.6</v>
      </c>
    </row>
    <row r="1758" spans="1:9" x14ac:dyDescent="0.45">
      <c r="A1758" t="s">
        <v>1715</v>
      </c>
      <c r="B1758">
        <v>105</v>
      </c>
      <c r="C1758">
        <v>33687630</v>
      </c>
      <c r="D1758" t="s">
        <v>570</v>
      </c>
      <c r="E1758" t="s">
        <v>3087</v>
      </c>
      <c r="F1758" t="s">
        <v>12</v>
      </c>
      <c r="G1758">
        <v>20000000</v>
      </c>
      <c r="H1758">
        <v>2006</v>
      </c>
      <c r="I1758">
        <v>6.4</v>
      </c>
    </row>
    <row r="1759" spans="1:9" x14ac:dyDescent="0.45">
      <c r="A1759" t="s">
        <v>3088</v>
      </c>
      <c r="B1759">
        <v>90</v>
      </c>
      <c r="C1759">
        <v>32553210</v>
      </c>
      <c r="D1759" t="s">
        <v>1028</v>
      </c>
      <c r="E1759" t="s">
        <v>3089</v>
      </c>
      <c r="F1759" t="s">
        <v>12</v>
      </c>
      <c r="G1759">
        <v>25000000</v>
      </c>
      <c r="H1759">
        <v>2007</v>
      </c>
      <c r="I1759">
        <v>6.3</v>
      </c>
    </row>
    <row r="1760" spans="1:9" x14ac:dyDescent="0.45">
      <c r="A1760" t="s">
        <v>3090</v>
      </c>
      <c r="B1760">
        <v>97</v>
      </c>
      <c r="C1760">
        <v>31526393</v>
      </c>
      <c r="D1760" t="s">
        <v>1921</v>
      </c>
      <c r="E1760" t="s">
        <v>3091</v>
      </c>
      <c r="F1760" t="s">
        <v>12</v>
      </c>
      <c r="G1760">
        <v>25000000</v>
      </c>
      <c r="H1760">
        <v>2004</v>
      </c>
      <c r="I1760">
        <v>4.5999999999999996</v>
      </c>
    </row>
    <row r="1761" spans="1:9" x14ac:dyDescent="0.45">
      <c r="A1761" t="s">
        <v>3092</v>
      </c>
      <c r="B1761">
        <v>144</v>
      </c>
      <c r="C1761">
        <v>41229</v>
      </c>
      <c r="D1761" t="s">
        <v>730</v>
      </c>
      <c r="E1761" t="s">
        <v>3093</v>
      </c>
      <c r="F1761" t="s">
        <v>12</v>
      </c>
      <c r="G1761">
        <v>25500000</v>
      </c>
      <c r="H1761">
        <v>2013</v>
      </c>
      <c r="I1761">
        <v>6.5</v>
      </c>
    </row>
    <row r="1762" spans="1:9" x14ac:dyDescent="0.45">
      <c r="A1762" t="s">
        <v>3094</v>
      </c>
      <c r="B1762">
        <v>114</v>
      </c>
      <c r="C1762">
        <v>31655091</v>
      </c>
      <c r="D1762" t="s">
        <v>2059</v>
      </c>
      <c r="E1762" t="s">
        <v>3095</v>
      </c>
      <c r="F1762" t="s">
        <v>12</v>
      </c>
      <c r="G1762">
        <v>30000000</v>
      </c>
      <c r="H1762">
        <v>2007</v>
      </c>
      <c r="I1762">
        <v>7.5</v>
      </c>
    </row>
    <row r="1763" spans="1:9" x14ac:dyDescent="0.45">
      <c r="A1763" t="s">
        <v>1592</v>
      </c>
      <c r="B1763">
        <v>124</v>
      </c>
      <c r="C1763">
        <v>30012990</v>
      </c>
      <c r="D1763" t="s">
        <v>1975</v>
      </c>
      <c r="E1763" t="s">
        <v>3096</v>
      </c>
      <c r="F1763" t="s">
        <v>12</v>
      </c>
      <c r="G1763">
        <v>25000000</v>
      </c>
      <c r="H1763">
        <v>1998</v>
      </c>
      <c r="I1763">
        <v>7.5</v>
      </c>
    </row>
    <row r="1764" spans="1:9" x14ac:dyDescent="0.45">
      <c r="A1764" t="s">
        <v>2518</v>
      </c>
      <c r="B1764">
        <v>89</v>
      </c>
      <c r="C1764">
        <v>32368960</v>
      </c>
      <c r="D1764" t="s">
        <v>3097</v>
      </c>
      <c r="E1764" t="s">
        <v>3098</v>
      </c>
      <c r="F1764" t="s">
        <v>12</v>
      </c>
      <c r="G1764">
        <v>25000000</v>
      </c>
      <c r="H1764">
        <v>1998</v>
      </c>
      <c r="I1764">
        <v>5.3</v>
      </c>
    </row>
    <row r="1765" spans="1:9" x14ac:dyDescent="0.45">
      <c r="A1765" t="s">
        <v>3099</v>
      </c>
      <c r="B1765">
        <v>160</v>
      </c>
      <c r="C1765">
        <v>14500000</v>
      </c>
      <c r="D1765" t="s">
        <v>343</v>
      </c>
      <c r="E1765" t="s">
        <v>3100</v>
      </c>
      <c r="F1765" t="s">
        <v>12</v>
      </c>
      <c r="G1765">
        <v>25000000</v>
      </c>
      <c r="H1765">
        <v>1970</v>
      </c>
      <c r="I1765">
        <v>7.5</v>
      </c>
    </row>
    <row r="1766" spans="1:9" x14ac:dyDescent="0.45">
      <c r="A1766" t="s">
        <v>1971</v>
      </c>
      <c r="B1766">
        <v>92</v>
      </c>
      <c r="C1766">
        <v>25590119</v>
      </c>
      <c r="D1766" t="s">
        <v>3101</v>
      </c>
      <c r="E1766" t="s">
        <v>3102</v>
      </c>
      <c r="F1766" t="s">
        <v>12</v>
      </c>
      <c r="G1766">
        <v>21150000</v>
      </c>
      <c r="H1766">
        <v>2001</v>
      </c>
      <c r="I1766">
        <v>4.8</v>
      </c>
    </row>
    <row r="1767" spans="1:9" x14ac:dyDescent="0.45">
      <c r="A1767" t="s">
        <v>1182</v>
      </c>
      <c r="B1767">
        <v>117</v>
      </c>
      <c r="C1767">
        <v>24944213</v>
      </c>
      <c r="D1767" t="s">
        <v>1315</v>
      </c>
      <c r="E1767" t="s">
        <v>3103</v>
      </c>
      <c r="F1767" t="s">
        <v>12</v>
      </c>
      <c r="G1767">
        <v>27000000</v>
      </c>
      <c r="H1767">
        <v>1996</v>
      </c>
      <c r="I1767">
        <v>6.9</v>
      </c>
    </row>
    <row r="1768" spans="1:9" x14ac:dyDescent="0.45">
      <c r="A1768" t="s">
        <v>700</v>
      </c>
      <c r="B1768">
        <v>111</v>
      </c>
      <c r="C1768">
        <v>33631221</v>
      </c>
      <c r="D1768" t="s">
        <v>730</v>
      </c>
      <c r="E1768" t="s">
        <v>3104</v>
      </c>
      <c r="F1768" t="s">
        <v>12</v>
      </c>
      <c r="G1768">
        <v>25000000</v>
      </c>
      <c r="H1768">
        <v>2014</v>
      </c>
      <c r="I1768">
        <v>6</v>
      </c>
    </row>
    <row r="1769" spans="1:9" x14ac:dyDescent="0.45">
      <c r="A1769" t="s">
        <v>3105</v>
      </c>
      <c r="B1769">
        <v>121</v>
      </c>
      <c r="C1769">
        <v>37738400</v>
      </c>
      <c r="D1769" t="s">
        <v>1152</v>
      </c>
      <c r="E1769" t="s">
        <v>3106</v>
      </c>
      <c r="F1769" t="s">
        <v>12</v>
      </c>
      <c r="G1769">
        <v>25000000</v>
      </c>
      <c r="H1769">
        <v>2013</v>
      </c>
      <c r="I1769">
        <v>7.3</v>
      </c>
    </row>
    <row r="1770" spans="1:9" x14ac:dyDescent="0.45">
      <c r="A1770" t="s">
        <v>3107</v>
      </c>
      <c r="B1770">
        <v>107</v>
      </c>
      <c r="C1770">
        <v>21835784</v>
      </c>
      <c r="D1770" t="s">
        <v>481</v>
      </c>
      <c r="E1770" t="s">
        <v>3108</v>
      </c>
      <c r="F1770" t="s">
        <v>12</v>
      </c>
      <c r="G1770">
        <v>30000000</v>
      </c>
      <c r="H1770">
        <v>2005</v>
      </c>
      <c r="I1770">
        <v>6.6</v>
      </c>
    </row>
    <row r="1771" spans="1:9" x14ac:dyDescent="0.45">
      <c r="A1771" t="s">
        <v>1167</v>
      </c>
      <c r="B1771">
        <v>106</v>
      </c>
      <c r="C1771">
        <v>15785632</v>
      </c>
      <c r="D1771" t="s">
        <v>3109</v>
      </c>
      <c r="E1771" t="s">
        <v>3110</v>
      </c>
      <c r="F1771" t="s">
        <v>12</v>
      </c>
      <c r="G1771">
        <v>23000000</v>
      </c>
      <c r="H1771">
        <v>2016</v>
      </c>
      <c r="I1771">
        <v>7.5</v>
      </c>
    </row>
    <row r="1772" spans="1:9" x14ac:dyDescent="0.45">
      <c r="A1772" t="s">
        <v>1695</v>
      </c>
      <c r="B1772">
        <v>136</v>
      </c>
      <c r="C1772">
        <v>21554585</v>
      </c>
      <c r="D1772" t="s">
        <v>1274</v>
      </c>
      <c r="E1772" t="s">
        <v>3111</v>
      </c>
      <c r="F1772" t="s">
        <v>12</v>
      </c>
      <c r="G1772">
        <v>25000000</v>
      </c>
      <c r="H1772">
        <v>1998</v>
      </c>
      <c r="I1772">
        <v>6.9</v>
      </c>
    </row>
    <row r="1773" spans="1:9" x14ac:dyDescent="0.45">
      <c r="A1773" t="s">
        <v>3112</v>
      </c>
      <c r="B1773">
        <v>97</v>
      </c>
      <c r="C1773">
        <v>22200000</v>
      </c>
      <c r="D1773" t="s">
        <v>481</v>
      </c>
      <c r="E1773" t="s">
        <v>3113</v>
      </c>
      <c r="F1773" t="s">
        <v>12</v>
      </c>
      <c r="G1773">
        <v>25000000</v>
      </c>
      <c r="H1773">
        <v>1994</v>
      </c>
      <c r="I1773">
        <v>6.8</v>
      </c>
    </row>
    <row r="1774" spans="1:9" x14ac:dyDescent="0.45">
      <c r="A1774" t="s">
        <v>2500</v>
      </c>
      <c r="B1774">
        <v>108</v>
      </c>
      <c r="C1774">
        <v>80014842</v>
      </c>
      <c r="D1774" t="s">
        <v>1865</v>
      </c>
      <c r="E1774" t="s">
        <v>3114</v>
      </c>
      <c r="F1774" t="s">
        <v>12</v>
      </c>
      <c r="G1774">
        <v>25000000</v>
      </c>
      <c r="H1774">
        <v>2010</v>
      </c>
      <c r="I1774">
        <v>6.3</v>
      </c>
    </row>
    <row r="1775" spans="1:9" x14ac:dyDescent="0.45">
      <c r="A1775" t="s">
        <v>3115</v>
      </c>
      <c r="B1775">
        <v>97</v>
      </c>
      <c r="C1775">
        <v>23527955</v>
      </c>
      <c r="D1775" t="s">
        <v>381</v>
      </c>
      <c r="E1775" t="s">
        <v>3116</v>
      </c>
      <c r="F1775" t="s">
        <v>12</v>
      </c>
      <c r="G1775">
        <v>25000000</v>
      </c>
      <c r="H1775">
        <v>2010</v>
      </c>
      <c r="I1775">
        <v>6.4</v>
      </c>
    </row>
    <row r="1776" spans="1:9" x14ac:dyDescent="0.45">
      <c r="A1776" t="s">
        <v>3117</v>
      </c>
      <c r="B1776">
        <v>99</v>
      </c>
      <c r="C1776">
        <v>24042490</v>
      </c>
      <c r="D1776" t="s">
        <v>3118</v>
      </c>
      <c r="E1776" t="s">
        <v>3119</v>
      </c>
      <c r="F1776" t="s">
        <v>12</v>
      </c>
      <c r="G1776">
        <v>25000000</v>
      </c>
      <c r="H1776">
        <v>2010</v>
      </c>
      <c r="I1776">
        <v>5.6</v>
      </c>
    </row>
    <row r="1777" spans="1:9" x14ac:dyDescent="0.45">
      <c r="A1777" t="s">
        <v>3120</v>
      </c>
      <c r="B1777">
        <v>103</v>
      </c>
      <c r="C1777">
        <v>22466994</v>
      </c>
      <c r="D1777" t="s">
        <v>115</v>
      </c>
      <c r="E1777" t="s">
        <v>3121</v>
      </c>
      <c r="F1777" t="s">
        <v>12</v>
      </c>
      <c r="G1777">
        <v>25000000</v>
      </c>
      <c r="H1777">
        <v>2007</v>
      </c>
      <c r="I1777">
        <v>6.3</v>
      </c>
    </row>
    <row r="1778" spans="1:9" x14ac:dyDescent="0.45">
      <c r="A1778" t="s">
        <v>2337</v>
      </c>
      <c r="B1778">
        <v>95</v>
      </c>
      <c r="C1778">
        <v>17791031</v>
      </c>
      <c r="D1778" t="s">
        <v>3122</v>
      </c>
      <c r="E1778" t="s">
        <v>3123</v>
      </c>
      <c r="F1778" t="s">
        <v>12</v>
      </c>
      <c r="G1778">
        <v>25000000</v>
      </c>
      <c r="H1778">
        <v>2002</v>
      </c>
      <c r="I1778">
        <v>7.3</v>
      </c>
    </row>
    <row r="1779" spans="1:9" x14ac:dyDescent="0.45">
      <c r="A1779" t="s">
        <v>3124</v>
      </c>
      <c r="B1779">
        <v>93</v>
      </c>
      <c r="C1779">
        <v>17718223</v>
      </c>
      <c r="D1779" t="s">
        <v>565</v>
      </c>
      <c r="E1779" t="s">
        <v>3125</v>
      </c>
      <c r="F1779" t="s">
        <v>12</v>
      </c>
      <c r="G1779">
        <v>25000000</v>
      </c>
      <c r="H1779">
        <v>2004</v>
      </c>
      <c r="I1779">
        <v>6.6</v>
      </c>
    </row>
    <row r="1780" spans="1:9" x14ac:dyDescent="0.45">
      <c r="A1780" t="s">
        <v>3126</v>
      </c>
      <c r="B1780">
        <v>98</v>
      </c>
      <c r="C1780">
        <v>15361537</v>
      </c>
      <c r="D1780" t="s">
        <v>115</v>
      </c>
      <c r="E1780" t="s">
        <v>3127</v>
      </c>
      <c r="F1780" t="s">
        <v>12</v>
      </c>
      <c r="G1780">
        <v>13000000</v>
      </c>
      <c r="H1780">
        <v>2002</v>
      </c>
      <c r="I1780">
        <v>4.5999999999999996</v>
      </c>
    </row>
    <row r="1781" spans="1:9" x14ac:dyDescent="0.45">
      <c r="A1781" t="s">
        <v>325</v>
      </c>
      <c r="B1781">
        <v>90</v>
      </c>
      <c r="C1781">
        <v>16647384</v>
      </c>
      <c r="D1781" t="s">
        <v>3128</v>
      </c>
      <c r="E1781" t="s">
        <v>3129</v>
      </c>
      <c r="F1781" t="s">
        <v>12</v>
      </c>
      <c r="G1781">
        <v>26000000</v>
      </c>
      <c r="H1781">
        <v>2006</v>
      </c>
      <c r="I1781">
        <v>5.0999999999999996</v>
      </c>
    </row>
    <row r="1782" spans="1:9" x14ac:dyDescent="0.45">
      <c r="A1782" t="s">
        <v>3130</v>
      </c>
      <c r="B1782">
        <v>107</v>
      </c>
      <c r="C1782">
        <v>16118077</v>
      </c>
      <c r="D1782" t="s">
        <v>1152</v>
      </c>
      <c r="E1782" t="s">
        <v>3131</v>
      </c>
      <c r="F1782" t="s">
        <v>12</v>
      </c>
      <c r="G1782">
        <v>25000000</v>
      </c>
      <c r="H1782">
        <v>1988</v>
      </c>
      <c r="I1782">
        <v>5.6</v>
      </c>
    </row>
    <row r="1783" spans="1:9" x14ac:dyDescent="0.45">
      <c r="A1783" t="s">
        <v>3132</v>
      </c>
      <c r="B1783">
        <v>90</v>
      </c>
      <c r="C1783">
        <v>15091542</v>
      </c>
      <c r="D1783" t="s">
        <v>3133</v>
      </c>
      <c r="E1783" t="s">
        <v>3134</v>
      </c>
      <c r="F1783" t="s">
        <v>3135</v>
      </c>
      <c r="G1783">
        <v>25000000</v>
      </c>
      <c r="H1783">
        <v>1996</v>
      </c>
      <c r="I1783">
        <v>5.3</v>
      </c>
    </row>
    <row r="1784" spans="1:9" x14ac:dyDescent="0.45">
      <c r="A1784" t="s">
        <v>3137</v>
      </c>
      <c r="B1784">
        <v>115</v>
      </c>
      <c r="C1784">
        <v>15045676</v>
      </c>
      <c r="D1784" t="s">
        <v>1132</v>
      </c>
      <c r="E1784" t="s">
        <v>3138</v>
      </c>
      <c r="F1784" t="s">
        <v>12</v>
      </c>
      <c r="G1784">
        <v>16000000</v>
      </c>
      <c r="H1784">
        <v>2009</v>
      </c>
      <c r="I1784">
        <v>5.6</v>
      </c>
    </row>
    <row r="1785" spans="1:9" x14ac:dyDescent="0.45">
      <c r="A1785" t="s">
        <v>3139</v>
      </c>
      <c r="B1785">
        <v>93</v>
      </c>
      <c r="C1785">
        <v>17427926</v>
      </c>
      <c r="D1785" t="s">
        <v>2124</v>
      </c>
      <c r="E1785" t="s">
        <v>3140</v>
      </c>
      <c r="F1785" t="s">
        <v>12</v>
      </c>
      <c r="G1785">
        <v>8000000</v>
      </c>
      <c r="H1785">
        <v>2008</v>
      </c>
      <c r="I1785">
        <v>5.9</v>
      </c>
    </row>
    <row r="1786" spans="1:9" x14ac:dyDescent="0.45">
      <c r="A1786" t="s">
        <v>3141</v>
      </c>
      <c r="B1786">
        <v>99</v>
      </c>
      <c r="C1786">
        <v>14983572</v>
      </c>
      <c r="D1786" t="s">
        <v>481</v>
      </c>
      <c r="E1786" t="s">
        <v>3142</v>
      </c>
      <c r="F1786" t="s">
        <v>12</v>
      </c>
      <c r="G1786">
        <v>25000000</v>
      </c>
      <c r="H1786">
        <v>2000</v>
      </c>
      <c r="I1786">
        <v>4.7</v>
      </c>
    </row>
    <row r="1787" spans="1:9" x14ac:dyDescent="0.45">
      <c r="A1787" t="s">
        <v>2093</v>
      </c>
      <c r="B1787">
        <v>107</v>
      </c>
      <c r="C1787">
        <v>14637490</v>
      </c>
      <c r="D1787" t="s">
        <v>1020</v>
      </c>
      <c r="E1787" t="s">
        <v>3143</v>
      </c>
      <c r="F1787" t="s">
        <v>12</v>
      </c>
      <c r="G1787">
        <v>25000000</v>
      </c>
      <c r="H1787">
        <v>2010</v>
      </c>
      <c r="I1787">
        <v>4.8</v>
      </c>
    </row>
    <row r="1788" spans="1:9" x14ac:dyDescent="0.45">
      <c r="A1788" t="s">
        <v>2446</v>
      </c>
      <c r="B1788">
        <v>110</v>
      </c>
      <c r="C1788">
        <v>14589444</v>
      </c>
      <c r="D1788" t="s">
        <v>481</v>
      </c>
      <c r="E1788" t="s">
        <v>3144</v>
      </c>
      <c r="F1788" t="s">
        <v>12</v>
      </c>
      <c r="G1788">
        <v>25000000</v>
      </c>
      <c r="H1788">
        <v>2004</v>
      </c>
      <c r="I1788">
        <v>6.8</v>
      </c>
    </row>
    <row r="1789" spans="1:9" x14ac:dyDescent="0.45">
      <c r="A1789" t="s">
        <v>3145</v>
      </c>
      <c r="B1789">
        <v>101</v>
      </c>
      <c r="C1789">
        <v>14095303</v>
      </c>
      <c r="D1789" t="s">
        <v>917</v>
      </c>
      <c r="E1789" t="s">
        <v>3146</v>
      </c>
      <c r="F1789" t="s">
        <v>12</v>
      </c>
      <c r="G1789">
        <v>25000000</v>
      </c>
      <c r="H1789">
        <v>1996</v>
      </c>
      <c r="I1789">
        <v>5.4</v>
      </c>
    </row>
    <row r="1790" spans="1:9" x14ac:dyDescent="0.45">
      <c r="A1790" t="s">
        <v>3147</v>
      </c>
      <c r="B1790">
        <v>85</v>
      </c>
      <c r="C1790">
        <v>13973532</v>
      </c>
      <c r="D1790" t="s">
        <v>339</v>
      </c>
      <c r="E1790" t="s">
        <v>3148</v>
      </c>
      <c r="F1790" t="s">
        <v>12</v>
      </c>
      <c r="G1790">
        <v>25000000</v>
      </c>
      <c r="H1790">
        <v>2002</v>
      </c>
      <c r="I1790">
        <v>5.0999999999999996</v>
      </c>
    </row>
    <row r="1791" spans="1:9" x14ac:dyDescent="0.45">
      <c r="A1791" t="s">
        <v>1697</v>
      </c>
      <c r="B1791">
        <v>132</v>
      </c>
      <c r="C1791">
        <v>1865774</v>
      </c>
      <c r="D1791" t="s">
        <v>3149</v>
      </c>
      <c r="E1791" t="s">
        <v>3150</v>
      </c>
      <c r="F1791" t="s">
        <v>12</v>
      </c>
      <c r="G1791">
        <v>30000000</v>
      </c>
      <c r="H1791">
        <v>2015</v>
      </c>
      <c r="I1791">
        <v>7</v>
      </c>
    </row>
    <row r="1792" spans="1:9" x14ac:dyDescent="0.45">
      <c r="A1792" t="s">
        <v>1945</v>
      </c>
      <c r="B1792">
        <v>90</v>
      </c>
      <c r="C1792">
        <v>18860403</v>
      </c>
      <c r="D1792" t="s">
        <v>1847</v>
      </c>
      <c r="E1792" t="s">
        <v>3152</v>
      </c>
      <c r="F1792" t="s">
        <v>12</v>
      </c>
      <c r="G1792">
        <v>25000000</v>
      </c>
      <c r="H1792">
        <v>2011</v>
      </c>
      <c r="I1792">
        <v>4</v>
      </c>
    </row>
    <row r="1793" spans="1:9" x14ac:dyDescent="0.45">
      <c r="A1793" t="s">
        <v>1567</v>
      </c>
      <c r="B1793">
        <v>145</v>
      </c>
      <c r="C1793">
        <v>13038660</v>
      </c>
      <c r="D1793" t="s">
        <v>1152</v>
      </c>
      <c r="E1793" t="s">
        <v>3153</v>
      </c>
      <c r="F1793" t="s">
        <v>12</v>
      </c>
      <c r="G1793">
        <v>25000000</v>
      </c>
      <c r="H1793">
        <v>1999</v>
      </c>
      <c r="I1793">
        <v>7.3</v>
      </c>
    </row>
    <row r="1794" spans="1:9" x14ac:dyDescent="0.45">
      <c r="A1794" t="s">
        <v>920</v>
      </c>
      <c r="B1794">
        <v>110</v>
      </c>
      <c r="C1794">
        <v>28831145</v>
      </c>
      <c r="D1794" t="s">
        <v>1274</v>
      </c>
      <c r="E1794" t="s">
        <v>3154</v>
      </c>
      <c r="F1794" t="s">
        <v>12</v>
      </c>
      <c r="G1794">
        <v>25000000</v>
      </c>
      <c r="H1794">
        <v>2014</v>
      </c>
      <c r="I1794">
        <v>6.8</v>
      </c>
    </row>
    <row r="1795" spans="1:9" x14ac:dyDescent="0.45">
      <c r="A1795" t="s">
        <v>1354</v>
      </c>
      <c r="B1795">
        <v>122</v>
      </c>
      <c r="C1795">
        <v>11538204</v>
      </c>
      <c r="D1795" t="s">
        <v>3155</v>
      </c>
      <c r="E1795" t="s">
        <v>3156</v>
      </c>
      <c r="F1795" t="s">
        <v>12</v>
      </c>
      <c r="G1795">
        <v>25000000</v>
      </c>
      <c r="H1795">
        <v>2010</v>
      </c>
      <c r="I1795">
        <v>7</v>
      </c>
    </row>
    <row r="1796" spans="1:9" x14ac:dyDescent="0.45">
      <c r="A1796" t="s">
        <v>2042</v>
      </c>
      <c r="B1796">
        <v>107</v>
      </c>
      <c r="C1796">
        <v>11008432</v>
      </c>
      <c r="D1796" t="s">
        <v>555</v>
      </c>
      <c r="E1796" t="s">
        <v>3157</v>
      </c>
      <c r="F1796" t="s">
        <v>12</v>
      </c>
      <c r="G1796">
        <v>25000000</v>
      </c>
      <c r="H1796">
        <v>2005</v>
      </c>
      <c r="I1796">
        <v>7.1</v>
      </c>
    </row>
    <row r="1797" spans="1:9" x14ac:dyDescent="0.45">
      <c r="A1797" t="s">
        <v>3158</v>
      </c>
      <c r="B1797">
        <v>127</v>
      </c>
      <c r="C1797">
        <v>12188642</v>
      </c>
      <c r="D1797" t="s">
        <v>1975</v>
      </c>
      <c r="E1797" t="s">
        <v>3159</v>
      </c>
      <c r="F1797" t="s">
        <v>12</v>
      </c>
      <c r="G1797">
        <v>26000000</v>
      </c>
      <c r="H1797">
        <v>2015</v>
      </c>
      <c r="I1797">
        <v>6.9</v>
      </c>
    </row>
    <row r="1798" spans="1:9" x14ac:dyDescent="0.45">
      <c r="A1798" t="s">
        <v>1790</v>
      </c>
      <c r="B1798">
        <v>99</v>
      </c>
      <c r="C1798">
        <v>11100000</v>
      </c>
      <c r="D1798" t="s">
        <v>825</v>
      </c>
      <c r="E1798" t="s">
        <v>3160</v>
      </c>
      <c r="F1798" t="s">
        <v>12</v>
      </c>
      <c r="G1798">
        <v>25000000</v>
      </c>
      <c r="H1798">
        <v>1986</v>
      </c>
      <c r="I1798">
        <v>7.3</v>
      </c>
    </row>
    <row r="1799" spans="1:9" x14ac:dyDescent="0.45">
      <c r="A1799" t="s">
        <v>2789</v>
      </c>
      <c r="B1799">
        <v>140</v>
      </c>
      <c r="C1799">
        <v>13651662</v>
      </c>
      <c r="D1799" t="s">
        <v>1274</v>
      </c>
      <c r="E1799" t="s">
        <v>3161</v>
      </c>
      <c r="F1799" t="s">
        <v>12</v>
      </c>
      <c r="G1799">
        <v>25000000</v>
      </c>
      <c r="H1799">
        <v>2011</v>
      </c>
      <c r="I1799">
        <v>8.1999999999999993</v>
      </c>
    </row>
    <row r="1800" spans="1:9" x14ac:dyDescent="0.45">
      <c r="A1800" t="s">
        <v>1685</v>
      </c>
      <c r="B1800">
        <v>133</v>
      </c>
      <c r="C1800">
        <v>11030963</v>
      </c>
      <c r="D1800" t="s">
        <v>3162</v>
      </c>
      <c r="E1800" t="s">
        <v>3163</v>
      </c>
      <c r="F1800" t="s">
        <v>12</v>
      </c>
      <c r="G1800">
        <v>28000000</v>
      </c>
      <c r="H1800">
        <v>1996</v>
      </c>
      <c r="I1800">
        <v>7.1</v>
      </c>
    </row>
    <row r="1801" spans="1:9" x14ac:dyDescent="0.45">
      <c r="A1801" t="s">
        <v>1596</v>
      </c>
      <c r="B1801">
        <v>271</v>
      </c>
      <c r="C1801">
        <v>10769960</v>
      </c>
      <c r="D1801" t="s">
        <v>674</v>
      </c>
      <c r="E1801" t="s">
        <v>3164</v>
      </c>
      <c r="F1801" t="s">
        <v>12</v>
      </c>
      <c r="G1801">
        <v>25000000</v>
      </c>
      <c r="H1801">
        <v>1993</v>
      </c>
      <c r="I1801">
        <v>7.7</v>
      </c>
    </row>
    <row r="1802" spans="1:9" x14ac:dyDescent="0.45">
      <c r="A1802" t="s">
        <v>2739</v>
      </c>
      <c r="B1802">
        <v>112</v>
      </c>
      <c r="C1802">
        <v>10911750</v>
      </c>
      <c r="D1802" t="s">
        <v>1146</v>
      </c>
      <c r="E1802" t="s">
        <v>3165</v>
      </c>
      <c r="F1802" t="s">
        <v>12</v>
      </c>
      <c r="G1802">
        <v>25000000</v>
      </c>
      <c r="H1802">
        <v>2008</v>
      </c>
      <c r="I1802">
        <v>6.5</v>
      </c>
    </row>
    <row r="1803" spans="1:9" x14ac:dyDescent="0.45">
      <c r="A1803" t="s">
        <v>1733</v>
      </c>
      <c r="B1803">
        <v>99</v>
      </c>
      <c r="C1803">
        <v>10719367</v>
      </c>
      <c r="D1803" t="s">
        <v>3166</v>
      </c>
      <c r="E1803" t="s">
        <v>3167</v>
      </c>
      <c r="F1803" t="s">
        <v>12</v>
      </c>
      <c r="G1803">
        <v>25000000</v>
      </c>
      <c r="H1803">
        <v>2002</v>
      </c>
      <c r="I1803">
        <v>4.9000000000000004</v>
      </c>
    </row>
    <row r="1804" spans="1:9" x14ac:dyDescent="0.45">
      <c r="A1804" t="s">
        <v>3168</v>
      </c>
      <c r="B1804">
        <v>100</v>
      </c>
      <c r="C1804">
        <v>10114315</v>
      </c>
      <c r="D1804" t="s">
        <v>658</v>
      </c>
      <c r="E1804" t="s">
        <v>3169</v>
      </c>
      <c r="F1804" t="s">
        <v>12</v>
      </c>
      <c r="G1804">
        <v>25000000</v>
      </c>
      <c r="H1804">
        <v>1999</v>
      </c>
      <c r="I1804">
        <v>6.4</v>
      </c>
    </row>
    <row r="1805" spans="1:9" x14ac:dyDescent="0.45">
      <c r="A1805" t="s">
        <v>3170</v>
      </c>
      <c r="B1805">
        <v>92</v>
      </c>
      <c r="C1805">
        <v>49122319</v>
      </c>
      <c r="D1805" t="s">
        <v>1847</v>
      </c>
      <c r="E1805" t="s">
        <v>3171</v>
      </c>
      <c r="F1805" t="s">
        <v>12</v>
      </c>
      <c r="G1805">
        <v>14000000</v>
      </c>
      <c r="H1805">
        <v>2012</v>
      </c>
      <c r="I1805">
        <v>5.9</v>
      </c>
    </row>
    <row r="1806" spans="1:9" x14ac:dyDescent="0.45">
      <c r="A1806" t="s">
        <v>3172</v>
      </c>
      <c r="B1806">
        <v>105</v>
      </c>
      <c r="C1806">
        <v>10070000</v>
      </c>
      <c r="D1806" t="s">
        <v>481</v>
      </c>
      <c r="E1806" t="s">
        <v>3173</v>
      </c>
      <c r="F1806" t="s">
        <v>12</v>
      </c>
      <c r="G1806">
        <v>25000000</v>
      </c>
      <c r="H1806">
        <v>1996</v>
      </c>
      <c r="I1806">
        <v>6.2</v>
      </c>
    </row>
    <row r="1807" spans="1:9" x14ac:dyDescent="0.45">
      <c r="A1807" t="s">
        <v>1462</v>
      </c>
      <c r="B1807">
        <v>110</v>
      </c>
      <c r="C1807">
        <v>10324441</v>
      </c>
      <c r="D1807" t="s">
        <v>310</v>
      </c>
      <c r="E1807" t="s">
        <v>3174</v>
      </c>
      <c r="F1807" t="s">
        <v>12</v>
      </c>
      <c r="G1807">
        <v>25000000</v>
      </c>
      <c r="H1807">
        <v>2011</v>
      </c>
      <c r="I1807">
        <v>5.8</v>
      </c>
    </row>
    <row r="1808" spans="1:9" x14ac:dyDescent="0.45">
      <c r="A1808" t="s">
        <v>2500</v>
      </c>
      <c r="B1808">
        <v>116</v>
      </c>
      <c r="C1808">
        <v>7156933</v>
      </c>
      <c r="D1808" t="s">
        <v>863</v>
      </c>
      <c r="E1808" t="s">
        <v>3175</v>
      </c>
      <c r="F1808" t="s">
        <v>12</v>
      </c>
      <c r="G1808">
        <v>25000000</v>
      </c>
      <c r="H1808">
        <v>2006</v>
      </c>
      <c r="I1808">
        <v>6.7</v>
      </c>
    </row>
    <row r="1809" spans="1:9" x14ac:dyDescent="0.45">
      <c r="A1809" t="s">
        <v>3176</v>
      </c>
      <c r="B1809">
        <v>88</v>
      </c>
      <c r="C1809">
        <v>9286314</v>
      </c>
      <c r="D1809" t="s">
        <v>152</v>
      </c>
      <c r="E1809" t="s">
        <v>3177</v>
      </c>
      <c r="F1809" t="s">
        <v>12</v>
      </c>
      <c r="G1809">
        <v>17000000</v>
      </c>
      <c r="H1809">
        <v>1991</v>
      </c>
      <c r="I1809">
        <v>5.9</v>
      </c>
    </row>
    <row r="1810" spans="1:9" x14ac:dyDescent="0.45">
      <c r="A1810" t="s">
        <v>3178</v>
      </c>
      <c r="B1810">
        <v>111</v>
      </c>
      <c r="C1810">
        <v>56692</v>
      </c>
      <c r="D1810" t="s">
        <v>2325</v>
      </c>
      <c r="E1810" t="s">
        <v>3179</v>
      </c>
      <c r="F1810" t="s">
        <v>12</v>
      </c>
      <c r="G1810">
        <v>25000000</v>
      </c>
      <c r="H1810">
        <v>2009</v>
      </c>
      <c r="I1810">
        <v>7.3</v>
      </c>
    </row>
    <row r="1811" spans="1:9" x14ac:dyDescent="0.45">
      <c r="A1811" t="s">
        <v>3180</v>
      </c>
      <c r="B1811">
        <v>95</v>
      </c>
      <c r="C1811">
        <v>5654777</v>
      </c>
      <c r="D1811" t="s">
        <v>1203</v>
      </c>
      <c r="E1811" t="s">
        <v>3181</v>
      </c>
      <c r="F1811" t="s">
        <v>12</v>
      </c>
      <c r="G1811">
        <v>25000000</v>
      </c>
      <c r="H1811">
        <v>2005</v>
      </c>
      <c r="I1811">
        <v>4.0999999999999996</v>
      </c>
    </row>
    <row r="1812" spans="1:9" x14ac:dyDescent="0.45">
      <c r="A1812" t="s">
        <v>2645</v>
      </c>
      <c r="B1812">
        <v>95</v>
      </c>
      <c r="C1812">
        <v>5516708</v>
      </c>
      <c r="D1812" t="s">
        <v>570</v>
      </c>
      <c r="E1812" t="s">
        <v>3182</v>
      </c>
      <c r="F1812" t="s">
        <v>12</v>
      </c>
      <c r="G1812">
        <v>25000000</v>
      </c>
      <c r="H1812">
        <v>2001</v>
      </c>
      <c r="I1812">
        <v>4.9000000000000004</v>
      </c>
    </row>
    <row r="1813" spans="1:9" x14ac:dyDescent="0.45">
      <c r="A1813" t="s">
        <v>504</v>
      </c>
      <c r="B1813">
        <v>127</v>
      </c>
      <c r="C1813">
        <v>5128124</v>
      </c>
      <c r="D1813" t="s">
        <v>555</v>
      </c>
      <c r="E1813" t="s">
        <v>3183</v>
      </c>
      <c r="F1813" t="s">
        <v>12</v>
      </c>
      <c r="G1813">
        <v>25000000</v>
      </c>
      <c r="H1813">
        <v>2005</v>
      </c>
      <c r="I1813">
        <v>7.9</v>
      </c>
    </row>
    <row r="1814" spans="1:9" x14ac:dyDescent="0.45">
      <c r="A1814" t="s">
        <v>3184</v>
      </c>
      <c r="B1814">
        <v>104</v>
      </c>
      <c r="C1814">
        <v>4064333</v>
      </c>
      <c r="D1814" t="s">
        <v>652</v>
      </c>
      <c r="E1814" t="s">
        <v>3185</v>
      </c>
      <c r="F1814" t="s">
        <v>12</v>
      </c>
      <c r="G1814">
        <v>25000000</v>
      </c>
      <c r="H1814">
        <v>1995</v>
      </c>
      <c r="I1814">
        <v>5.2</v>
      </c>
    </row>
    <row r="1815" spans="1:9" x14ac:dyDescent="0.45">
      <c r="A1815" t="s">
        <v>3186</v>
      </c>
      <c r="B1815">
        <v>95</v>
      </c>
      <c r="C1815">
        <v>4006906</v>
      </c>
      <c r="D1815" t="s">
        <v>339</v>
      </c>
      <c r="E1815" t="s">
        <v>3187</v>
      </c>
      <c r="F1815" t="s">
        <v>12</v>
      </c>
      <c r="G1815">
        <v>15000000</v>
      </c>
      <c r="H1815">
        <v>2005</v>
      </c>
      <c r="I1815">
        <v>4.0999999999999996</v>
      </c>
    </row>
    <row r="1816" spans="1:9" x14ac:dyDescent="0.45">
      <c r="A1816" t="s">
        <v>3004</v>
      </c>
      <c r="B1816">
        <v>121</v>
      </c>
      <c r="C1816">
        <v>3073392</v>
      </c>
      <c r="D1816" t="s">
        <v>757</v>
      </c>
      <c r="E1816" t="s">
        <v>3188</v>
      </c>
      <c r="F1816" t="s">
        <v>12</v>
      </c>
      <c r="G1816">
        <v>25000000</v>
      </c>
      <c r="H1816">
        <v>2008</v>
      </c>
      <c r="I1816">
        <v>6.6</v>
      </c>
    </row>
    <row r="1817" spans="1:9" x14ac:dyDescent="0.45">
      <c r="A1817" t="s">
        <v>2812</v>
      </c>
      <c r="B1817">
        <v>107</v>
      </c>
      <c r="C1817">
        <v>871527</v>
      </c>
      <c r="D1817" t="s">
        <v>737</v>
      </c>
      <c r="E1817" t="s">
        <v>3189</v>
      </c>
      <c r="F1817" t="s">
        <v>12</v>
      </c>
      <c r="G1817">
        <v>25000000</v>
      </c>
      <c r="H1817">
        <v>2005</v>
      </c>
      <c r="I1817">
        <v>6.5</v>
      </c>
    </row>
    <row r="1818" spans="1:9" x14ac:dyDescent="0.45">
      <c r="A1818" t="s">
        <v>3190</v>
      </c>
      <c r="B1818">
        <v>117</v>
      </c>
      <c r="C1818">
        <v>777423</v>
      </c>
      <c r="D1818" t="s">
        <v>555</v>
      </c>
      <c r="E1818" t="s">
        <v>3191</v>
      </c>
      <c r="F1818" t="s">
        <v>12</v>
      </c>
      <c r="G1818">
        <v>25000000</v>
      </c>
      <c r="H1818">
        <v>1998</v>
      </c>
      <c r="I1818">
        <v>7.2</v>
      </c>
    </row>
    <row r="1819" spans="1:9" x14ac:dyDescent="0.45">
      <c r="A1819" t="s">
        <v>2944</v>
      </c>
      <c r="B1819">
        <v>107</v>
      </c>
      <c r="C1819">
        <v>1186957</v>
      </c>
      <c r="D1819" t="s">
        <v>1152</v>
      </c>
      <c r="E1819" t="s">
        <v>3192</v>
      </c>
      <c r="F1819" t="s">
        <v>12</v>
      </c>
      <c r="G1819">
        <v>25000000</v>
      </c>
      <c r="H1819">
        <v>2008</v>
      </c>
      <c r="I1819">
        <v>6.8</v>
      </c>
    </row>
    <row r="1820" spans="1:9" x14ac:dyDescent="0.45">
      <c r="A1820" t="s">
        <v>3193</v>
      </c>
      <c r="B1820">
        <v>131</v>
      </c>
      <c r="C1820">
        <v>85433</v>
      </c>
      <c r="D1820" t="s">
        <v>3194</v>
      </c>
      <c r="E1820" t="s">
        <v>3195</v>
      </c>
      <c r="F1820" t="s">
        <v>12</v>
      </c>
      <c r="G1820">
        <v>13500000</v>
      </c>
      <c r="H1820">
        <v>2013</v>
      </c>
      <c r="I1820">
        <v>7.8</v>
      </c>
    </row>
    <row r="1821" spans="1:9" x14ac:dyDescent="0.45">
      <c r="A1821" t="s">
        <v>3196</v>
      </c>
      <c r="B1821">
        <v>122</v>
      </c>
      <c r="C1821">
        <v>1697956</v>
      </c>
      <c r="D1821" t="s">
        <v>662</v>
      </c>
      <c r="E1821" t="s">
        <v>3197</v>
      </c>
      <c r="F1821" t="s">
        <v>12</v>
      </c>
      <c r="G1821">
        <v>20000000</v>
      </c>
      <c r="H1821">
        <v>2009</v>
      </c>
      <c r="I1821">
        <v>6.7</v>
      </c>
    </row>
    <row r="1822" spans="1:9" x14ac:dyDescent="0.45">
      <c r="A1822" t="s">
        <v>3092</v>
      </c>
      <c r="B1822">
        <v>134</v>
      </c>
      <c r="C1822">
        <v>183662</v>
      </c>
      <c r="D1822" t="s">
        <v>863</v>
      </c>
      <c r="E1822" t="s">
        <v>3198</v>
      </c>
      <c r="F1822" t="s">
        <v>496</v>
      </c>
      <c r="G1822">
        <v>25000000</v>
      </c>
      <c r="H1822">
        <v>2010</v>
      </c>
      <c r="I1822">
        <v>7.1</v>
      </c>
    </row>
    <row r="1823" spans="1:9" x14ac:dyDescent="0.45">
      <c r="A1823" t="s">
        <v>1270</v>
      </c>
      <c r="B1823">
        <v>117</v>
      </c>
      <c r="C1823">
        <v>134904</v>
      </c>
      <c r="D1823" t="s">
        <v>1501</v>
      </c>
      <c r="E1823" t="s">
        <v>3199</v>
      </c>
      <c r="F1823" t="s">
        <v>12</v>
      </c>
      <c r="G1823">
        <v>25000000</v>
      </c>
      <c r="H1823">
        <v>2010</v>
      </c>
      <c r="I1823">
        <v>5.7</v>
      </c>
    </row>
    <row r="1824" spans="1:9" x14ac:dyDescent="0.45">
      <c r="A1824" t="s">
        <v>64</v>
      </c>
      <c r="B1824">
        <v>138</v>
      </c>
      <c r="C1824">
        <v>16969390</v>
      </c>
      <c r="D1824" t="s">
        <v>730</v>
      </c>
      <c r="E1824" t="s">
        <v>3200</v>
      </c>
      <c r="F1824" t="s">
        <v>12</v>
      </c>
      <c r="G1824">
        <v>25000000</v>
      </c>
      <c r="H1824">
        <v>2013</v>
      </c>
      <c r="I1824">
        <v>5.3</v>
      </c>
    </row>
    <row r="1825" spans="1:9" x14ac:dyDescent="0.45">
      <c r="A1825" t="s">
        <v>3201</v>
      </c>
      <c r="B1825">
        <v>100</v>
      </c>
      <c r="C1825">
        <v>129115</v>
      </c>
      <c r="D1825" t="s">
        <v>259</v>
      </c>
      <c r="E1825" t="s">
        <v>3202</v>
      </c>
      <c r="F1825" t="s">
        <v>2389</v>
      </c>
      <c r="G1825">
        <v>25000000</v>
      </c>
      <c r="H1825">
        <v>2014</v>
      </c>
      <c r="I1825">
        <v>6.5</v>
      </c>
    </row>
    <row r="1826" spans="1:9" x14ac:dyDescent="0.45">
      <c r="A1826" t="s">
        <v>1876</v>
      </c>
      <c r="B1826">
        <v>119</v>
      </c>
      <c r="C1826">
        <v>34700000</v>
      </c>
      <c r="D1826" t="s">
        <v>73</v>
      </c>
      <c r="E1826" t="s">
        <v>3203</v>
      </c>
      <c r="F1826" t="s">
        <v>12</v>
      </c>
      <c r="G1826">
        <v>14000000</v>
      </c>
      <c r="H1826">
        <v>1988</v>
      </c>
      <c r="I1826">
        <v>7.7</v>
      </c>
    </row>
    <row r="1827" spans="1:9" x14ac:dyDescent="0.45">
      <c r="A1827" t="s">
        <v>1474</v>
      </c>
      <c r="B1827">
        <v>137</v>
      </c>
      <c r="C1827">
        <v>717753</v>
      </c>
      <c r="D1827" t="s">
        <v>2325</v>
      </c>
      <c r="E1827" t="s">
        <v>3204</v>
      </c>
      <c r="F1827" t="s">
        <v>12</v>
      </c>
      <c r="G1827">
        <v>25000000</v>
      </c>
      <c r="H1827">
        <v>2012</v>
      </c>
      <c r="I1827">
        <v>6.1</v>
      </c>
    </row>
    <row r="1828" spans="1:9" x14ac:dyDescent="0.45">
      <c r="A1828" t="s">
        <v>347</v>
      </c>
      <c r="B1828">
        <v>119</v>
      </c>
      <c r="C1828">
        <v>109713132</v>
      </c>
      <c r="D1828" t="s">
        <v>641</v>
      </c>
      <c r="E1828" t="s">
        <v>3205</v>
      </c>
      <c r="F1828" t="s">
        <v>12</v>
      </c>
      <c r="G1828">
        <v>25000000</v>
      </c>
      <c r="H1828">
        <v>1986</v>
      </c>
      <c r="I1828">
        <v>7.3</v>
      </c>
    </row>
    <row r="1829" spans="1:9" x14ac:dyDescent="0.45">
      <c r="A1829" t="s">
        <v>610</v>
      </c>
      <c r="B1829">
        <v>139</v>
      </c>
      <c r="C1829">
        <v>70269171</v>
      </c>
      <c r="D1829" t="s">
        <v>1274</v>
      </c>
      <c r="E1829" t="s">
        <v>3206</v>
      </c>
      <c r="F1829" t="s">
        <v>12</v>
      </c>
      <c r="G1829">
        <v>24000000</v>
      </c>
      <c r="H1829">
        <v>2006</v>
      </c>
      <c r="I1829">
        <v>7.2</v>
      </c>
    </row>
    <row r="1830" spans="1:9" x14ac:dyDescent="0.45">
      <c r="A1830" t="s">
        <v>2093</v>
      </c>
      <c r="B1830">
        <v>120</v>
      </c>
      <c r="C1830">
        <v>101334374</v>
      </c>
      <c r="D1830" t="s">
        <v>1704</v>
      </c>
      <c r="E1830" t="s">
        <v>3207</v>
      </c>
      <c r="F1830" t="s">
        <v>12</v>
      </c>
      <c r="G1830">
        <v>24000000</v>
      </c>
      <c r="H1830">
        <v>1997</v>
      </c>
      <c r="I1830">
        <v>6.1</v>
      </c>
    </row>
    <row r="1831" spans="1:9" x14ac:dyDescent="0.45">
      <c r="A1831" t="s">
        <v>2789</v>
      </c>
      <c r="B1831">
        <v>98</v>
      </c>
      <c r="C1831">
        <v>1512815</v>
      </c>
      <c r="D1831" t="s">
        <v>3208</v>
      </c>
      <c r="E1831" t="s">
        <v>3209</v>
      </c>
      <c r="F1831" t="s">
        <v>12</v>
      </c>
      <c r="G1831">
        <v>25000000</v>
      </c>
      <c r="H1831">
        <v>2016</v>
      </c>
      <c r="I1831">
        <v>5.8</v>
      </c>
    </row>
    <row r="1832" spans="1:9" x14ac:dyDescent="0.45">
      <c r="A1832" t="s">
        <v>457</v>
      </c>
      <c r="B1832">
        <v>106</v>
      </c>
      <c r="C1832">
        <v>65182182</v>
      </c>
      <c r="D1832" t="s">
        <v>570</v>
      </c>
      <c r="E1832" t="s">
        <v>3210</v>
      </c>
      <c r="F1832" t="s">
        <v>12</v>
      </c>
      <c r="G1832">
        <v>24000000</v>
      </c>
      <c r="H1832">
        <v>2014</v>
      </c>
      <c r="I1832">
        <v>5.7</v>
      </c>
    </row>
    <row r="1833" spans="1:9" x14ac:dyDescent="0.45">
      <c r="A1833" t="s">
        <v>2302</v>
      </c>
      <c r="B1833">
        <v>98</v>
      </c>
      <c r="C1833">
        <v>57262492</v>
      </c>
      <c r="D1833" t="s">
        <v>339</v>
      </c>
      <c r="E1833" t="s">
        <v>3211</v>
      </c>
      <c r="F1833" t="s">
        <v>12</v>
      </c>
      <c r="G1833">
        <v>24000000</v>
      </c>
      <c r="H1833">
        <v>2000</v>
      </c>
      <c r="I1833">
        <v>6.7</v>
      </c>
    </row>
    <row r="1834" spans="1:9" x14ac:dyDescent="0.45">
      <c r="A1834" t="s">
        <v>3212</v>
      </c>
      <c r="B1834">
        <v>107</v>
      </c>
      <c r="C1834">
        <v>80000000</v>
      </c>
      <c r="D1834" t="s">
        <v>2557</v>
      </c>
      <c r="E1834" t="s">
        <v>3213</v>
      </c>
      <c r="F1834" t="s">
        <v>12</v>
      </c>
      <c r="G1834">
        <v>8200000</v>
      </c>
      <c r="H1834">
        <v>1984</v>
      </c>
      <c r="I1834">
        <v>6.5</v>
      </c>
    </row>
    <row r="1835" spans="1:9" x14ac:dyDescent="0.45">
      <c r="A1835" t="s">
        <v>868</v>
      </c>
      <c r="B1835">
        <v>88</v>
      </c>
      <c r="C1835">
        <v>74608545</v>
      </c>
      <c r="D1835" t="s">
        <v>565</v>
      </c>
      <c r="E1835" t="s">
        <v>3214</v>
      </c>
      <c r="F1835" t="s">
        <v>12</v>
      </c>
      <c r="G1835">
        <v>24000000</v>
      </c>
      <c r="H1835">
        <v>2003</v>
      </c>
      <c r="I1835">
        <v>7.2</v>
      </c>
    </row>
    <row r="1836" spans="1:9" x14ac:dyDescent="0.45">
      <c r="A1836" t="s">
        <v>950</v>
      </c>
      <c r="B1836">
        <v>137</v>
      </c>
      <c r="C1836">
        <v>41895491</v>
      </c>
      <c r="D1836" t="s">
        <v>2580</v>
      </c>
      <c r="E1836" t="s">
        <v>3215</v>
      </c>
      <c r="F1836" t="s">
        <v>12</v>
      </c>
      <c r="G1836">
        <v>24000000</v>
      </c>
      <c r="H1836">
        <v>1991</v>
      </c>
      <c r="I1836">
        <v>7.6</v>
      </c>
    </row>
    <row r="1837" spans="1:9" x14ac:dyDescent="0.45">
      <c r="A1837" t="s">
        <v>2565</v>
      </c>
      <c r="B1837">
        <v>100</v>
      </c>
      <c r="C1837">
        <v>39989008</v>
      </c>
      <c r="D1837" t="s">
        <v>1704</v>
      </c>
      <c r="E1837" t="s">
        <v>3216</v>
      </c>
      <c r="F1837" t="s">
        <v>12</v>
      </c>
      <c r="G1837">
        <v>24000000</v>
      </c>
      <c r="H1837">
        <v>1998</v>
      </c>
      <c r="I1837">
        <v>4.5999999999999996</v>
      </c>
    </row>
    <row r="1838" spans="1:9" x14ac:dyDescent="0.45">
      <c r="A1838" t="s">
        <v>1673</v>
      </c>
      <c r="B1838">
        <v>115</v>
      </c>
      <c r="C1838">
        <v>32662299</v>
      </c>
      <c r="D1838" t="s">
        <v>481</v>
      </c>
      <c r="E1838" t="s">
        <v>3217</v>
      </c>
      <c r="F1838" t="s">
        <v>12</v>
      </c>
      <c r="G1838">
        <v>24000000</v>
      </c>
      <c r="H1838">
        <v>2000</v>
      </c>
      <c r="I1838">
        <v>6.9</v>
      </c>
    </row>
    <row r="1839" spans="1:9" x14ac:dyDescent="0.45">
      <c r="A1839" t="s">
        <v>2354</v>
      </c>
      <c r="B1839">
        <v>101</v>
      </c>
      <c r="C1839">
        <v>31452765</v>
      </c>
      <c r="D1839" t="s">
        <v>570</v>
      </c>
      <c r="E1839" t="s">
        <v>3218</v>
      </c>
      <c r="F1839" t="s">
        <v>12</v>
      </c>
      <c r="G1839">
        <v>24000000</v>
      </c>
      <c r="H1839">
        <v>2008</v>
      </c>
      <c r="I1839">
        <v>6.6</v>
      </c>
    </row>
    <row r="1840" spans="1:9" x14ac:dyDescent="0.45">
      <c r="A1840" t="s">
        <v>3219</v>
      </c>
      <c r="B1840">
        <v>110</v>
      </c>
      <c r="C1840">
        <v>25167270</v>
      </c>
      <c r="D1840" t="s">
        <v>2955</v>
      </c>
      <c r="E1840" t="s">
        <v>3220</v>
      </c>
      <c r="F1840" t="s">
        <v>12</v>
      </c>
      <c r="G1840">
        <v>24000000</v>
      </c>
      <c r="H1840">
        <v>2000</v>
      </c>
      <c r="I1840">
        <v>6.3</v>
      </c>
    </row>
    <row r="1841" spans="1:9" x14ac:dyDescent="0.45">
      <c r="A1841" t="s">
        <v>505</v>
      </c>
      <c r="B1841">
        <v>94</v>
      </c>
      <c r="C1841">
        <v>32416109</v>
      </c>
      <c r="D1841" t="s">
        <v>2057</v>
      </c>
      <c r="E1841" t="s">
        <v>3221</v>
      </c>
      <c r="F1841" t="s">
        <v>12</v>
      </c>
      <c r="G1841">
        <v>25000000</v>
      </c>
      <c r="H1841">
        <v>2009</v>
      </c>
      <c r="I1841">
        <v>6.2</v>
      </c>
    </row>
    <row r="1842" spans="1:9" x14ac:dyDescent="0.45">
      <c r="A1842" t="s">
        <v>3222</v>
      </c>
      <c r="B1842">
        <v>88</v>
      </c>
      <c r="C1842">
        <v>20218</v>
      </c>
      <c r="D1842" t="s">
        <v>139</v>
      </c>
      <c r="E1842" t="s">
        <v>3223</v>
      </c>
      <c r="F1842" t="s">
        <v>12</v>
      </c>
      <c r="G1842">
        <v>24000000</v>
      </c>
      <c r="H1842">
        <v>2001</v>
      </c>
      <c r="I1842">
        <v>5.3</v>
      </c>
    </row>
    <row r="1843" spans="1:9" x14ac:dyDescent="0.45">
      <c r="A1843" t="s">
        <v>483</v>
      </c>
      <c r="B1843">
        <v>127</v>
      </c>
      <c r="C1843">
        <v>28871190</v>
      </c>
      <c r="D1843" t="s">
        <v>526</v>
      </c>
      <c r="E1843" t="s">
        <v>3224</v>
      </c>
      <c r="F1843" t="s">
        <v>12</v>
      </c>
      <c r="G1843">
        <v>24000000</v>
      </c>
      <c r="H1843">
        <v>1999</v>
      </c>
      <c r="I1843">
        <v>7.3</v>
      </c>
    </row>
    <row r="1844" spans="1:9" x14ac:dyDescent="0.45">
      <c r="A1844" t="s">
        <v>1044</v>
      </c>
      <c r="B1844">
        <v>95</v>
      </c>
      <c r="C1844">
        <v>16964743</v>
      </c>
      <c r="D1844" t="s">
        <v>570</v>
      </c>
      <c r="E1844" t="s">
        <v>3225</v>
      </c>
      <c r="F1844" t="s">
        <v>12</v>
      </c>
      <c r="G1844">
        <v>24000000</v>
      </c>
      <c r="H1844">
        <v>2004</v>
      </c>
      <c r="I1844">
        <v>5.6</v>
      </c>
    </row>
    <row r="1845" spans="1:9" x14ac:dyDescent="0.45">
      <c r="A1845" t="s">
        <v>1317</v>
      </c>
      <c r="B1845">
        <v>87</v>
      </c>
      <c r="C1845">
        <v>16290976</v>
      </c>
      <c r="D1845" t="s">
        <v>3226</v>
      </c>
      <c r="E1845" t="s">
        <v>3227</v>
      </c>
      <c r="F1845" t="s">
        <v>12</v>
      </c>
      <c r="G1845">
        <v>24000000</v>
      </c>
      <c r="H1845">
        <v>1999</v>
      </c>
      <c r="I1845">
        <v>6.2</v>
      </c>
    </row>
    <row r="1846" spans="1:9" x14ac:dyDescent="0.45">
      <c r="A1846" t="s">
        <v>3228</v>
      </c>
      <c r="B1846">
        <v>118</v>
      </c>
      <c r="C1846">
        <v>13000000</v>
      </c>
      <c r="D1846" t="s">
        <v>3229</v>
      </c>
      <c r="E1846" t="s">
        <v>3230</v>
      </c>
      <c r="F1846" t="s">
        <v>12</v>
      </c>
      <c r="G1846">
        <v>24000000</v>
      </c>
      <c r="H1846">
        <v>1978</v>
      </c>
      <c r="I1846">
        <v>5.2</v>
      </c>
    </row>
    <row r="1847" spans="1:9" x14ac:dyDescent="0.45">
      <c r="A1847" t="s">
        <v>1374</v>
      </c>
      <c r="B1847">
        <v>107</v>
      </c>
      <c r="C1847">
        <v>12372410</v>
      </c>
      <c r="D1847" t="s">
        <v>1315</v>
      </c>
      <c r="E1847" t="s">
        <v>3231</v>
      </c>
      <c r="F1847" t="s">
        <v>12</v>
      </c>
      <c r="G1847">
        <v>24000000</v>
      </c>
      <c r="H1847">
        <v>2000</v>
      </c>
      <c r="I1847">
        <v>5.3</v>
      </c>
    </row>
    <row r="1848" spans="1:9" x14ac:dyDescent="0.45">
      <c r="A1848" t="s">
        <v>1068</v>
      </c>
      <c r="B1848">
        <v>124</v>
      </c>
      <c r="C1848">
        <v>8427204</v>
      </c>
      <c r="D1848" t="s">
        <v>2086</v>
      </c>
      <c r="E1848" t="s">
        <v>3232</v>
      </c>
      <c r="F1848" t="s">
        <v>12</v>
      </c>
      <c r="G1848">
        <v>24000000</v>
      </c>
      <c r="H1848">
        <v>1999</v>
      </c>
      <c r="I1848">
        <v>5.4</v>
      </c>
    </row>
    <row r="1849" spans="1:9" x14ac:dyDescent="0.45">
      <c r="A1849" t="s">
        <v>3233</v>
      </c>
      <c r="B1849">
        <v>89</v>
      </c>
      <c r="C1849">
        <v>9639242</v>
      </c>
      <c r="D1849" t="s">
        <v>570</v>
      </c>
      <c r="E1849" t="s">
        <v>3234</v>
      </c>
      <c r="F1849" t="s">
        <v>12</v>
      </c>
      <c r="G1849">
        <v>24000000</v>
      </c>
      <c r="H1849">
        <v>2011</v>
      </c>
      <c r="I1849">
        <v>4.9000000000000004</v>
      </c>
    </row>
    <row r="1850" spans="1:9" x14ac:dyDescent="0.45">
      <c r="A1850" t="s">
        <v>2457</v>
      </c>
      <c r="B1850">
        <v>88</v>
      </c>
      <c r="C1850">
        <v>25003072</v>
      </c>
      <c r="D1850" t="s">
        <v>2489</v>
      </c>
      <c r="E1850" t="s">
        <v>3235</v>
      </c>
      <c r="F1850" t="s">
        <v>12</v>
      </c>
      <c r="G1850">
        <v>24000000</v>
      </c>
      <c r="H1850">
        <v>2010</v>
      </c>
      <c r="I1850">
        <v>5.5</v>
      </c>
    </row>
    <row r="1851" spans="1:9" x14ac:dyDescent="0.45">
      <c r="A1851" t="s">
        <v>41</v>
      </c>
      <c r="B1851">
        <v>118</v>
      </c>
      <c r="C1851">
        <v>6144806</v>
      </c>
      <c r="D1851" t="s">
        <v>2156</v>
      </c>
      <c r="E1851" t="s">
        <v>3236</v>
      </c>
      <c r="F1851" t="s">
        <v>12</v>
      </c>
      <c r="G1851">
        <v>23000000</v>
      </c>
      <c r="H1851">
        <v>2004</v>
      </c>
      <c r="I1851">
        <v>6.7</v>
      </c>
    </row>
    <row r="1852" spans="1:9" x14ac:dyDescent="0.45">
      <c r="A1852" t="s">
        <v>3237</v>
      </c>
      <c r="B1852">
        <v>80</v>
      </c>
      <c r="C1852">
        <v>669276</v>
      </c>
      <c r="D1852" t="s">
        <v>3238</v>
      </c>
      <c r="E1852" t="s">
        <v>3239</v>
      </c>
      <c r="F1852" t="s">
        <v>12</v>
      </c>
      <c r="G1852">
        <v>28000000</v>
      </c>
      <c r="H1852">
        <v>1993</v>
      </c>
      <c r="I1852">
        <v>7.2</v>
      </c>
    </row>
    <row r="1853" spans="1:9" x14ac:dyDescent="0.45">
      <c r="A1853" t="s">
        <v>3240</v>
      </c>
      <c r="B1853">
        <v>120</v>
      </c>
      <c r="C1853">
        <v>42880</v>
      </c>
      <c r="D1853" t="s">
        <v>73</v>
      </c>
      <c r="E1853" t="s">
        <v>3241</v>
      </c>
      <c r="F1853" t="s">
        <v>12</v>
      </c>
      <c r="G1853">
        <v>24000000</v>
      </c>
      <c r="H1853">
        <v>2004</v>
      </c>
      <c r="I1853">
        <v>5.0999999999999996</v>
      </c>
    </row>
    <row r="1854" spans="1:9" x14ac:dyDescent="0.45">
      <c r="A1854" t="s">
        <v>2541</v>
      </c>
      <c r="B1854">
        <v>98</v>
      </c>
      <c r="C1854">
        <v>23225911</v>
      </c>
      <c r="D1854" t="s">
        <v>152</v>
      </c>
      <c r="E1854" t="s">
        <v>3242</v>
      </c>
      <c r="F1854" t="s">
        <v>12</v>
      </c>
      <c r="G1854">
        <v>24000000</v>
      </c>
      <c r="H1854">
        <v>2010</v>
      </c>
      <c r="I1854">
        <v>6.5</v>
      </c>
    </row>
    <row r="1855" spans="1:9" x14ac:dyDescent="0.45">
      <c r="A1855" t="s">
        <v>2539</v>
      </c>
      <c r="B1855">
        <v>119</v>
      </c>
      <c r="C1855">
        <v>4710455</v>
      </c>
      <c r="D1855" t="s">
        <v>212</v>
      </c>
      <c r="E1855" t="s">
        <v>3243</v>
      </c>
      <c r="F1855" t="s">
        <v>225</v>
      </c>
      <c r="G1855">
        <v>24000000</v>
      </c>
      <c r="H1855">
        <v>2004</v>
      </c>
      <c r="I1855">
        <v>8.1999999999999993</v>
      </c>
    </row>
    <row r="1856" spans="1:9" x14ac:dyDescent="0.45">
      <c r="A1856" t="s">
        <v>1413</v>
      </c>
      <c r="B1856">
        <v>88</v>
      </c>
      <c r="C1856">
        <v>75590286</v>
      </c>
      <c r="D1856" t="s">
        <v>3244</v>
      </c>
      <c r="E1856" t="s">
        <v>3245</v>
      </c>
      <c r="F1856" t="s">
        <v>12</v>
      </c>
      <c r="G1856">
        <v>23600000</v>
      </c>
      <c r="H1856">
        <v>2009</v>
      </c>
      <c r="I1856">
        <v>7.7</v>
      </c>
    </row>
    <row r="1857" spans="1:9" x14ac:dyDescent="0.45">
      <c r="A1857" t="s">
        <v>551</v>
      </c>
      <c r="B1857">
        <v>90</v>
      </c>
      <c r="C1857">
        <v>161487252</v>
      </c>
      <c r="D1857" t="s">
        <v>1315</v>
      </c>
      <c r="E1857" t="s">
        <v>3246</v>
      </c>
      <c r="F1857" t="s">
        <v>12</v>
      </c>
      <c r="G1857">
        <v>20000000</v>
      </c>
      <c r="H1857">
        <v>1998</v>
      </c>
      <c r="I1857">
        <v>6.1</v>
      </c>
    </row>
    <row r="1858" spans="1:9" x14ac:dyDescent="0.45">
      <c r="A1858" t="s">
        <v>2366</v>
      </c>
      <c r="B1858">
        <v>127</v>
      </c>
      <c r="C1858">
        <v>290158751</v>
      </c>
      <c r="D1858" t="s">
        <v>10</v>
      </c>
      <c r="E1858" t="s">
        <v>3247</v>
      </c>
      <c r="F1858" t="s">
        <v>12</v>
      </c>
      <c r="G1858">
        <v>18000000</v>
      </c>
      <c r="H1858">
        <v>1980</v>
      </c>
      <c r="I1858">
        <v>8.8000000000000007</v>
      </c>
    </row>
    <row r="1859" spans="1:9" x14ac:dyDescent="0.45">
      <c r="A1859" t="s">
        <v>97</v>
      </c>
      <c r="B1859">
        <v>119</v>
      </c>
      <c r="C1859">
        <v>65807024</v>
      </c>
      <c r="D1859" t="s">
        <v>1203</v>
      </c>
      <c r="E1859" t="s">
        <v>3248</v>
      </c>
      <c r="F1859" t="s">
        <v>12</v>
      </c>
      <c r="G1859">
        <v>19000000</v>
      </c>
      <c r="H1859">
        <v>1995</v>
      </c>
      <c r="I1859">
        <v>6.8</v>
      </c>
    </row>
    <row r="1860" spans="1:9" x14ac:dyDescent="0.45">
      <c r="A1860" t="s">
        <v>1895</v>
      </c>
      <c r="B1860">
        <v>85</v>
      </c>
      <c r="C1860">
        <v>86930411</v>
      </c>
      <c r="D1860" t="s">
        <v>339</v>
      </c>
      <c r="E1860" t="s">
        <v>3249</v>
      </c>
      <c r="F1860" t="s">
        <v>12</v>
      </c>
      <c r="G1860">
        <v>23000000</v>
      </c>
      <c r="H1860">
        <v>1991</v>
      </c>
      <c r="I1860">
        <v>6.8</v>
      </c>
    </row>
    <row r="1861" spans="1:9" x14ac:dyDescent="0.45">
      <c r="A1861" t="s">
        <v>1834</v>
      </c>
      <c r="B1861">
        <v>98</v>
      </c>
      <c r="C1861">
        <v>53302314</v>
      </c>
      <c r="D1861" t="s">
        <v>1847</v>
      </c>
      <c r="E1861" t="s">
        <v>3250</v>
      </c>
      <c r="F1861" t="s">
        <v>12</v>
      </c>
      <c r="G1861">
        <v>23000000</v>
      </c>
      <c r="H1861">
        <v>2000</v>
      </c>
      <c r="I1861">
        <v>6.7</v>
      </c>
    </row>
    <row r="1862" spans="1:9" x14ac:dyDescent="0.45">
      <c r="A1862" t="s">
        <v>1148</v>
      </c>
      <c r="B1862">
        <v>101</v>
      </c>
      <c r="C1862">
        <v>40962534</v>
      </c>
      <c r="D1862" t="s">
        <v>1152</v>
      </c>
      <c r="E1862" t="s">
        <v>3251</v>
      </c>
      <c r="F1862" t="s">
        <v>12</v>
      </c>
      <c r="G1862">
        <v>12500000</v>
      </c>
      <c r="H1862">
        <v>2011</v>
      </c>
      <c r="I1862">
        <v>7.1</v>
      </c>
    </row>
    <row r="1863" spans="1:9" x14ac:dyDescent="0.45">
      <c r="A1863" t="s">
        <v>473</v>
      </c>
      <c r="B1863">
        <v>112</v>
      </c>
      <c r="C1863">
        <v>39235088</v>
      </c>
      <c r="D1863" t="s">
        <v>3252</v>
      </c>
      <c r="E1863" t="s">
        <v>3253</v>
      </c>
      <c r="F1863" t="s">
        <v>12</v>
      </c>
      <c r="G1863">
        <v>23000000</v>
      </c>
      <c r="H1863">
        <v>2000</v>
      </c>
      <c r="I1863">
        <v>7.1</v>
      </c>
    </row>
    <row r="1864" spans="1:9" x14ac:dyDescent="0.45">
      <c r="A1864" t="s">
        <v>342</v>
      </c>
      <c r="B1864">
        <v>97</v>
      </c>
      <c r="C1864">
        <v>27338033</v>
      </c>
      <c r="D1864" t="s">
        <v>570</v>
      </c>
      <c r="E1864" t="s">
        <v>3254</v>
      </c>
      <c r="F1864" t="s">
        <v>12</v>
      </c>
      <c r="G1864">
        <v>23000000</v>
      </c>
      <c r="H1864">
        <v>2001</v>
      </c>
      <c r="I1864">
        <v>6.1</v>
      </c>
    </row>
    <row r="1865" spans="1:9" x14ac:dyDescent="0.45">
      <c r="A1865" t="s">
        <v>616</v>
      </c>
      <c r="B1865">
        <v>126</v>
      </c>
      <c r="C1865">
        <v>25556065</v>
      </c>
      <c r="D1865" t="s">
        <v>1836</v>
      </c>
      <c r="E1865" t="s">
        <v>3255</v>
      </c>
      <c r="F1865" t="s">
        <v>12</v>
      </c>
      <c r="G1865">
        <v>23000000</v>
      </c>
      <c r="H1865">
        <v>2013</v>
      </c>
      <c r="I1865">
        <v>8</v>
      </c>
    </row>
    <row r="1866" spans="1:9" x14ac:dyDescent="0.45">
      <c r="A1866" t="s">
        <v>1485</v>
      </c>
      <c r="B1866">
        <v>97</v>
      </c>
      <c r="C1866">
        <v>21973182</v>
      </c>
      <c r="D1866" t="s">
        <v>284</v>
      </c>
      <c r="E1866" t="s">
        <v>3256</v>
      </c>
      <c r="F1866" t="s">
        <v>12</v>
      </c>
      <c r="G1866">
        <v>23000000</v>
      </c>
      <c r="H1866">
        <v>2001</v>
      </c>
      <c r="I1866">
        <v>6.6</v>
      </c>
    </row>
    <row r="1867" spans="1:9" x14ac:dyDescent="0.45">
      <c r="A1867" t="s">
        <v>3257</v>
      </c>
      <c r="B1867">
        <v>100</v>
      </c>
      <c r="C1867">
        <v>4756</v>
      </c>
      <c r="D1867" t="s">
        <v>69</v>
      </c>
      <c r="E1867" t="s">
        <v>3258</v>
      </c>
      <c r="F1867" t="s">
        <v>12</v>
      </c>
      <c r="G1867">
        <v>25000000</v>
      </c>
      <c r="H1867">
        <v>2013</v>
      </c>
      <c r="I1867">
        <v>5.4</v>
      </c>
    </row>
    <row r="1868" spans="1:9" x14ac:dyDescent="0.45">
      <c r="A1868" t="s">
        <v>1544</v>
      </c>
      <c r="B1868">
        <v>114</v>
      </c>
      <c r="C1868">
        <v>18653615</v>
      </c>
      <c r="D1868" t="s">
        <v>863</v>
      </c>
      <c r="E1868" t="s">
        <v>3259</v>
      </c>
      <c r="F1868" t="s">
        <v>12</v>
      </c>
      <c r="G1868">
        <v>23000000</v>
      </c>
      <c r="H1868">
        <v>1999</v>
      </c>
      <c r="I1868">
        <v>6.1</v>
      </c>
    </row>
    <row r="1869" spans="1:9" x14ac:dyDescent="0.45">
      <c r="A1869" t="s">
        <v>3260</v>
      </c>
      <c r="B1869">
        <v>88</v>
      </c>
      <c r="C1869">
        <v>13019253</v>
      </c>
      <c r="D1869" t="s">
        <v>339</v>
      </c>
      <c r="E1869" t="s">
        <v>3261</v>
      </c>
      <c r="F1869" t="s">
        <v>12</v>
      </c>
      <c r="G1869">
        <v>23000000</v>
      </c>
      <c r="H1869">
        <v>2000</v>
      </c>
      <c r="I1869">
        <v>5.6</v>
      </c>
    </row>
    <row r="1870" spans="1:9" x14ac:dyDescent="0.45">
      <c r="A1870" t="s">
        <v>520</v>
      </c>
      <c r="B1870">
        <v>93</v>
      </c>
      <c r="C1870">
        <v>18934858</v>
      </c>
      <c r="D1870" t="s">
        <v>20</v>
      </c>
      <c r="E1870" t="s">
        <v>3262</v>
      </c>
      <c r="F1870" t="s">
        <v>12</v>
      </c>
      <c r="G1870">
        <v>23000000</v>
      </c>
      <c r="H1870">
        <v>2011</v>
      </c>
      <c r="I1870">
        <v>5.8</v>
      </c>
    </row>
    <row r="1871" spans="1:9" x14ac:dyDescent="0.45">
      <c r="A1871" t="s">
        <v>3263</v>
      </c>
      <c r="B1871">
        <v>98</v>
      </c>
      <c r="C1871">
        <v>12782508</v>
      </c>
      <c r="D1871" t="s">
        <v>1152</v>
      </c>
      <c r="E1871" t="s">
        <v>3264</v>
      </c>
      <c r="F1871" t="s">
        <v>12</v>
      </c>
      <c r="G1871">
        <v>23000000</v>
      </c>
      <c r="H1871">
        <v>1996</v>
      </c>
      <c r="I1871">
        <v>6.7</v>
      </c>
    </row>
    <row r="1872" spans="1:9" x14ac:dyDescent="0.45">
      <c r="A1872" t="s">
        <v>3265</v>
      </c>
      <c r="B1872">
        <v>94</v>
      </c>
      <c r="C1872">
        <v>11508423</v>
      </c>
      <c r="D1872" t="s">
        <v>3266</v>
      </c>
      <c r="E1872" t="s">
        <v>3267</v>
      </c>
      <c r="F1872" t="s">
        <v>12</v>
      </c>
      <c r="G1872">
        <v>23000000</v>
      </c>
      <c r="H1872">
        <v>2008</v>
      </c>
      <c r="I1872">
        <v>5.0999999999999996</v>
      </c>
    </row>
    <row r="1873" spans="1:9" x14ac:dyDescent="0.45">
      <c r="A1873" t="s">
        <v>1685</v>
      </c>
      <c r="B1873">
        <v>102</v>
      </c>
      <c r="C1873">
        <v>10660147</v>
      </c>
      <c r="D1873" t="s">
        <v>73</v>
      </c>
      <c r="E1873" t="s">
        <v>3268</v>
      </c>
      <c r="F1873" t="s">
        <v>12</v>
      </c>
      <c r="G1873">
        <v>23000000</v>
      </c>
      <c r="H1873">
        <v>1999</v>
      </c>
      <c r="I1873">
        <v>7.2</v>
      </c>
    </row>
    <row r="1874" spans="1:9" x14ac:dyDescent="0.45">
      <c r="A1874" t="s">
        <v>1971</v>
      </c>
      <c r="B1874">
        <v>98</v>
      </c>
      <c r="C1874">
        <v>7434726</v>
      </c>
      <c r="D1874" t="s">
        <v>3269</v>
      </c>
      <c r="E1874" t="s">
        <v>3270</v>
      </c>
      <c r="F1874" t="s">
        <v>12</v>
      </c>
      <c r="G1874">
        <v>23000000</v>
      </c>
      <c r="H1874">
        <v>1991</v>
      </c>
      <c r="I1874">
        <v>6</v>
      </c>
    </row>
    <row r="1875" spans="1:9" x14ac:dyDescent="0.45">
      <c r="A1875" t="s">
        <v>3271</v>
      </c>
      <c r="B1875">
        <v>111</v>
      </c>
      <c r="C1875">
        <v>6109075</v>
      </c>
      <c r="D1875" t="s">
        <v>526</v>
      </c>
      <c r="E1875" t="s">
        <v>3272</v>
      </c>
      <c r="F1875" t="s">
        <v>496</v>
      </c>
      <c r="G1875">
        <v>19430000</v>
      </c>
      <c r="H1875">
        <v>2009</v>
      </c>
      <c r="I1875">
        <v>6.7</v>
      </c>
    </row>
    <row r="1876" spans="1:9" x14ac:dyDescent="0.45">
      <c r="A1876" t="s">
        <v>1876</v>
      </c>
      <c r="B1876">
        <v>100</v>
      </c>
      <c r="C1876">
        <v>2708188</v>
      </c>
      <c r="D1876" t="s">
        <v>481</v>
      </c>
      <c r="E1876" t="s">
        <v>3273</v>
      </c>
      <c r="F1876" t="s">
        <v>12</v>
      </c>
      <c r="G1876">
        <v>23000000</v>
      </c>
      <c r="H1876">
        <v>2009</v>
      </c>
      <c r="I1876">
        <v>6.2</v>
      </c>
    </row>
    <row r="1877" spans="1:9" x14ac:dyDescent="0.45">
      <c r="A1877" t="s">
        <v>3274</v>
      </c>
      <c r="B1877">
        <v>141</v>
      </c>
      <c r="C1877">
        <v>16123851</v>
      </c>
      <c r="D1877" t="s">
        <v>1152</v>
      </c>
      <c r="E1877" t="s">
        <v>3275</v>
      </c>
      <c r="F1877" t="s">
        <v>12</v>
      </c>
      <c r="G1877">
        <v>23000000</v>
      </c>
      <c r="H1877">
        <v>2004</v>
      </c>
      <c r="I1877">
        <v>6.2</v>
      </c>
    </row>
    <row r="1878" spans="1:9" x14ac:dyDescent="0.45">
      <c r="A1878" t="s">
        <v>1192</v>
      </c>
      <c r="B1878">
        <v>114</v>
      </c>
      <c r="C1878">
        <v>71975611</v>
      </c>
      <c r="D1878" t="s">
        <v>2439</v>
      </c>
      <c r="E1878" t="s">
        <v>3276</v>
      </c>
      <c r="F1878" t="s">
        <v>12</v>
      </c>
      <c r="G1878">
        <v>25000000</v>
      </c>
      <c r="H1878">
        <v>2007</v>
      </c>
      <c r="I1878">
        <v>6.8</v>
      </c>
    </row>
    <row r="1879" spans="1:9" x14ac:dyDescent="0.45">
      <c r="A1879" t="s">
        <v>3277</v>
      </c>
      <c r="B1879">
        <v>96</v>
      </c>
      <c r="C1879">
        <v>38119483</v>
      </c>
      <c r="D1879" t="s">
        <v>641</v>
      </c>
      <c r="E1879" t="s">
        <v>3278</v>
      </c>
      <c r="F1879" t="s">
        <v>12</v>
      </c>
      <c r="G1879">
        <v>22700000</v>
      </c>
      <c r="H1879">
        <v>1987</v>
      </c>
      <c r="I1879">
        <v>7.1</v>
      </c>
    </row>
    <row r="1880" spans="1:9" x14ac:dyDescent="0.45">
      <c r="A1880" t="s">
        <v>3279</v>
      </c>
      <c r="B1880">
        <v>111</v>
      </c>
      <c r="C1880">
        <v>4190530</v>
      </c>
      <c r="D1880" t="s">
        <v>1146</v>
      </c>
      <c r="E1880" t="s">
        <v>3280</v>
      </c>
      <c r="F1880" t="s">
        <v>12</v>
      </c>
      <c r="G1880">
        <v>22500000</v>
      </c>
      <c r="H1880">
        <v>2014</v>
      </c>
      <c r="I1880">
        <v>7.1</v>
      </c>
    </row>
    <row r="1881" spans="1:9" x14ac:dyDescent="0.45">
      <c r="A1881" t="s">
        <v>1055</v>
      </c>
      <c r="B1881">
        <v>127</v>
      </c>
      <c r="C1881">
        <v>217631306</v>
      </c>
      <c r="D1881" t="s">
        <v>3281</v>
      </c>
      <c r="E1881" t="s">
        <v>3282</v>
      </c>
      <c r="F1881" t="s">
        <v>12</v>
      </c>
      <c r="G1881">
        <v>22000000</v>
      </c>
      <c r="H1881">
        <v>1990</v>
      </c>
      <c r="I1881">
        <v>7</v>
      </c>
    </row>
    <row r="1882" spans="1:9" x14ac:dyDescent="0.45">
      <c r="A1882" t="s">
        <v>1182</v>
      </c>
      <c r="B1882">
        <v>107</v>
      </c>
      <c r="C1882">
        <v>176483808</v>
      </c>
      <c r="D1882" t="s">
        <v>570</v>
      </c>
      <c r="E1882" t="s">
        <v>3283</v>
      </c>
      <c r="F1882" t="s">
        <v>12</v>
      </c>
      <c r="G1882">
        <v>23000000</v>
      </c>
      <c r="H1882">
        <v>1998</v>
      </c>
      <c r="I1882">
        <v>7.1</v>
      </c>
    </row>
    <row r="1883" spans="1:9" x14ac:dyDescent="0.45">
      <c r="A1883" t="s">
        <v>1410</v>
      </c>
      <c r="B1883">
        <v>97</v>
      </c>
      <c r="C1883">
        <v>144833357</v>
      </c>
      <c r="D1883" t="s">
        <v>1601</v>
      </c>
      <c r="E1883" t="s">
        <v>3284</v>
      </c>
      <c r="F1883" t="s">
        <v>12</v>
      </c>
      <c r="G1883">
        <v>22000000</v>
      </c>
      <c r="H1883">
        <v>1994</v>
      </c>
      <c r="I1883">
        <v>6.4</v>
      </c>
    </row>
    <row r="1884" spans="1:9" x14ac:dyDescent="0.45">
      <c r="A1884" t="s">
        <v>706</v>
      </c>
      <c r="B1884">
        <v>127</v>
      </c>
      <c r="C1884">
        <v>75597042</v>
      </c>
      <c r="D1884" t="s">
        <v>2601</v>
      </c>
      <c r="E1884" t="s">
        <v>3285</v>
      </c>
      <c r="F1884" t="s">
        <v>12</v>
      </c>
      <c r="G1884">
        <v>20000000</v>
      </c>
      <c r="H1884">
        <v>2002</v>
      </c>
      <c r="I1884">
        <v>7</v>
      </c>
    </row>
    <row r="1885" spans="1:9" x14ac:dyDescent="0.45">
      <c r="A1885" t="s">
        <v>1715</v>
      </c>
      <c r="B1885">
        <v>110</v>
      </c>
      <c r="C1885">
        <v>90636983</v>
      </c>
      <c r="D1885" t="s">
        <v>2583</v>
      </c>
      <c r="E1885" t="s">
        <v>3286</v>
      </c>
      <c r="F1885" t="s">
        <v>12</v>
      </c>
      <c r="G1885">
        <v>22000000</v>
      </c>
      <c r="H1885">
        <v>2007</v>
      </c>
      <c r="I1885">
        <v>6.2</v>
      </c>
    </row>
    <row r="1886" spans="1:9" x14ac:dyDescent="0.45">
      <c r="A1886" t="s">
        <v>1246</v>
      </c>
      <c r="B1886">
        <v>135</v>
      </c>
      <c r="C1886">
        <v>70960517</v>
      </c>
      <c r="D1886" t="s">
        <v>73</v>
      </c>
      <c r="E1886" t="s">
        <v>3287</v>
      </c>
      <c r="F1886" t="s">
        <v>12</v>
      </c>
      <c r="G1886">
        <v>35000000</v>
      </c>
      <c r="H1886">
        <v>1995</v>
      </c>
      <c r="I1886">
        <v>7.5</v>
      </c>
    </row>
    <row r="1887" spans="1:9" x14ac:dyDescent="0.45">
      <c r="A1887" t="s">
        <v>2446</v>
      </c>
      <c r="B1887">
        <v>84</v>
      </c>
      <c r="C1887">
        <v>55762229</v>
      </c>
      <c r="D1887" t="s">
        <v>1830</v>
      </c>
      <c r="E1887" t="s">
        <v>3288</v>
      </c>
      <c r="F1887" t="s">
        <v>12</v>
      </c>
      <c r="G1887">
        <v>22000000</v>
      </c>
      <c r="H1887">
        <v>2001</v>
      </c>
      <c r="I1887">
        <v>4.8</v>
      </c>
    </row>
    <row r="1888" spans="1:9" x14ac:dyDescent="0.45">
      <c r="A1888" t="s">
        <v>2500</v>
      </c>
      <c r="B1888">
        <v>122</v>
      </c>
      <c r="C1888">
        <v>54235441</v>
      </c>
      <c r="D1888" t="s">
        <v>863</v>
      </c>
      <c r="E1888" t="s">
        <v>3289</v>
      </c>
      <c r="F1888" t="s">
        <v>12</v>
      </c>
      <c r="G1888">
        <v>22000000</v>
      </c>
      <c r="H1888">
        <v>2014</v>
      </c>
      <c r="I1888">
        <v>7.3</v>
      </c>
    </row>
    <row r="1889" spans="1:9" x14ac:dyDescent="0.45">
      <c r="A1889" t="s">
        <v>2214</v>
      </c>
      <c r="B1889">
        <v>114</v>
      </c>
      <c r="C1889">
        <v>50728000</v>
      </c>
      <c r="D1889" t="s">
        <v>381</v>
      </c>
      <c r="E1889" t="s">
        <v>3290</v>
      </c>
      <c r="F1889" t="s">
        <v>12</v>
      </c>
      <c r="G1889">
        <v>22000000</v>
      </c>
      <c r="H1889">
        <v>1995</v>
      </c>
      <c r="I1889">
        <v>5.8</v>
      </c>
    </row>
    <row r="1890" spans="1:9" x14ac:dyDescent="0.45">
      <c r="A1890" t="s">
        <v>3291</v>
      </c>
      <c r="B1890">
        <v>132</v>
      </c>
      <c r="C1890">
        <v>40270895</v>
      </c>
      <c r="D1890" t="s">
        <v>1152</v>
      </c>
      <c r="E1890" t="s">
        <v>3292</v>
      </c>
      <c r="F1890" t="s">
        <v>12</v>
      </c>
      <c r="G1890">
        <v>22000000</v>
      </c>
      <c r="H1890">
        <v>2001</v>
      </c>
      <c r="I1890">
        <v>7.6</v>
      </c>
    </row>
    <row r="1891" spans="1:9" x14ac:dyDescent="0.45">
      <c r="A1891" t="s">
        <v>3293</v>
      </c>
      <c r="B1891">
        <v>170</v>
      </c>
      <c r="C1891">
        <v>59696176</v>
      </c>
      <c r="D1891" t="s">
        <v>1975</v>
      </c>
      <c r="E1891" t="s">
        <v>3294</v>
      </c>
      <c r="F1891" t="s">
        <v>12</v>
      </c>
      <c r="G1891">
        <v>22000000</v>
      </c>
      <c r="H1891">
        <v>2014</v>
      </c>
      <c r="I1891">
        <v>5.6</v>
      </c>
    </row>
    <row r="1892" spans="1:9" x14ac:dyDescent="0.45">
      <c r="A1892" t="s">
        <v>548</v>
      </c>
      <c r="B1892">
        <v>133</v>
      </c>
      <c r="C1892">
        <v>51483949</v>
      </c>
      <c r="D1892" t="s">
        <v>462</v>
      </c>
      <c r="E1892" t="s">
        <v>3295</v>
      </c>
      <c r="F1892" t="s">
        <v>12</v>
      </c>
      <c r="G1892">
        <v>22000000</v>
      </c>
      <c r="H1892">
        <v>2003</v>
      </c>
      <c r="I1892">
        <v>7</v>
      </c>
    </row>
    <row r="1893" spans="1:9" x14ac:dyDescent="0.45">
      <c r="A1893" t="s">
        <v>1192</v>
      </c>
      <c r="B1893">
        <v>112</v>
      </c>
      <c r="C1893">
        <v>36020063</v>
      </c>
      <c r="D1893" t="s">
        <v>1366</v>
      </c>
      <c r="E1893" t="s">
        <v>3296</v>
      </c>
      <c r="F1893" t="s">
        <v>12</v>
      </c>
      <c r="G1893">
        <v>22000000</v>
      </c>
      <c r="H1893">
        <v>2005</v>
      </c>
      <c r="I1893">
        <v>6.6</v>
      </c>
    </row>
    <row r="1894" spans="1:9" x14ac:dyDescent="0.45">
      <c r="A1894" t="s">
        <v>520</v>
      </c>
      <c r="B1894">
        <v>108</v>
      </c>
      <c r="C1894">
        <v>33313582</v>
      </c>
      <c r="D1894" t="s">
        <v>1774</v>
      </c>
      <c r="E1894" t="s">
        <v>3297</v>
      </c>
      <c r="F1894" t="s">
        <v>12</v>
      </c>
      <c r="G1894">
        <v>21000000</v>
      </c>
      <c r="H1894">
        <v>2009</v>
      </c>
      <c r="I1894">
        <v>6.5</v>
      </c>
    </row>
    <row r="1895" spans="1:9" x14ac:dyDescent="0.45">
      <c r="A1895" t="s">
        <v>2850</v>
      </c>
      <c r="B1895">
        <v>115</v>
      </c>
      <c r="C1895">
        <v>25842000</v>
      </c>
      <c r="D1895" t="s">
        <v>2101</v>
      </c>
      <c r="E1895" t="s">
        <v>3298</v>
      </c>
      <c r="F1895" t="s">
        <v>12</v>
      </c>
      <c r="G1895">
        <v>22000000</v>
      </c>
      <c r="H1895">
        <v>1993</v>
      </c>
      <c r="I1895">
        <v>7.4</v>
      </c>
    </row>
    <row r="1896" spans="1:9" x14ac:dyDescent="0.45">
      <c r="A1896" t="s">
        <v>3299</v>
      </c>
      <c r="B1896">
        <v>83</v>
      </c>
      <c r="C1896">
        <v>22264487</v>
      </c>
      <c r="D1896" t="s">
        <v>565</v>
      </c>
      <c r="E1896" t="s">
        <v>3300</v>
      </c>
      <c r="F1896" t="s">
        <v>12</v>
      </c>
      <c r="G1896">
        <v>22000000</v>
      </c>
      <c r="H1896">
        <v>2005</v>
      </c>
      <c r="I1896">
        <v>4.5999999999999996</v>
      </c>
    </row>
    <row r="1897" spans="1:9" x14ac:dyDescent="0.45">
      <c r="A1897" t="s">
        <v>2531</v>
      </c>
      <c r="B1897">
        <v>105</v>
      </c>
      <c r="C1897">
        <v>30659817</v>
      </c>
      <c r="D1897" t="s">
        <v>863</v>
      </c>
      <c r="E1897" t="s">
        <v>3301</v>
      </c>
      <c r="F1897" t="s">
        <v>12</v>
      </c>
      <c r="G1897">
        <v>26000000</v>
      </c>
      <c r="H1897">
        <v>2013</v>
      </c>
      <c r="I1897">
        <v>6.4</v>
      </c>
    </row>
    <row r="1898" spans="1:9" x14ac:dyDescent="0.45">
      <c r="A1898" t="s">
        <v>750</v>
      </c>
      <c r="B1898">
        <v>96</v>
      </c>
      <c r="C1898">
        <v>19351569</v>
      </c>
      <c r="D1898" t="s">
        <v>1431</v>
      </c>
      <c r="E1898" t="s">
        <v>3303</v>
      </c>
      <c r="F1898" t="s">
        <v>12</v>
      </c>
      <c r="G1898">
        <v>22000000</v>
      </c>
      <c r="H1898">
        <v>2001</v>
      </c>
      <c r="I1898">
        <v>5.9</v>
      </c>
    </row>
    <row r="1899" spans="1:9" x14ac:dyDescent="0.45">
      <c r="A1899" t="s">
        <v>314</v>
      </c>
      <c r="B1899">
        <v>94</v>
      </c>
      <c r="C1899">
        <v>49002815</v>
      </c>
      <c r="D1899" t="s">
        <v>1028</v>
      </c>
      <c r="E1899" t="s">
        <v>3304</v>
      </c>
      <c r="F1899" t="s">
        <v>12</v>
      </c>
      <c r="G1899">
        <v>22000000</v>
      </c>
      <c r="H1899">
        <v>2012</v>
      </c>
      <c r="I1899">
        <v>6.4</v>
      </c>
    </row>
    <row r="1900" spans="1:9" x14ac:dyDescent="0.45">
      <c r="A1900" t="s">
        <v>1695</v>
      </c>
      <c r="B1900">
        <v>142</v>
      </c>
      <c r="C1900">
        <v>19283782</v>
      </c>
      <c r="D1900" t="s">
        <v>1763</v>
      </c>
      <c r="E1900" t="s">
        <v>3305</v>
      </c>
      <c r="F1900" t="s">
        <v>12</v>
      </c>
      <c r="G1900">
        <v>22000000</v>
      </c>
      <c r="H1900">
        <v>1999</v>
      </c>
      <c r="I1900">
        <v>6.6</v>
      </c>
    </row>
    <row r="1901" spans="1:9" x14ac:dyDescent="0.45">
      <c r="A1901" t="s">
        <v>2354</v>
      </c>
      <c r="B1901">
        <v>104</v>
      </c>
      <c r="C1901">
        <v>30059386</v>
      </c>
      <c r="D1901" t="s">
        <v>565</v>
      </c>
      <c r="E1901" t="s">
        <v>3306</v>
      </c>
      <c r="F1901" t="s">
        <v>12</v>
      </c>
      <c r="G1901">
        <v>22000000</v>
      </c>
      <c r="H1901">
        <v>2001</v>
      </c>
      <c r="I1901">
        <v>6.9</v>
      </c>
    </row>
    <row r="1902" spans="1:9" x14ac:dyDescent="0.45">
      <c r="A1902" t="s">
        <v>3307</v>
      </c>
      <c r="B1902">
        <v>106</v>
      </c>
      <c r="C1902">
        <v>17951431</v>
      </c>
      <c r="D1902" t="s">
        <v>737</v>
      </c>
      <c r="E1902" t="s">
        <v>3308</v>
      </c>
      <c r="F1902" t="s">
        <v>12</v>
      </c>
      <c r="G1902">
        <v>30000000</v>
      </c>
      <c r="H1902">
        <v>2001</v>
      </c>
      <c r="I1902">
        <v>5.8</v>
      </c>
    </row>
    <row r="1903" spans="1:9" x14ac:dyDescent="0.45">
      <c r="A1903" t="s">
        <v>2347</v>
      </c>
      <c r="B1903">
        <v>106</v>
      </c>
      <c r="C1903">
        <v>29997095</v>
      </c>
      <c r="D1903" t="s">
        <v>3309</v>
      </c>
      <c r="E1903" t="s">
        <v>3310</v>
      </c>
      <c r="F1903" t="s">
        <v>12</v>
      </c>
      <c r="G1903">
        <v>22000000</v>
      </c>
      <c r="H1903">
        <v>2016</v>
      </c>
      <c r="I1903">
        <v>6.4</v>
      </c>
    </row>
    <row r="1904" spans="1:9" x14ac:dyDescent="0.45">
      <c r="A1904" t="s">
        <v>3311</v>
      </c>
      <c r="B1904">
        <v>98</v>
      </c>
      <c r="C1904">
        <v>14252830</v>
      </c>
      <c r="D1904" t="s">
        <v>2129</v>
      </c>
      <c r="E1904" t="s">
        <v>3312</v>
      </c>
      <c r="F1904" t="s">
        <v>12</v>
      </c>
      <c r="G1904">
        <v>22000000</v>
      </c>
      <c r="H1904">
        <v>2001</v>
      </c>
      <c r="I1904">
        <v>5.3</v>
      </c>
    </row>
    <row r="1905" spans="1:9" x14ac:dyDescent="0.45">
      <c r="A1905" t="s">
        <v>1726</v>
      </c>
      <c r="B1905">
        <v>100</v>
      </c>
      <c r="C1905">
        <v>19783777</v>
      </c>
      <c r="D1905" t="s">
        <v>152</v>
      </c>
      <c r="E1905" t="s">
        <v>3313</v>
      </c>
      <c r="F1905" t="s">
        <v>12</v>
      </c>
      <c r="G1905">
        <v>22000000</v>
      </c>
      <c r="H1905">
        <v>2013</v>
      </c>
      <c r="I1905">
        <v>6.5</v>
      </c>
    </row>
    <row r="1906" spans="1:9" x14ac:dyDescent="0.45">
      <c r="A1906" t="s">
        <v>3314</v>
      </c>
      <c r="B1906">
        <v>95</v>
      </c>
      <c r="C1906">
        <v>13555988</v>
      </c>
      <c r="D1906" t="s">
        <v>263</v>
      </c>
      <c r="E1906" t="s">
        <v>3315</v>
      </c>
      <c r="F1906" t="s">
        <v>12</v>
      </c>
      <c r="G1906">
        <v>22000000</v>
      </c>
      <c r="H1906">
        <v>2000</v>
      </c>
      <c r="I1906">
        <v>5.7</v>
      </c>
    </row>
    <row r="1907" spans="1:9" x14ac:dyDescent="0.45">
      <c r="A1907" t="s">
        <v>1396</v>
      </c>
      <c r="B1907">
        <v>107</v>
      </c>
      <c r="C1907">
        <v>12784713</v>
      </c>
      <c r="D1907" t="s">
        <v>565</v>
      </c>
      <c r="E1907" t="s">
        <v>3316</v>
      </c>
      <c r="F1907" t="s">
        <v>12</v>
      </c>
      <c r="G1907">
        <v>22000000</v>
      </c>
      <c r="H1907">
        <v>2004</v>
      </c>
      <c r="I1907">
        <v>6.7</v>
      </c>
    </row>
    <row r="1908" spans="1:9" x14ac:dyDescent="0.45">
      <c r="A1908" t="s">
        <v>3317</v>
      </c>
      <c r="B1908">
        <v>104</v>
      </c>
      <c r="C1908">
        <v>5974653</v>
      </c>
      <c r="D1908" t="s">
        <v>91</v>
      </c>
      <c r="E1908" t="s">
        <v>3318</v>
      </c>
      <c r="F1908" t="s">
        <v>12</v>
      </c>
      <c r="G1908">
        <v>22000000</v>
      </c>
      <c r="H1908">
        <v>2001</v>
      </c>
      <c r="I1908">
        <v>4.0999999999999996</v>
      </c>
    </row>
    <row r="1909" spans="1:9" x14ac:dyDescent="0.45">
      <c r="A1909" t="s">
        <v>3319</v>
      </c>
      <c r="B1909">
        <v>143</v>
      </c>
      <c r="C1909">
        <v>5000000</v>
      </c>
      <c r="D1909" t="s">
        <v>3320</v>
      </c>
      <c r="E1909" t="s">
        <v>3321</v>
      </c>
      <c r="F1909" t="s">
        <v>12</v>
      </c>
      <c r="G1909">
        <v>25000000</v>
      </c>
      <c r="H1909">
        <v>1970</v>
      </c>
      <c r="I1909">
        <v>6.2</v>
      </c>
    </row>
    <row r="1910" spans="1:9" x14ac:dyDescent="0.45">
      <c r="A1910" t="s">
        <v>2914</v>
      </c>
      <c r="B1910">
        <v>96</v>
      </c>
      <c r="C1910">
        <v>16027866</v>
      </c>
      <c r="D1910" t="s">
        <v>115</v>
      </c>
      <c r="E1910" t="s">
        <v>3322</v>
      </c>
      <c r="F1910" t="s">
        <v>12</v>
      </c>
      <c r="G1910">
        <v>25000000</v>
      </c>
      <c r="H1910">
        <v>2015</v>
      </c>
      <c r="I1910">
        <v>5.0999999999999996</v>
      </c>
    </row>
    <row r="1911" spans="1:9" x14ac:dyDescent="0.45">
      <c r="A1911" t="s">
        <v>443</v>
      </c>
      <c r="B1911">
        <v>145</v>
      </c>
      <c r="C1911">
        <v>4398392</v>
      </c>
      <c r="D1911" t="s">
        <v>2496</v>
      </c>
      <c r="E1911" t="s">
        <v>3323</v>
      </c>
      <c r="F1911" t="s">
        <v>3324</v>
      </c>
      <c r="G1911">
        <v>21000000</v>
      </c>
      <c r="H1911">
        <v>2006</v>
      </c>
      <c r="I1911">
        <v>7.8</v>
      </c>
    </row>
    <row r="1912" spans="1:9" x14ac:dyDescent="0.45">
      <c r="A1912" t="s">
        <v>3325</v>
      </c>
      <c r="B1912">
        <v>116</v>
      </c>
      <c r="C1912">
        <v>1050445</v>
      </c>
      <c r="D1912" t="s">
        <v>3326</v>
      </c>
      <c r="E1912" t="s">
        <v>3327</v>
      </c>
      <c r="F1912" t="s">
        <v>496</v>
      </c>
      <c r="G1912">
        <v>22000000</v>
      </c>
      <c r="H1912">
        <v>2005</v>
      </c>
      <c r="I1912">
        <v>7.8</v>
      </c>
    </row>
    <row r="1913" spans="1:9" x14ac:dyDescent="0.45">
      <c r="A1913" t="s">
        <v>3328</v>
      </c>
      <c r="B1913">
        <v>100</v>
      </c>
      <c r="C1913">
        <v>13746550</v>
      </c>
      <c r="D1913" t="s">
        <v>484</v>
      </c>
      <c r="E1913" t="s">
        <v>3329</v>
      </c>
      <c r="F1913" t="s">
        <v>12</v>
      </c>
      <c r="G1913">
        <v>2000000</v>
      </c>
      <c r="H1913">
        <v>2012</v>
      </c>
      <c r="I1913">
        <v>6.1</v>
      </c>
    </row>
    <row r="1914" spans="1:9" x14ac:dyDescent="0.45">
      <c r="A1914" t="s">
        <v>2927</v>
      </c>
      <c r="B1914">
        <v>104</v>
      </c>
      <c r="C1914">
        <v>20668843</v>
      </c>
      <c r="D1914" t="s">
        <v>1984</v>
      </c>
      <c r="E1914" t="s">
        <v>3330</v>
      </c>
      <c r="F1914" t="s">
        <v>12</v>
      </c>
      <c r="G1914">
        <v>22000000</v>
      </c>
      <c r="H1914">
        <v>2008</v>
      </c>
      <c r="I1914">
        <v>5.8</v>
      </c>
    </row>
    <row r="1915" spans="1:9" x14ac:dyDescent="0.45">
      <c r="A1915" t="s">
        <v>3331</v>
      </c>
      <c r="B1915">
        <v>92</v>
      </c>
      <c r="C1915">
        <v>2963012</v>
      </c>
      <c r="D1915" t="s">
        <v>658</v>
      </c>
      <c r="E1915" t="s">
        <v>3332</v>
      </c>
      <c r="F1915" t="s">
        <v>12</v>
      </c>
      <c r="G1915">
        <v>22000000</v>
      </c>
      <c r="H1915">
        <v>2014</v>
      </c>
      <c r="I1915">
        <v>6.3</v>
      </c>
    </row>
    <row r="1916" spans="1:9" x14ac:dyDescent="0.45">
      <c r="A1916" t="s">
        <v>3333</v>
      </c>
      <c r="B1916">
        <v>105</v>
      </c>
      <c r="C1916">
        <v>1796024</v>
      </c>
      <c r="D1916" t="s">
        <v>1366</v>
      </c>
      <c r="E1916" t="s">
        <v>3334</v>
      </c>
      <c r="F1916" t="s">
        <v>12</v>
      </c>
      <c r="G1916">
        <v>22000000</v>
      </c>
      <c r="H1916">
        <v>2010</v>
      </c>
      <c r="I1916">
        <v>5.4</v>
      </c>
    </row>
    <row r="1917" spans="1:9" x14ac:dyDescent="0.45">
      <c r="A1917" t="s">
        <v>2835</v>
      </c>
      <c r="B1917">
        <v>120</v>
      </c>
      <c r="C1917">
        <v>634277</v>
      </c>
      <c r="D1917" t="s">
        <v>3335</v>
      </c>
      <c r="E1917" t="s">
        <v>3336</v>
      </c>
      <c r="F1917" t="s">
        <v>496</v>
      </c>
      <c r="G1917">
        <v>16000000</v>
      </c>
      <c r="H1917">
        <v>2007</v>
      </c>
      <c r="I1917">
        <v>7.3</v>
      </c>
    </row>
    <row r="1918" spans="1:9" x14ac:dyDescent="0.45">
      <c r="A1918" t="s">
        <v>1629</v>
      </c>
      <c r="B1918">
        <v>116</v>
      </c>
      <c r="C1918">
        <v>11326836</v>
      </c>
      <c r="D1918" t="s">
        <v>730</v>
      </c>
      <c r="E1918" t="s">
        <v>3337</v>
      </c>
      <c r="F1918" t="s">
        <v>12</v>
      </c>
      <c r="G1918">
        <v>22000000</v>
      </c>
      <c r="H1918">
        <v>2013</v>
      </c>
      <c r="I1918">
        <v>6.8</v>
      </c>
    </row>
    <row r="1919" spans="1:9" x14ac:dyDescent="0.45">
      <c r="A1919" t="s">
        <v>448</v>
      </c>
      <c r="B1919">
        <v>119</v>
      </c>
      <c r="C1919">
        <v>49024969</v>
      </c>
      <c r="D1919" t="s">
        <v>737</v>
      </c>
      <c r="E1919" t="s">
        <v>3338</v>
      </c>
      <c r="F1919" t="s">
        <v>12</v>
      </c>
      <c r="G1919">
        <v>25000000</v>
      </c>
      <c r="H1919">
        <v>2007</v>
      </c>
      <c r="I1919">
        <v>7.3</v>
      </c>
    </row>
    <row r="1920" spans="1:9" x14ac:dyDescent="0.45">
      <c r="A1920" t="s">
        <v>844</v>
      </c>
      <c r="B1920">
        <v>101</v>
      </c>
      <c r="C1920">
        <v>22294341</v>
      </c>
      <c r="D1920" t="s">
        <v>1416</v>
      </c>
      <c r="E1920" t="s">
        <v>3339</v>
      </c>
      <c r="F1920" t="s">
        <v>12</v>
      </c>
      <c r="G1920">
        <v>21500000</v>
      </c>
      <c r="H1920">
        <v>1996</v>
      </c>
      <c r="I1920">
        <v>6.5</v>
      </c>
    </row>
    <row r="1921" spans="1:9" x14ac:dyDescent="0.45">
      <c r="A1921" t="s">
        <v>2036</v>
      </c>
      <c r="B1921">
        <v>117</v>
      </c>
      <c r="C1921">
        <v>24362501</v>
      </c>
      <c r="D1921" t="s">
        <v>730</v>
      </c>
      <c r="E1921" t="s">
        <v>3340</v>
      </c>
      <c r="F1921" t="s">
        <v>12</v>
      </c>
      <c r="G1921">
        <v>21500000</v>
      </c>
      <c r="H1921">
        <v>1999</v>
      </c>
      <c r="I1921">
        <v>7.2</v>
      </c>
    </row>
    <row r="1922" spans="1:9" x14ac:dyDescent="0.45">
      <c r="A1922" t="s">
        <v>1341</v>
      </c>
      <c r="B1922">
        <v>112</v>
      </c>
      <c r="C1922">
        <v>16684352</v>
      </c>
      <c r="D1922" t="s">
        <v>570</v>
      </c>
      <c r="E1922" t="s">
        <v>3342</v>
      </c>
      <c r="F1922" t="s">
        <v>12</v>
      </c>
      <c r="G1922">
        <v>17000000</v>
      </c>
      <c r="H1922">
        <v>2012</v>
      </c>
      <c r="I1922">
        <v>6.3</v>
      </c>
    </row>
    <row r="1923" spans="1:9" x14ac:dyDescent="0.45">
      <c r="A1923" t="s">
        <v>1246</v>
      </c>
      <c r="B1923">
        <v>136</v>
      </c>
      <c r="C1923">
        <v>46700000</v>
      </c>
      <c r="D1923" t="s">
        <v>17</v>
      </c>
      <c r="E1923" t="s">
        <v>3343</v>
      </c>
      <c r="F1923" t="s">
        <v>12</v>
      </c>
      <c r="G1923">
        <v>21000000</v>
      </c>
      <c r="H1923">
        <v>1982</v>
      </c>
      <c r="I1923">
        <v>5.9</v>
      </c>
    </row>
    <row r="1924" spans="1:9" x14ac:dyDescent="0.45">
      <c r="A1924" t="s">
        <v>3344</v>
      </c>
      <c r="B1924">
        <v>81</v>
      </c>
      <c r="C1924">
        <v>52008288</v>
      </c>
      <c r="D1924" t="s">
        <v>3345</v>
      </c>
      <c r="E1924" t="s">
        <v>3346</v>
      </c>
      <c r="F1924" t="s">
        <v>12</v>
      </c>
      <c r="G1924">
        <v>21000000</v>
      </c>
      <c r="H1924">
        <v>1999</v>
      </c>
      <c r="I1924">
        <v>7.8</v>
      </c>
    </row>
    <row r="1925" spans="1:9" x14ac:dyDescent="0.45">
      <c r="A1925" t="s">
        <v>671</v>
      </c>
      <c r="B1925">
        <v>87</v>
      </c>
      <c r="C1925">
        <v>8579684</v>
      </c>
      <c r="D1925" t="s">
        <v>565</v>
      </c>
      <c r="E1925" t="s">
        <v>3347</v>
      </c>
      <c r="F1925" t="s">
        <v>12</v>
      </c>
      <c r="G1925">
        <v>9000000</v>
      </c>
      <c r="H1925">
        <v>2007</v>
      </c>
      <c r="I1925">
        <v>7.4</v>
      </c>
    </row>
    <row r="1926" spans="1:9" x14ac:dyDescent="0.45">
      <c r="A1926" t="s">
        <v>3348</v>
      </c>
      <c r="B1926">
        <v>96</v>
      </c>
      <c r="C1926">
        <v>42660000</v>
      </c>
      <c r="D1926" t="s">
        <v>57</v>
      </c>
      <c r="E1926" t="s">
        <v>3349</v>
      </c>
      <c r="F1926" t="s">
        <v>12</v>
      </c>
      <c r="G1926">
        <v>17000000</v>
      </c>
      <c r="H1926">
        <v>1993</v>
      </c>
      <c r="I1926">
        <v>4.8</v>
      </c>
    </row>
    <row r="1927" spans="1:9" x14ac:dyDescent="0.45">
      <c r="A1927" t="s">
        <v>1374</v>
      </c>
      <c r="B1927">
        <v>106</v>
      </c>
      <c r="C1927">
        <v>40219708</v>
      </c>
      <c r="D1927" t="s">
        <v>1274</v>
      </c>
      <c r="E1927" t="s">
        <v>3350</v>
      </c>
      <c r="F1927" t="s">
        <v>12</v>
      </c>
      <c r="G1927">
        <v>21000000</v>
      </c>
      <c r="H1927">
        <v>2001</v>
      </c>
      <c r="I1927">
        <v>6.3</v>
      </c>
    </row>
    <row r="1928" spans="1:9" x14ac:dyDescent="0.45">
      <c r="A1928" t="s">
        <v>1396</v>
      </c>
      <c r="B1928">
        <v>122</v>
      </c>
      <c r="C1928">
        <v>132088910</v>
      </c>
      <c r="D1928" t="s">
        <v>481</v>
      </c>
      <c r="E1928" t="s">
        <v>3351</v>
      </c>
      <c r="F1928" t="s">
        <v>12</v>
      </c>
      <c r="G1928">
        <v>21000000</v>
      </c>
      <c r="H1928">
        <v>2012</v>
      </c>
      <c r="I1928">
        <v>7.8</v>
      </c>
    </row>
    <row r="1929" spans="1:9" x14ac:dyDescent="0.45">
      <c r="A1929" t="s">
        <v>1822</v>
      </c>
      <c r="B1929">
        <v>123</v>
      </c>
      <c r="C1929">
        <v>36581633</v>
      </c>
      <c r="D1929" t="s">
        <v>584</v>
      </c>
      <c r="E1929" t="s">
        <v>3352</v>
      </c>
      <c r="F1929" t="s">
        <v>12</v>
      </c>
      <c r="G1929">
        <v>21000000</v>
      </c>
      <c r="H1929">
        <v>2007</v>
      </c>
      <c r="I1929">
        <v>7.5</v>
      </c>
    </row>
    <row r="1930" spans="1:9" x14ac:dyDescent="0.45">
      <c r="A1930" t="s">
        <v>379</v>
      </c>
      <c r="B1930">
        <v>92</v>
      </c>
      <c r="C1930">
        <v>25296447</v>
      </c>
      <c r="D1930" t="s">
        <v>115</v>
      </c>
      <c r="E1930" t="s">
        <v>3353</v>
      </c>
      <c r="F1930" t="s">
        <v>12</v>
      </c>
      <c r="G1930">
        <v>21000000</v>
      </c>
      <c r="H1930">
        <v>2002</v>
      </c>
      <c r="I1930">
        <v>6.8</v>
      </c>
    </row>
    <row r="1931" spans="1:9" x14ac:dyDescent="0.45">
      <c r="A1931" t="s">
        <v>2912</v>
      </c>
      <c r="B1931">
        <v>110</v>
      </c>
      <c r="C1931">
        <v>24848292</v>
      </c>
      <c r="D1931" t="s">
        <v>1104</v>
      </c>
      <c r="E1931" t="s">
        <v>3354</v>
      </c>
      <c r="F1931" t="s">
        <v>12</v>
      </c>
      <c r="G1931">
        <v>20000000</v>
      </c>
      <c r="H1931">
        <v>2008</v>
      </c>
      <c r="I1931">
        <v>6.6</v>
      </c>
    </row>
    <row r="1932" spans="1:9" x14ac:dyDescent="0.45">
      <c r="A1932" t="s">
        <v>3355</v>
      </c>
      <c r="B1932">
        <v>104</v>
      </c>
      <c r="C1932">
        <v>17757087</v>
      </c>
      <c r="D1932" t="s">
        <v>1454</v>
      </c>
      <c r="E1932" t="s">
        <v>3356</v>
      </c>
      <c r="F1932" t="s">
        <v>12</v>
      </c>
      <c r="G1932">
        <v>21000000</v>
      </c>
      <c r="H1932">
        <v>1999</v>
      </c>
      <c r="I1932">
        <v>4.5999999999999996</v>
      </c>
    </row>
    <row r="1933" spans="1:9" x14ac:dyDescent="0.45">
      <c r="A1933" t="s">
        <v>16</v>
      </c>
      <c r="B1933">
        <v>98</v>
      </c>
      <c r="C1933">
        <v>9430988</v>
      </c>
      <c r="D1933" t="s">
        <v>481</v>
      </c>
      <c r="E1933" t="s">
        <v>3357</v>
      </c>
      <c r="F1933" t="s">
        <v>12</v>
      </c>
      <c r="G1933">
        <v>17000000</v>
      </c>
      <c r="H1933">
        <v>2009</v>
      </c>
      <c r="I1933">
        <v>7.1</v>
      </c>
    </row>
    <row r="1934" spans="1:9" x14ac:dyDescent="0.45">
      <c r="A1934" t="s">
        <v>3358</v>
      </c>
      <c r="B1934">
        <v>120</v>
      </c>
      <c r="C1934">
        <v>16284360</v>
      </c>
      <c r="D1934" t="s">
        <v>863</v>
      </c>
      <c r="E1934" t="s">
        <v>3359</v>
      </c>
      <c r="F1934" t="s">
        <v>12</v>
      </c>
      <c r="G1934">
        <v>21000000</v>
      </c>
      <c r="H1934">
        <v>2008</v>
      </c>
      <c r="I1934">
        <v>6.1</v>
      </c>
    </row>
    <row r="1935" spans="1:9" x14ac:dyDescent="0.45">
      <c r="A1935" t="s">
        <v>640</v>
      </c>
      <c r="B1935">
        <v>112</v>
      </c>
      <c r="C1935">
        <v>6830957</v>
      </c>
      <c r="D1935" t="s">
        <v>73</v>
      </c>
      <c r="E1935" t="s">
        <v>3360</v>
      </c>
      <c r="F1935" t="s">
        <v>12</v>
      </c>
      <c r="G1935">
        <v>21000000</v>
      </c>
      <c r="H1935">
        <v>2002</v>
      </c>
      <c r="I1935">
        <v>6.7</v>
      </c>
    </row>
    <row r="1936" spans="1:9" x14ac:dyDescent="0.45">
      <c r="A1936" t="s">
        <v>3361</v>
      </c>
      <c r="B1936">
        <v>127</v>
      </c>
      <c r="C1936">
        <v>24104113</v>
      </c>
      <c r="D1936" t="s">
        <v>658</v>
      </c>
      <c r="E1936" t="s">
        <v>3362</v>
      </c>
      <c r="F1936" t="s">
        <v>12</v>
      </c>
      <c r="G1936">
        <v>20000000</v>
      </c>
      <c r="H1936">
        <v>2011</v>
      </c>
      <c r="I1936">
        <v>7.1</v>
      </c>
    </row>
    <row r="1937" spans="1:9" x14ac:dyDescent="0.45">
      <c r="A1937" t="s">
        <v>3363</v>
      </c>
      <c r="B1937">
        <v>102</v>
      </c>
      <c r="C1937">
        <v>15593</v>
      </c>
      <c r="D1937" t="s">
        <v>481</v>
      </c>
      <c r="E1937" t="s">
        <v>3364</v>
      </c>
      <c r="F1937" t="s">
        <v>12</v>
      </c>
      <c r="G1937">
        <v>21000000</v>
      </c>
      <c r="H1937">
        <v>1999</v>
      </c>
      <c r="I1937">
        <v>5.8</v>
      </c>
    </row>
    <row r="1938" spans="1:9" x14ac:dyDescent="0.45">
      <c r="A1938" t="s">
        <v>2952</v>
      </c>
      <c r="B1938">
        <v>91</v>
      </c>
      <c r="C1938">
        <v>958319</v>
      </c>
      <c r="D1938" t="s">
        <v>1152</v>
      </c>
      <c r="E1938" t="s">
        <v>3365</v>
      </c>
      <c r="F1938" t="s">
        <v>12</v>
      </c>
      <c r="G1938">
        <v>21000000</v>
      </c>
      <c r="H1938">
        <v>2011</v>
      </c>
      <c r="I1938">
        <v>6.7</v>
      </c>
    </row>
    <row r="1939" spans="1:9" x14ac:dyDescent="0.45">
      <c r="A1939" t="s">
        <v>3366</v>
      </c>
      <c r="B1939">
        <v>114</v>
      </c>
      <c r="C1939">
        <v>69700000</v>
      </c>
      <c r="D1939" t="s">
        <v>1969</v>
      </c>
      <c r="E1939" t="s">
        <v>3367</v>
      </c>
      <c r="F1939" t="s">
        <v>12</v>
      </c>
      <c r="G1939">
        <v>35000000</v>
      </c>
      <c r="H1939">
        <v>1982</v>
      </c>
      <c r="I1939">
        <v>5.8</v>
      </c>
    </row>
    <row r="1940" spans="1:9" x14ac:dyDescent="0.45">
      <c r="A1940" t="s">
        <v>1801</v>
      </c>
      <c r="B1940">
        <v>115</v>
      </c>
      <c r="C1940">
        <v>2840417</v>
      </c>
      <c r="D1940" t="s">
        <v>1454</v>
      </c>
      <c r="E1940" t="s">
        <v>3368</v>
      </c>
      <c r="F1940" t="s">
        <v>12</v>
      </c>
      <c r="G1940">
        <v>31000000</v>
      </c>
      <c r="H1940">
        <v>1999</v>
      </c>
      <c r="I1940">
        <v>6.8</v>
      </c>
    </row>
    <row r="1941" spans="1:9" x14ac:dyDescent="0.45">
      <c r="A1941" t="s">
        <v>130</v>
      </c>
      <c r="B1941">
        <v>115</v>
      </c>
      <c r="C1941">
        <v>242374454</v>
      </c>
      <c r="D1941" t="s">
        <v>44</v>
      </c>
      <c r="E1941" t="s">
        <v>3369</v>
      </c>
      <c r="F1941" t="s">
        <v>12</v>
      </c>
      <c r="G1941">
        <v>18000000</v>
      </c>
      <c r="H1941">
        <v>1981</v>
      </c>
      <c r="I1941">
        <v>8.5</v>
      </c>
    </row>
    <row r="1942" spans="1:9" x14ac:dyDescent="0.45">
      <c r="A1942" t="s">
        <v>426</v>
      </c>
      <c r="B1942">
        <v>120</v>
      </c>
      <c r="C1942">
        <v>173585516</v>
      </c>
      <c r="D1942" t="s">
        <v>810</v>
      </c>
      <c r="E1942" t="s">
        <v>3370</v>
      </c>
      <c r="F1942" t="s">
        <v>12</v>
      </c>
      <c r="G1942">
        <v>18000000</v>
      </c>
      <c r="H1942">
        <v>1992</v>
      </c>
      <c r="I1942">
        <v>6.6</v>
      </c>
    </row>
    <row r="1943" spans="1:9" x14ac:dyDescent="0.45">
      <c r="A1943" t="s">
        <v>130</v>
      </c>
      <c r="B1943">
        <v>135</v>
      </c>
      <c r="C1943">
        <v>128300000</v>
      </c>
      <c r="D1943" t="s">
        <v>634</v>
      </c>
      <c r="E1943" t="s">
        <v>3371</v>
      </c>
      <c r="F1943" t="s">
        <v>12</v>
      </c>
      <c r="G1943">
        <v>19400870</v>
      </c>
      <c r="H1943">
        <v>1977</v>
      </c>
      <c r="I1943">
        <v>7.7</v>
      </c>
    </row>
    <row r="1944" spans="1:9" x14ac:dyDescent="0.45">
      <c r="A1944" t="s">
        <v>3372</v>
      </c>
      <c r="B1944">
        <v>90</v>
      </c>
      <c r="C1944">
        <v>20259297</v>
      </c>
      <c r="D1944" t="s">
        <v>1072</v>
      </c>
      <c r="E1944" t="s">
        <v>3373</v>
      </c>
      <c r="F1944" t="s">
        <v>12</v>
      </c>
      <c r="G1944">
        <v>20000000</v>
      </c>
      <c r="H1944">
        <v>2006</v>
      </c>
      <c r="I1944">
        <v>4.7</v>
      </c>
    </row>
    <row r="1945" spans="1:9" x14ac:dyDescent="0.45">
      <c r="A1945" t="s">
        <v>590</v>
      </c>
      <c r="B1945">
        <v>100</v>
      </c>
      <c r="C1945">
        <v>153665036</v>
      </c>
      <c r="D1945" t="s">
        <v>139</v>
      </c>
      <c r="E1945" t="s">
        <v>3374</v>
      </c>
      <c r="F1945" t="s">
        <v>12</v>
      </c>
      <c r="G1945">
        <v>28000000</v>
      </c>
      <c r="H1945">
        <v>1987</v>
      </c>
      <c r="I1945">
        <v>6.4</v>
      </c>
    </row>
    <row r="1946" spans="1:9" x14ac:dyDescent="0.45">
      <c r="A1946" t="s">
        <v>891</v>
      </c>
      <c r="B1946">
        <v>105</v>
      </c>
      <c r="C1946">
        <v>132541238</v>
      </c>
      <c r="D1946" t="s">
        <v>565</v>
      </c>
      <c r="E1946" t="s">
        <v>3375</v>
      </c>
      <c r="F1946" t="s">
        <v>12</v>
      </c>
      <c r="G1946">
        <v>33000000</v>
      </c>
      <c r="H1946">
        <v>2003</v>
      </c>
      <c r="I1946">
        <v>5.5</v>
      </c>
    </row>
    <row r="1947" spans="1:9" x14ac:dyDescent="0.45">
      <c r="A1947" t="s">
        <v>933</v>
      </c>
      <c r="B1947">
        <v>138</v>
      </c>
      <c r="C1947">
        <v>130727000</v>
      </c>
      <c r="D1947" t="s">
        <v>2197</v>
      </c>
      <c r="E1947" t="s">
        <v>3376</v>
      </c>
      <c r="F1947" t="s">
        <v>12</v>
      </c>
      <c r="G1947">
        <v>19000000</v>
      </c>
      <c r="H1947">
        <v>1991</v>
      </c>
      <c r="I1947">
        <v>8.6</v>
      </c>
    </row>
    <row r="1948" spans="1:9" x14ac:dyDescent="0.45">
      <c r="A1948" t="s">
        <v>3377</v>
      </c>
      <c r="B1948">
        <v>94</v>
      </c>
      <c r="C1948">
        <v>121697350</v>
      </c>
      <c r="D1948" t="s">
        <v>2129</v>
      </c>
      <c r="E1948" t="s">
        <v>3378</v>
      </c>
      <c r="F1948" t="s">
        <v>12</v>
      </c>
      <c r="G1948">
        <v>20000000</v>
      </c>
      <c r="H1948">
        <v>1992</v>
      </c>
      <c r="I1948">
        <v>7</v>
      </c>
    </row>
    <row r="1949" spans="1:9" x14ac:dyDescent="0.45">
      <c r="A1949" t="s">
        <v>3379</v>
      </c>
      <c r="B1949">
        <v>101</v>
      </c>
      <c r="C1949">
        <v>117224271</v>
      </c>
      <c r="D1949" t="s">
        <v>3380</v>
      </c>
      <c r="E1949" t="s">
        <v>3381</v>
      </c>
      <c r="F1949" t="s">
        <v>12</v>
      </c>
      <c r="G1949">
        <v>20000000</v>
      </c>
      <c r="H1949">
        <v>2010</v>
      </c>
      <c r="I1949">
        <v>7.1</v>
      </c>
    </row>
    <row r="1950" spans="1:9" x14ac:dyDescent="0.45">
      <c r="A1950" t="s">
        <v>3382</v>
      </c>
      <c r="B1950">
        <v>131</v>
      </c>
      <c r="C1950">
        <v>102922376</v>
      </c>
      <c r="D1950" t="s">
        <v>2792</v>
      </c>
      <c r="E1950" t="s">
        <v>3383</v>
      </c>
      <c r="F1950" t="s">
        <v>12</v>
      </c>
      <c r="G1950">
        <v>20000000</v>
      </c>
      <c r="H1950">
        <v>1978</v>
      </c>
      <c r="I1950">
        <v>5.7</v>
      </c>
    </row>
    <row r="1951" spans="1:9" x14ac:dyDescent="0.45">
      <c r="A1951" t="s">
        <v>114</v>
      </c>
      <c r="B1951">
        <v>112</v>
      </c>
      <c r="C1951">
        <v>137387272</v>
      </c>
      <c r="D1951" t="s">
        <v>1020</v>
      </c>
      <c r="E1951" t="s">
        <v>3384</v>
      </c>
      <c r="F1951" t="s">
        <v>12</v>
      </c>
      <c r="G1951">
        <v>20000000</v>
      </c>
      <c r="H1951">
        <v>2013</v>
      </c>
      <c r="I1951">
        <v>7.5</v>
      </c>
    </row>
    <row r="1952" spans="1:9" x14ac:dyDescent="0.45">
      <c r="A1952" t="s">
        <v>1377</v>
      </c>
      <c r="B1952">
        <v>95</v>
      </c>
      <c r="C1952">
        <v>82301521</v>
      </c>
      <c r="D1952" t="s">
        <v>3128</v>
      </c>
      <c r="E1952" t="s">
        <v>3385</v>
      </c>
      <c r="F1952" t="s">
        <v>12</v>
      </c>
      <c r="G1952">
        <v>32000000</v>
      </c>
      <c r="H1952">
        <v>2005</v>
      </c>
      <c r="I1952">
        <v>4.5999999999999996</v>
      </c>
    </row>
    <row r="1953" spans="1:9" x14ac:dyDescent="0.45">
      <c r="A1953" t="s">
        <v>1446</v>
      </c>
      <c r="B1953">
        <v>100</v>
      </c>
      <c r="C1953">
        <v>84518155</v>
      </c>
      <c r="D1953" t="s">
        <v>565</v>
      </c>
      <c r="E1953" t="s">
        <v>3386</v>
      </c>
      <c r="F1953" t="s">
        <v>12</v>
      </c>
      <c r="G1953">
        <v>20000000</v>
      </c>
      <c r="H1953">
        <v>2014</v>
      </c>
      <c r="I1953">
        <v>4.9000000000000004</v>
      </c>
    </row>
    <row r="1954" spans="1:9" x14ac:dyDescent="0.45">
      <c r="A1954" t="s">
        <v>2944</v>
      </c>
      <c r="B1954">
        <v>108</v>
      </c>
      <c r="C1954">
        <v>81257845</v>
      </c>
      <c r="D1954" t="s">
        <v>2129</v>
      </c>
      <c r="E1954" t="s">
        <v>3387</v>
      </c>
      <c r="F1954" t="s">
        <v>12</v>
      </c>
      <c r="G1954">
        <v>35000000</v>
      </c>
      <c r="H1954">
        <v>2003</v>
      </c>
      <c r="I1954">
        <v>7.1</v>
      </c>
    </row>
    <row r="1955" spans="1:9" x14ac:dyDescent="0.45">
      <c r="A1955" t="s">
        <v>801</v>
      </c>
      <c r="B1955">
        <v>101</v>
      </c>
      <c r="C1955">
        <v>70360285</v>
      </c>
      <c r="D1955" t="s">
        <v>91</v>
      </c>
      <c r="E1955" t="s">
        <v>3388</v>
      </c>
      <c r="F1955" t="s">
        <v>12</v>
      </c>
      <c r="G1955">
        <v>18000000</v>
      </c>
      <c r="H1955">
        <v>1995</v>
      </c>
      <c r="I1955">
        <v>5.8</v>
      </c>
    </row>
    <row r="1956" spans="1:9" x14ac:dyDescent="0.45">
      <c r="A1956" t="s">
        <v>1303</v>
      </c>
      <c r="B1956">
        <v>109</v>
      </c>
      <c r="C1956">
        <v>69148997</v>
      </c>
      <c r="D1956" t="s">
        <v>339</v>
      </c>
      <c r="E1956" t="s">
        <v>3389</v>
      </c>
      <c r="F1956" t="s">
        <v>12</v>
      </c>
      <c r="G1956">
        <v>37000000</v>
      </c>
      <c r="H1956">
        <v>2004</v>
      </c>
      <c r="I1956">
        <v>5.4</v>
      </c>
    </row>
    <row r="1957" spans="1:9" x14ac:dyDescent="0.45">
      <c r="A1957" t="s">
        <v>2678</v>
      </c>
      <c r="B1957">
        <v>115</v>
      </c>
      <c r="C1957">
        <v>82624961</v>
      </c>
      <c r="D1957" t="s">
        <v>863</v>
      </c>
      <c r="E1957" t="s">
        <v>3390</v>
      </c>
      <c r="F1957" t="s">
        <v>12</v>
      </c>
      <c r="G1957">
        <v>20000000</v>
      </c>
      <c r="H1957">
        <v>2011</v>
      </c>
      <c r="I1957">
        <v>7.3</v>
      </c>
    </row>
    <row r="1958" spans="1:9" x14ac:dyDescent="0.45">
      <c r="A1958" t="s">
        <v>833</v>
      </c>
      <c r="B1958">
        <v>117</v>
      </c>
      <c r="C1958">
        <v>67325559</v>
      </c>
      <c r="D1958" t="s">
        <v>3391</v>
      </c>
      <c r="E1958" t="s">
        <v>3392</v>
      </c>
      <c r="F1958" t="s">
        <v>12</v>
      </c>
      <c r="G1958">
        <v>20000000</v>
      </c>
      <c r="H1958">
        <v>2003</v>
      </c>
      <c r="I1958">
        <v>7.1</v>
      </c>
    </row>
    <row r="1959" spans="1:9" x14ac:dyDescent="0.45">
      <c r="A1959" t="s">
        <v>2050</v>
      </c>
      <c r="B1959">
        <v>107</v>
      </c>
      <c r="C1959">
        <v>62933793</v>
      </c>
      <c r="D1959" t="s">
        <v>3393</v>
      </c>
      <c r="E1959" t="s">
        <v>3394</v>
      </c>
      <c r="F1959" t="s">
        <v>12</v>
      </c>
      <c r="G1959">
        <v>20000000</v>
      </c>
      <c r="H1959">
        <v>2010</v>
      </c>
      <c r="I1959">
        <v>5.8</v>
      </c>
    </row>
    <row r="1960" spans="1:9" x14ac:dyDescent="0.45">
      <c r="A1960" t="s">
        <v>3395</v>
      </c>
      <c r="B1960">
        <v>134</v>
      </c>
      <c r="C1960">
        <v>56667870</v>
      </c>
      <c r="D1960" t="s">
        <v>1975</v>
      </c>
      <c r="E1960" t="s">
        <v>3396</v>
      </c>
      <c r="F1960" t="s">
        <v>12</v>
      </c>
      <c r="G1960">
        <v>20000000</v>
      </c>
      <c r="H1960">
        <v>2013</v>
      </c>
      <c r="I1960">
        <v>8.1</v>
      </c>
    </row>
    <row r="1961" spans="1:9" x14ac:dyDescent="0.45">
      <c r="A1961" t="s">
        <v>2765</v>
      </c>
      <c r="B1961">
        <v>118</v>
      </c>
      <c r="C1961">
        <v>56398162</v>
      </c>
      <c r="D1961" t="s">
        <v>1923</v>
      </c>
      <c r="E1961" t="s">
        <v>3397</v>
      </c>
      <c r="F1961" t="s">
        <v>12</v>
      </c>
      <c r="G1961">
        <v>20000000</v>
      </c>
      <c r="H1961">
        <v>2002</v>
      </c>
      <c r="I1961">
        <v>5.7</v>
      </c>
    </row>
    <row r="1962" spans="1:9" x14ac:dyDescent="0.45">
      <c r="A1962" t="s">
        <v>3049</v>
      </c>
      <c r="B1962">
        <v>121</v>
      </c>
      <c r="C1962">
        <v>60072596</v>
      </c>
      <c r="D1962" t="s">
        <v>481</v>
      </c>
      <c r="E1962" t="s">
        <v>3398</v>
      </c>
      <c r="F1962" t="s">
        <v>12</v>
      </c>
      <c r="G1962">
        <v>20000000</v>
      </c>
      <c r="H1962">
        <v>2010</v>
      </c>
      <c r="I1962">
        <v>4.4000000000000004</v>
      </c>
    </row>
    <row r="1963" spans="1:9" x14ac:dyDescent="0.45">
      <c r="A1963" t="s">
        <v>88</v>
      </c>
      <c r="B1963">
        <v>105</v>
      </c>
      <c r="C1963">
        <v>56362352</v>
      </c>
      <c r="D1963" t="s">
        <v>3399</v>
      </c>
      <c r="E1963" t="s">
        <v>3400</v>
      </c>
      <c r="F1963" t="s">
        <v>12</v>
      </c>
      <c r="G1963">
        <v>20000000</v>
      </c>
      <c r="H1963">
        <v>1990</v>
      </c>
      <c r="I1963">
        <v>7.9</v>
      </c>
    </row>
    <row r="1964" spans="1:9" x14ac:dyDescent="0.45">
      <c r="A1964" t="s">
        <v>3401</v>
      </c>
      <c r="B1964">
        <v>110</v>
      </c>
      <c r="C1964">
        <v>56154094</v>
      </c>
      <c r="D1964" t="s">
        <v>73</v>
      </c>
      <c r="E1964" t="s">
        <v>3402</v>
      </c>
      <c r="F1964" t="s">
        <v>12</v>
      </c>
      <c r="G1964">
        <v>20000000</v>
      </c>
      <c r="H1964">
        <v>2016</v>
      </c>
      <c r="I1964">
        <v>7.6</v>
      </c>
    </row>
    <row r="1965" spans="1:9" x14ac:dyDescent="0.45">
      <c r="A1965" t="s">
        <v>3049</v>
      </c>
      <c r="B1965">
        <v>114</v>
      </c>
      <c r="C1965">
        <v>65623128</v>
      </c>
      <c r="D1965" t="s">
        <v>2955</v>
      </c>
      <c r="E1965" t="s">
        <v>3403</v>
      </c>
      <c r="F1965" t="s">
        <v>12</v>
      </c>
      <c r="G1965">
        <v>20000000</v>
      </c>
      <c r="H1965">
        <v>2012</v>
      </c>
      <c r="I1965">
        <v>4.8</v>
      </c>
    </row>
    <row r="1966" spans="1:9" x14ac:dyDescent="0.45">
      <c r="A1966" t="s">
        <v>3404</v>
      </c>
      <c r="B1966">
        <v>100</v>
      </c>
      <c r="C1966">
        <v>55461307</v>
      </c>
      <c r="D1966" t="s">
        <v>565</v>
      </c>
      <c r="E1966" t="s">
        <v>3405</v>
      </c>
      <c r="F1966" t="s">
        <v>12</v>
      </c>
      <c r="G1966">
        <v>20000000</v>
      </c>
      <c r="H1966">
        <v>2016</v>
      </c>
      <c r="I1966">
        <v>6.7</v>
      </c>
    </row>
    <row r="1967" spans="1:9" x14ac:dyDescent="0.45">
      <c r="A1967" t="s">
        <v>3406</v>
      </c>
      <c r="B1967">
        <v>72</v>
      </c>
      <c r="C1967">
        <v>48423368</v>
      </c>
      <c r="D1967" t="s">
        <v>212</v>
      </c>
      <c r="E1967" t="s">
        <v>3407</v>
      </c>
      <c r="F1967" t="s">
        <v>12</v>
      </c>
      <c r="G1967">
        <v>20000000</v>
      </c>
      <c r="H1967">
        <v>2002</v>
      </c>
      <c r="I1967">
        <v>5.8</v>
      </c>
    </row>
    <row r="1968" spans="1:9" x14ac:dyDescent="0.45">
      <c r="A1968" t="s">
        <v>3408</v>
      </c>
      <c r="B1968">
        <v>128</v>
      </c>
      <c r="C1968">
        <v>52066000</v>
      </c>
      <c r="D1968" t="s">
        <v>1975</v>
      </c>
      <c r="E1968" t="s">
        <v>3409</v>
      </c>
      <c r="F1968" t="s">
        <v>12</v>
      </c>
      <c r="G1968">
        <v>20000000</v>
      </c>
      <c r="H1968">
        <v>2014</v>
      </c>
      <c r="I1968">
        <v>7.5</v>
      </c>
    </row>
    <row r="1969" spans="1:9" x14ac:dyDescent="0.45">
      <c r="A1969" t="s">
        <v>3410</v>
      </c>
      <c r="B1969">
        <v>72</v>
      </c>
      <c r="C1969">
        <v>47887943</v>
      </c>
      <c r="D1969" t="s">
        <v>3411</v>
      </c>
      <c r="E1969" t="s">
        <v>3412</v>
      </c>
      <c r="F1969" t="s">
        <v>12</v>
      </c>
      <c r="G1969">
        <v>20000000</v>
      </c>
      <c r="H1969">
        <v>2003</v>
      </c>
      <c r="I1969">
        <v>5.4</v>
      </c>
    </row>
    <row r="1970" spans="1:9" x14ac:dyDescent="0.45">
      <c r="A1970" t="s">
        <v>2223</v>
      </c>
      <c r="B1970">
        <v>89</v>
      </c>
      <c r="C1970">
        <v>46363118</v>
      </c>
      <c r="D1970" t="s">
        <v>2037</v>
      </c>
      <c r="E1970" t="s">
        <v>3413</v>
      </c>
      <c r="F1970" t="s">
        <v>12</v>
      </c>
      <c r="G1970">
        <v>20000000</v>
      </c>
      <c r="H1970">
        <v>2005</v>
      </c>
      <c r="I1970">
        <v>4.0999999999999996</v>
      </c>
    </row>
    <row r="1971" spans="1:9" x14ac:dyDescent="0.45">
      <c r="A1971" t="s">
        <v>3414</v>
      </c>
      <c r="B1971">
        <v>96</v>
      </c>
      <c r="C1971">
        <v>47852604</v>
      </c>
      <c r="D1971" t="s">
        <v>658</v>
      </c>
      <c r="E1971" t="s">
        <v>3415</v>
      </c>
      <c r="F1971" t="s">
        <v>12</v>
      </c>
      <c r="G1971">
        <v>20000000</v>
      </c>
      <c r="H1971">
        <v>2007</v>
      </c>
      <c r="I1971">
        <v>5.9</v>
      </c>
    </row>
    <row r="1972" spans="1:9" x14ac:dyDescent="0.45">
      <c r="A1972" t="s">
        <v>3416</v>
      </c>
      <c r="B1972">
        <v>77</v>
      </c>
      <c r="C1972">
        <v>45542421</v>
      </c>
      <c r="D1972" t="s">
        <v>3417</v>
      </c>
      <c r="E1972" t="s">
        <v>3418</v>
      </c>
      <c r="F1972" t="s">
        <v>12</v>
      </c>
      <c r="G1972">
        <v>30000000</v>
      </c>
      <c r="H1972">
        <v>2000</v>
      </c>
      <c r="I1972">
        <v>6.3</v>
      </c>
    </row>
    <row r="1973" spans="1:9" x14ac:dyDescent="0.45">
      <c r="A1973" t="s">
        <v>2567</v>
      </c>
      <c r="B1973">
        <v>111</v>
      </c>
      <c r="C1973">
        <v>42652003</v>
      </c>
      <c r="D1973" t="s">
        <v>3001</v>
      </c>
      <c r="E1973" t="s">
        <v>3419</v>
      </c>
      <c r="F1973" t="s">
        <v>12</v>
      </c>
      <c r="G1973">
        <v>20000000</v>
      </c>
      <c r="H1973">
        <v>2015</v>
      </c>
      <c r="I1973">
        <v>6.8</v>
      </c>
    </row>
    <row r="1974" spans="1:9" x14ac:dyDescent="0.45">
      <c r="A1974" t="s">
        <v>143</v>
      </c>
      <c r="B1974">
        <v>128</v>
      </c>
      <c r="C1974">
        <v>44988180</v>
      </c>
      <c r="D1974" t="s">
        <v>3420</v>
      </c>
      <c r="E1974" t="s">
        <v>3421</v>
      </c>
      <c r="F1974" t="s">
        <v>12</v>
      </c>
      <c r="G1974">
        <v>20000000</v>
      </c>
      <c r="H1974">
        <v>2015</v>
      </c>
      <c r="I1974">
        <v>8.1</v>
      </c>
    </row>
    <row r="1975" spans="1:9" x14ac:dyDescent="0.45">
      <c r="A1975" t="s">
        <v>3219</v>
      </c>
      <c r="B1975">
        <v>110</v>
      </c>
      <c r="C1975">
        <v>39263506</v>
      </c>
      <c r="D1975" t="s">
        <v>730</v>
      </c>
      <c r="E1975" t="s">
        <v>3422</v>
      </c>
      <c r="F1975" t="s">
        <v>12</v>
      </c>
      <c r="G1975">
        <v>22000000</v>
      </c>
      <c r="H1975">
        <v>2008</v>
      </c>
      <c r="I1975">
        <v>6.1</v>
      </c>
    </row>
    <row r="1976" spans="1:9" x14ac:dyDescent="0.45">
      <c r="A1976" t="s">
        <v>3423</v>
      </c>
      <c r="B1976">
        <v>137</v>
      </c>
      <c r="C1976">
        <v>39143839</v>
      </c>
      <c r="D1976" t="s">
        <v>1847</v>
      </c>
      <c r="E1976" t="s">
        <v>3424</v>
      </c>
      <c r="F1976" t="s">
        <v>12</v>
      </c>
      <c r="G1976">
        <v>20000000</v>
      </c>
      <c r="H1976">
        <v>2006</v>
      </c>
      <c r="I1976">
        <v>5</v>
      </c>
    </row>
    <row r="1977" spans="1:9" x14ac:dyDescent="0.45">
      <c r="A1977" t="s">
        <v>2406</v>
      </c>
      <c r="B1977">
        <v>124</v>
      </c>
      <c r="C1977">
        <v>37672350</v>
      </c>
      <c r="D1977" t="s">
        <v>481</v>
      </c>
      <c r="E1977" t="s">
        <v>3425</v>
      </c>
      <c r="F1977" t="s">
        <v>12</v>
      </c>
      <c r="G1977">
        <v>20000000</v>
      </c>
      <c r="H1977">
        <v>1998</v>
      </c>
      <c r="I1977">
        <v>5.5</v>
      </c>
    </row>
    <row r="1978" spans="1:9" x14ac:dyDescent="0.45">
      <c r="A1978" t="s">
        <v>1706</v>
      </c>
      <c r="B1978">
        <v>93</v>
      </c>
      <c r="C1978">
        <v>38037513</v>
      </c>
      <c r="D1978" t="s">
        <v>3426</v>
      </c>
      <c r="E1978" t="s">
        <v>3427</v>
      </c>
      <c r="F1978" t="s">
        <v>12</v>
      </c>
      <c r="G1978">
        <v>20000000</v>
      </c>
      <c r="H1978">
        <v>1991</v>
      </c>
      <c r="I1978">
        <v>6.2</v>
      </c>
    </row>
    <row r="1979" spans="1:9" x14ac:dyDescent="0.45">
      <c r="A1979" t="s">
        <v>1052</v>
      </c>
      <c r="B1979">
        <v>115</v>
      </c>
      <c r="C1979">
        <v>37442180</v>
      </c>
      <c r="D1979" t="s">
        <v>3122</v>
      </c>
      <c r="E1979" t="s">
        <v>3428</v>
      </c>
      <c r="F1979" t="s">
        <v>12</v>
      </c>
      <c r="G1979">
        <v>20000000</v>
      </c>
      <c r="H1979">
        <v>2006</v>
      </c>
      <c r="I1979">
        <v>6.2</v>
      </c>
    </row>
    <row r="1980" spans="1:9" x14ac:dyDescent="0.45">
      <c r="A1980" t="s">
        <v>3429</v>
      </c>
      <c r="B1980">
        <v>105</v>
      </c>
      <c r="C1980">
        <v>35596227</v>
      </c>
      <c r="D1980" t="s">
        <v>730</v>
      </c>
      <c r="E1980" t="s">
        <v>3430</v>
      </c>
      <c r="F1980" t="s">
        <v>12</v>
      </c>
      <c r="G1980">
        <v>20000000</v>
      </c>
      <c r="H1980">
        <v>2010</v>
      </c>
      <c r="I1980">
        <v>6.3</v>
      </c>
    </row>
    <row r="1981" spans="1:9" x14ac:dyDescent="0.45">
      <c r="A1981" t="s">
        <v>3431</v>
      </c>
      <c r="B1981">
        <v>127</v>
      </c>
      <c r="C1981">
        <v>35422828</v>
      </c>
      <c r="D1981" t="s">
        <v>1440</v>
      </c>
      <c r="E1981" t="s">
        <v>3432</v>
      </c>
      <c r="F1981" t="s">
        <v>12</v>
      </c>
      <c r="G1981">
        <v>20000000</v>
      </c>
      <c r="H1981">
        <v>1997</v>
      </c>
      <c r="I1981">
        <v>6.7</v>
      </c>
    </row>
    <row r="1982" spans="1:9" x14ac:dyDescent="0.45">
      <c r="A1982" t="s">
        <v>383</v>
      </c>
      <c r="B1982">
        <v>143</v>
      </c>
      <c r="C1982">
        <v>34300771</v>
      </c>
      <c r="D1982" t="s">
        <v>1152</v>
      </c>
      <c r="E1982" t="s">
        <v>3433</v>
      </c>
      <c r="F1982" t="s">
        <v>12</v>
      </c>
      <c r="G1982">
        <v>25000000</v>
      </c>
      <c r="H1982">
        <v>2006</v>
      </c>
      <c r="I1982">
        <v>7.5</v>
      </c>
    </row>
    <row r="1983" spans="1:9" x14ac:dyDescent="0.45">
      <c r="A1983" t="s">
        <v>271</v>
      </c>
      <c r="B1983">
        <v>103</v>
      </c>
      <c r="C1983">
        <v>34290142</v>
      </c>
      <c r="D1983" t="s">
        <v>863</v>
      </c>
      <c r="E1983" t="s">
        <v>3434</v>
      </c>
      <c r="F1983" t="s">
        <v>12</v>
      </c>
      <c r="G1983">
        <v>19800000</v>
      </c>
      <c r="H1983">
        <v>2014</v>
      </c>
      <c r="I1983">
        <v>6.6</v>
      </c>
    </row>
    <row r="1984" spans="1:9" x14ac:dyDescent="0.45">
      <c r="A1984" t="s">
        <v>3435</v>
      </c>
      <c r="B1984">
        <v>104</v>
      </c>
      <c r="C1984">
        <v>33422556</v>
      </c>
      <c r="D1984" t="s">
        <v>2632</v>
      </c>
      <c r="E1984" t="s">
        <v>3436</v>
      </c>
      <c r="F1984" t="s">
        <v>12</v>
      </c>
      <c r="G1984">
        <v>20000000</v>
      </c>
      <c r="H1984">
        <v>2008</v>
      </c>
      <c r="I1984">
        <v>7.5</v>
      </c>
    </row>
    <row r="1985" spans="1:9" x14ac:dyDescent="0.45">
      <c r="A1985" t="s">
        <v>3344</v>
      </c>
      <c r="B1985">
        <v>98</v>
      </c>
      <c r="C1985">
        <v>32774834</v>
      </c>
      <c r="D1985" t="s">
        <v>735</v>
      </c>
      <c r="E1985" t="s">
        <v>3437</v>
      </c>
      <c r="F1985" t="s">
        <v>12</v>
      </c>
      <c r="G1985">
        <v>30000000</v>
      </c>
      <c r="H1985">
        <v>2004</v>
      </c>
      <c r="I1985">
        <v>7.2</v>
      </c>
    </row>
    <row r="1986" spans="1:9" x14ac:dyDescent="0.45">
      <c r="A1986" t="s">
        <v>2590</v>
      </c>
      <c r="B1986">
        <v>92</v>
      </c>
      <c r="C1986">
        <v>34334256</v>
      </c>
      <c r="D1986" t="s">
        <v>1847</v>
      </c>
      <c r="E1986" t="s">
        <v>3438</v>
      </c>
      <c r="F1986" t="s">
        <v>12</v>
      </c>
      <c r="G1986">
        <v>11000000</v>
      </c>
      <c r="H1986">
        <v>2013</v>
      </c>
      <c r="I1986">
        <v>4.8</v>
      </c>
    </row>
    <row r="1987" spans="1:9" x14ac:dyDescent="0.45">
      <c r="A1987" t="s">
        <v>842</v>
      </c>
      <c r="B1987">
        <v>123</v>
      </c>
      <c r="C1987">
        <v>32051917</v>
      </c>
      <c r="D1987" t="s">
        <v>737</v>
      </c>
      <c r="E1987" t="s">
        <v>3439</v>
      </c>
      <c r="F1987" t="s">
        <v>12</v>
      </c>
      <c r="G1987">
        <v>20000000</v>
      </c>
      <c r="H1987">
        <v>1995</v>
      </c>
      <c r="I1987">
        <v>6.6</v>
      </c>
    </row>
    <row r="1988" spans="1:9" x14ac:dyDescent="0.45">
      <c r="A1988" t="s">
        <v>2011</v>
      </c>
      <c r="B1988">
        <v>128</v>
      </c>
      <c r="C1988">
        <v>31838002</v>
      </c>
      <c r="D1988" t="s">
        <v>1975</v>
      </c>
      <c r="E1988" t="s">
        <v>3440</v>
      </c>
      <c r="F1988" t="s">
        <v>12</v>
      </c>
      <c r="G1988">
        <v>20000000</v>
      </c>
      <c r="H1988">
        <v>2008</v>
      </c>
      <c r="I1988">
        <v>7.6</v>
      </c>
    </row>
    <row r="1989" spans="1:9" x14ac:dyDescent="0.45">
      <c r="A1989" t="s">
        <v>177</v>
      </c>
      <c r="B1989">
        <v>107</v>
      </c>
      <c r="C1989">
        <v>36874745</v>
      </c>
      <c r="D1989" t="s">
        <v>3441</v>
      </c>
      <c r="E1989" t="s">
        <v>3442</v>
      </c>
      <c r="F1989" t="s">
        <v>12</v>
      </c>
      <c r="G1989">
        <v>20000000</v>
      </c>
      <c r="H1989">
        <v>2016</v>
      </c>
      <c r="I1989">
        <v>6.3</v>
      </c>
    </row>
    <row r="1990" spans="1:9" x14ac:dyDescent="0.45">
      <c r="A1990" t="s">
        <v>3443</v>
      </c>
      <c r="B1990">
        <v>91</v>
      </c>
      <c r="C1990">
        <v>30079316</v>
      </c>
      <c r="D1990" t="s">
        <v>2124</v>
      </c>
      <c r="E1990" t="s">
        <v>3444</v>
      </c>
      <c r="F1990" t="s">
        <v>12</v>
      </c>
      <c r="G1990">
        <v>35000000</v>
      </c>
      <c r="H1990">
        <v>2002</v>
      </c>
      <c r="I1990">
        <v>5.5</v>
      </c>
    </row>
    <row r="1991" spans="1:9" x14ac:dyDescent="0.45">
      <c r="A1991" t="s">
        <v>3445</v>
      </c>
      <c r="B1991">
        <v>90</v>
      </c>
      <c r="C1991">
        <v>35033759</v>
      </c>
      <c r="D1991" t="s">
        <v>1416</v>
      </c>
      <c r="E1991" t="s">
        <v>3446</v>
      </c>
      <c r="F1991" t="s">
        <v>12</v>
      </c>
      <c r="G1991">
        <v>19000000</v>
      </c>
      <c r="H1991">
        <v>2011</v>
      </c>
      <c r="I1991">
        <v>6.3</v>
      </c>
    </row>
    <row r="1992" spans="1:9" x14ac:dyDescent="0.45">
      <c r="A1992" t="s">
        <v>3447</v>
      </c>
      <c r="B1992">
        <v>115</v>
      </c>
      <c r="C1992">
        <v>29753944</v>
      </c>
      <c r="D1992" t="s">
        <v>737</v>
      </c>
      <c r="E1992" t="s">
        <v>3448</v>
      </c>
      <c r="F1992" t="s">
        <v>12</v>
      </c>
      <c r="G1992">
        <v>20000000</v>
      </c>
      <c r="H1992">
        <v>1998</v>
      </c>
      <c r="I1992">
        <v>6.5</v>
      </c>
    </row>
    <row r="1993" spans="1:9" x14ac:dyDescent="0.45">
      <c r="A1993" t="s">
        <v>1517</v>
      </c>
      <c r="B1993">
        <v>113</v>
      </c>
      <c r="C1993">
        <v>31146570</v>
      </c>
      <c r="D1993" t="s">
        <v>1366</v>
      </c>
      <c r="E1993" t="s">
        <v>3449</v>
      </c>
      <c r="F1993" t="s">
        <v>12</v>
      </c>
      <c r="G1993">
        <v>20000000</v>
      </c>
      <c r="H1993">
        <v>2010</v>
      </c>
      <c r="I1993">
        <v>6.9</v>
      </c>
    </row>
    <row r="1994" spans="1:9" x14ac:dyDescent="0.45">
      <c r="A1994" t="s">
        <v>1876</v>
      </c>
      <c r="B1994">
        <v>113</v>
      </c>
      <c r="C1994">
        <v>27277055</v>
      </c>
      <c r="D1994" t="s">
        <v>1923</v>
      </c>
      <c r="E1994" t="s">
        <v>3450</v>
      </c>
      <c r="F1994" t="s">
        <v>12</v>
      </c>
      <c r="G1994">
        <v>20000000</v>
      </c>
      <c r="H1994">
        <v>2000</v>
      </c>
      <c r="I1994">
        <v>7.6</v>
      </c>
    </row>
    <row r="1995" spans="1:9" x14ac:dyDescent="0.45">
      <c r="A1995" t="s">
        <v>3141</v>
      </c>
      <c r="B1995">
        <v>101</v>
      </c>
      <c r="C1995">
        <v>53146000</v>
      </c>
      <c r="D1995" t="s">
        <v>730</v>
      </c>
      <c r="E1995" t="s">
        <v>3451</v>
      </c>
      <c r="F1995" t="s">
        <v>12</v>
      </c>
      <c r="G1995">
        <v>20000000</v>
      </c>
      <c r="H1995">
        <v>1996</v>
      </c>
      <c r="I1995">
        <v>6.1</v>
      </c>
    </row>
    <row r="1996" spans="1:9" x14ac:dyDescent="0.45">
      <c r="A1996" t="s">
        <v>504</v>
      </c>
      <c r="B1996">
        <v>111</v>
      </c>
      <c r="C1996">
        <v>30028592</v>
      </c>
      <c r="D1996" t="s">
        <v>1763</v>
      </c>
      <c r="E1996" t="s">
        <v>3452</v>
      </c>
      <c r="F1996" t="s">
        <v>12</v>
      </c>
      <c r="G1996">
        <v>20000000</v>
      </c>
      <c r="H1996">
        <v>2008</v>
      </c>
      <c r="I1996">
        <v>7.3</v>
      </c>
    </row>
    <row r="1997" spans="1:9" x14ac:dyDescent="0.45">
      <c r="A1997" t="s">
        <v>529</v>
      </c>
      <c r="B1997">
        <v>108</v>
      </c>
      <c r="C1997">
        <v>34126138</v>
      </c>
      <c r="D1997" t="s">
        <v>2290</v>
      </c>
      <c r="E1997" t="s">
        <v>3453</v>
      </c>
      <c r="F1997" t="s">
        <v>12</v>
      </c>
      <c r="G1997">
        <v>20000000</v>
      </c>
      <c r="H1997">
        <v>2004</v>
      </c>
      <c r="I1997">
        <v>8.3000000000000007</v>
      </c>
    </row>
    <row r="1998" spans="1:9" x14ac:dyDescent="0.45">
      <c r="A1998" t="s">
        <v>1715</v>
      </c>
      <c r="B1998">
        <v>105</v>
      </c>
      <c r="C1998">
        <v>25677801</v>
      </c>
      <c r="D1998" t="s">
        <v>928</v>
      </c>
      <c r="E1998" t="s">
        <v>3454</v>
      </c>
      <c r="F1998" t="s">
        <v>12</v>
      </c>
      <c r="G1998">
        <v>20000000</v>
      </c>
      <c r="H1998">
        <v>2010</v>
      </c>
      <c r="I1998">
        <v>5.8</v>
      </c>
    </row>
    <row r="1999" spans="1:9" x14ac:dyDescent="0.45">
      <c r="A1999" t="s">
        <v>169</v>
      </c>
      <c r="B1999">
        <v>109</v>
      </c>
      <c r="C1999">
        <v>26415649</v>
      </c>
      <c r="D1999" t="s">
        <v>152</v>
      </c>
      <c r="E1999" t="s">
        <v>3455</v>
      </c>
      <c r="F1999" t="s">
        <v>12</v>
      </c>
      <c r="G1999">
        <v>20000000</v>
      </c>
      <c r="H1999">
        <v>2008</v>
      </c>
      <c r="I1999">
        <v>6.8</v>
      </c>
    </row>
    <row r="2000" spans="1:9" x14ac:dyDescent="0.45">
      <c r="A2000" t="s">
        <v>839</v>
      </c>
      <c r="B2000">
        <v>109</v>
      </c>
      <c r="C2000">
        <v>26003149</v>
      </c>
      <c r="D2000" t="s">
        <v>652</v>
      </c>
      <c r="E2000" t="s">
        <v>3456</v>
      </c>
      <c r="F2000" t="s">
        <v>12</v>
      </c>
      <c r="G2000">
        <v>20000000</v>
      </c>
      <c r="H2000">
        <v>2013</v>
      </c>
      <c r="I2000">
        <v>7</v>
      </c>
    </row>
    <row r="2001" spans="1:9" x14ac:dyDescent="0.45">
      <c r="A2001" t="s">
        <v>3457</v>
      </c>
      <c r="B2001">
        <v>99</v>
      </c>
      <c r="C2001">
        <v>25584685</v>
      </c>
      <c r="D2001" t="s">
        <v>3458</v>
      </c>
      <c r="E2001" t="s">
        <v>3459</v>
      </c>
      <c r="F2001" t="s">
        <v>12</v>
      </c>
      <c r="G2001">
        <v>20000000</v>
      </c>
      <c r="H2001">
        <v>2007</v>
      </c>
      <c r="I2001">
        <v>5.9</v>
      </c>
    </row>
    <row r="2002" spans="1:9" x14ac:dyDescent="0.45">
      <c r="A2002" t="s">
        <v>3460</v>
      </c>
      <c r="B2002">
        <v>98</v>
      </c>
      <c r="C2002">
        <v>29975979</v>
      </c>
      <c r="D2002" t="s">
        <v>759</v>
      </c>
      <c r="E2002" t="s">
        <v>3461</v>
      </c>
      <c r="F2002" t="s">
        <v>12</v>
      </c>
      <c r="G2002">
        <v>20000000</v>
      </c>
      <c r="H2002">
        <v>2009</v>
      </c>
      <c r="I2002">
        <v>6.5</v>
      </c>
    </row>
    <row r="2003" spans="1:9" x14ac:dyDescent="0.45">
      <c r="A2003" t="s">
        <v>3462</v>
      </c>
      <c r="B2003">
        <v>104</v>
      </c>
      <c r="C2003">
        <v>31584722</v>
      </c>
      <c r="D2003" t="s">
        <v>570</v>
      </c>
      <c r="E2003" t="s">
        <v>3463</v>
      </c>
      <c r="F2003" t="s">
        <v>12</v>
      </c>
      <c r="G2003">
        <v>20000000</v>
      </c>
      <c r="H2003">
        <v>2010</v>
      </c>
      <c r="I2003">
        <v>6.4</v>
      </c>
    </row>
    <row r="2004" spans="1:9" x14ac:dyDescent="0.45">
      <c r="A2004" t="s">
        <v>3464</v>
      </c>
      <c r="B2004">
        <v>109</v>
      </c>
      <c r="C2004">
        <v>23179303</v>
      </c>
      <c r="D2004" t="s">
        <v>3128</v>
      </c>
      <c r="E2004" t="s">
        <v>3465</v>
      </c>
      <c r="F2004" t="s">
        <v>12</v>
      </c>
      <c r="G2004">
        <v>20000000</v>
      </c>
      <c r="H2004">
        <v>2011</v>
      </c>
      <c r="I2004">
        <v>5.8</v>
      </c>
    </row>
    <row r="2005" spans="1:9" x14ac:dyDescent="0.45">
      <c r="A2005" t="s">
        <v>3466</v>
      </c>
      <c r="B2005">
        <v>75</v>
      </c>
      <c r="C2005">
        <v>23078294</v>
      </c>
      <c r="D2005" t="s">
        <v>1847</v>
      </c>
      <c r="E2005" t="s">
        <v>3467</v>
      </c>
      <c r="F2005" t="s">
        <v>12</v>
      </c>
      <c r="G2005">
        <v>9000000</v>
      </c>
      <c r="H2005">
        <v>2006</v>
      </c>
      <c r="I2005">
        <v>5.0999999999999996</v>
      </c>
    </row>
    <row r="2006" spans="1:9" x14ac:dyDescent="0.45">
      <c r="A2006" t="s">
        <v>1971</v>
      </c>
      <c r="B2006">
        <v>119</v>
      </c>
      <c r="C2006">
        <v>21413105</v>
      </c>
      <c r="D2006" t="s">
        <v>3468</v>
      </c>
      <c r="E2006" t="s">
        <v>3469</v>
      </c>
      <c r="F2006" t="s">
        <v>12</v>
      </c>
      <c r="G2006">
        <v>20000000</v>
      </c>
      <c r="H2006">
        <v>1990</v>
      </c>
      <c r="I2006">
        <v>6.8</v>
      </c>
    </row>
    <row r="2007" spans="1:9" x14ac:dyDescent="0.45">
      <c r="A2007" t="s">
        <v>3470</v>
      </c>
      <c r="B2007">
        <v>90</v>
      </c>
      <c r="C2007">
        <v>25077977</v>
      </c>
      <c r="D2007" t="s">
        <v>683</v>
      </c>
      <c r="E2007" t="s">
        <v>3471</v>
      </c>
      <c r="F2007" t="s">
        <v>12</v>
      </c>
      <c r="G2007">
        <v>20000000</v>
      </c>
      <c r="H2007">
        <v>2010</v>
      </c>
      <c r="I2007">
        <v>5.3</v>
      </c>
    </row>
    <row r="2008" spans="1:9" x14ac:dyDescent="0.45">
      <c r="A2008" t="s">
        <v>711</v>
      </c>
      <c r="B2008">
        <v>97</v>
      </c>
      <c r="C2008">
        <v>23292105</v>
      </c>
      <c r="D2008" t="s">
        <v>2886</v>
      </c>
      <c r="E2008" t="s">
        <v>3472</v>
      </c>
      <c r="F2008" t="s">
        <v>12</v>
      </c>
      <c r="G2008">
        <v>20000000</v>
      </c>
      <c r="H2008">
        <v>2006</v>
      </c>
      <c r="I2008">
        <v>5.3</v>
      </c>
    </row>
    <row r="2009" spans="1:9" x14ac:dyDescent="0.45">
      <c r="A2009" t="s">
        <v>1633</v>
      </c>
      <c r="B2009">
        <v>89</v>
      </c>
      <c r="C2009">
        <v>20916309</v>
      </c>
      <c r="D2009" t="s">
        <v>173</v>
      </c>
      <c r="E2009" t="s">
        <v>3473</v>
      </c>
      <c r="F2009" t="s">
        <v>12</v>
      </c>
      <c r="G2009">
        <v>40000000</v>
      </c>
      <c r="H2009">
        <v>2009</v>
      </c>
      <c r="I2009">
        <v>4.9000000000000004</v>
      </c>
    </row>
    <row r="2010" spans="1:9" x14ac:dyDescent="0.45">
      <c r="A2010" t="s">
        <v>2011</v>
      </c>
      <c r="B2010">
        <v>106</v>
      </c>
      <c r="C2010">
        <v>21200000</v>
      </c>
      <c r="D2010" t="s">
        <v>2955</v>
      </c>
      <c r="E2010" t="s">
        <v>3474</v>
      </c>
      <c r="F2010" t="s">
        <v>12</v>
      </c>
      <c r="G2010">
        <v>20000000</v>
      </c>
      <c r="H2010">
        <v>1995</v>
      </c>
      <c r="I2010">
        <v>6.8</v>
      </c>
    </row>
    <row r="2011" spans="1:9" x14ac:dyDescent="0.45">
      <c r="A2011" t="s">
        <v>3475</v>
      </c>
      <c r="B2011">
        <v>96</v>
      </c>
      <c r="C2011">
        <v>28876924</v>
      </c>
      <c r="D2011" t="s">
        <v>3476</v>
      </c>
      <c r="E2011" t="s">
        <v>3477</v>
      </c>
      <c r="F2011" t="s">
        <v>12</v>
      </c>
      <c r="G2011">
        <v>20000000</v>
      </c>
      <c r="H2011">
        <v>2016</v>
      </c>
      <c r="I2011">
        <v>7.1</v>
      </c>
    </row>
    <row r="2012" spans="1:9" x14ac:dyDescent="0.45">
      <c r="A2012" t="s">
        <v>1790</v>
      </c>
      <c r="B2012">
        <v>104</v>
      </c>
      <c r="C2012">
        <v>20241395</v>
      </c>
      <c r="D2012" t="s">
        <v>1634</v>
      </c>
      <c r="E2012" t="s">
        <v>3480</v>
      </c>
      <c r="F2012" t="s">
        <v>12</v>
      </c>
      <c r="G2012">
        <v>20000000</v>
      </c>
      <c r="H2012">
        <v>1998</v>
      </c>
      <c r="I2012">
        <v>6.1</v>
      </c>
    </row>
    <row r="2013" spans="1:9" x14ac:dyDescent="0.45">
      <c r="A2013" t="s">
        <v>3481</v>
      </c>
      <c r="B2013">
        <v>108</v>
      </c>
      <c r="C2013">
        <v>32000000</v>
      </c>
      <c r="D2013" t="s">
        <v>1020</v>
      </c>
      <c r="E2013" t="s">
        <v>3482</v>
      </c>
      <c r="F2013" t="s">
        <v>12</v>
      </c>
      <c r="G2013">
        <v>806947</v>
      </c>
      <c r="H2013">
        <v>1960</v>
      </c>
      <c r="I2013">
        <v>8.5</v>
      </c>
    </row>
    <row r="2014" spans="1:9" x14ac:dyDescent="0.45">
      <c r="A2014" t="s">
        <v>1746</v>
      </c>
      <c r="B2014">
        <v>112</v>
      </c>
      <c r="C2014">
        <v>19151864</v>
      </c>
      <c r="D2014" t="s">
        <v>570</v>
      </c>
      <c r="E2014" t="s">
        <v>3483</v>
      </c>
      <c r="F2014" t="s">
        <v>12</v>
      </c>
      <c r="G2014">
        <v>40000000</v>
      </c>
      <c r="H2014">
        <v>2008</v>
      </c>
      <c r="I2014">
        <v>5.9</v>
      </c>
    </row>
    <row r="2015" spans="1:9" x14ac:dyDescent="0.45">
      <c r="A2015" t="s">
        <v>3484</v>
      </c>
      <c r="B2015">
        <v>104</v>
      </c>
      <c r="C2015">
        <v>23393765</v>
      </c>
      <c r="D2015" t="s">
        <v>73</v>
      </c>
      <c r="E2015" t="s">
        <v>3485</v>
      </c>
      <c r="F2015" t="s">
        <v>12</v>
      </c>
      <c r="G2015">
        <v>20000000</v>
      </c>
      <c r="H2015">
        <v>2014</v>
      </c>
      <c r="I2015">
        <v>6.3</v>
      </c>
    </row>
    <row r="2016" spans="1:9" x14ac:dyDescent="0.45">
      <c r="A2016" t="s">
        <v>1116</v>
      </c>
      <c r="B2016">
        <v>113</v>
      </c>
      <c r="C2016">
        <v>18882880</v>
      </c>
      <c r="D2016" t="s">
        <v>863</v>
      </c>
      <c r="E2016" t="s">
        <v>3486</v>
      </c>
      <c r="F2016" t="s">
        <v>12</v>
      </c>
      <c r="G2016">
        <v>20000000</v>
      </c>
      <c r="H2016">
        <v>2007</v>
      </c>
      <c r="I2016">
        <v>5.9</v>
      </c>
    </row>
    <row r="2017" spans="1:9" x14ac:dyDescent="0.45">
      <c r="A2017" t="s">
        <v>3487</v>
      </c>
      <c r="B2017">
        <v>98</v>
      </c>
      <c r="C2017">
        <v>8500000</v>
      </c>
      <c r="D2017" t="s">
        <v>565</v>
      </c>
      <c r="E2017" t="s">
        <v>3488</v>
      </c>
      <c r="F2017" t="s">
        <v>12</v>
      </c>
      <c r="G2017">
        <v>20000000</v>
      </c>
      <c r="H2017">
        <v>1981</v>
      </c>
      <c r="I2017">
        <v>5.4</v>
      </c>
    </row>
    <row r="2018" spans="1:9" x14ac:dyDescent="0.45">
      <c r="A2018" t="s">
        <v>461</v>
      </c>
      <c r="B2018">
        <v>114</v>
      </c>
      <c r="C2018">
        <v>18252684</v>
      </c>
      <c r="D2018" t="s">
        <v>1322</v>
      </c>
      <c r="E2018" t="s">
        <v>3490</v>
      </c>
      <c r="F2018" t="s">
        <v>12</v>
      </c>
      <c r="G2018">
        <v>30000000</v>
      </c>
      <c r="H2018">
        <v>1998</v>
      </c>
      <c r="I2018">
        <v>6.9</v>
      </c>
    </row>
    <row r="2019" spans="1:9" x14ac:dyDescent="0.45">
      <c r="A2019" t="s">
        <v>3491</v>
      </c>
      <c r="B2019">
        <v>124</v>
      </c>
      <c r="C2019">
        <v>19661987</v>
      </c>
      <c r="D2019" t="s">
        <v>1152</v>
      </c>
      <c r="E2019" t="s">
        <v>3492</v>
      </c>
      <c r="F2019" t="s">
        <v>12</v>
      </c>
      <c r="G2019">
        <v>20000000</v>
      </c>
      <c r="H2019">
        <v>2007</v>
      </c>
      <c r="I2019">
        <v>7.5</v>
      </c>
    </row>
    <row r="2020" spans="1:9" x14ac:dyDescent="0.45">
      <c r="A2020" t="s">
        <v>1966</v>
      </c>
      <c r="B2020">
        <v>148</v>
      </c>
      <c r="C2020">
        <v>18352454</v>
      </c>
      <c r="D2020" t="s">
        <v>3493</v>
      </c>
      <c r="E2020" t="s">
        <v>3494</v>
      </c>
      <c r="F2020" t="s">
        <v>12</v>
      </c>
      <c r="G2020">
        <v>15000000</v>
      </c>
      <c r="H2020">
        <v>2007</v>
      </c>
      <c r="I2020">
        <v>8.1999999999999993</v>
      </c>
    </row>
    <row r="2021" spans="1:9" x14ac:dyDescent="0.45">
      <c r="A2021" t="s">
        <v>868</v>
      </c>
      <c r="B2021">
        <v>108</v>
      </c>
      <c r="C2021">
        <v>17803796</v>
      </c>
      <c r="D2021" t="s">
        <v>565</v>
      </c>
      <c r="E2021" t="s">
        <v>3495</v>
      </c>
      <c r="F2021" t="s">
        <v>12</v>
      </c>
      <c r="G2021">
        <v>20000000</v>
      </c>
      <c r="H2021">
        <v>2006</v>
      </c>
      <c r="I2021">
        <v>5.9</v>
      </c>
    </row>
    <row r="2022" spans="1:9" x14ac:dyDescent="0.45">
      <c r="A2022" t="s">
        <v>3496</v>
      </c>
      <c r="B2022">
        <v>95</v>
      </c>
      <c r="C2022">
        <v>17529157</v>
      </c>
      <c r="D2022" t="s">
        <v>3497</v>
      </c>
      <c r="E2022" t="s">
        <v>3498</v>
      </c>
      <c r="F2022" t="s">
        <v>12</v>
      </c>
      <c r="G2022">
        <v>20000000</v>
      </c>
      <c r="H2022">
        <v>2012</v>
      </c>
      <c r="I2022">
        <v>5</v>
      </c>
    </row>
    <row r="2023" spans="1:9" x14ac:dyDescent="0.45">
      <c r="A2023" t="s">
        <v>1633</v>
      </c>
      <c r="B2023">
        <v>108</v>
      </c>
      <c r="C2023">
        <v>25753840</v>
      </c>
      <c r="D2023" t="s">
        <v>3499</v>
      </c>
      <c r="E2023" t="s">
        <v>3500</v>
      </c>
      <c r="F2023" t="s">
        <v>12</v>
      </c>
      <c r="G2023">
        <v>19000000</v>
      </c>
      <c r="H2023">
        <v>1996</v>
      </c>
      <c r="I2023">
        <v>7.3</v>
      </c>
    </row>
    <row r="2024" spans="1:9" x14ac:dyDescent="0.45">
      <c r="A2024" t="s">
        <v>3501</v>
      </c>
      <c r="B2024">
        <v>68</v>
      </c>
      <c r="C2024">
        <v>18081626</v>
      </c>
      <c r="D2024" t="s">
        <v>3502</v>
      </c>
      <c r="E2024" t="s">
        <v>3503</v>
      </c>
      <c r="F2024" t="s">
        <v>12</v>
      </c>
      <c r="G2024">
        <v>20000000</v>
      </c>
      <c r="H2024">
        <v>2005</v>
      </c>
      <c r="I2024">
        <v>6.4</v>
      </c>
    </row>
    <row r="2025" spans="1:9" x14ac:dyDescent="0.45">
      <c r="A2025" t="s">
        <v>2952</v>
      </c>
      <c r="B2025">
        <v>103</v>
      </c>
      <c r="C2025">
        <v>17518220</v>
      </c>
      <c r="D2025" t="s">
        <v>481</v>
      </c>
      <c r="E2025" t="s">
        <v>3504</v>
      </c>
      <c r="F2025" t="s">
        <v>12</v>
      </c>
      <c r="G2025">
        <v>20000000</v>
      </c>
      <c r="H2025">
        <v>1995</v>
      </c>
      <c r="I2025">
        <v>6.6</v>
      </c>
    </row>
    <row r="2026" spans="1:9" x14ac:dyDescent="0.45">
      <c r="A2026" t="s">
        <v>3505</v>
      </c>
      <c r="B2026">
        <v>99</v>
      </c>
      <c r="C2026">
        <v>17104669</v>
      </c>
      <c r="D2026" t="s">
        <v>3506</v>
      </c>
      <c r="E2026" t="s">
        <v>3507</v>
      </c>
      <c r="F2026" t="s">
        <v>2389</v>
      </c>
      <c r="G2026">
        <v>20000000</v>
      </c>
      <c r="H2026">
        <v>2004</v>
      </c>
      <c r="I2026">
        <v>7.8</v>
      </c>
    </row>
    <row r="2027" spans="1:9" x14ac:dyDescent="0.45">
      <c r="A2027" t="s">
        <v>3508</v>
      </c>
      <c r="B2027">
        <v>88</v>
      </c>
      <c r="C2027">
        <v>16988996</v>
      </c>
      <c r="D2027" t="s">
        <v>3509</v>
      </c>
      <c r="E2027" t="s">
        <v>3510</v>
      </c>
      <c r="F2027" t="s">
        <v>12</v>
      </c>
      <c r="G2027">
        <v>35000000</v>
      </c>
      <c r="H2027">
        <v>2002</v>
      </c>
      <c r="I2027">
        <v>4</v>
      </c>
    </row>
    <row r="2028" spans="1:9" x14ac:dyDescent="0.45">
      <c r="A2028" t="s">
        <v>43</v>
      </c>
      <c r="B2028">
        <v>128</v>
      </c>
      <c r="C2028">
        <v>15797907</v>
      </c>
      <c r="D2028" t="s">
        <v>1152</v>
      </c>
      <c r="E2028" t="s">
        <v>3511</v>
      </c>
      <c r="F2028" t="s">
        <v>3512</v>
      </c>
      <c r="G2028">
        <v>20000000</v>
      </c>
      <c r="H2028">
        <v>2007</v>
      </c>
      <c r="I2028">
        <v>7.6</v>
      </c>
    </row>
    <row r="2029" spans="1:9" x14ac:dyDescent="0.45">
      <c r="A2029" t="s">
        <v>383</v>
      </c>
      <c r="B2029">
        <v>124</v>
      </c>
      <c r="C2029">
        <v>16248701</v>
      </c>
      <c r="D2029" t="s">
        <v>1152</v>
      </c>
      <c r="E2029" t="s">
        <v>3513</v>
      </c>
      <c r="F2029" t="s">
        <v>12</v>
      </c>
      <c r="G2029">
        <v>20000000</v>
      </c>
      <c r="H2029">
        <v>2003</v>
      </c>
      <c r="I2029">
        <v>7.7</v>
      </c>
    </row>
    <row r="2030" spans="1:9" x14ac:dyDescent="0.45">
      <c r="A2030" t="s">
        <v>3514</v>
      </c>
      <c r="B2030">
        <v>84</v>
      </c>
      <c r="C2030">
        <v>15712072</v>
      </c>
      <c r="D2030" t="s">
        <v>152</v>
      </c>
      <c r="E2030" t="s">
        <v>3515</v>
      </c>
      <c r="F2030" t="s">
        <v>12</v>
      </c>
      <c r="G2030">
        <v>20000000</v>
      </c>
      <c r="H2030">
        <v>2004</v>
      </c>
      <c r="I2030">
        <v>5.8</v>
      </c>
    </row>
    <row r="2031" spans="1:9" x14ac:dyDescent="0.45">
      <c r="A2031" t="s">
        <v>3516</v>
      </c>
      <c r="B2031">
        <v>101</v>
      </c>
      <c r="C2031">
        <v>15408822</v>
      </c>
      <c r="D2031" t="s">
        <v>570</v>
      </c>
      <c r="E2031" t="s">
        <v>3517</v>
      </c>
      <c r="F2031" t="s">
        <v>12</v>
      </c>
      <c r="G2031">
        <v>20000000</v>
      </c>
      <c r="H2031">
        <v>2003</v>
      </c>
      <c r="I2031">
        <v>5.6</v>
      </c>
    </row>
    <row r="2032" spans="1:9" x14ac:dyDescent="0.45">
      <c r="A2032" t="s">
        <v>3518</v>
      </c>
      <c r="B2032">
        <v>98</v>
      </c>
      <c r="C2032">
        <v>15464026</v>
      </c>
      <c r="D2032" t="s">
        <v>570</v>
      </c>
      <c r="E2032" t="s">
        <v>3519</v>
      </c>
      <c r="F2032" t="s">
        <v>12</v>
      </c>
      <c r="G2032">
        <v>20000000</v>
      </c>
      <c r="H2032">
        <v>2000</v>
      </c>
      <c r="I2032">
        <v>5.3</v>
      </c>
    </row>
    <row r="2033" spans="1:9" x14ac:dyDescent="0.45">
      <c r="A2033" t="s">
        <v>3520</v>
      </c>
      <c r="B2033">
        <v>225</v>
      </c>
      <c r="C2033">
        <v>8000000</v>
      </c>
      <c r="D2033" t="s">
        <v>1975</v>
      </c>
      <c r="E2033" t="s">
        <v>3521</v>
      </c>
      <c r="F2033" t="s">
        <v>12</v>
      </c>
      <c r="G2033">
        <v>20000000</v>
      </c>
      <c r="H2033">
        <v>1965</v>
      </c>
      <c r="I2033">
        <v>6.6</v>
      </c>
    </row>
    <row r="2034" spans="1:9" x14ac:dyDescent="0.45">
      <c r="A2034" t="s">
        <v>2145</v>
      </c>
      <c r="B2034">
        <v>88</v>
      </c>
      <c r="C2034">
        <v>15988876</v>
      </c>
      <c r="D2034" t="s">
        <v>115</v>
      </c>
      <c r="E2034" t="s">
        <v>3523</v>
      </c>
      <c r="F2034" t="s">
        <v>12</v>
      </c>
      <c r="G2034">
        <v>27000000</v>
      </c>
      <c r="H2034">
        <v>2009</v>
      </c>
      <c r="I2034">
        <v>5.7</v>
      </c>
    </row>
    <row r="2035" spans="1:9" x14ac:dyDescent="0.45">
      <c r="A2035" t="s">
        <v>842</v>
      </c>
      <c r="B2035">
        <v>94</v>
      </c>
      <c r="C2035">
        <v>13801755</v>
      </c>
      <c r="D2035" t="s">
        <v>139</v>
      </c>
      <c r="E2035" t="s">
        <v>3524</v>
      </c>
      <c r="F2035" t="s">
        <v>12</v>
      </c>
      <c r="G2035">
        <v>20000000</v>
      </c>
      <c r="H2035">
        <v>1997</v>
      </c>
      <c r="I2035">
        <v>6.6</v>
      </c>
    </row>
    <row r="2036" spans="1:9" x14ac:dyDescent="0.45">
      <c r="A2036" t="s">
        <v>3525</v>
      </c>
      <c r="B2036">
        <v>117</v>
      </c>
      <c r="C2036">
        <v>13987482</v>
      </c>
      <c r="D2036" t="s">
        <v>570</v>
      </c>
      <c r="E2036" t="s">
        <v>3526</v>
      </c>
      <c r="F2036" t="s">
        <v>12</v>
      </c>
      <c r="G2036">
        <v>20000000</v>
      </c>
      <c r="H2036">
        <v>2011</v>
      </c>
      <c r="I2036">
        <v>6</v>
      </c>
    </row>
    <row r="2037" spans="1:9" x14ac:dyDescent="0.45">
      <c r="A2037" t="s">
        <v>3527</v>
      </c>
      <c r="B2037">
        <v>95</v>
      </c>
      <c r="C2037">
        <v>14291570</v>
      </c>
      <c r="D2037" t="s">
        <v>78</v>
      </c>
      <c r="E2037" t="s">
        <v>3528</v>
      </c>
      <c r="F2037" t="s">
        <v>12</v>
      </c>
      <c r="G2037">
        <v>20000000</v>
      </c>
      <c r="H2037">
        <v>2012</v>
      </c>
      <c r="I2037">
        <v>6.1</v>
      </c>
    </row>
    <row r="2038" spans="1:9" x14ac:dyDescent="0.45">
      <c r="A2038" t="s">
        <v>1052</v>
      </c>
      <c r="B2038">
        <v>99</v>
      </c>
      <c r="C2038">
        <v>12181484</v>
      </c>
      <c r="D2038" t="s">
        <v>565</v>
      </c>
      <c r="E2038" t="s">
        <v>3529</v>
      </c>
      <c r="F2038" t="s">
        <v>12</v>
      </c>
      <c r="G2038">
        <v>40000000</v>
      </c>
      <c r="H2038">
        <v>2004</v>
      </c>
      <c r="I2038">
        <v>4.8</v>
      </c>
    </row>
    <row r="2039" spans="1:9" x14ac:dyDescent="0.45">
      <c r="A2039" t="s">
        <v>1515</v>
      </c>
      <c r="B2039">
        <v>96</v>
      </c>
      <c r="C2039">
        <v>13630226</v>
      </c>
      <c r="D2039" t="s">
        <v>476</v>
      </c>
      <c r="E2039" t="s">
        <v>3530</v>
      </c>
      <c r="F2039" t="s">
        <v>12</v>
      </c>
      <c r="G2039">
        <v>20000000</v>
      </c>
      <c r="H2039">
        <v>2009</v>
      </c>
      <c r="I2039">
        <v>6.2</v>
      </c>
    </row>
    <row r="2040" spans="1:9" x14ac:dyDescent="0.45">
      <c r="A2040" t="s">
        <v>1341</v>
      </c>
      <c r="B2040">
        <v>98</v>
      </c>
      <c r="C2040">
        <v>13383737</v>
      </c>
      <c r="D2040" t="s">
        <v>339</v>
      </c>
      <c r="E2040" t="s">
        <v>3531</v>
      </c>
      <c r="F2040" t="s">
        <v>12</v>
      </c>
      <c r="G2040">
        <v>20000000</v>
      </c>
      <c r="H2040">
        <v>1994</v>
      </c>
      <c r="I2040">
        <v>7.5</v>
      </c>
    </row>
    <row r="2041" spans="1:9" x14ac:dyDescent="0.45">
      <c r="A2041" t="s">
        <v>3532</v>
      </c>
      <c r="B2041">
        <v>123</v>
      </c>
      <c r="C2041">
        <v>13391174</v>
      </c>
      <c r="D2041" t="s">
        <v>1975</v>
      </c>
      <c r="E2041" t="s">
        <v>3533</v>
      </c>
      <c r="F2041" t="s">
        <v>12</v>
      </c>
      <c r="G2041">
        <v>20000000</v>
      </c>
      <c r="H2041">
        <v>2006</v>
      </c>
      <c r="I2041">
        <v>6.3</v>
      </c>
    </row>
    <row r="2042" spans="1:9" x14ac:dyDescent="0.45">
      <c r="A2042" t="s">
        <v>406</v>
      </c>
      <c r="B2042">
        <v>101</v>
      </c>
      <c r="C2042">
        <v>12987647</v>
      </c>
      <c r="D2042" t="s">
        <v>3534</v>
      </c>
      <c r="E2042" t="s">
        <v>3535</v>
      </c>
      <c r="F2042" t="s">
        <v>12</v>
      </c>
      <c r="G2042">
        <v>30000000</v>
      </c>
      <c r="H2042">
        <v>2002</v>
      </c>
      <c r="I2042">
        <v>7.1</v>
      </c>
    </row>
    <row r="2043" spans="1:9" x14ac:dyDescent="0.45">
      <c r="A2043" t="s">
        <v>13</v>
      </c>
      <c r="B2043">
        <v>102</v>
      </c>
      <c r="C2043">
        <v>12469811</v>
      </c>
      <c r="D2043" t="s">
        <v>863</v>
      </c>
      <c r="E2043" t="s">
        <v>3536</v>
      </c>
      <c r="F2043" t="s">
        <v>12</v>
      </c>
      <c r="G2043">
        <v>22000000</v>
      </c>
      <c r="H2043">
        <v>2005</v>
      </c>
      <c r="I2043">
        <v>6.6</v>
      </c>
    </row>
    <row r="2044" spans="1:9" x14ac:dyDescent="0.45">
      <c r="A2044" t="s">
        <v>1464</v>
      </c>
      <c r="B2044">
        <v>94</v>
      </c>
      <c r="C2044">
        <v>12398628</v>
      </c>
      <c r="D2044" t="s">
        <v>3537</v>
      </c>
      <c r="E2044" t="s">
        <v>3538</v>
      </c>
      <c r="F2044" t="s">
        <v>12</v>
      </c>
      <c r="G2044">
        <v>20000000</v>
      </c>
      <c r="H2044">
        <v>2002</v>
      </c>
      <c r="I2044">
        <v>6.1</v>
      </c>
    </row>
    <row r="2045" spans="1:9" x14ac:dyDescent="0.45">
      <c r="A2045" t="s">
        <v>1481</v>
      </c>
      <c r="B2045">
        <v>102</v>
      </c>
      <c r="C2045">
        <v>13214030</v>
      </c>
      <c r="D2045" t="s">
        <v>851</v>
      </c>
      <c r="E2045" t="s">
        <v>3539</v>
      </c>
      <c r="F2045" t="s">
        <v>12</v>
      </c>
      <c r="G2045">
        <v>20000000</v>
      </c>
      <c r="H2045">
        <v>2008</v>
      </c>
      <c r="I2045">
        <v>6.7</v>
      </c>
    </row>
    <row r="2046" spans="1:9" x14ac:dyDescent="0.45">
      <c r="A2046" t="s">
        <v>711</v>
      </c>
      <c r="B2046">
        <v>108</v>
      </c>
      <c r="C2046">
        <v>12232937</v>
      </c>
      <c r="D2046" t="s">
        <v>115</v>
      </c>
      <c r="E2046" t="s">
        <v>3540</v>
      </c>
      <c r="F2046" t="s">
        <v>12</v>
      </c>
      <c r="G2046">
        <v>22000000</v>
      </c>
      <c r="H2046">
        <v>2009</v>
      </c>
      <c r="I2046">
        <v>5.6</v>
      </c>
    </row>
    <row r="2047" spans="1:9" x14ac:dyDescent="0.45">
      <c r="A2047" t="s">
        <v>193</v>
      </c>
      <c r="B2047">
        <v>116</v>
      </c>
      <c r="C2047">
        <v>12134420</v>
      </c>
      <c r="D2047" t="s">
        <v>1987</v>
      </c>
      <c r="E2047" t="s">
        <v>3542</v>
      </c>
      <c r="F2047" t="s">
        <v>12</v>
      </c>
      <c r="G2047">
        <v>20000000</v>
      </c>
      <c r="H2047">
        <v>2010</v>
      </c>
      <c r="I2047">
        <v>7.2</v>
      </c>
    </row>
    <row r="2048" spans="1:9" x14ac:dyDescent="0.45">
      <c r="A2048" t="s">
        <v>3543</v>
      </c>
      <c r="B2048">
        <v>93</v>
      </c>
      <c r="C2048">
        <v>11784000</v>
      </c>
      <c r="D2048" t="s">
        <v>2902</v>
      </c>
      <c r="E2048" t="s">
        <v>3544</v>
      </c>
      <c r="F2048" t="s">
        <v>12</v>
      </c>
      <c r="G2048">
        <v>20000000</v>
      </c>
      <c r="H2048">
        <v>1994</v>
      </c>
      <c r="I2048">
        <v>4.3</v>
      </c>
    </row>
    <row r="2049" spans="1:9" x14ac:dyDescent="0.45">
      <c r="A2049" t="s">
        <v>529</v>
      </c>
      <c r="B2049">
        <v>102</v>
      </c>
      <c r="C2049">
        <v>11169531</v>
      </c>
      <c r="D2049" t="s">
        <v>565</v>
      </c>
      <c r="E2049" t="s">
        <v>3545</v>
      </c>
      <c r="F2049" t="s">
        <v>12</v>
      </c>
      <c r="G2049">
        <v>20000000</v>
      </c>
      <c r="H2049">
        <v>2008</v>
      </c>
      <c r="I2049">
        <v>6.4</v>
      </c>
    </row>
    <row r="2050" spans="1:9" x14ac:dyDescent="0.45">
      <c r="A2050" t="s">
        <v>1876</v>
      </c>
      <c r="B2050">
        <v>103</v>
      </c>
      <c r="C2050">
        <v>11034436</v>
      </c>
      <c r="D2050" t="s">
        <v>3547</v>
      </c>
      <c r="E2050" t="s">
        <v>3548</v>
      </c>
      <c r="F2050" t="s">
        <v>12</v>
      </c>
      <c r="G2050">
        <v>20000000</v>
      </c>
      <c r="H2050">
        <v>2005</v>
      </c>
      <c r="I2050">
        <v>7.1</v>
      </c>
    </row>
    <row r="2051" spans="1:9" x14ac:dyDescent="0.45">
      <c r="A2051" t="s">
        <v>3178</v>
      </c>
      <c r="B2051">
        <v>115</v>
      </c>
      <c r="C2051">
        <v>12626905</v>
      </c>
      <c r="D2051" t="s">
        <v>152</v>
      </c>
      <c r="E2051" t="s">
        <v>3549</v>
      </c>
      <c r="F2051" t="s">
        <v>12</v>
      </c>
      <c r="G2051">
        <v>20000000</v>
      </c>
      <c r="H2051">
        <v>2016</v>
      </c>
      <c r="I2051">
        <v>6.3</v>
      </c>
    </row>
    <row r="2052" spans="1:9" x14ac:dyDescent="0.45">
      <c r="A2052" t="s">
        <v>1341</v>
      </c>
      <c r="B2052">
        <v>96</v>
      </c>
      <c r="C2052">
        <v>10569071</v>
      </c>
      <c r="D2052" t="s">
        <v>565</v>
      </c>
      <c r="E2052" t="s">
        <v>3550</v>
      </c>
      <c r="F2052" t="s">
        <v>12</v>
      </c>
      <c r="G2052">
        <v>20000000</v>
      </c>
      <c r="H2052">
        <v>1997</v>
      </c>
      <c r="I2052">
        <v>7.4</v>
      </c>
    </row>
    <row r="2053" spans="1:9" x14ac:dyDescent="0.45">
      <c r="A2053" t="s">
        <v>3551</v>
      </c>
      <c r="B2053">
        <v>98</v>
      </c>
      <c r="C2053">
        <v>10544143</v>
      </c>
      <c r="D2053" t="s">
        <v>570</v>
      </c>
      <c r="E2053" t="s">
        <v>3552</v>
      </c>
      <c r="F2053" t="s">
        <v>12</v>
      </c>
      <c r="G2053">
        <v>20000000</v>
      </c>
      <c r="H2053">
        <v>1999</v>
      </c>
      <c r="I2053">
        <v>6.1</v>
      </c>
    </row>
    <row r="2054" spans="1:9" x14ac:dyDescent="0.45">
      <c r="A2054" t="s">
        <v>3105</v>
      </c>
      <c r="B2054">
        <v>101</v>
      </c>
      <c r="C2054">
        <v>13650738</v>
      </c>
      <c r="D2054" t="s">
        <v>863</v>
      </c>
      <c r="E2054" t="s">
        <v>3553</v>
      </c>
      <c r="F2054" t="s">
        <v>12</v>
      </c>
      <c r="G2054">
        <v>20000000</v>
      </c>
      <c r="H2054">
        <v>2015</v>
      </c>
      <c r="I2054">
        <v>6.6</v>
      </c>
    </row>
    <row r="2055" spans="1:9" x14ac:dyDescent="0.45">
      <c r="A2055" t="s">
        <v>1685</v>
      </c>
      <c r="B2055">
        <v>106</v>
      </c>
      <c r="C2055">
        <v>10555348</v>
      </c>
      <c r="D2055" t="s">
        <v>339</v>
      </c>
      <c r="E2055" t="s">
        <v>3554</v>
      </c>
      <c r="F2055" t="s">
        <v>12</v>
      </c>
      <c r="G2055">
        <v>20000000</v>
      </c>
      <c r="H2055">
        <v>1989</v>
      </c>
      <c r="I2055">
        <v>6</v>
      </c>
    </row>
    <row r="2056" spans="1:9" x14ac:dyDescent="0.45">
      <c r="A2056" t="s">
        <v>1341</v>
      </c>
      <c r="B2056">
        <v>101</v>
      </c>
      <c r="C2056">
        <v>9714482</v>
      </c>
      <c r="D2056" t="s">
        <v>3555</v>
      </c>
      <c r="E2056" t="s">
        <v>3556</v>
      </c>
      <c r="F2056" t="s">
        <v>12</v>
      </c>
      <c r="G2056">
        <v>20000000</v>
      </c>
      <c r="H2056">
        <v>1996</v>
      </c>
      <c r="I2056">
        <v>6.8</v>
      </c>
    </row>
    <row r="2057" spans="1:9" x14ac:dyDescent="0.45">
      <c r="A2057" t="s">
        <v>114</v>
      </c>
      <c r="B2057">
        <v>111</v>
      </c>
      <c r="C2057">
        <v>9525276</v>
      </c>
      <c r="D2057" t="s">
        <v>115</v>
      </c>
      <c r="E2057" t="s">
        <v>3557</v>
      </c>
      <c r="F2057" t="s">
        <v>12</v>
      </c>
      <c r="G2057">
        <v>20000000</v>
      </c>
      <c r="H2057">
        <v>2007</v>
      </c>
      <c r="I2057">
        <v>6.8</v>
      </c>
    </row>
    <row r="2058" spans="1:9" x14ac:dyDescent="0.45">
      <c r="A2058" t="s">
        <v>2345</v>
      </c>
      <c r="B2058">
        <v>99</v>
      </c>
      <c r="C2058">
        <v>8855646</v>
      </c>
      <c r="D2058" t="s">
        <v>2325</v>
      </c>
      <c r="E2058" t="s">
        <v>3558</v>
      </c>
      <c r="F2058" t="s">
        <v>12</v>
      </c>
      <c r="G2058">
        <v>21000000</v>
      </c>
      <c r="H2058">
        <v>2009</v>
      </c>
      <c r="I2058">
        <v>7.2</v>
      </c>
    </row>
    <row r="2059" spans="1:9" x14ac:dyDescent="0.45">
      <c r="A2059" t="s">
        <v>904</v>
      </c>
      <c r="B2059">
        <v>83</v>
      </c>
      <c r="C2059">
        <v>8326035</v>
      </c>
      <c r="D2059" t="s">
        <v>595</v>
      </c>
      <c r="E2059" t="s">
        <v>3560</v>
      </c>
      <c r="F2059" t="s">
        <v>12</v>
      </c>
      <c r="G2059">
        <v>33000000</v>
      </c>
      <c r="H2059">
        <v>2005</v>
      </c>
      <c r="I2059">
        <v>5.5</v>
      </c>
    </row>
    <row r="2060" spans="1:9" x14ac:dyDescent="0.45">
      <c r="A2060" t="s">
        <v>904</v>
      </c>
      <c r="B2060">
        <v>91</v>
      </c>
      <c r="C2060">
        <v>8104069</v>
      </c>
      <c r="D2060" t="s">
        <v>595</v>
      </c>
      <c r="E2060" t="s">
        <v>3561</v>
      </c>
      <c r="F2060" t="s">
        <v>12</v>
      </c>
      <c r="G2060">
        <v>20000000</v>
      </c>
      <c r="H2060">
        <v>2007</v>
      </c>
      <c r="I2060">
        <v>4.5</v>
      </c>
    </row>
    <row r="2061" spans="1:9" x14ac:dyDescent="0.45">
      <c r="A2061" t="s">
        <v>1234</v>
      </c>
      <c r="B2061">
        <v>108</v>
      </c>
      <c r="C2061">
        <v>8054280</v>
      </c>
      <c r="D2061" t="s">
        <v>1039</v>
      </c>
      <c r="E2061" t="s">
        <v>3562</v>
      </c>
      <c r="F2061" t="s">
        <v>12</v>
      </c>
      <c r="G2061">
        <v>20000000</v>
      </c>
      <c r="H2061">
        <v>2004</v>
      </c>
      <c r="I2061">
        <v>6.3</v>
      </c>
    </row>
    <row r="2062" spans="1:9" x14ac:dyDescent="0.45">
      <c r="A2062" t="s">
        <v>2337</v>
      </c>
      <c r="B2062">
        <v>148</v>
      </c>
      <c r="C2062">
        <v>8093318</v>
      </c>
      <c r="D2062" t="s">
        <v>3563</v>
      </c>
      <c r="E2062" t="s">
        <v>3564</v>
      </c>
      <c r="F2062" t="s">
        <v>12</v>
      </c>
      <c r="G2062">
        <v>20000000</v>
      </c>
      <c r="H2062">
        <v>2014</v>
      </c>
      <c r="I2062">
        <v>6.7</v>
      </c>
    </row>
    <row r="2063" spans="1:9" x14ac:dyDescent="0.45">
      <c r="A2063" t="s">
        <v>3565</v>
      </c>
      <c r="B2063">
        <v>110</v>
      </c>
      <c r="C2063">
        <v>8888355</v>
      </c>
      <c r="D2063" t="s">
        <v>2059</v>
      </c>
      <c r="E2063" t="s">
        <v>3566</v>
      </c>
      <c r="F2063" t="s">
        <v>12</v>
      </c>
      <c r="G2063">
        <v>20000000</v>
      </c>
      <c r="H2063">
        <v>2013</v>
      </c>
      <c r="I2063">
        <v>5</v>
      </c>
    </row>
    <row r="2064" spans="1:9" x14ac:dyDescent="0.45">
      <c r="A2064" t="s">
        <v>1895</v>
      </c>
      <c r="B2064">
        <v>83</v>
      </c>
      <c r="C2064">
        <v>7001720</v>
      </c>
      <c r="D2064" t="s">
        <v>948</v>
      </c>
      <c r="E2064" t="s">
        <v>3567</v>
      </c>
      <c r="F2064" t="s">
        <v>12</v>
      </c>
      <c r="G2064">
        <v>12000000</v>
      </c>
      <c r="H2064">
        <v>2008</v>
      </c>
      <c r="I2064">
        <v>4.3</v>
      </c>
    </row>
    <row r="2065" spans="1:9" x14ac:dyDescent="0.45">
      <c r="A2065" t="s">
        <v>1633</v>
      </c>
      <c r="B2065">
        <v>107</v>
      </c>
      <c r="C2065">
        <v>7268659</v>
      </c>
      <c r="D2065" t="s">
        <v>139</v>
      </c>
      <c r="E2065" t="s">
        <v>3568</v>
      </c>
      <c r="F2065" t="s">
        <v>12</v>
      </c>
      <c r="G2065">
        <v>20000000</v>
      </c>
      <c r="H2065">
        <v>2013</v>
      </c>
      <c r="I2065">
        <v>5.6</v>
      </c>
    </row>
    <row r="2066" spans="1:9" x14ac:dyDescent="0.45">
      <c r="A2066" t="s">
        <v>3569</v>
      </c>
      <c r="B2066">
        <v>100</v>
      </c>
      <c r="C2066">
        <v>6852144</v>
      </c>
      <c r="D2066" t="s">
        <v>1072</v>
      </c>
      <c r="E2066" t="s">
        <v>3570</v>
      </c>
      <c r="F2066" t="s">
        <v>12</v>
      </c>
      <c r="G2066">
        <v>22000000</v>
      </c>
      <c r="H2066">
        <v>2003</v>
      </c>
      <c r="I2066">
        <v>6.2</v>
      </c>
    </row>
    <row r="2067" spans="1:9" x14ac:dyDescent="0.45">
      <c r="A2067" t="s">
        <v>3075</v>
      </c>
      <c r="B2067">
        <v>87</v>
      </c>
      <c r="C2067">
        <v>6563357</v>
      </c>
      <c r="D2067" t="s">
        <v>1416</v>
      </c>
      <c r="E2067" t="s">
        <v>3571</v>
      </c>
      <c r="F2067" t="s">
        <v>12</v>
      </c>
      <c r="G2067">
        <v>20000000</v>
      </c>
      <c r="H2067">
        <v>2008</v>
      </c>
      <c r="I2067">
        <v>5.3</v>
      </c>
    </row>
    <row r="2068" spans="1:9" x14ac:dyDescent="0.45">
      <c r="A2068" t="s">
        <v>3572</v>
      </c>
      <c r="B2068">
        <v>154</v>
      </c>
      <c r="C2068">
        <v>6201757</v>
      </c>
      <c r="D2068" t="s">
        <v>3573</v>
      </c>
      <c r="E2068" t="s">
        <v>3574</v>
      </c>
      <c r="F2068" t="s">
        <v>12</v>
      </c>
      <c r="G2068">
        <v>10000000</v>
      </c>
      <c r="H2068">
        <v>1999</v>
      </c>
      <c r="I2068">
        <v>7.4</v>
      </c>
    </row>
    <row r="2069" spans="1:9" x14ac:dyDescent="0.45">
      <c r="A2069" t="s">
        <v>3575</v>
      </c>
      <c r="B2069">
        <v>106</v>
      </c>
      <c r="C2069">
        <v>6420319</v>
      </c>
      <c r="D2069" t="s">
        <v>1146</v>
      </c>
      <c r="E2069" t="s">
        <v>3576</v>
      </c>
      <c r="F2069" t="s">
        <v>12</v>
      </c>
      <c r="G2069">
        <v>20000000</v>
      </c>
      <c r="H2069">
        <v>2015</v>
      </c>
      <c r="I2069">
        <v>7.4</v>
      </c>
    </row>
    <row r="2070" spans="1:9" x14ac:dyDescent="0.45">
      <c r="A2070" t="s">
        <v>1801</v>
      </c>
      <c r="B2070">
        <v>99</v>
      </c>
      <c r="C2070">
        <v>5702083</v>
      </c>
      <c r="D2070" t="s">
        <v>1212</v>
      </c>
      <c r="E2070" t="s">
        <v>3577</v>
      </c>
      <c r="F2070" t="s">
        <v>12</v>
      </c>
      <c r="G2070">
        <v>15000000</v>
      </c>
      <c r="H2070">
        <v>2011</v>
      </c>
      <c r="I2070">
        <v>6.5</v>
      </c>
    </row>
    <row r="2071" spans="1:9" x14ac:dyDescent="0.45">
      <c r="A2071" t="s">
        <v>2944</v>
      </c>
      <c r="B2071">
        <v>100</v>
      </c>
      <c r="C2071">
        <v>5480996</v>
      </c>
      <c r="D2071" t="s">
        <v>3578</v>
      </c>
      <c r="E2071" t="s">
        <v>3579</v>
      </c>
      <c r="F2071" t="s">
        <v>12</v>
      </c>
      <c r="G2071">
        <v>8700000</v>
      </c>
      <c r="H2071">
        <v>2006</v>
      </c>
      <c r="I2071">
        <v>7.1</v>
      </c>
    </row>
    <row r="2072" spans="1:9" x14ac:dyDescent="0.45">
      <c r="A2072" t="s">
        <v>249</v>
      </c>
      <c r="B2072">
        <v>116</v>
      </c>
      <c r="C2072">
        <v>6002756</v>
      </c>
      <c r="D2072" t="s">
        <v>555</v>
      </c>
      <c r="E2072" t="s">
        <v>3580</v>
      </c>
      <c r="F2072" t="s">
        <v>12</v>
      </c>
      <c r="G2072">
        <v>20000000</v>
      </c>
      <c r="H2072">
        <v>2012</v>
      </c>
      <c r="I2072">
        <v>7.2</v>
      </c>
    </row>
    <row r="2073" spans="1:9" x14ac:dyDescent="0.45">
      <c r="A2073" t="s">
        <v>1150</v>
      </c>
      <c r="B2073">
        <v>111</v>
      </c>
      <c r="C2073">
        <v>5205343</v>
      </c>
      <c r="D2073" t="s">
        <v>2670</v>
      </c>
      <c r="E2073" t="s">
        <v>3581</v>
      </c>
      <c r="F2073" t="s">
        <v>12</v>
      </c>
      <c r="G2073">
        <v>20000000</v>
      </c>
      <c r="H2073">
        <v>2009</v>
      </c>
      <c r="I2073">
        <v>6.4</v>
      </c>
    </row>
    <row r="2074" spans="1:9" x14ac:dyDescent="0.45">
      <c r="A2074" t="s">
        <v>3582</v>
      </c>
      <c r="B2074">
        <v>100</v>
      </c>
      <c r="C2074">
        <v>5005883</v>
      </c>
      <c r="D2074" t="s">
        <v>1108</v>
      </c>
      <c r="E2074" t="s">
        <v>3583</v>
      </c>
      <c r="F2074" t="s">
        <v>12</v>
      </c>
      <c r="G2074">
        <v>20000000</v>
      </c>
      <c r="H2074">
        <v>2004</v>
      </c>
      <c r="I2074">
        <v>6.1</v>
      </c>
    </row>
    <row r="2075" spans="1:9" x14ac:dyDescent="0.45">
      <c r="A2075" t="s">
        <v>3584</v>
      </c>
      <c r="B2075">
        <v>125</v>
      </c>
      <c r="C2075">
        <v>5749134</v>
      </c>
      <c r="D2075" t="s">
        <v>152</v>
      </c>
      <c r="E2075" t="s">
        <v>3585</v>
      </c>
      <c r="F2075" t="s">
        <v>12</v>
      </c>
      <c r="G2075">
        <v>20000000</v>
      </c>
      <c r="H2075">
        <v>2014</v>
      </c>
      <c r="I2075">
        <v>7</v>
      </c>
    </row>
    <row r="2076" spans="1:9" x14ac:dyDescent="0.45">
      <c r="A2076" t="s">
        <v>3586</v>
      </c>
      <c r="B2076">
        <v>119</v>
      </c>
      <c r="C2076">
        <v>4234040</v>
      </c>
      <c r="D2076" t="s">
        <v>526</v>
      </c>
      <c r="E2076" t="s">
        <v>3587</v>
      </c>
      <c r="F2076" t="s">
        <v>12</v>
      </c>
      <c r="G2076">
        <v>20000000</v>
      </c>
      <c r="H2076">
        <v>2008</v>
      </c>
      <c r="I2076">
        <v>7</v>
      </c>
    </row>
    <row r="2077" spans="1:9" x14ac:dyDescent="0.45">
      <c r="A2077" t="s">
        <v>3588</v>
      </c>
      <c r="B2077">
        <v>135</v>
      </c>
      <c r="C2077">
        <v>4001121</v>
      </c>
      <c r="D2077" t="s">
        <v>1440</v>
      </c>
      <c r="E2077" t="s">
        <v>3589</v>
      </c>
      <c r="F2077" t="s">
        <v>12</v>
      </c>
      <c r="G2077">
        <v>20000000</v>
      </c>
      <c r="H2077">
        <v>2007</v>
      </c>
      <c r="I2077">
        <v>7</v>
      </c>
    </row>
    <row r="2078" spans="1:9" x14ac:dyDescent="0.45">
      <c r="A2078" t="s">
        <v>3590</v>
      </c>
      <c r="B2078">
        <v>93</v>
      </c>
      <c r="C2078">
        <v>3749061</v>
      </c>
      <c r="D2078" t="s">
        <v>20</v>
      </c>
      <c r="E2078" t="s">
        <v>3591</v>
      </c>
      <c r="F2078" t="s">
        <v>12</v>
      </c>
      <c r="G2078">
        <v>20000000</v>
      </c>
      <c r="H2078">
        <v>2012</v>
      </c>
      <c r="I2078">
        <v>4.9000000000000004</v>
      </c>
    </row>
    <row r="2079" spans="1:9" x14ac:dyDescent="0.45">
      <c r="A2079" t="s">
        <v>2683</v>
      </c>
      <c r="B2079">
        <v>114</v>
      </c>
      <c r="C2079">
        <v>3519627</v>
      </c>
      <c r="D2079" t="s">
        <v>3592</v>
      </c>
      <c r="E2079" t="s">
        <v>3593</v>
      </c>
      <c r="F2079" t="s">
        <v>12</v>
      </c>
      <c r="G2079">
        <v>20000000</v>
      </c>
      <c r="H2079">
        <v>2008</v>
      </c>
      <c r="I2079">
        <v>6.9</v>
      </c>
    </row>
    <row r="2080" spans="1:9" x14ac:dyDescent="0.45">
      <c r="A2080" t="s">
        <v>3594</v>
      </c>
      <c r="B2080">
        <v>124</v>
      </c>
      <c r="C2080">
        <v>3081925</v>
      </c>
      <c r="D2080" t="s">
        <v>481</v>
      </c>
      <c r="E2080" t="s">
        <v>3595</v>
      </c>
      <c r="F2080" t="s">
        <v>12</v>
      </c>
      <c r="G2080">
        <v>21000000</v>
      </c>
      <c r="H2080">
        <v>2008</v>
      </c>
      <c r="I2080">
        <v>7.5</v>
      </c>
    </row>
    <row r="2081" spans="1:9" x14ac:dyDescent="0.45">
      <c r="A2081" t="s">
        <v>2539</v>
      </c>
      <c r="B2081">
        <v>134</v>
      </c>
      <c r="C2081">
        <v>2298191</v>
      </c>
      <c r="D2081" t="s">
        <v>2839</v>
      </c>
      <c r="E2081" t="s">
        <v>3596</v>
      </c>
      <c r="F2081" t="s">
        <v>225</v>
      </c>
      <c r="G2081">
        <v>2400000000</v>
      </c>
      <c r="H2081">
        <v>1997</v>
      </c>
      <c r="I2081">
        <v>8.4</v>
      </c>
    </row>
    <row r="2082" spans="1:9" x14ac:dyDescent="0.45">
      <c r="A2082" t="s">
        <v>2526</v>
      </c>
      <c r="B2082">
        <v>114</v>
      </c>
      <c r="C2082">
        <v>2353728</v>
      </c>
      <c r="D2082" t="s">
        <v>3597</v>
      </c>
      <c r="E2082" t="s">
        <v>3598</v>
      </c>
      <c r="F2082" t="s">
        <v>496</v>
      </c>
      <c r="G2082">
        <v>20000000</v>
      </c>
      <c r="H2082">
        <v>2003</v>
      </c>
      <c r="I2082">
        <v>6.9</v>
      </c>
    </row>
    <row r="2083" spans="1:9" x14ac:dyDescent="0.45">
      <c r="A2083" t="s">
        <v>3599</v>
      </c>
      <c r="B2083">
        <v>124</v>
      </c>
      <c r="C2083">
        <v>2000000</v>
      </c>
      <c r="D2083" t="s">
        <v>3600</v>
      </c>
      <c r="E2083" t="s">
        <v>3601</v>
      </c>
      <c r="F2083" t="s">
        <v>12</v>
      </c>
      <c r="G2083">
        <v>20000000</v>
      </c>
      <c r="H2083">
        <v>1980</v>
      </c>
      <c r="I2083">
        <v>4.5</v>
      </c>
    </row>
    <row r="2084" spans="1:9" x14ac:dyDescent="0.45">
      <c r="A2084" t="s">
        <v>3178</v>
      </c>
      <c r="B2084">
        <v>104</v>
      </c>
      <c r="C2084">
        <v>1900725</v>
      </c>
      <c r="D2084" t="s">
        <v>3479</v>
      </c>
      <c r="E2084" t="s">
        <v>3602</v>
      </c>
      <c r="F2084" t="s">
        <v>12</v>
      </c>
      <c r="G2084">
        <v>2000000</v>
      </c>
      <c r="H2084">
        <v>2005</v>
      </c>
      <c r="I2084">
        <v>7.4</v>
      </c>
    </row>
    <row r="2085" spans="1:9" x14ac:dyDescent="0.45">
      <c r="A2085" t="s">
        <v>3603</v>
      </c>
      <c r="B2085">
        <v>118</v>
      </c>
      <c r="C2085">
        <v>2246000</v>
      </c>
      <c r="D2085" t="s">
        <v>555</v>
      </c>
      <c r="E2085" t="s">
        <v>3604</v>
      </c>
      <c r="F2085" t="s">
        <v>12</v>
      </c>
      <c r="G2085">
        <v>20000000</v>
      </c>
      <c r="H2085">
        <v>2015</v>
      </c>
      <c r="I2085">
        <v>7</v>
      </c>
    </row>
    <row r="2086" spans="1:9" x14ac:dyDescent="0.45">
      <c r="A2086" t="s">
        <v>2769</v>
      </c>
      <c r="B2086">
        <v>107</v>
      </c>
      <c r="C2086">
        <v>1190018</v>
      </c>
      <c r="D2086" t="s">
        <v>471</v>
      </c>
      <c r="E2086" t="s">
        <v>3605</v>
      </c>
      <c r="F2086" t="s">
        <v>12</v>
      </c>
      <c r="G2086">
        <v>20000000</v>
      </c>
      <c r="H2086">
        <v>2002</v>
      </c>
      <c r="I2086">
        <v>7.5</v>
      </c>
    </row>
    <row r="2087" spans="1:9" x14ac:dyDescent="0.45">
      <c r="A2087" t="s">
        <v>517</v>
      </c>
      <c r="B2087">
        <v>125</v>
      </c>
      <c r="C2087">
        <v>1027749</v>
      </c>
      <c r="D2087" t="s">
        <v>1146</v>
      </c>
      <c r="E2087" t="s">
        <v>3606</v>
      </c>
      <c r="F2087" t="s">
        <v>12</v>
      </c>
      <c r="G2087">
        <v>40000000</v>
      </c>
      <c r="H2087">
        <v>2008</v>
      </c>
      <c r="I2087">
        <v>7.1</v>
      </c>
    </row>
    <row r="2088" spans="1:9" x14ac:dyDescent="0.45">
      <c r="A2088" t="s">
        <v>2895</v>
      </c>
      <c r="B2088">
        <v>115</v>
      </c>
      <c r="C2088">
        <v>882710</v>
      </c>
      <c r="D2088" t="s">
        <v>1763</v>
      </c>
      <c r="E2088" t="s">
        <v>3607</v>
      </c>
      <c r="F2088" t="s">
        <v>12</v>
      </c>
      <c r="G2088">
        <v>24000000</v>
      </c>
      <c r="H2088">
        <v>2000</v>
      </c>
      <c r="I2088">
        <v>6.4</v>
      </c>
    </row>
    <row r="2089" spans="1:9" x14ac:dyDescent="0.45">
      <c r="A2089" t="s">
        <v>3608</v>
      </c>
      <c r="B2089">
        <v>88</v>
      </c>
      <c r="C2089">
        <v>1064277</v>
      </c>
      <c r="D2089" t="s">
        <v>3133</v>
      </c>
      <c r="E2089" t="s">
        <v>3609</v>
      </c>
      <c r="F2089" t="s">
        <v>12</v>
      </c>
      <c r="G2089">
        <v>20000000</v>
      </c>
      <c r="H2089">
        <v>2012</v>
      </c>
      <c r="I2089">
        <v>6.7</v>
      </c>
    </row>
    <row r="2090" spans="1:9" x14ac:dyDescent="0.45">
      <c r="A2090" t="s">
        <v>191</v>
      </c>
      <c r="B2090">
        <v>122</v>
      </c>
      <c r="C2090">
        <v>531009</v>
      </c>
      <c r="D2090" t="s">
        <v>73</v>
      </c>
      <c r="E2090" t="s">
        <v>3610</v>
      </c>
      <c r="F2090" t="s">
        <v>12</v>
      </c>
      <c r="G2090">
        <v>10000000</v>
      </c>
      <c r="H2090">
        <v>2015</v>
      </c>
      <c r="I2090">
        <v>5.3</v>
      </c>
    </row>
    <row r="2091" spans="1:9" x14ac:dyDescent="0.45">
      <c r="A2091" t="s">
        <v>3611</v>
      </c>
      <c r="B2091">
        <v>103</v>
      </c>
      <c r="C2091">
        <v>410388</v>
      </c>
      <c r="D2091" t="s">
        <v>3612</v>
      </c>
      <c r="E2091" t="s">
        <v>3613</v>
      </c>
      <c r="F2091" t="s">
        <v>225</v>
      </c>
      <c r="G2091">
        <v>2127519898</v>
      </c>
      <c r="H2091">
        <v>2004</v>
      </c>
      <c r="I2091">
        <v>6.9</v>
      </c>
    </row>
    <row r="2092" spans="1:9" x14ac:dyDescent="0.45">
      <c r="A2092" t="s">
        <v>3614</v>
      </c>
      <c r="B2092">
        <v>101</v>
      </c>
      <c r="C2092">
        <v>375474</v>
      </c>
      <c r="D2092" t="s">
        <v>791</v>
      </c>
      <c r="E2092" t="s">
        <v>3615</v>
      </c>
      <c r="F2092" t="s">
        <v>12</v>
      </c>
      <c r="G2092">
        <v>20000000</v>
      </c>
      <c r="H2092">
        <v>2005</v>
      </c>
      <c r="I2092">
        <v>6.2</v>
      </c>
    </row>
    <row r="2093" spans="1:9" x14ac:dyDescent="0.45">
      <c r="A2093" t="s">
        <v>177</v>
      </c>
      <c r="B2093">
        <v>107</v>
      </c>
      <c r="C2093">
        <v>305070</v>
      </c>
      <c r="D2093" t="s">
        <v>980</v>
      </c>
      <c r="E2093" t="s">
        <v>3616</v>
      </c>
      <c r="F2093" t="s">
        <v>12</v>
      </c>
      <c r="G2093">
        <v>20000000</v>
      </c>
      <c r="H2093">
        <v>1994</v>
      </c>
      <c r="I2093">
        <v>6.4</v>
      </c>
    </row>
    <row r="2094" spans="1:9" x14ac:dyDescent="0.45">
      <c r="A2094" t="s">
        <v>2259</v>
      </c>
      <c r="B2094">
        <v>118</v>
      </c>
      <c r="C2094">
        <v>146072</v>
      </c>
      <c r="D2094" t="s">
        <v>3617</v>
      </c>
      <c r="E2094" t="s">
        <v>3618</v>
      </c>
      <c r="F2094" t="s">
        <v>496</v>
      </c>
      <c r="G2094">
        <v>140000000</v>
      </c>
      <c r="H2094">
        <v>1998</v>
      </c>
      <c r="I2094">
        <v>6</v>
      </c>
    </row>
    <row r="2095" spans="1:9" x14ac:dyDescent="0.45">
      <c r="A2095" t="s">
        <v>2419</v>
      </c>
      <c r="B2095">
        <v>107</v>
      </c>
      <c r="C2095">
        <v>1183354</v>
      </c>
      <c r="D2095" t="s">
        <v>3619</v>
      </c>
      <c r="E2095" t="s">
        <v>3620</v>
      </c>
      <c r="F2095" t="s">
        <v>12</v>
      </c>
      <c r="G2095">
        <v>20000000</v>
      </c>
      <c r="H2095">
        <v>2010</v>
      </c>
      <c r="I2095">
        <v>5.0999999999999996</v>
      </c>
    </row>
    <row r="2096" spans="1:9" x14ac:dyDescent="0.45">
      <c r="A2096" t="s">
        <v>3621</v>
      </c>
      <c r="B2096">
        <v>100</v>
      </c>
      <c r="C2096">
        <v>121972</v>
      </c>
      <c r="D2096" t="s">
        <v>1037</v>
      </c>
      <c r="E2096" t="s">
        <v>3622</v>
      </c>
      <c r="F2096" t="s">
        <v>12</v>
      </c>
      <c r="G2096">
        <v>22000000</v>
      </c>
      <c r="H2096">
        <v>2002</v>
      </c>
      <c r="I2096">
        <v>5.5</v>
      </c>
    </row>
    <row r="2097" spans="1:9" x14ac:dyDescent="0.45">
      <c r="A2097" t="s">
        <v>1953</v>
      </c>
      <c r="B2097">
        <v>110</v>
      </c>
      <c r="C2097">
        <v>263365</v>
      </c>
      <c r="D2097" t="s">
        <v>851</v>
      </c>
      <c r="E2097" t="s">
        <v>3623</v>
      </c>
      <c r="F2097" t="s">
        <v>12</v>
      </c>
      <c r="G2097">
        <v>20000000</v>
      </c>
      <c r="H2097">
        <v>2010</v>
      </c>
      <c r="I2097">
        <v>5.4</v>
      </c>
    </row>
    <row r="2098" spans="1:9" x14ac:dyDescent="0.45">
      <c r="A2098" t="s">
        <v>3333</v>
      </c>
      <c r="B2098">
        <v>125</v>
      </c>
      <c r="C2098">
        <v>8047690</v>
      </c>
      <c r="D2098" t="s">
        <v>73</v>
      </c>
      <c r="E2098" t="s">
        <v>3624</v>
      </c>
      <c r="F2098" t="s">
        <v>667</v>
      </c>
      <c r="G2098">
        <v>19400000</v>
      </c>
      <c r="H2098">
        <v>2006</v>
      </c>
      <c r="I2098">
        <v>7.5</v>
      </c>
    </row>
    <row r="2099" spans="1:9" x14ac:dyDescent="0.45">
      <c r="A2099" t="s">
        <v>3314</v>
      </c>
      <c r="B2099">
        <v>184</v>
      </c>
      <c r="C2099">
        <v>476270</v>
      </c>
      <c r="D2099" t="s">
        <v>2836</v>
      </c>
      <c r="E2099" t="s">
        <v>3625</v>
      </c>
      <c r="F2099" t="s">
        <v>2838</v>
      </c>
      <c r="G2099">
        <v>20000000</v>
      </c>
      <c r="H2099">
        <v>2008</v>
      </c>
      <c r="I2099">
        <v>7.4</v>
      </c>
    </row>
    <row r="2100" spans="1:9" x14ac:dyDescent="0.45">
      <c r="A2100" t="s">
        <v>968</v>
      </c>
      <c r="B2100">
        <v>236</v>
      </c>
      <c r="C2100">
        <v>184208848</v>
      </c>
      <c r="D2100" t="s">
        <v>2006</v>
      </c>
      <c r="E2100" t="s">
        <v>3626</v>
      </c>
      <c r="F2100" t="s">
        <v>12</v>
      </c>
      <c r="G2100">
        <v>22000000</v>
      </c>
      <c r="H2100">
        <v>1990</v>
      </c>
      <c r="I2100">
        <v>8</v>
      </c>
    </row>
    <row r="2101" spans="1:9" x14ac:dyDescent="0.45">
      <c r="A2101" t="s">
        <v>2174</v>
      </c>
      <c r="B2101">
        <v>97</v>
      </c>
      <c r="C2101">
        <v>100292856</v>
      </c>
      <c r="D2101" t="s">
        <v>565</v>
      </c>
      <c r="E2101" t="s">
        <v>3627</v>
      </c>
      <c r="F2101" t="s">
        <v>12</v>
      </c>
      <c r="G2101">
        <v>20000000</v>
      </c>
      <c r="H2101">
        <v>2011</v>
      </c>
      <c r="I2101">
        <v>5.7</v>
      </c>
    </row>
    <row r="2102" spans="1:9" x14ac:dyDescent="0.45">
      <c r="A2102" t="s">
        <v>1438</v>
      </c>
      <c r="B2102">
        <v>113</v>
      </c>
      <c r="C2102">
        <v>58571513</v>
      </c>
      <c r="D2102" t="s">
        <v>737</v>
      </c>
      <c r="E2102" t="s">
        <v>3628</v>
      </c>
      <c r="F2102" t="s">
        <v>12</v>
      </c>
      <c r="G2102">
        <v>19000000</v>
      </c>
      <c r="H2102">
        <v>1989</v>
      </c>
      <c r="I2102">
        <v>6.8</v>
      </c>
    </row>
    <row r="2103" spans="1:9" x14ac:dyDescent="0.45">
      <c r="A2103" t="s">
        <v>3629</v>
      </c>
      <c r="B2103">
        <v>95</v>
      </c>
      <c r="C2103">
        <v>51431160</v>
      </c>
      <c r="D2103" t="s">
        <v>928</v>
      </c>
      <c r="E2103" t="s">
        <v>3630</v>
      </c>
      <c r="F2103" t="s">
        <v>12</v>
      </c>
      <c r="G2103">
        <v>20000000</v>
      </c>
      <c r="H2103">
        <v>2004</v>
      </c>
      <c r="I2103">
        <v>5.9</v>
      </c>
    </row>
    <row r="2104" spans="1:9" x14ac:dyDescent="0.45">
      <c r="A2104" t="s">
        <v>2093</v>
      </c>
      <c r="B2104">
        <v>103</v>
      </c>
      <c r="C2104">
        <v>103001286</v>
      </c>
      <c r="D2104" t="s">
        <v>1704</v>
      </c>
      <c r="E2104" t="s">
        <v>3631</v>
      </c>
      <c r="F2104" t="s">
        <v>12</v>
      </c>
      <c r="G2104">
        <v>15000000</v>
      </c>
      <c r="H2104">
        <v>1996</v>
      </c>
      <c r="I2104">
        <v>7.2</v>
      </c>
    </row>
    <row r="2105" spans="1:9" x14ac:dyDescent="0.45">
      <c r="A2105" t="s">
        <v>3443</v>
      </c>
      <c r="B2105">
        <v>91</v>
      </c>
      <c r="C2105">
        <v>41867960</v>
      </c>
      <c r="D2105" t="s">
        <v>2124</v>
      </c>
      <c r="E2105" t="s">
        <v>3632</v>
      </c>
      <c r="F2105" t="s">
        <v>12</v>
      </c>
      <c r="G2105">
        <v>20000000</v>
      </c>
      <c r="H2105">
        <v>2001</v>
      </c>
      <c r="I2105">
        <v>5.5</v>
      </c>
    </row>
    <row r="2106" spans="1:9" x14ac:dyDescent="0.45">
      <c r="A2106" t="s">
        <v>144</v>
      </c>
      <c r="B2106">
        <v>116</v>
      </c>
      <c r="C2106">
        <v>210609762</v>
      </c>
      <c r="D2106" t="s">
        <v>641</v>
      </c>
      <c r="E2106" t="s">
        <v>3634</v>
      </c>
      <c r="F2106" t="s">
        <v>12</v>
      </c>
      <c r="G2106">
        <v>19000000</v>
      </c>
      <c r="H2106">
        <v>1985</v>
      </c>
      <c r="I2106">
        <v>8.5</v>
      </c>
    </row>
    <row r="2107" spans="1:9" x14ac:dyDescent="0.45">
      <c r="A2107" t="s">
        <v>2245</v>
      </c>
      <c r="B2107">
        <v>93</v>
      </c>
      <c r="C2107">
        <v>40846082</v>
      </c>
      <c r="D2107" t="s">
        <v>1020</v>
      </c>
      <c r="E2107" t="s">
        <v>3635</v>
      </c>
      <c r="F2107" t="s">
        <v>12</v>
      </c>
      <c r="G2107">
        <v>19000000</v>
      </c>
      <c r="H2107">
        <v>1999</v>
      </c>
      <c r="I2107">
        <v>5.6</v>
      </c>
    </row>
    <row r="2108" spans="1:9" x14ac:dyDescent="0.45">
      <c r="A2108" t="s">
        <v>3049</v>
      </c>
      <c r="B2108">
        <v>113</v>
      </c>
      <c r="C2108">
        <v>51697449</v>
      </c>
      <c r="D2108" t="s">
        <v>863</v>
      </c>
      <c r="E2108" t="s">
        <v>3636</v>
      </c>
      <c r="F2108" t="s">
        <v>12</v>
      </c>
      <c r="G2108">
        <v>13000000</v>
      </c>
      <c r="H2108">
        <v>2009</v>
      </c>
      <c r="I2108">
        <v>4.0999999999999996</v>
      </c>
    </row>
    <row r="2109" spans="1:9" x14ac:dyDescent="0.45">
      <c r="A2109" t="s">
        <v>1314</v>
      </c>
      <c r="B2109">
        <v>101</v>
      </c>
      <c r="C2109">
        <v>27758465</v>
      </c>
      <c r="D2109" t="s">
        <v>481</v>
      </c>
      <c r="E2109" t="s">
        <v>3637</v>
      </c>
      <c r="F2109" t="s">
        <v>12</v>
      </c>
      <c r="G2109">
        <v>19000000</v>
      </c>
      <c r="H2109">
        <v>2010</v>
      </c>
      <c r="I2109">
        <v>6.1</v>
      </c>
    </row>
    <row r="2110" spans="1:9" x14ac:dyDescent="0.45">
      <c r="A2110" t="s">
        <v>271</v>
      </c>
      <c r="B2110">
        <v>95</v>
      </c>
      <c r="C2110">
        <v>56127162</v>
      </c>
      <c r="D2110" t="s">
        <v>570</v>
      </c>
      <c r="E2110" t="s">
        <v>3638</v>
      </c>
      <c r="F2110" t="s">
        <v>12</v>
      </c>
      <c r="G2110">
        <v>18000000</v>
      </c>
      <c r="H2110">
        <v>2003</v>
      </c>
      <c r="I2110">
        <v>5.4</v>
      </c>
    </row>
    <row r="2111" spans="1:9" x14ac:dyDescent="0.45">
      <c r="A2111" t="s">
        <v>323</v>
      </c>
      <c r="B2111">
        <v>109</v>
      </c>
      <c r="C2111">
        <v>1357042</v>
      </c>
      <c r="D2111" t="s">
        <v>1212</v>
      </c>
      <c r="E2111" t="s">
        <v>3639</v>
      </c>
      <c r="F2111" t="s">
        <v>12</v>
      </c>
      <c r="G2111">
        <v>15000000</v>
      </c>
      <c r="H2111">
        <v>2011</v>
      </c>
      <c r="I2111">
        <v>7.1</v>
      </c>
    </row>
    <row r="2112" spans="1:9" x14ac:dyDescent="0.45">
      <c r="A2112" t="s">
        <v>363</v>
      </c>
      <c r="B2112">
        <v>101</v>
      </c>
      <c r="C2112">
        <v>39103378</v>
      </c>
      <c r="D2112" t="s">
        <v>1847</v>
      </c>
      <c r="E2112" t="s">
        <v>3640</v>
      </c>
      <c r="F2112" t="s">
        <v>12</v>
      </c>
      <c r="G2112">
        <v>20000000</v>
      </c>
      <c r="H2112">
        <v>2010</v>
      </c>
      <c r="I2112">
        <v>6.5</v>
      </c>
    </row>
    <row r="2113" spans="1:9" x14ac:dyDescent="0.45">
      <c r="A2113" t="s">
        <v>2539</v>
      </c>
      <c r="B2113">
        <v>125</v>
      </c>
      <c r="C2113">
        <v>10049886</v>
      </c>
      <c r="D2113" t="s">
        <v>212</v>
      </c>
      <c r="E2113" t="s">
        <v>3641</v>
      </c>
      <c r="F2113" t="s">
        <v>225</v>
      </c>
      <c r="G2113">
        <v>19000000</v>
      </c>
      <c r="H2113">
        <v>2001</v>
      </c>
      <c r="I2113">
        <v>8.6</v>
      </c>
    </row>
    <row r="2114" spans="1:9" x14ac:dyDescent="0.45">
      <c r="A2114" t="s">
        <v>504</v>
      </c>
      <c r="B2114">
        <v>132</v>
      </c>
      <c r="C2114">
        <v>8600000</v>
      </c>
      <c r="D2114" t="s">
        <v>980</v>
      </c>
      <c r="E2114" t="s">
        <v>3642</v>
      </c>
      <c r="F2114" t="s">
        <v>12</v>
      </c>
      <c r="G2114">
        <v>25000000</v>
      </c>
      <c r="H2114">
        <v>1984</v>
      </c>
      <c r="I2114">
        <v>7</v>
      </c>
    </row>
    <row r="2115" spans="1:9" x14ac:dyDescent="0.45">
      <c r="A2115" t="s">
        <v>3643</v>
      </c>
      <c r="B2115">
        <v>131</v>
      </c>
      <c r="C2115">
        <v>21483154</v>
      </c>
      <c r="D2115" t="s">
        <v>1146</v>
      </c>
      <c r="E2115" t="s">
        <v>3644</v>
      </c>
      <c r="F2115" t="s">
        <v>12</v>
      </c>
      <c r="G2115">
        <v>19000000</v>
      </c>
      <c r="H2115">
        <v>2013</v>
      </c>
      <c r="I2115">
        <v>7.6</v>
      </c>
    </row>
    <row r="2116" spans="1:9" x14ac:dyDescent="0.45">
      <c r="A2116" t="s">
        <v>1510</v>
      </c>
      <c r="B2116">
        <v>129</v>
      </c>
      <c r="C2116">
        <v>8396942</v>
      </c>
      <c r="D2116" t="s">
        <v>3645</v>
      </c>
      <c r="E2116" t="s">
        <v>3646</v>
      </c>
      <c r="F2116" t="s">
        <v>12</v>
      </c>
      <c r="G2116">
        <v>19000000</v>
      </c>
      <c r="H2116">
        <v>2008</v>
      </c>
      <c r="I2116">
        <v>6.5</v>
      </c>
    </row>
    <row r="2117" spans="1:9" x14ac:dyDescent="0.45">
      <c r="A2117" t="s">
        <v>3647</v>
      </c>
      <c r="B2117">
        <v>100</v>
      </c>
      <c r="C2117">
        <v>12561</v>
      </c>
      <c r="D2117" t="s">
        <v>570</v>
      </c>
      <c r="E2117" t="s">
        <v>3648</v>
      </c>
      <c r="F2117" t="s">
        <v>12</v>
      </c>
      <c r="G2117">
        <v>19000000</v>
      </c>
      <c r="H2117">
        <v>2010</v>
      </c>
      <c r="I2117">
        <v>6.4</v>
      </c>
    </row>
    <row r="2118" spans="1:9" x14ac:dyDescent="0.45">
      <c r="A2118" t="s">
        <v>3649</v>
      </c>
      <c r="B2118">
        <v>97</v>
      </c>
      <c r="C2118">
        <v>6923891</v>
      </c>
      <c r="D2118" t="s">
        <v>481</v>
      </c>
      <c r="E2118" t="s">
        <v>3650</v>
      </c>
      <c r="F2118" t="s">
        <v>12</v>
      </c>
      <c r="G2118">
        <v>23000000</v>
      </c>
      <c r="H2118">
        <v>2011</v>
      </c>
      <c r="I2118">
        <v>6.3</v>
      </c>
    </row>
    <row r="2119" spans="1:9" x14ac:dyDescent="0.45">
      <c r="A2119" t="s">
        <v>3652</v>
      </c>
      <c r="B2119">
        <v>92</v>
      </c>
      <c r="C2119">
        <v>2119994</v>
      </c>
      <c r="D2119" t="s">
        <v>3653</v>
      </c>
      <c r="E2119" t="s">
        <v>3654</v>
      </c>
      <c r="F2119" t="s">
        <v>12</v>
      </c>
      <c r="G2119">
        <v>19000000</v>
      </c>
      <c r="H2119">
        <v>1993</v>
      </c>
      <c r="I2119">
        <v>5.7</v>
      </c>
    </row>
    <row r="2120" spans="1:9" x14ac:dyDescent="0.45">
      <c r="A2120" t="s">
        <v>3655</v>
      </c>
      <c r="B2120">
        <v>116</v>
      </c>
      <c r="C2120">
        <v>1292527</v>
      </c>
      <c r="D2120" t="s">
        <v>3656</v>
      </c>
      <c r="E2120" t="s">
        <v>3657</v>
      </c>
      <c r="F2120" t="s">
        <v>12</v>
      </c>
      <c r="G2120">
        <v>19000000</v>
      </c>
      <c r="H2120">
        <v>1996</v>
      </c>
      <c r="I2120">
        <v>6.3</v>
      </c>
    </row>
    <row r="2121" spans="1:9" x14ac:dyDescent="0.45">
      <c r="A2121" t="s">
        <v>3659</v>
      </c>
      <c r="B2121">
        <v>90</v>
      </c>
      <c r="C2121">
        <v>64255243</v>
      </c>
      <c r="D2121" t="s">
        <v>2037</v>
      </c>
      <c r="E2121" t="s">
        <v>3660</v>
      </c>
      <c r="F2121" t="s">
        <v>12</v>
      </c>
      <c r="G2121">
        <v>19000000</v>
      </c>
      <c r="H2121">
        <v>2005</v>
      </c>
      <c r="I2121">
        <v>6</v>
      </c>
    </row>
    <row r="2122" spans="1:9" x14ac:dyDescent="0.45">
      <c r="A2122" t="s">
        <v>616</v>
      </c>
      <c r="B2122">
        <v>81</v>
      </c>
      <c r="C2122">
        <v>22245861</v>
      </c>
      <c r="D2122" t="s">
        <v>863</v>
      </c>
      <c r="E2122" t="s">
        <v>3661</v>
      </c>
      <c r="F2122" t="s">
        <v>12</v>
      </c>
      <c r="G2122">
        <v>19000000</v>
      </c>
      <c r="H2122">
        <v>2002</v>
      </c>
      <c r="I2122">
        <v>7.7</v>
      </c>
    </row>
    <row r="2123" spans="1:9" x14ac:dyDescent="0.45">
      <c r="A2123" t="s">
        <v>853</v>
      </c>
      <c r="B2123">
        <v>97</v>
      </c>
      <c r="C2123">
        <v>20433940</v>
      </c>
      <c r="D2123" t="s">
        <v>2124</v>
      </c>
      <c r="E2123" t="s">
        <v>3662</v>
      </c>
      <c r="F2123" t="s">
        <v>12</v>
      </c>
      <c r="G2123">
        <v>15000000</v>
      </c>
      <c r="H2123">
        <v>2005</v>
      </c>
      <c r="I2123">
        <v>6.2</v>
      </c>
    </row>
    <row r="2124" spans="1:9" x14ac:dyDescent="0.45">
      <c r="A2124" t="s">
        <v>950</v>
      </c>
      <c r="B2124">
        <v>118</v>
      </c>
      <c r="C2124">
        <v>10562387</v>
      </c>
      <c r="D2124" t="s">
        <v>1794</v>
      </c>
      <c r="E2124" t="s">
        <v>3663</v>
      </c>
      <c r="F2124" t="s">
        <v>12</v>
      </c>
      <c r="G2124">
        <v>18500000</v>
      </c>
      <c r="H2124">
        <v>1998</v>
      </c>
      <c r="I2124">
        <v>7.7</v>
      </c>
    </row>
    <row r="2125" spans="1:9" x14ac:dyDescent="0.45">
      <c r="A2125" t="s">
        <v>3664</v>
      </c>
      <c r="B2125">
        <v>100</v>
      </c>
      <c r="C2125">
        <v>18439082</v>
      </c>
      <c r="D2125" t="s">
        <v>1226</v>
      </c>
      <c r="E2125" t="s">
        <v>3665</v>
      </c>
      <c r="F2125" t="s">
        <v>12</v>
      </c>
      <c r="G2125">
        <v>18500000</v>
      </c>
      <c r="H2125">
        <v>2009</v>
      </c>
      <c r="I2125">
        <v>6.4</v>
      </c>
    </row>
    <row r="2126" spans="1:9" x14ac:dyDescent="0.45">
      <c r="A2126" t="s">
        <v>2128</v>
      </c>
      <c r="B2126">
        <v>97</v>
      </c>
      <c r="C2126">
        <v>150056505</v>
      </c>
      <c r="D2126" t="s">
        <v>565</v>
      </c>
      <c r="E2126" t="s">
        <v>3666</v>
      </c>
      <c r="F2126" t="s">
        <v>12</v>
      </c>
      <c r="G2126">
        <v>18000000</v>
      </c>
      <c r="H2126">
        <v>2014</v>
      </c>
      <c r="I2126">
        <v>6.4</v>
      </c>
    </row>
    <row r="2127" spans="1:9" x14ac:dyDescent="0.45">
      <c r="A2127" t="s">
        <v>597</v>
      </c>
      <c r="B2127">
        <v>114</v>
      </c>
      <c r="C2127">
        <v>119938730</v>
      </c>
      <c r="D2127" t="s">
        <v>3506</v>
      </c>
      <c r="E2127" t="s">
        <v>3667</v>
      </c>
      <c r="F2127" t="s">
        <v>12</v>
      </c>
      <c r="G2127">
        <v>18000000</v>
      </c>
      <c r="H2127">
        <v>1994</v>
      </c>
      <c r="I2127">
        <v>6.9</v>
      </c>
    </row>
    <row r="2128" spans="1:9" x14ac:dyDescent="0.45">
      <c r="A2128" t="s">
        <v>1871</v>
      </c>
      <c r="B2128">
        <v>130</v>
      </c>
      <c r="C2128">
        <v>114968774</v>
      </c>
      <c r="D2128" t="s">
        <v>2120</v>
      </c>
      <c r="E2128" t="s">
        <v>3668</v>
      </c>
      <c r="F2128" t="s">
        <v>12</v>
      </c>
      <c r="G2128">
        <v>18000000</v>
      </c>
      <c r="H2128">
        <v>1988</v>
      </c>
      <c r="I2128">
        <v>7.3</v>
      </c>
    </row>
    <row r="2129" spans="1:9" x14ac:dyDescent="0.45">
      <c r="A2129" t="s">
        <v>1253</v>
      </c>
      <c r="B2129">
        <v>82</v>
      </c>
      <c r="C2129">
        <v>128505958</v>
      </c>
      <c r="D2129" t="s">
        <v>565</v>
      </c>
      <c r="E2129" t="s">
        <v>3669</v>
      </c>
      <c r="F2129" t="s">
        <v>12</v>
      </c>
      <c r="G2129">
        <v>18000000</v>
      </c>
      <c r="H2129">
        <v>2006</v>
      </c>
      <c r="I2129">
        <v>7.3</v>
      </c>
    </row>
    <row r="2130" spans="1:9" x14ac:dyDescent="0.45">
      <c r="A2130" t="s">
        <v>1044</v>
      </c>
      <c r="B2130">
        <v>96</v>
      </c>
      <c r="C2130">
        <v>95001351</v>
      </c>
      <c r="D2130" t="s">
        <v>570</v>
      </c>
      <c r="E2130" t="s">
        <v>3670</v>
      </c>
      <c r="F2130" t="s">
        <v>12</v>
      </c>
      <c r="G2130">
        <v>18000000</v>
      </c>
      <c r="H2130">
        <v>2001</v>
      </c>
      <c r="I2130">
        <v>6.2</v>
      </c>
    </row>
    <row r="2131" spans="1:9" x14ac:dyDescent="0.45">
      <c r="A2131" t="s">
        <v>347</v>
      </c>
      <c r="B2131">
        <v>105</v>
      </c>
      <c r="C2131">
        <v>76400000</v>
      </c>
      <c r="D2131" t="s">
        <v>25</v>
      </c>
      <c r="E2131" t="s">
        <v>3671</v>
      </c>
      <c r="F2131" t="s">
        <v>12</v>
      </c>
      <c r="G2131">
        <v>17000000</v>
      </c>
      <c r="H2131">
        <v>1984</v>
      </c>
      <c r="I2131">
        <v>6.6</v>
      </c>
    </row>
    <row r="2132" spans="1:9" x14ac:dyDescent="0.45">
      <c r="A2132" t="s">
        <v>914</v>
      </c>
      <c r="B2132">
        <v>122</v>
      </c>
      <c r="C2132">
        <v>75072454</v>
      </c>
      <c r="D2132" t="s">
        <v>1475</v>
      </c>
      <c r="E2132" t="s">
        <v>3672</v>
      </c>
      <c r="F2132" t="s">
        <v>12</v>
      </c>
      <c r="G2132">
        <v>20000000</v>
      </c>
      <c r="H2132">
        <v>2005</v>
      </c>
      <c r="I2132">
        <v>6.7</v>
      </c>
    </row>
    <row r="2133" spans="1:9" x14ac:dyDescent="0.45">
      <c r="A2133" t="s">
        <v>201</v>
      </c>
      <c r="B2133">
        <v>88</v>
      </c>
      <c r="C2133">
        <v>65535067</v>
      </c>
      <c r="D2133" t="s">
        <v>570</v>
      </c>
      <c r="E2133" t="s">
        <v>3673</v>
      </c>
      <c r="F2133" t="s">
        <v>12</v>
      </c>
      <c r="G2133">
        <v>17000000</v>
      </c>
      <c r="H2133">
        <v>1999</v>
      </c>
      <c r="I2133">
        <v>5.7</v>
      </c>
    </row>
    <row r="2134" spans="1:9" x14ac:dyDescent="0.45">
      <c r="A2134" t="s">
        <v>3464</v>
      </c>
      <c r="B2134">
        <v>103</v>
      </c>
      <c r="C2134">
        <v>6061759</v>
      </c>
      <c r="D2134" t="s">
        <v>481</v>
      </c>
      <c r="E2134" t="s">
        <v>3674</v>
      </c>
      <c r="F2134" t="s">
        <v>12</v>
      </c>
      <c r="G2134">
        <v>17000000</v>
      </c>
      <c r="H2134">
        <v>2005</v>
      </c>
      <c r="I2134">
        <v>6.3</v>
      </c>
    </row>
    <row r="2135" spans="1:9" x14ac:dyDescent="0.45">
      <c r="A2135" t="s">
        <v>2406</v>
      </c>
      <c r="B2135">
        <v>106</v>
      </c>
      <c r="C2135">
        <v>64955956</v>
      </c>
      <c r="D2135" t="s">
        <v>863</v>
      </c>
      <c r="E2135" t="s">
        <v>3675</v>
      </c>
      <c r="F2135" t="s">
        <v>12</v>
      </c>
      <c r="G2135">
        <v>18000000</v>
      </c>
      <c r="H2135">
        <v>2004</v>
      </c>
      <c r="I2135">
        <v>5.7</v>
      </c>
    </row>
    <row r="2136" spans="1:9" x14ac:dyDescent="0.45">
      <c r="A2136" t="s">
        <v>3676</v>
      </c>
      <c r="B2136">
        <v>98</v>
      </c>
      <c r="C2136">
        <v>60057639</v>
      </c>
      <c r="D2136" t="s">
        <v>2955</v>
      </c>
      <c r="E2136" t="s">
        <v>3677</v>
      </c>
      <c r="F2136" t="s">
        <v>12</v>
      </c>
      <c r="G2136">
        <v>18000000</v>
      </c>
      <c r="H2136">
        <v>2003</v>
      </c>
      <c r="I2136">
        <v>7.1</v>
      </c>
    </row>
    <row r="2137" spans="1:9" x14ac:dyDescent="0.45">
      <c r="A2137" t="s">
        <v>676</v>
      </c>
      <c r="B2137">
        <v>68</v>
      </c>
      <c r="C2137">
        <v>53868030</v>
      </c>
      <c r="D2137" t="s">
        <v>339</v>
      </c>
      <c r="E2137" t="s">
        <v>3678</v>
      </c>
      <c r="F2137" t="s">
        <v>12</v>
      </c>
      <c r="G2137">
        <v>17000000</v>
      </c>
      <c r="H2137">
        <v>1997</v>
      </c>
      <c r="I2137">
        <v>7</v>
      </c>
    </row>
    <row r="2138" spans="1:9" x14ac:dyDescent="0.45">
      <c r="A2138" t="s">
        <v>2345</v>
      </c>
      <c r="B2138">
        <v>94</v>
      </c>
      <c r="C2138">
        <v>59573085</v>
      </c>
      <c r="D2138" t="s">
        <v>928</v>
      </c>
      <c r="E2138" t="s">
        <v>3679</v>
      </c>
      <c r="F2138" t="s">
        <v>12</v>
      </c>
      <c r="G2138">
        <v>18000000</v>
      </c>
      <c r="H2138">
        <v>2016</v>
      </c>
      <c r="I2138">
        <v>6.1</v>
      </c>
    </row>
    <row r="2139" spans="1:9" x14ac:dyDescent="0.45">
      <c r="A2139" t="s">
        <v>314</v>
      </c>
      <c r="B2139">
        <v>99</v>
      </c>
      <c r="C2139">
        <v>52691009</v>
      </c>
      <c r="D2139" t="s">
        <v>1028</v>
      </c>
      <c r="E2139" t="s">
        <v>3680</v>
      </c>
      <c r="F2139" t="s">
        <v>12</v>
      </c>
      <c r="G2139">
        <v>21000000</v>
      </c>
      <c r="H2139">
        <v>2011</v>
      </c>
      <c r="I2139">
        <v>6.6</v>
      </c>
    </row>
    <row r="2140" spans="1:9" x14ac:dyDescent="0.45">
      <c r="A2140" t="s">
        <v>445</v>
      </c>
      <c r="B2140">
        <v>107</v>
      </c>
      <c r="C2140">
        <v>59735548</v>
      </c>
      <c r="D2140" t="s">
        <v>1402</v>
      </c>
      <c r="E2140" t="s">
        <v>3681</v>
      </c>
      <c r="F2140" t="s">
        <v>12</v>
      </c>
      <c r="G2140">
        <v>15000000</v>
      </c>
      <c r="H2140">
        <v>1987</v>
      </c>
      <c r="I2140">
        <v>7.8</v>
      </c>
    </row>
    <row r="2141" spans="1:9" x14ac:dyDescent="0.45">
      <c r="A2141" t="s">
        <v>1654</v>
      </c>
      <c r="B2141">
        <v>180</v>
      </c>
      <c r="C2141">
        <v>51600000</v>
      </c>
      <c r="D2141" t="s">
        <v>3682</v>
      </c>
      <c r="E2141" t="s">
        <v>3683</v>
      </c>
      <c r="F2141" t="s">
        <v>12</v>
      </c>
      <c r="G2141">
        <v>18000000</v>
      </c>
      <c r="H2141">
        <v>1984</v>
      </c>
      <c r="I2141">
        <v>8.3000000000000007</v>
      </c>
    </row>
    <row r="2142" spans="1:9" x14ac:dyDescent="0.45">
      <c r="A2142" t="s">
        <v>702</v>
      </c>
      <c r="B2142">
        <v>97</v>
      </c>
      <c r="C2142">
        <v>86049418</v>
      </c>
      <c r="D2142" t="s">
        <v>565</v>
      </c>
      <c r="E2142" t="s">
        <v>3684</v>
      </c>
      <c r="F2142" t="s">
        <v>12</v>
      </c>
      <c r="G2142">
        <v>17000000</v>
      </c>
      <c r="H2142">
        <v>2004</v>
      </c>
      <c r="I2142">
        <v>7</v>
      </c>
    </row>
    <row r="2143" spans="1:9" x14ac:dyDescent="0.45">
      <c r="A2143" t="s">
        <v>3685</v>
      </c>
      <c r="B2143">
        <v>113</v>
      </c>
      <c r="C2143">
        <v>43601508</v>
      </c>
      <c r="D2143" t="s">
        <v>481</v>
      </c>
      <c r="E2143" t="s">
        <v>3686</v>
      </c>
      <c r="F2143" t="s">
        <v>12</v>
      </c>
      <c r="G2143">
        <v>18000000</v>
      </c>
      <c r="H2143">
        <v>2003</v>
      </c>
      <c r="I2143">
        <v>6.7</v>
      </c>
    </row>
    <row r="2144" spans="1:9" x14ac:dyDescent="0.45">
      <c r="A2144" t="s">
        <v>3655</v>
      </c>
      <c r="B2144">
        <v>131</v>
      </c>
      <c r="C2144">
        <v>41300105</v>
      </c>
      <c r="D2144" t="s">
        <v>2632</v>
      </c>
      <c r="E2144" t="s">
        <v>3687</v>
      </c>
      <c r="F2144" t="s">
        <v>12</v>
      </c>
      <c r="G2144">
        <v>19800000</v>
      </c>
      <c r="H2144">
        <v>2001</v>
      </c>
      <c r="I2144">
        <v>7.3</v>
      </c>
    </row>
    <row r="2145" spans="1:9" x14ac:dyDescent="0.45">
      <c r="A2145" t="s">
        <v>1617</v>
      </c>
      <c r="B2145">
        <v>103</v>
      </c>
      <c r="C2145">
        <v>41382841</v>
      </c>
      <c r="D2145" t="s">
        <v>851</v>
      </c>
      <c r="E2145" t="s">
        <v>3688</v>
      </c>
      <c r="F2145" t="s">
        <v>12</v>
      </c>
      <c r="G2145">
        <v>18000000</v>
      </c>
      <c r="H2145">
        <v>1986</v>
      </c>
      <c r="I2145">
        <v>6.3</v>
      </c>
    </row>
    <row r="2146" spans="1:9" x14ac:dyDescent="0.45">
      <c r="A2146" t="s">
        <v>383</v>
      </c>
      <c r="B2146">
        <v>119</v>
      </c>
      <c r="C2146">
        <v>42335698</v>
      </c>
      <c r="D2146" t="s">
        <v>481</v>
      </c>
      <c r="E2146" t="s">
        <v>3689</v>
      </c>
      <c r="F2146" t="s">
        <v>12</v>
      </c>
      <c r="G2146">
        <v>18000000</v>
      </c>
      <c r="H2146">
        <v>2014</v>
      </c>
      <c r="I2146">
        <v>7.8</v>
      </c>
    </row>
    <row r="2147" spans="1:9" x14ac:dyDescent="0.45">
      <c r="A2147" t="s">
        <v>1341</v>
      </c>
      <c r="B2147">
        <v>98</v>
      </c>
      <c r="C2147">
        <v>33404871</v>
      </c>
      <c r="D2147" t="s">
        <v>1152</v>
      </c>
      <c r="E2147" t="s">
        <v>3690</v>
      </c>
      <c r="F2147" t="s">
        <v>12</v>
      </c>
      <c r="G2147">
        <v>18000000</v>
      </c>
      <c r="H2147">
        <v>2013</v>
      </c>
      <c r="I2147">
        <v>7.3</v>
      </c>
    </row>
    <row r="2148" spans="1:9" x14ac:dyDescent="0.45">
      <c r="A2148" t="s">
        <v>391</v>
      </c>
      <c r="B2148">
        <v>111</v>
      </c>
      <c r="C2148">
        <v>31471430</v>
      </c>
      <c r="D2148" t="s">
        <v>956</v>
      </c>
      <c r="E2148" t="s">
        <v>3691</v>
      </c>
      <c r="F2148" t="s">
        <v>12</v>
      </c>
      <c r="G2148">
        <v>15000000</v>
      </c>
      <c r="H2148">
        <v>2006</v>
      </c>
      <c r="I2148">
        <v>7.6</v>
      </c>
    </row>
    <row r="2149" spans="1:9" x14ac:dyDescent="0.45">
      <c r="A2149" t="s">
        <v>3077</v>
      </c>
      <c r="B2149">
        <v>94</v>
      </c>
      <c r="C2149">
        <v>30222640</v>
      </c>
      <c r="D2149" t="s">
        <v>2557</v>
      </c>
      <c r="E2149" t="s">
        <v>3692</v>
      </c>
      <c r="F2149" t="s">
        <v>12</v>
      </c>
      <c r="G2149">
        <v>25000000</v>
      </c>
      <c r="H2149">
        <v>2003</v>
      </c>
      <c r="I2149">
        <v>5.3</v>
      </c>
    </row>
    <row r="2150" spans="1:9" x14ac:dyDescent="0.45">
      <c r="A2150" t="s">
        <v>3693</v>
      </c>
      <c r="B2150">
        <v>81</v>
      </c>
      <c r="C2150">
        <v>26906039</v>
      </c>
      <c r="D2150" t="s">
        <v>735</v>
      </c>
      <c r="E2150" t="s">
        <v>3694</v>
      </c>
      <c r="F2150" t="s">
        <v>12</v>
      </c>
      <c r="G2150">
        <v>18000000</v>
      </c>
      <c r="H2150">
        <v>1996</v>
      </c>
      <c r="I2150">
        <v>5.3</v>
      </c>
    </row>
    <row r="2151" spans="1:9" x14ac:dyDescent="0.45">
      <c r="A2151" t="s">
        <v>1790</v>
      </c>
      <c r="B2151">
        <v>89</v>
      </c>
      <c r="C2151">
        <v>21378000</v>
      </c>
      <c r="D2151" t="s">
        <v>2439</v>
      </c>
      <c r="E2151" t="s">
        <v>3695</v>
      </c>
      <c r="F2151" t="s">
        <v>12</v>
      </c>
      <c r="G2151">
        <v>1000000</v>
      </c>
      <c r="H2151">
        <v>1980</v>
      </c>
      <c r="I2151">
        <v>6.8</v>
      </c>
    </row>
    <row r="2152" spans="1:9" x14ac:dyDescent="0.45">
      <c r="A2152" t="s">
        <v>3696</v>
      </c>
      <c r="B2152">
        <v>106</v>
      </c>
      <c r="C2152">
        <v>43853424</v>
      </c>
      <c r="D2152" t="s">
        <v>3697</v>
      </c>
      <c r="E2152" t="s">
        <v>3698</v>
      </c>
      <c r="F2152" t="s">
        <v>12</v>
      </c>
      <c r="G2152">
        <v>18000000</v>
      </c>
      <c r="H2152">
        <v>2011</v>
      </c>
      <c r="I2152">
        <v>7.1</v>
      </c>
    </row>
    <row r="2153" spans="1:9" x14ac:dyDescent="0.45">
      <c r="A2153" t="s">
        <v>3700</v>
      </c>
      <c r="B2153">
        <v>86</v>
      </c>
      <c r="C2153">
        <v>23993605</v>
      </c>
      <c r="D2153" t="s">
        <v>2955</v>
      </c>
      <c r="E2153" t="s">
        <v>3701</v>
      </c>
      <c r="F2153" t="s">
        <v>12</v>
      </c>
      <c r="G2153">
        <v>18000000</v>
      </c>
      <c r="H2153">
        <v>2009</v>
      </c>
      <c r="I2153">
        <v>5.8</v>
      </c>
    </row>
    <row r="2154" spans="1:9" x14ac:dyDescent="0.45">
      <c r="A2154" t="s">
        <v>3099</v>
      </c>
      <c r="B2154">
        <v>103</v>
      </c>
      <c r="C2154">
        <v>26400000</v>
      </c>
      <c r="D2154" t="s">
        <v>14</v>
      </c>
      <c r="E2154" t="s">
        <v>3702</v>
      </c>
      <c r="F2154" t="s">
        <v>12</v>
      </c>
      <c r="G2154">
        <v>18000000</v>
      </c>
      <c r="H2154">
        <v>1984</v>
      </c>
      <c r="I2154">
        <v>5.8</v>
      </c>
    </row>
    <row r="2155" spans="1:9" x14ac:dyDescent="0.45">
      <c r="A2155" t="s">
        <v>161</v>
      </c>
      <c r="B2155">
        <v>121</v>
      </c>
      <c r="C2155">
        <v>45250</v>
      </c>
      <c r="D2155" t="s">
        <v>555</v>
      </c>
      <c r="E2155" t="s">
        <v>3703</v>
      </c>
      <c r="F2155" t="s">
        <v>12</v>
      </c>
      <c r="G2155">
        <v>18000000</v>
      </c>
      <c r="H2155">
        <v>1980</v>
      </c>
      <c r="I2155">
        <v>8.3000000000000007</v>
      </c>
    </row>
    <row r="2156" spans="1:9" x14ac:dyDescent="0.45">
      <c r="A2156" t="s">
        <v>3704</v>
      </c>
      <c r="B2156">
        <v>109</v>
      </c>
      <c r="C2156">
        <v>22927390</v>
      </c>
      <c r="D2156" t="s">
        <v>73</v>
      </c>
      <c r="E2156" t="s">
        <v>3705</v>
      </c>
      <c r="F2156" t="s">
        <v>12</v>
      </c>
      <c r="G2156">
        <v>18000000</v>
      </c>
      <c r="H2156">
        <v>2009</v>
      </c>
      <c r="I2156">
        <v>5.6</v>
      </c>
    </row>
    <row r="2157" spans="1:9" x14ac:dyDescent="0.45">
      <c r="A2157" t="s">
        <v>1052</v>
      </c>
      <c r="B2157">
        <v>109</v>
      </c>
      <c r="C2157">
        <v>4250320</v>
      </c>
      <c r="D2157" t="s">
        <v>3022</v>
      </c>
      <c r="E2157" t="s">
        <v>3706</v>
      </c>
      <c r="F2157" t="s">
        <v>12</v>
      </c>
      <c r="G2157">
        <v>18000000</v>
      </c>
      <c r="H2157">
        <v>1985</v>
      </c>
      <c r="I2157">
        <v>6.8</v>
      </c>
    </row>
    <row r="2158" spans="1:9" x14ac:dyDescent="0.45">
      <c r="A2158" t="s">
        <v>3707</v>
      </c>
      <c r="B2158">
        <v>123</v>
      </c>
      <c r="C2158">
        <v>22452209</v>
      </c>
      <c r="D2158" t="s">
        <v>1173</v>
      </c>
      <c r="E2158" t="s">
        <v>3708</v>
      </c>
      <c r="F2158" t="s">
        <v>12</v>
      </c>
      <c r="G2158">
        <v>18000000</v>
      </c>
      <c r="H2158">
        <v>2009</v>
      </c>
      <c r="I2158">
        <v>5</v>
      </c>
    </row>
    <row r="2159" spans="1:9" x14ac:dyDescent="0.45">
      <c r="A2159" t="s">
        <v>1768</v>
      </c>
      <c r="B2159">
        <v>94</v>
      </c>
      <c r="C2159">
        <v>18329466</v>
      </c>
      <c r="D2159" t="s">
        <v>2516</v>
      </c>
      <c r="E2159" t="s">
        <v>3709</v>
      </c>
      <c r="F2159" t="s">
        <v>12</v>
      </c>
      <c r="G2159">
        <v>18000000</v>
      </c>
      <c r="H2159">
        <v>2010</v>
      </c>
      <c r="I2159">
        <v>7.6</v>
      </c>
    </row>
    <row r="2160" spans="1:9" x14ac:dyDescent="0.45">
      <c r="A2160" t="s">
        <v>1341</v>
      </c>
      <c r="B2160">
        <v>94</v>
      </c>
      <c r="C2160">
        <v>17071230</v>
      </c>
      <c r="D2160" t="s">
        <v>339</v>
      </c>
      <c r="E2160" t="s">
        <v>3710</v>
      </c>
      <c r="F2160" t="s">
        <v>12</v>
      </c>
      <c r="G2160">
        <v>18000000</v>
      </c>
      <c r="H2160">
        <v>2000</v>
      </c>
      <c r="I2160">
        <v>6.7</v>
      </c>
    </row>
    <row r="2161" spans="1:9" x14ac:dyDescent="0.45">
      <c r="A2161" t="s">
        <v>3711</v>
      </c>
      <c r="B2161">
        <v>115</v>
      </c>
      <c r="C2161">
        <v>17174870</v>
      </c>
      <c r="D2161" t="s">
        <v>2557</v>
      </c>
      <c r="E2161" t="s">
        <v>3712</v>
      </c>
      <c r="F2161" t="s">
        <v>12</v>
      </c>
      <c r="G2161">
        <v>18000000</v>
      </c>
      <c r="H2161">
        <v>2000</v>
      </c>
      <c r="I2161">
        <v>6.7</v>
      </c>
    </row>
    <row r="2162" spans="1:9" x14ac:dyDescent="0.45">
      <c r="A2162" t="s">
        <v>3291</v>
      </c>
      <c r="B2162">
        <v>107</v>
      </c>
      <c r="C2162">
        <v>26284475</v>
      </c>
      <c r="D2162" t="s">
        <v>565</v>
      </c>
      <c r="E2162" t="s">
        <v>3713</v>
      </c>
      <c r="F2162" t="s">
        <v>12</v>
      </c>
      <c r="G2162">
        <v>17000000</v>
      </c>
      <c r="H2162">
        <v>2015</v>
      </c>
      <c r="I2162">
        <v>5.7</v>
      </c>
    </row>
    <row r="2163" spans="1:9" x14ac:dyDescent="0.45">
      <c r="A2163" t="s">
        <v>3714</v>
      </c>
      <c r="B2163">
        <v>91</v>
      </c>
      <c r="C2163">
        <v>16702864</v>
      </c>
      <c r="D2163" t="s">
        <v>339</v>
      </c>
      <c r="E2163" t="s">
        <v>3715</v>
      </c>
      <c r="F2163" t="s">
        <v>12</v>
      </c>
      <c r="G2163">
        <v>18000000</v>
      </c>
      <c r="H2163">
        <v>2004</v>
      </c>
      <c r="I2163">
        <v>5.2</v>
      </c>
    </row>
    <row r="2164" spans="1:9" x14ac:dyDescent="0.45">
      <c r="A2164" t="s">
        <v>2214</v>
      </c>
      <c r="B2164">
        <v>125</v>
      </c>
      <c r="C2164">
        <v>15561627</v>
      </c>
      <c r="D2164" t="s">
        <v>1152</v>
      </c>
      <c r="E2164" t="s">
        <v>3716</v>
      </c>
      <c r="F2164" t="s">
        <v>12</v>
      </c>
      <c r="G2164">
        <v>18000000</v>
      </c>
      <c r="H2164">
        <v>2001</v>
      </c>
      <c r="I2164">
        <v>7.5</v>
      </c>
    </row>
    <row r="2165" spans="1:9" x14ac:dyDescent="0.45">
      <c r="A2165" t="s">
        <v>1768</v>
      </c>
      <c r="B2165">
        <v>122</v>
      </c>
      <c r="C2165">
        <v>17750583</v>
      </c>
      <c r="D2165" t="s">
        <v>526</v>
      </c>
      <c r="E2165" t="s">
        <v>3717</v>
      </c>
      <c r="F2165" t="s">
        <v>12</v>
      </c>
      <c r="G2165">
        <v>30000000</v>
      </c>
      <c r="H2165">
        <v>2015</v>
      </c>
      <c r="I2165">
        <v>7.2</v>
      </c>
    </row>
    <row r="2166" spans="1:9" x14ac:dyDescent="0.45">
      <c r="A2166" t="s">
        <v>426</v>
      </c>
      <c r="B2166">
        <v>102</v>
      </c>
      <c r="C2166">
        <v>14793904</v>
      </c>
      <c r="D2166" t="s">
        <v>570</v>
      </c>
      <c r="E2166" t="s">
        <v>3718</v>
      </c>
      <c r="F2166" t="s">
        <v>12</v>
      </c>
      <c r="G2166">
        <v>18000000</v>
      </c>
      <c r="H2166">
        <v>2009</v>
      </c>
      <c r="I2166">
        <v>5.3</v>
      </c>
    </row>
    <row r="2167" spans="1:9" x14ac:dyDescent="0.45">
      <c r="A2167" t="s">
        <v>2888</v>
      </c>
      <c r="B2167">
        <v>90</v>
      </c>
      <c r="C2167">
        <v>15281286</v>
      </c>
      <c r="D2167" t="s">
        <v>481</v>
      </c>
      <c r="E2167" t="s">
        <v>3719</v>
      </c>
      <c r="F2167" t="s">
        <v>12</v>
      </c>
      <c r="G2167">
        <v>18000000</v>
      </c>
      <c r="H2167">
        <v>2009</v>
      </c>
      <c r="I2167">
        <v>6.5</v>
      </c>
    </row>
    <row r="2168" spans="1:9" x14ac:dyDescent="0.45">
      <c r="A2168" t="s">
        <v>3720</v>
      </c>
      <c r="B2168">
        <v>98</v>
      </c>
      <c r="C2168">
        <v>8000000</v>
      </c>
      <c r="D2168" t="s">
        <v>47</v>
      </c>
      <c r="E2168" t="s">
        <v>3721</v>
      </c>
      <c r="F2168" t="s">
        <v>12</v>
      </c>
      <c r="G2168">
        <v>18000000</v>
      </c>
      <c r="H2168">
        <v>1981</v>
      </c>
      <c r="I2168">
        <v>5</v>
      </c>
    </row>
    <row r="2169" spans="1:9" x14ac:dyDescent="0.45">
      <c r="A2169" t="s">
        <v>3722</v>
      </c>
      <c r="B2169">
        <v>109</v>
      </c>
      <c r="C2169">
        <v>13491653</v>
      </c>
      <c r="D2169" t="s">
        <v>1366</v>
      </c>
      <c r="E2169" t="s">
        <v>3723</v>
      </c>
      <c r="F2169" t="s">
        <v>12</v>
      </c>
      <c r="G2169">
        <v>18000000</v>
      </c>
      <c r="H2169">
        <v>2001</v>
      </c>
      <c r="I2169">
        <v>6.1</v>
      </c>
    </row>
    <row r="2170" spans="1:9" x14ac:dyDescent="0.45">
      <c r="A2170" t="s">
        <v>3724</v>
      </c>
      <c r="B2170">
        <v>90</v>
      </c>
      <c r="C2170">
        <v>10494494</v>
      </c>
      <c r="D2170" t="s">
        <v>115</v>
      </c>
      <c r="E2170" t="s">
        <v>3725</v>
      </c>
      <c r="F2170" t="s">
        <v>12</v>
      </c>
      <c r="G2170">
        <v>18000000</v>
      </c>
      <c r="H2170">
        <v>2013</v>
      </c>
      <c r="I2170">
        <v>4.4000000000000004</v>
      </c>
    </row>
    <row r="2171" spans="1:9" x14ac:dyDescent="0.45">
      <c r="A2171" t="s">
        <v>359</v>
      </c>
      <c r="B2171">
        <v>112</v>
      </c>
      <c r="C2171">
        <v>7837632</v>
      </c>
      <c r="D2171" t="s">
        <v>1152</v>
      </c>
      <c r="E2171" t="s">
        <v>3726</v>
      </c>
      <c r="F2171" t="s">
        <v>12</v>
      </c>
      <c r="G2171">
        <v>18000000</v>
      </c>
      <c r="H2171">
        <v>1997</v>
      </c>
      <c r="I2171">
        <v>7.5</v>
      </c>
    </row>
    <row r="2172" spans="1:9" x14ac:dyDescent="0.45">
      <c r="A2172" t="s">
        <v>1307</v>
      </c>
      <c r="B2172">
        <v>94</v>
      </c>
      <c r="C2172">
        <v>15155772</v>
      </c>
      <c r="D2172" t="s">
        <v>481</v>
      </c>
      <c r="E2172" t="s">
        <v>3727</v>
      </c>
      <c r="F2172" t="s">
        <v>12</v>
      </c>
      <c r="G2172">
        <v>18000000</v>
      </c>
      <c r="H2172">
        <v>2014</v>
      </c>
      <c r="I2172">
        <v>5.7</v>
      </c>
    </row>
    <row r="2173" spans="1:9" x14ac:dyDescent="0.45">
      <c r="A2173" t="s">
        <v>3728</v>
      </c>
      <c r="B2173">
        <v>105</v>
      </c>
      <c r="C2173">
        <v>8508843</v>
      </c>
      <c r="D2173" t="s">
        <v>1416</v>
      </c>
      <c r="E2173" t="s">
        <v>3729</v>
      </c>
      <c r="F2173" t="s">
        <v>12</v>
      </c>
      <c r="G2173">
        <v>18000000</v>
      </c>
      <c r="H2173">
        <v>1989</v>
      </c>
      <c r="I2173">
        <v>5.5</v>
      </c>
    </row>
    <row r="2174" spans="1:9" x14ac:dyDescent="0.45">
      <c r="A2174" t="s">
        <v>3730</v>
      </c>
      <c r="B2174">
        <v>104</v>
      </c>
      <c r="C2174">
        <v>7739049</v>
      </c>
      <c r="D2174" t="s">
        <v>481</v>
      </c>
      <c r="E2174" t="s">
        <v>3731</v>
      </c>
      <c r="F2174" t="s">
        <v>12</v>
      </c>
      <c r="G2174">
        <v>18000000</v>
      </c>
      <c r="H2174">
        <v>2004</v>
      </c>
      <c r="I2174">
        <v>7.1</v>
      </c>
    </row>
    <row r="2175" spans="1:9" x14ac:dyDescent="0.45">
      <c r="A2175" t="s">
        <v>1730</v>
      </c>
      <c r="B2175">
        <v>112</v>
      </c>
      <c r="C2175">
        <v>6734844</v>
      </c>
      <c r="D2175" t="s">
        <v>73</v>
      </c>
      <c r="E2175" t="s">
        <v>3732</v>
      </c>
      <c r="F2175" t="s">
        <v>12</v>
      </c>
      <c r="G2175">
        <v>17000000</v>
      </c>
      <c r="H2175">
        <v>1986</v>
      </c>
      <c r="I2175">
        <v>5.9</v>
      </c>
    </row>
    <row r="2176" spans="1:9" x14ac:dyDescent="0.45">
      <c r="A2176" t="s">
        <v>3733</v>
      </c>
      <c r="B2176">
        <v>108</v>
      </c>
      <c r="C2176">
        <v>6000000</v>
      </c>
      <c r="D2176" t="s">
        <v>14</v>
      </c>
      <c r="E2176" t="s">
        <v>3734</v>
      </c>
      <c r="F2176" t="s">
        <v>12</v>
      </c>
      <c r="G2176">
        <v>18000000</v>
      </c>
      <c r="H2176">
        <v>1981</v>
      </c>
      <c r="I2176">
        <v>6.7</v>
      </c>
    </row>
    <row r="2177" spans="1:9" x14ac:dyDescent="0.45">
      <c r="A2177" t="s">
        <v>3013</v>
      </c>
      <c r="B2177">
        <v>112</v>
      </c>
      <c r="C2177">
        <v>6615578</v>
      </c>
      <c r="D2177" t="s">
        <v>2101</v>
      </c>
      <c r="E2177" t="s">
        <v>3735</v>
      </c>
      <c r="F2177" t="s">
        <v>12</v>
      </c>
      <c r="G2177">
        <v>13000000</v>
      </c>
      <c r="H2177">
        <v>2009</v>
      </c>
      <c r="I2177">
        <v>7</v>
      </c>
    </row>
    <row r="2178" spans="1:9" x14ac:dyDescent="0.45">
      <c r="A2178" t="s">
        <v>88</v>
      </c>
      <c r="B2178">
        <v>127</v>
      </c>
      <c r="C2178">
        <v>5887457</v>
      </c>
      <c r="D2178" t="s">
        <v>1397</v>
      </c>
      <c r="E2178" t="s">
        <v>3736</v>
      </c>
      <c r="F2178" t="s">
        <v>12</v>
      </c>
      <c r="G2178">
        <v>18000000</v>
      </c>
      <c r="H2178">
        <v>1994</v>
      </c>
      <c r="I2178">
        <v>7.9</v>
      </c>
    </row>
    <row r="2179" spans="1:9" x14ac:dyDescent="0.45">
      <c r="A2179" t="s">
        <v>2676</v>
      </c>
      <c r="B2179">
        <v>111</v>
      </c>
      <c r="C2179">
        <v>13362308</v>
      </c>
      <c r="D2179" t="s">
        <v>1152</v>
      </c>
      <c r="E2179" t="s">
        <v>3737</v>
      </c>
      <c r="F2179" t="s">
        <v>12</v>
      </c>
      <c r="G2179">
        <v>18000000</v>
      </c>
      <c r="H2179">
        <v>2013</v>
      </c>
      <c r="I2179">
        <v>6.9</v>
      </c>
    </row>
    <row r="2180" spans="1:9" x14ac:dyDescent="0.45">
      <c r="A2180" t="s">
        <v>693</v>
      </c>
      <c r="B2180">
        <v>126</v>
      </c>
      <c r="C2180">
        <v>5701643</v>
      </c>
      <c r="D2180" t="s">
        <v>1160</v>
      </c>
      <c r="E2180" t="s">
        <v>3738</v>
      </c>
      <c r="F2180" t="s">
        <v>3739</v>
      </c>
      <c r="G2180">
        <v>20000000</v>
      </c>
      <c r="H2180">
        <v>2007</v>
      </c>
      <c r="I2180">
        <v>7.3</v>
      </c>
    </row>
    <row r="2181" spans="1:9" x14ac:dyDescent="0.45">
      <c r="A2181" t="s">
        <v>439</v>
      </c>
      <c r="B2181">
        <v>114</v>
      </c>
      <c r="C2181">
        <v>5694401</v>
      </c>
      <c r="D2181" t="s">
        <v>115</v>
      </c>
      <c r="E2181" t="s">
        <v>3740</v>
      </c>
      <c r="F2181" t="s">
        <v>12</v>
      </c>
      <c r="G2181">
        <v>18000000</v>
      </c>
      <c r="H2181">
        <v>2008</v>
      </c>
      <c r="I2181">
        <v>7.3</v>
      </c>
    </row>
    <row r="2182" spans="1:9" x14ac:dyDescent="0.45">
      <c r="A2182" t="s">
        <v>286</v>
      </c>
      <c r="B2182">
        <v>150</v>
      </c>
      <c r="C2182">
        <v>4414535</v>
      </c>
      <c r="D2182" t="s">
        <v>1152</v>
      </c>
      <c r="E2182" t="s">
        <v>3741</v>
      </c>
      <c r="F2182" t="s">
        <v>12</v>
      </c>
      <c r="G2182">
        <v>18000000</v>
      </c>
      <c r="H2182">
        <v>1996</v>
      </c>
      <c r="I2182">
        <v>7.8</v>
      </c>
    </row>
    <row r="2183" spans="1:9" x14ac:dyDescent="0.45">
      <c r="A2183" t="s">
        <v>3742</v>
      </c>
      <c r="B2183">
        <v>112</v>
      </c>
      <c r="C2183">
        <v>3707794</v>
      </c>
      <c r="D2183" t="s">
        <v>502</v>
      </c>
      <c r="E2183" t="s">
        <v>3743</v>
      </c>
      <c r="F2183" t="s">
        <v>12</v>
      </c>
      <c r="G2183">
        <v>18000000</v>
      </c>
      <c r="H2183">
        <v>2016</v>
      </c>
      <c r="I2183">
        <v>6.7</v>
      </c>
    </row>
    <row r="2184" spans="1:9" x14ac:dyDescent="0.45">
      <c r="A2184" t="s">
        <v>1341</v>
      </c>
      <c r="B2184">
        <v>108</v>
      </c>
      <c r="C2184">
        <v>3203044</v>
      </c>
      <c r="D2184" t="s">
        <v>570</v>
      </c>
      <c r="E2184" t="s">
        <v>3744</v>
      </c>
      <c r="F2184" t="s">
        <v>12</v>
      </c>
      <c r="G2184">
        <v>18000000</v>
      </c>
      <c r="H2184">
        <v>2003</v>
      </c>
      <c r="I2184">
        <v>6.4</v>
      </c>
    </row>
    <row r="2185" spans="1:9" x14ac:dyDescent="0.45">
      <c r="A2185" t="s">
        <v>3745</v>
      </c>
      <c r="B2185">
        <v>116</v>
      </c>
      <c r="C2185">
        <v>4435083</v>
      </c>
      <c r="D2185" t="s">
        <v>3746</v>
      </c>
      <c r="E2185" t="s">
        <v>3747</v>
      </c>
      <c r="F2185" t="s">
        <v>12</v>
      </c>
      <c r="G2185">
        <v>18000000</v>
      </c>
      <c r="H2185">
        <v>2013</v>
      </c>
      <c r="I2185">
        <v>7.1</v>
      </c>
    </row>
    <row r="2186" spans="1:9" x14ac:dyDescent="0.45">
      <c r="A2186" t="s">
        <v>3748</v>
      </c>
      <c r="B2186">
        <v>144</v>
      </c>
      <c r="C2186">
        <v>2222647</v>
      </c>
      <c r="D2186" t="s">
        <v>2632</v>
      </c>
      <c r="E2186" t="s">
        <v>3749</v>
      </c>
      <c r="F2186" t="s">
        <v>2838</v>
      </c>
      <c r="G2186">
        <v>12000000</v>
      </c>
      <c r="H2186">
        <v>2009</v>
      </c>
      <c r="I2186">
        <v>7.8</v>
      </c>
    </row>
    <row r="2187" spans="1:9" x14ac:dyDescent="0.45">
      <c r="A2187" t="s">
        <v>3750</v>
      </c>
      <c r="B2187">
        <v>93</v>
      </c>
      <c r="C2187">
        <v>3500000</v>
      </c>
      <c r="D2187" t="s">
        <v>3751</v>
      </c>
      <c r="E2187" t="s">
        <v>3752</v>
      </c>
      <c r="F2187" t="s">
        <v>12</v>
      </c>
      <c r="G2187">
        <v>2700000</v>
      </c>
      <c r="H2187">
        <v>1986</v>
      </c>
      <c r="I2187">
        <v>5.9</v>
      </c>
    </row>
    <row r="2188" spans="1:9" x14ac:dyDescent="0.45">
      <c r="A2188" t="s">
        <v>897</v>
      </c>
      <c r="B2188">
        <v>103</v>
      </c>
      <c r="C2188">
        <v>676698</v>
      </c>
      <c r="D2188" t="s">
        <v>737</v>
      </c>
      <c r="E2188" t="s">
        <v>3753</v>
      </c>
      <c r="F2188" t="s">
        <v>12</v>
      </c>
      <c r="G2188">
        <v>18000000</v>
      </c>
      <c r="H2188">
        <v>2002</v>
      </c>
      <c r="I2188">
        <v>7.2</v>
      </c>
    </row>
    <row r="2189" spans="1:9" x14ac:dyDescent="0.45">
      <c r="A2189" t="s">
        <v>3755</v>
      </c>
      <c r="B2189">
        <v>121</v>
      </c>
      <c r="C2189">
        <v>229311</v>
      </c>
      <c r="D2189" t="s">
        <v>3756</v>
      </c>
      <c r="E2189" t="s">
        <v>3757</v>
      </c>
      <c r="F2189" t="s">
        <v>12</v>
      </c>
      <c r="G2189">
        <v>11350000</v>
      </c>
      <c r="H2189">
        <v>1999</v>
      </c>
      <c r="I2189">
        <v>6.2</v>
      </c>
    </row>
    <row r="2190" spans="1:9" x14ac:dyDescent="0.45">
      <c r="A2190" t="s">
        <v>3758</v>
      </c>
      <c r="B2190">
        <v>105</v>
      </c>
      <c r="C2190">
        <v>63260</v>
      </c>
      <c r="D2190" t="s">
        <v>3759</v>
      </c>
      <c r="E2190" t="s">
        <v>3760</v>
      </c>
      <c r="F2190" t="s">
        <v>12</v>
      </c>
      <c r="G2190">
        <v>14000000</v>
      </c>
      <c r="H2190">
        <v>2006</v>
      </c>
      <c r="I2190">
        <v>6.7</v>
      </c>
    </row>
    <row r="2191" spans="1:9" x14ac:dyDescent="0.45">
      <c r="A2191" t="s">
        <v>2168</v>
      </c>
      <c r="B2191">
        <v>119</v>
      </c>
      <c r="C2191">
        <v>121463226</v>
      </c>
      <c r="D2191" t="s">
        <v>565</v>
      </c>
      <c r="E2191" t="s">
        <v>3762</v>
      </c>
      <c r="F2191" t="s">
        <v>12</v>
      </c>
      <c r="G2191">
        <v>20000000</v>
      </c>
      <c r="H2191">
        <v>2007</v>
      </c>
      <c r="I2191">
        <v>7.6</v>
      </c>
    </row>
    <row r="2192" spans="1:9" x14ac:dyDescent="0.45">
      <c r="A2192" t="s">
        <v>361</v>
      </c>
      <c r="B2192">
        <v>98</v>
      </c>
      <c r="C2192">
        <v>58006147</v>
      </c>
      <c r="D2192" t="s">
        <v>1607</v>
      </c>
      <c r="E2192" t="s">
        <v>3763</v>
      </c>
      <c r="F2192" t="s">
        <v>12</v>
      </c>
      <c r="G2192">
        <v>23000000</v>
      </c>
      <c r="H2192">
        <v>2008</v>
      </c>
      <c r="I2192">
        <v>6.2</v>
      </c>
    </row>
    <row r="2193" spans="1:9" x14ac:dyDescent="0.45">
      <c r="A2193" t="s">
        <v>3764</v>
      </c>
      <c r="B2193">
        <v>80</v>
      </c>
      <c r="C2193">
        <v>51053787</v>
      </c>
      <c r="D2193" t="s">
        <v>3765</v>
      </c>
      <c r="E2193" t="s">
        <v>3766</v>
      </c>
      <c r="F2193" t="s">
        <v>12</v>
      </c>
      <c r="G2193">
        <v>17500000</v>
      </c>
      <c r="H2193">
        <v>2005</v>
      </c>
      <c r="I2193">
        <v>6.5</v>
      </c>
    </row>
    <row r="2194" spans="1:9" x14ac:dyDescent="0.45">
      <c r="A2194" t="s">
        <v>3767</v>
      </c>
      <c r="B2194">
        <v>121</v>
      </c>
      <c r="C2194">
        <v>23472900</v>
      </c>
      <c r="D2194" t="s">
        <v>674</v>
      </c>
      <c r="E2194" t="s">
        <v>3768</v>
      </c>
      <c r="F2194" t="s">
        <v>12</v>
      </c>
      <c r="G2194">
        <v>17500000</v>
      </c>
      <c r="H2194">
        <v>2004</v>
      </c>
      <c r="I2194">
        <v>8.1</v>
      </c>
    </row>
    <row r="2195" spans="1:9" x14ac:dyDescent="0.45">
      <c r="A2195" t="s">
        <v>3769</v>
      </c>
      <c r="B2195">
        <v>94</v>
      </c>
      <c r="C2195">
        <v>39687528</v>
      </c>
      <c r="D2195" t="s">
        <v>152</v>
      </c>
      <c r="E2195" t="s">
        <v>3770</v>
      </c>
      <c r="F2195" t="s">
        <v>12</v>
      </c>
      <c r="G2195">
        <v>24000000</v>
      </c>
      <c r="H2195">
        <v>2007</v>
      </c>
      <c r="I2195">
        <v>6.3</v>
      </c>
    </row>
    <row r="2196" spans="1:9" x14ac:dyDescent="0.45">
      <c r="A2196" t="s">
        <v>3771</v>
      </c>
      <c r="B2196">
        <v>93</v>
      </c>
      <c r="C2196">
        <v>7017178</v>
      </c>
      <c r="D2196" t="s">
        <v>3772</v>
      </c>
      <c r="E2196" t="s">
        <v>3773</v>
      </c>
      <c r="F2196" t="s">
        <v>12</v>
      </c>
      <c r="G2196">
        <v>17500000</v>
      </c>
      <c r="H2196">
        <v>2013</v>
      </c>
      <c r="I2196">
        <v>4.4000000000000004</v>
      </c>
    </row>
    <row r="2197" spans="1:9" x14ac:dyDescent="0.45">
      <c r="A2197" t="s">
        <v>3774</v>
      </c>
      <c r="B2197">
        <v>116</v>
      </c>
      <c r="C2197">
        <v>325491</v>
      </c>
      <c r="D2197" t="s">
        <v>730</v>
      </c>
      <c r="E2197" t="s">
        <v>3775</v>
      </c>
      <c r="F2197" t="s">
        <v>12</v>
      </c>
      <c r="G2197">
        <v>17500000</v>
      </c>
      <c r="H2197">
        <v>2002</v>
      </c>
      <c r="I2197">
        <v>6</v>
      </c>
    </row>
    <row r="2198" spans="1:9" x14ac:dyDescent="0.45">
      <c r="A2198" t="s">
        <v>1206</v>
      </c>
      <c r="B2198">
        <v>101</v>
      </c>
      <c r="C2198">
        <v>96471845</v>
      </c>
      <c r="D2198" t="s">
        <v>3118</v>
      </c>
      <c r="E2198" t="s">
        <v>3776</v>
      </c>
      <c r="F2198" t="s">
        <v>12</v>
      </c>
      <c r="G2198">
        <v>17000000</v>
      </c>
      <c r="H2198">
        <v>2001</v>
      </c>
      <c r="I2198">
        <v>7.6</v>
      </c>
    </row>
    <row r="2199" spans="1:9" x14ac:dyDescent="0.45">
      <c r="A2199" t="s">
        <v>9</v>
      </c>
      <c r="B2199">
        <v>154</v>
      </c>
      <c r="C2199">
        <v>85200000</v>
      </c>
      <c r="D2199" t="s">
        <v>25</v>
      </c>
      <c r="E2199" t="s">
        <v>3777</v>
      </c>
      <c r="F2199" t="s">
        <v>12</v>
      </c>
      <c r="G2199">
        <v>18500000</v>
      </c>
      <c r="H2199">
        <v>1986</v>
      </c>
      <c r="I2199">
        <v>8.4</v>
      </c>
    </row>
    <row r="2200" spans="1:9" x14ac:dyDescent="0.45">
      <c r="A2200" t="s">
        <v>3778</v>
      </c>
      <c r="B2200">
        <v>170</v>
      </c>
      <c r="C2200">
        <v>72000000</v>
      </c>
      <c r="D2200" t="s">
        <v>3779</v>
      </c>
      <c r="E2200" t="s">
        <v>3780</v>
      </c>
      <c r="F2200" t="s">
        <v>12</v>
      </c>
      <c r="G2200">
        <v>17000000</v>
      </c>
      <c r="H2200">
        <v>1964</v>
      </c>
      <c r="I2200">
        <v>7.9</v>
      </c>
    </row>
    <row r="2201" spans="1:9" x14ac:dyDescent="0.45">
      <c r="A2201" t="s">
        <v>1612</v>
      </c>
      <c r="B2201">
        <v>99</v>
      </c>
      <c r="C2201">
        <v>72219395</v>
      </c>
      <c r="D2201" t="s">
        <v>1020</v>
      </c>
      <c r="E2201" t="s">
        <v>3781</v>
      </c>
      <c r="F2201" t="s">
        <v>12</v>
      </c>
      <c r="G2201">
        <v>17000000</v>
      </c>
      <c r="H2201">
        <v>1997</v>
      </c>
      <c r="I2201">
        <v>5.6</v>
      </c>
    </row>
    <row r="2202" spans="1:9" x14ac:dyDescent="0.45">
      <c r="A2202" t="s">
        <v>2446</v>
      </c>
      <c r="B2202">
        <v>104</v>
      </c>
      <c r="C2202">
        <v>82389560</v>
      </c>
      <c r="D2202" t="s">
        <v>565</v>
      </c>
      <c r="E2202" t="s">
        <v>3782</v>
      </c>
      <c r="F2202" t="s">
        <v>12</v>
      </c>
      <c r="G2202">
        <v>17000000</v>
      </c>
      <c r="H2202">
        <v>2014</v>
      </c>
      <c r="I2202">
        <v>6.5</v>
      </c>
    </row>
    <row r="2203" spans="1:9" x14ac:dyDescent="0.45">
      <c r="A2203" t="s">
        <v>2678</v>
      </c>
      <c r="B2203">
        <v>126</v>
      </c>
      <c r="C2203">
        <v>71502303</v>
      </c>
      <c r="D2203" t="s">
        <v>3592</v>
      </c>
      <c r="E2203" t="s">
        <v>3783</v>
      </c>
      <c r="F2203" t="s">
        <v>12</v>
      </c>
      <c r="G2203">
        <v>12000000</v>
      </c>
      <c r="H2203">
        <v>2004</v>
      </c>
      <c r="I2203">
        <v>7.5</v>
      </c>
    </row>
    <row r="2204" spans="1:9" x14ac:dyDescent="0.45">
      <c r="A2204" t="s">
        <v>1648</v>
      </c>
      <c r="B2204">
        <v>110</v>
      </c>
      <c r="C2204">
        <v>19179969</v>
      </c>
      <c r="D2204" t="s">
        <v>565</v>
      </c>
      <c r="E2204" t="s">
        <v>3784</v>
      </c>
      <c r="F2204" t="s">
        <v>12</v>
      </c>
      <c r="G2204">
        <v>17500000</v>
      </c>
      <c r="H2204">
        <v>2006</v>
      </c>
      <c r="I2204">
        <v>6.3</v>
      </c>
    </row>
    <row r="2205" spans="1:9" x14ac:dyDescent="0.45">
      <c r="A2205" t="s">
        <v>1790</v>
      </c>
      <c r="B2205">
        <v>101</v>
      </c>
      <c r="C2205">
        <v>47000000</v>
      </c>
      <c r="D2205" t="s">
        <v>1847</v>
      </c>
      <c r="E2205" t="s">
        <v>3785</v>
      </c>
      <c r="F2205" t="s">
        <v>12</v>
      </c>
      <c r="G2205">
        <v>300000</v>
      </c>
      <c r="H2205">
        <v>1978</v>
      </c>
      <c r="I2205">
        <v>7.9</v>
      </c>
    </row>
    <row r="2206" spans="1:9" x14ac:dyDescent="0.45">
      <c r="A2206" t="s">
        <v>3786</v>
      </c>
      <c r="B2206">
        <v>87</v>
      </c>
      <c r="C2206">
        <v>37566230</v>
      </c>
      <c r="D2206" t="s">
        <v>3787</v>
      </c>
      <c r="E2206" t="s">
        <v>3788</v>
      </c>
      <c r="F2206" t="s">
        <v>12</v>
      </c>
      <c r="G2206">
        <v>17000000</v>
      </c>
      <c r="H2206">
        <v>2003</v>
      </c>
      <c r="I2206">
        <v>5.0999999999999996</v>
      </c>
    </row>
    <row r="2207" spans="1:9" x14ac:dyDescent="0.45">
      <c r="A2207" t="s">
        <v>2249</v>
      </c>
      <c r="B2207">
        <v>123</v>
      </c>
      <c r="C2207">
        <v>70492685</v>
      </c>
      <c r="D2207" t="s">
        <v>863</v>
      </c>
      <c r="E2207" t="s">
        <v>3789</v>
      </c>
      <c r="F2207" t="s">
        <v>12</v>
      </c>
      <c r="G2207">
        <v>17000000</v>
      </c>
      <c r="H2207">
        <v>2013</v>
      </c>
      <c r="I2207">
        <v>6.7</v>
      </c>
    </row>
    <row r="2208" spans="1:9" x14ac:dyDescent="0.45">
      <c r="A2208" t="s">
        <v>3051</v>
      </c>
      <c r="B2208">
        <v>109</v>
      </c>
      <c r="C2208">
        <v>35635046</v>
      </c>
      <c r="D2208" t="s">
        <v>152</v>
      </c>
      <c r="E2208" t="s">
        <v>3790</v>
      </c>
      <c r="F2208" t="s">
        <v>12</v>
      </c>
      <c r="G2208">
        <v>17000000</v>
      </c>
      <c r="H2208">
        <v>2006</v>
      </c>
      <c r="I2208">
        <v>6.7</v>
      </c>
    </row>
    <row r="2209" spans="1:9" x14ac:dyDescent="0.45">
      <c r="A2209" t="s">
        <v>3791</v>
      </c>
      <c r="B2209">
        <v>90</v>
      </c>
      <c r="C2209">
        <v>45670855</v>
      </c>
      <c r="D2209" t="s">
        <v>1704</v>
      </c>
      <c r="E2209" t="s">
        <v>3792</v>
      </c>
      <c r="F2209" t="s">
        <v>12</v>
      </c>
      <c r="G2209">
        <v>20000000</v>
      </c>
      <c r="H2209">
        <v>2010</v>
      </c>
      <c r="I2209">
        <v>5.6</v>
      </c>
    </row>
    <row r="2210" spans="1:9" x14ac:dyDescent="0.45">
      <c r="A2210" t="s">
        <v>1276</v>
      </c>
      <c r="B2210">
        <v>96</v>
      </c>
      <c r="C2210">
        <v>37939782</v>
      </c>
      <c r="D2210" t="s">
        <v>570</v>
      </c>
      <c r="E2210" t="s">
        <v>3793</v>
      </c>
      <c r="F2210" t="s">
        <v>12</v>
      </c>
      <c r="G2210">
        <v>17000000</v>
      </c>
      <c r="H2210">
        <v>2002</v>
      </c>
      <c r="I2210">
        <v>5.6</v>
      </c>
    </row>
    <row r="2211" spans="1:9" x14ac:dyDescent="0.45">
      <c r="A2211" t="s">
        <v>3794</v>
      </c>
      <c r="B2211">
        <v>82</v>
      </c>
      <c r="C2211">
        <v>30324946</v>
      </c>
      <c r="D2211" t="s">
        <v>2167</v>
      </c>
      <c r="E2211" t="s">
        <v>3795</v>
      </c>
      <c r="F2211" t="s">
        <v>12</v>
      </c>
      <c r="G2211">
        <v>17000000</v>
      </c>
      <c r="H2211">
        <v>1998</v>
      </c>
      <c r="I2211">
        <v>6.2</v>
      </c>
    </row>
    <row r="2212" spans="1:9" x14ac:dyDescent="0.45">
      <c r="A2212" t="s">
        <v>3651</v>
      </c>
      <c r="B2212">
        <v>86</v>
      </c>
      <c r="C2212">
        <v>27854896</v>
      </c>
      <c r="D2212" t="s">
        <v>229</v>
      </c>
      <c r="E2212" t="s">
        <v>3796</v>
      </c>
      <c r="F2212" t="s">
        <v>12</v>
      </c>
      <c r="G2212">
        <v>17000000</v>
      </c>
      <c r="H2212">
        <v>2011</v>
      </c>
      <c r="I2212">
        <v>5.6</v>
      </c>
    </row>
    <row r="2213" spans="1:9" x14ac:dyDescent="0.45">
      <c r="A2213" t="s">
        <v>2457</v>
      </c>
      <c r="B2213">
        <v>108</v>
      </c>
      <c r="C2213">
        <v>41777564</v>
      </c>
      <c r="D2213" t="s">
        <v>2124</v>
      </c>
      <c r="E2213" t="s">
        <v>3797</v>
      </c>
      <c r="F2213" t="s">
        <v>12</v>
      </c>
      <c r="G2213">
        <v>15000000</v>
      </c>
      <c r="H2213">
        <v>2006</v>
      </c>
      <c r="I2213">
        <v>6.4</v>
      </c>
    </row>
    <row r="2214" spans="1:9" x14ac:dyDescent="0.45">
      <c r="A2214" t="s">
        <v>1535</v>
      </c>
      <c r="B2214">
        <v>98</v>
      </c>
      <c r="C2214">
        <v>22734486</v>
      </c>
      <c r="D2214" t="s">
        <v>565</v>
      </c>
      <c r="E2214" t="s">
        <v>3798</v>
      </c>
      <c r="F2214" t="s">
        <v>12</v>
      </c>
      <c r="G2214">
        <v>17000000</v>
      </c>
      <c r="H2214">
        <v>2003</v>
      </c>
      <c r="I2214">
        <v>5.6</v>
      </c>
    </row>
    <row r="2215" spans="1:9" x14ac:dyDescent="0.45">
      <c r="A2215" t="s">
        <v>2782</v>
      </c>
      <c r="B2215">
        <v>129</v>
      </c>
      <c r="C2215">
        <v>44469602</v>
      </c>
      <c r="D2215" t="s">
        <v>555</v>
      </c>
      <c r="E2215" t="s">
        <v>3799</v>
      </c>
      <c r="F2215" t="s">
        <v>12</v>
      </c>
      <c r="G2215">
        <v>17000000</v>
      </c>
      <c r="H2215">
        <v>2015</v>
      </c>
      <c r="I2215">
        <v>7.4</v>
      </c>
    </row>
    <row r="2216" spans="1:9" x14ac:dyDescent="0.45">
      <c r="A2216" t="s">
        <v>3800</v>
      </c>
      <c r="B2216">
        <v>112</v>
      </c>
      <c r="C2216">
        <v>64998368</v>
      </c>
      <c r="D2216" t="s">
        <v>2167</v>
      </c>
      <c r="E2216" t="s">
        <v>3801</v>
      </c>
      <c r="F2216" t="s">
        <v>12</v>
      </c>
      <c r="G2216">
        <v>17000000</v>
      </c>
      <c r="H2216">
        <v>2012</v>
      </c>
      <c r="I2216">
        <v>7.2</v>
      </c>
    </row>
    <row r="2217" spans="1:9" x14ac:dyDescent="0.45">
      <c r="A2217" t="s">
        <v>2421</v>
      </c>
      <c r="B2217">
        <v>108</v>
      </c>
      <c r="C2217">
        <v>19693891</v>
      </c>
      <c r="D2217" t="s">
        <v>1501</v>
      </c>
      <c r="E2217" t="s">
        <v>3802</v>
      </c>
      <c r="F2217" t="s">
        <v>12</v>
      </c>
      <c r="G2217">
        <v>34000000</v>
      </c>
      <c r="H2217">
        <v>2001</v>
      </c>
      <c r="I2217">
        <v>4.9000000000000004</v>
      </c>
    </row>
    <row r="2218" spans="1:9" x14ac:dyDescent="0.45">
      <c r="A2218" t="s">
        <v>27</v>
      </c>
      <c r="B2218">
        <v>121</v>
      </c>
      <c r="C2218">
        <v>16311763</v>
      </c>
      <c r="D2218" t="s">
        <v>730</v>
      </c>
      <c r="E2218" t="s">
        <v>3803</v>
      </c>
      <c r="F2218" t="s">
        <v>12</v>
      </c>
      <c r="G2218">
        <v>17000000</v>
      </c>
      <c r="H2218">
        <v>1998</v>
      </c>
      <c r="I2218">
        <v>7.5</v>
      </c>
    </row>
    <row r="2219" spans="1:9" x14ac:dyDescent="0.45">
      <c r="A2219" t="s">
        <v>3804</v>
      </c>
      <c r="B2219">
        <v>89</v>
      </c>
      <c r="C2219">
        <v>12693621</v>
      </c>
      <c r="D2219" t="s">
        <v>1020</v>
      </c>
      <c r="E2219" t="s">
        <v>3805</v>
      </c>
      <c r="F2219" t="s">
        <v>12</v>
      </c>
      <c r="G2219">
        <v>17000000</v>
      </c>
      <c r="H2219">
        <v>2002</v>
      </c>
      <c r="I2219">
        <v>4.8</v>
      </c>
    </row>
    <row r="2220" spans="1:9" x14ac:dyDescent="0.45">
      <c r="A2220" t="s">
        <v>3806</v>
      </c>
      <c r="B2220">
        <v>73</v>
      </c>
      <c r="C2220">
        <v>11634458</v>
      </c>
      <c r="D2220" t="s">
        <v>3807</v>
      </c>
      <c r="E2220" t="s">
        <v>3808</v>
      </c>
      <c r="F2220" t="s">
        <v>12</v>
      </c>
      <c r="G2220">
        <v>17000000</v>
      </c>
      <c r="H2220">
        <v>1999</v>
      </c>
      <c r="I2220">
        <v>5.8</v>
      </c>
    </row>
    <row r="2221" spans="1:9" x14ac:dyDescent="0.45">
      <c r="A2221" t="s">
        <v>1042</v>
      </c>
      <c r="B2221">
        <v>132</v>
      </c>
      <c r="C2221">
        <v>27154426</v>
      </c>
      <c r="D2221" t="s">
        <v>730</v>
      </c>
      <c r="E2221" t="s">
        <v>3809</v>
      </c>
      <c r="F2221" t="s">
        <v>12</v>
      </c>
      <c r="G2221">
        <v>17000000</v>
      </c>
      <c r="H2221">
        <v>2009</v>
      </c>
      <c r="I2221">
        <v>6.7</v>
      </c>
    </row>
    <row r="2222" spans="1:9" x14ac:dyDescent="0.45">
      <c r="A2222" t="s">
        <v>3810</v>
      </c>
      <c r="B2222">
        <v>96</v>
      </c>
      <c r="C2222">
        <v>54239856</v>
      </c>
      <c r="D2222" t="s">
        <v>2124</v>
      </c>
      <c r="E2222" t="s">
        <v>3811</v>
      </c>
      <c r="F2222" t="s">
        <v>12</v>
      </c>
      <c r="G2222">
        <v>17000000</v>
      </c>
      <c r="H2222">
        <v>2013</v>
      </c>
      <c r="I2222">
        <v>6.5</v>
      </c>
    </row>
    <row r="2223" spans="1:9" x14ac:dyDescent="0.45">
      <c r="A2223" t="s">
        <v>1423</v>
      </c>
      <c r="B2223">
        <v>98</v>
      </c>
      <c r="C2223">
        <v>8662318</v>
      </c>
      <c r="D2223" t="s">
        <v>570</v>
      </c>
      <c r="E2223" t="s">
        <v>3812</v>
      </c>
      <c r="F2223" t="s">
        <v>12</v>
      </c>
      <c r="G2223">
        <v>17000000</v>
      </c>
      <c r="H2223">
        <v>2009</v>
      </c>
      <c r="I2223">
        <v>5.9</v>
      </c>
    </row>
    <row r="2224" spans="1:9" x14ac:dyDescent="0.45">
      <c r="A2224" t="s">
        <v>592</v>
      </c>
      <c r="B2224">
        <v>107</v>
      </c>
      <c r="C2224">
        <v>7156725</v>
      </c>
      <c r="D2224" t="s">
        <v>2129</v>
      </c>
      <c r="E2224" t="s">
        <v>3813</v>
      </c>
      <c r="F2224" t="s">
        <v>12</v>
      </c>
      <c r="G2224">
        <v>19000000</v>
      </c>
      <c r="H2224">
        <v>2006</v>
      </c>
      <c r="I2224">
        <v>5.5</v>
      </c>
    </row>
    <row r="2225" spans="1:9" x14ac:dyDescent="0.45">
      <c r="A2225" t="s">
        <v>3814</v>
      </c>
      <c r="B2225">
        <v>122</v>
      </c>
      <c r="C2225">
        <v>6855137</v>
      </c>
      <c r="D2225" t="s">
        <v>152</v>
      </c>
      <c r="E2225" t="s">
        <v>3815</v>
      </c>
      <c r="F2225" t="s">
        <v>12</v>
      </c>
      <c r="G2225">
        <v>17000000</v>
      </c>
      <c r="H2225">
        <v>2006</v>
      </c>
      <c r="I2225">
        <v>7.4</v>
      </c>
    </row>
    <row r="2226" spans="1:9" x14ac:dyDescent="0.45">
      <c r="A2226" t="s">
        <v>820</v>
      </c>
      <c r="B2226">
        <v>110</v>
      </c>
      <c r="C2226">
        <v>39825798</v>
      </c>
      <c r="D2226" t="s">
        <v>1108</v>
      </c>
      <c r="E2226" t="s">
        <v>3817</v>
      </c>
      <c r="F2226" t="s">
        <v>12</v>
      </c>
      <c r="G2226">
        <v>16000000</v>
      </c>
      <c r="H2226">
        <v>2006</v>
      </c>
      <c r="I2226">
        <v>7.6</v>
      </c>
    </row>
    <row r="2227" spans="1:9" x14ac:dyDescent="0.45">
      <c r="A2227" t="s">
        <v>3818</v>
      </c>
      <c r="B2227">
        <v>102</v>
      </c>
      <c r="C2227">
        <v>2000000</v>
      </c>
      <c r="D2227" t="s">
        <v>2792</v>
      </c>
      <c r="E2227" t="s">
        <v>3819</v>
      </c>
      <c r="F2227" t="s">
        <v>12</v>
      </c>
      <c r="G2227">
        <v>17000000</v>
      </c>
      <c r="H2227">
        <v>1981</v>
      </c>
      <c r="I2227">
        <v>6.4</v>
      </c>
    </row>
    <row r="2228" spans="1:9" x14ac:dyDescent="0.45">
      <c r="A2228" t="s">
        <v>450</v>
      </c>
      <c r="B2228">
        <v>98</v>
      </c>
      <c r="C2228">
        <v>1569918</v>
      </c>
      <c r="D2228" t="s">
        <v>1890</v>
      </c>
      <c r="E2228" t="s">
        <v>3820</v>
      </c>
      <c r="F2228" t="s">
        <v>12</v>
      </c>
      <c r="G2228">
        <v>17000000</v>
      </c>
      <c r="H2228">
        <v>2003</v>
      </c>
      <c r="I2228">
        <v>6.9</v>
      </c>
    </row>
    <row r="2229" spans="1:9" x14ac:dyDescent="0.45">
      <c r="A2229" t="s">
        <v>966</v>
      </c>
      <c r="B2229">
        <v>120</v>
      </c>
      <c r="C2229">
        <v>106869</v>
      </c>
      <c r="D2229" t="s">
        <v>1763</v>
      </c>
      <c r="E2229" t="s">
        <v>3821</v>
      </c>
      <c r="F2229" t="s">
        <v>12</v>
      </c>
      <c r="G2229">
        <v>17000000</v>
      </c>
      <c r="H2229">
        <v>2014</v>
      </c>
      <c r="I2229">
        <v>6.6</v>
      </c>
    </row>
    <row r="2230" spans="1:9" x14ac:dyDescent="0.45">
      <c r="A2230" t="s">
        <v>3137</v>
      </c>
      <c r="B2230">
        <v>160</v>
      </c>
      <c r="C2230">
        <v>273420</v>
      </c>
      <c r="D2230" t="s">
        <v>3822</v>
      </c>
      <c r="E2230" t="s">
        <v>3823</v>
      </c>
      <c r="F2230" t="s">
        <v>12</v>
      </c>
      <c r="G2230">
        <v>17000000</v>
      </c>
      <c r="H2230">
        <v>2006</v>
      </c>
      <c r="I2230">
        <v>5.5</v>
      </c>
    </row>
    <row r="2231" spans="1:9" x14ac:dyDescent="0.45">
      <c r="A2231" t="s">
        <v>3825</v>
      </c>
      <c r="B2231">
        <v>83</v>
      </c>
      <c r="C2231">
        <v>4930798</v>
      </c>
      <c r="D2231" t="s">
        <v>1847</v>
      </c>
      <c r="E2231" t="s">
        <v>3826</v>
      </c>
      <c r="F2231" t="s">
        <v>12</v>
      </c>
      <c r="G2231">
        <v>17000000</v>
      </c>
      <c r="H2231">
        <v>2012</v>
      </c>
      <c r="I2231">
        <v>4.0999999999999996</v>
      </c>
    </row>
    <row r="2232" spans="1:9" x14ac:dyDescent="0.45">
      <c r="A2232" t="s">
        <v>3827</v>
      </c>
      <c r="B2232">
        <v>102</v>
      </c>
      <c r="C2232">
        <v>59847242</v>
      </c>
      <c r="D2232" t="s">
        <v>2932</v>
      </c>
      <c r="E2232" t="s">
        <v>3828</v>
      </c>
      <c r="F2232" t="s">
        <v>12</v>
      </c>
      <c r="G2232">
        <v>16500000</v>
      </c>
      <c r="H2232">
        <v>1991</v>
      </c>
      <c r="I2232">
        <v>6.8</v>
      </c>
    </row>
    <row r="2233" spans="1:9" x14ac:dyDescent="0.45">
      <c r="A2233" t="s">
        <v>3829</v>
      </c>
      <c r="B2233">
        <v>122</v>
      </c>
      <c r="C2233">
        <v>220914</v>
      </c>
      <c r="D2233" t="s">
        <v>2101</v>
      </c>
      <c r="E2233" t="s">
        <v>3830</v>
      </c>
      <c r="F2233" t="s">
        <v>12</v>
      </c>
      <c r="G2233">
        <v>16800000</v>
      </c>
      <c r="H2233">
        <v>2006</v>
      </c>
      <c r="I2233">
        <v>6.5</v>
      </c>
    </row>
    <row r="2234" spans="1:9" x14ac:dyDescent="0.45">
      <c r="A2234" t="s">
        <v>254</v>
      </c>
      <c r="B2234">
        <v>126</v>
      </c>
      <c r="C2234">
        <v>43848100</v>
      </c>
      <c r="D2234" t="s">
        <v>662</v>
      </c>
      <c r="E2234" t="s">
        <v>3831</v>
      </c>
      <c r="F2234" t="s">
        <v>12</v>
      </c>
      <c r="G2234">
        <v>15000000</v>
      </c>
      <c r="H2234">
        <v>1987</v>
      </c>
      <c r="I2234">
        <v>7.4</v>
      </c>
    </row>
    <row r="2235" spans="1:9" x14ac:dyDescent="0.45">
      <c r="A2235" t="s">
        <v>359</v>
      </c>
      <c r="B2235">
        <v>136</v>
      </c>
      <c r="C2235">
        <v>42700000</v>
      </c>
      <c r="D2235" t="s">
        <v>73</v>
      </c>
      <c r="E2235" t="s">
        <v>3832</v>
      </c>
      <c r="F2235" t="s">
        <v>12</v>
      </c>
      <c r="G2235">
        <v>16500000</v>
      </c>
      <c r="H2235">
        <v>1995</v>
      </c>
      <c r="I2235">
        <v>7.7</v>
      </c>
    </row>
    <row r="2236" spans="1:9" x14ac:dyDescent="0.45">
      <c r="A2236" t="s">
        <v>3833</v>
      </c>
      <c r="B2236">
        <v>120</v>
      </c>
      <c r="C2236">
        <v>18663911</v>
      </c>
      <c r="D2236" t="s">
        <v>2101</v>
      </c>
      <c r="E2236" t="s">
        <v>3834</v>
      </c>
      <c r="F2236" t="s">
        <v>12</v>
      </c>
      <c r="G2236">
        <v>16500000</v>
      </c>
      <c r="H2236">
        <v>2007</v>
      </c>
      <c r="I2236">
        <v>7.1</v>
      </c>
    </row>
    <row r="2237" spans="1:9" x14ac:dyDescent="0.45">
      <c r="A2237" t="s">
        <v>3835</v>
      </c>
      <c r="B2237">
        <v>108</v>
      </c>
      <c r="C2237">
        <v>11702090</v>
      </c>
      <c r="D2237" t="s">
        <v>570</v>
      </c>
      <c r="E2237" t="s">
        <v>3836</v>
      </c>
      <c r="F2237" t="s">
        <v>12</v>
      </c>
      <c r="G2237">
        <v>16500000</v>
      </c>
      <c r="H2237">
        <v>2007</v>
      </c>
      <c r="I2237">
        <v>6.3</v>
      </c>
    </row>
    <row r="2238" spans="1:9" x14ac:dyDescent="0.45">
      <c r="A2238" t="s">
        <v>3837</v>
      </c>
      <c r="B2238">
        <v>126</v>
      </c>
      <c r="C2238">
        <v>13005485</v>
      </c>
      <c r="D2238" t="s">
        <v>1152</v>
      </c>
      <c r="E2238" t="s">
        <v>3838</v>
      </c>
      <c r="F2238" t="s">
        <v>12</v>
      </c>
      <c r="G2238">
        <v>15000000</v>
      </c>
      <c r="H2238">
        <v>2003</v>
      </c>
      <c r="I2238">
        <v>7.6</v>
      </c>
    </row>
    <row r="2239" spans="1:9" x14ac:dyDescent="0.45">
      <c r="A2239" t="s">
        <v>371</v>
      </c>
      <c r="B2239">
        <v>128</v>
      </c>
      <c r="C2239">
        <v>95860116</v>
      </c>
      <c r="D2239" t="s">
        <v>863</v>
      </c>
      <c r="E2239" t="s">
        <v>3839</v>
      </c>
      <c r="F2239" t="s">
        <v>12</v>
      </c>
      <c r="G2239">
        <v>16400000</v>
      </c>
      <c r="H2239">
        <v>1989</v>
      </c>
      <c r="I2239">
        <v>8</v>
      </c>
    </row>
    <row r="2240" spans="1:9" x14ac:dyDescent="0.45">
      <c r="A2240" t="s">
        <v>3840</v>
      </c>
      <c r="B2240">
        <v>113</v>
      </c>
      <c r="C2240">
        <v>127175354</v>
      </c>
      <c r="D2240" t="s">
        <v>565</v>
      </c>
      <c r="E2240" t="s">
        <v>3841</v>
      </c>
      <c r="F2240" t="s">
        <v>12</v>
      </c>
      <c r="G2240">
        <v>16000000</v>
      </c>
      <c r="H2240">
        <v>1994</v>
      </c>
      <c r="I2240">
        <v>7.3</v>
      </c>
    </row>
    <row r="2241" spans="1:9" x14ac:dyDescent="0.45">
      <c r="A2241" t="s">
        <v>1307</v>
      </c>
      <c r="B2241">
        <v>89</v>
      </c>
      <c r="C2241">
        <v>92823600</v>
      </c>
      <c r="D2241" t="s">
        <v>481</v>
      </c>
      <c r="E2241" t="s">
        <v>3842</v>
      </c>
      <c r="F2241" t="s">
        <v>12</v>
      </c>
      <c r="G2241">
        <v>16000000</v>
      </c>
      <c r="H2241">
        <v>1989</v>
      </c>
      <c r="I2241">
        <v>7.6</v>
      </c>
    </row>
    <row r="2242" spans="1:9" x14ac:dyDescent="0.45">
      <c r="A2242" t="s">
        <v>3228</v>
      </c>
      <c r="B2242">
        <v>129</v>
      </c>
      <c r="C2242">
        <v>54000000</v>
      </c>
      <c r="D2242" t="s">
        <v>1152</v>
      </c>
      <c r="E2242" t="s">
        <v>3843</v>
      </c>
      <c r="F2242" t="s">
        <v>12</v>
      </c>
      <c r="G2242">
        <v>16000000</v>
      </c>
      <c r="H2242">
        <v>1982</v>
      </c>
      <c r="I2242">
        <v>7.8</v>
      </c>
    </row>
    <row r="2243" spans="1:9" x14ac:dyDescent="0.45">
      <c r="A2243" t="s">
        <v>868</v>
      </c>
      <c r="B2243">
        <v>94</v>
      </c>
      <c r="C2243">
        <v>68525609</v>
      </c>
      <c r="D2243" t="s">
        <v>565</v>
      </c>
      <c r="E2243" t="s">
        <v>3844</v>
      </c>
      <c r="F2243" t="s">
        <v>12</v>
      </c>
      <c r="G2243">
        <v>15600000</v>
      </c>
      <c r="H2243">
        <v>2000</v>
      </c>
      <c r="I2243">
        <v>6.5</v>
      </c>
    </row>
    <row r="2244" spans="1:9" x14ac:dyDescent="0.45">
      <c r="A2244" t="s">
        <v>1374</v>
      </c>
      <c r="B2244">
        <v>106</v>
      </c>
      <c r="C2244">
        <v>52885587</v>
      </c>
      <c r="D2244" t="s">
        <v>1501</v>
      </c>
      <c r="E2244" t="s">
        <v>3845</v>
      </c>
      <c r="F2244" t="s">
        <v>12</v>
      </c>
      <c r="G2244">
        <v>16000000</v>
      </c>
      <c r="H2244">
        <v>1999</v>
      </c>
      <c r="I2244">
        <v>6.4</v>
      </c>
    </row>
    <row r="2245" spans="1:9" x14ac:dyDescent="0.45">
      <c r="A2245" t="s">
        <v>3846</v>
      </c>
      <c r="B2245">
        <v>100</v>
      </c>
      <c r="C2245">
        <v>44667095</v>
      </c>
      <c r="D2245" t="s">
        <v>481</v>
      </c>
      <c r="E2245" t="s">
        <v>3847</v>
      </c>
      <c r="F2245" t="s">
        <v>12</v>
      </c>
      <c r="G2245">
        <v>15000000</v>
      </c>
      <c r="H2245">
        <v>2011</v>
      </c>
      <c r="I2245">
        <v>8</v>
      </c>
    </row>
    <row r="2246" spans="1:9" x14ac:dyDescent="0.45">
      <c r="A2246" t="s">
        <v>1263</v>
      </c>
      <c r="B2246">
        <v>89</v>
      </c>
      <c r="C2246">
        <v>42638165</v>
      </c>
      <c r="D2246" t="s">
        <v>719</v>
      </c>
      <c r="E2246" t="s">
        <v>3848</v>
      </c>
      <c r="F2246" t="s">
        <v>12</v>
      </c>
      <c r="G2246">
        <v>16000000</v>
      </c>
      <c r="H2246">
        <v>2009</v>
      </c>
      <c r="I2246">
        <v>4.8</v>
      </c>
    </row>
    <row r="2247" spans="1:9" x14ac:dyDescent="0.45">
      <c r="A2247" t="s">
        <v>1793</v>
      </c>
      <c r="B2247">
        <v>94</v>
      </c>
      <c r="C2247">
        <v>45507053</v>
      </c>
      <c r="D2247" t="s">
        <v>3592</v>
      </c>
      <c r="E2247" t="s">
        <v>3849</v>
      </c>
      <c r="F2247" t="s">
        <v>12</v>
      </c>
      <c r="G2247">
        <v>16000000</v>
      </c>
      <c r="H2247">
        <v>2012</v>
      </c>
      <c r="I2247">
        <v>7.8</v>
      </c>
    </row>
    <row r="2248" spans="1:9" x14ac:dyDescent="0.45">
      <c r="A2248" t="s">
        <v>294</v>
      </c>
      <c r="B2248">
        <v>83</v>
      </c>
      <c r="C2248">
        <v>39511038</v>
      </c>
      <c r="D2248" t="s">
        <v>2124</v>
      </c>
      <c r="E2248" t="s">
        <v>3850</v>
      </c>
      <c r="F2248" t="s">
        <v>12</v>
      </c>
      <c r="G2248">
        <v>16000000</v>
      </c>
      <c r="H2248">
        <v>2006</v>
      </c>
      <c r="I2248">
        <v>5.9</v>
      </c>
    </row>
    <row r="2249" spans="1:9" x14ac:dyDescent="0.45">
      <c r="A2249" t="s">
        <v>3851</v>
      </c>
      <c r="B2249">
        <v>111</v>
      </c>
      <c r="C2249">
        <v>6462576</v>
      </c>
      <c r="D2249" t="s">
        <v>1152</v>
      </c>
      <c r="E2249" t="s">
        <v>3852</v>
      </c>
      <c r="F2249" t="s">
        <v>12</v>
      </c>
      <c r="G2249">
        <v>18500000</v>
      </c>
      <c r="H2249">
        <v>2016</v>
      </c>
      <c r="I2249">
        <v>5.4</v>
      </c>
    </row>
    <row r="2250" spans="1:9" x14ac:dyDescent="0.45">
      <c r="A2250" t="s">
        <v>127</v>
      </c>
      <c r="B2250">
        <v>112</v>
      </c>
      <c r="C2250">
        <v>37623143</v>
      </c>
      <c r="D2250" t="s">
        <v>3853</v>
      </c>
      <c r="E2250" t="s">
        <v>3854</v>
      </c>
      <c r="F2250" t="s">
        <v>944</v>
      </c>
      <c r="G2250">
        <v>13500000</v>
      </c>
      <c r="H2250">
        <v>2006</v>
      </c>
      <c r="I2250">
        <v>8.1999999999999993</v>
      </c>
    </row>
    <row r="2251" spans="1:9" x14ac:dyDescent="0.45">
      <c r="A2251" t="s">
        <v>1664</v>
      </c>
      <c r="B2251">
        <v>94</v>
      </c>
      <c r="C2251">
        <v>33357476</v>
      </c>
      <c r="D2251" t="s">
        <v>3855</v>
      </c>
      <c r="E2251" t="s">
        <v>3856</v>
      </c>
      <c r="F2251" t="s">
        <v>12</v>
      </c>
      <c r="G2251">
        <v>35000000</v>
      </c>
      <c r="H2251">
        <v>2001</v>
      </c>
      <c r="I2251">
        <v>5.4</v>
      </c>
    </row>
    <row r="2252" spans="1:9" x14ac:dyDescent="0.45">
      <c r="A2252" t="s">
        <v>991</v>
      </c>
      <c r="B2252">
        <v>130</v>
      </c>
      <c r="C2252">
        <v>28734552</v>
      </c>
      <c r="D2252" t="s">
        <v>1763</v>
      </c>
      <c r="E2252" t="s">
        <v>3857</v>
      </c>
      <c r="F2252" t="s">
        <v>12</v>
      </c>
      <c r="G2252">
        <v>16000000</v>
      </c>
      <c r="H2252">
        <v>2001</v>
      </c>
      <c r="I2252">
        <v>6.4</v>
      </c>
    </row>
    <row r="2253" spans="1:9" x14ac:dyDescent="0.45">
      <c r="A2253" t="s">
        <v>3858</v>
      </c>
      <c r="B2253">
        <v>91</v>
      </c>
      <c r="C2253">
        <v>37300107</v>
      </c>
      <c r="D2253" t="s">
        <v>1475</v>
      </c>
      <c r="E2253" t="s">
        <v>3859</v>
      </c>
      <c r="F2253" t="s">
        <v>12</v>
      </c>
      <c r="G2253">
        <v>16000000</v>
      </c>
      <c r="H2253">
        <v>2011</v>
      </c>
      <c r="I2253">
        <v>4.8</v>
      </c>
    </row>
    <row r="2254" spans="1:9" x14ac:dyDescent="0.45">
      <c r="A2254" t="s">
        <v>2236</v>
      </c>
      <c r="B2254">
        <v>91</v>
      </c>
      <c r="C2254">
        <v>27087695</v>
      </c>
      <c r="D2254" t="s">
        <v>1794</v>
      </c>
      <c r="E2254" t="s">
        <v>3860</v>
      </c>
      <c r="F2254" t="s">
        <v>12</v>
      </c>
      <c r="G2254">
        <v>17700000</v>
      </c>
      <c r="H2254">
        <v>2001</v>
      </c>
      <c r="I2254">
        <v>5.9</v>
      </c>
    </row>
    <row r="2255" spans="1:9" x14ac:dyDescent="0.45">
      <c r="A2255" t="s">
        <v>3861</v>
      </c>
      <c r="B2255">
        <v>110</v>
      </c>
      <c r="C2255">
        <v>30102717</v>
      </c>
      <c r="D2255" t="s">
        <v>1523</v>
      </c>
      <c r="E2255" t="s">
        <v>3862</v>
      </c>
      <c r="F2255" t="s">
        <v>12</v>
      </c>
      <c r="G2255">
        <v>15000000</v>
      </c>
      <c r="H2255">
        <v>1991</v>
      </c>
      <c r="I2255">
        <v>5.5</v>
      </c>
    </row>
    <row r="2256" spans="1:9" x14ac:dyDescent="0.45">
      <c r="A2256" t="s">
        <v>839</v>
      </c>
      <c r="B2256">
        <v>121</v>
      </c>
      <c r="C2256">
        <v>23618786</v>
      </c>
      <c r="D2256" t="s">
        <v>3864</v>
      </c>
      <c r="E2256" t="s">
        <v>3865</v>
      </c>
      <c r="F2256" t="s">
        <v>12</v>
      </c>
      <c r="G2256">
        <v>8000000</v>
      </c>
      <c r="H2256">
        <v>2007</v>
      </c>
      <c r="I2256">
        <v>7.9</v>
      </c>
    </row>
    <row r="2257" spans="1:9" x14ac:dyDescent="0.45">
      <c r="A2257" t="s">
        <v>3866</v>
      </c>
      <c r="B2257">
        <v>114</v>
      </c>
      <c r="C2257">
        <v>26896744</v>
      </c>
      <c r="D2257" t="s">
        <v>863</v>
      </c>
      <c r="E2257" t="s">
        <v>3867</v>
      </c>
      <c r="F2257" t="s">
        <v>12</v>
      </c>
      <c r="G2257">
        <v>16500000</v>
      </c>
      <c r="H2257">
        <v>2008</v>
      </c>
      <c r="I2257">
        <v>4.9000000000000004</v>
      </c>
    </row>
    <row r="2258" spans="1:9" x14ac:dyDescent="0.45">
      <c r="A2258" t="s">
        <v>1341</v>
      </c>
      <c r="B2258">
        <v>96</v>
      </c>
      <c r="C2258">
        <v>23213577</v>
      </c>
      <c r="D2258" t="s">
        <v>73</v>
      </c>
      <c r="E2258" t="s">
        <v>3868</v>
      </c>
      <c r="F2258" t="s">
        <v>12</v>
      </c>
      <c r="G2258">
        <v>15500000</v>
      </c>
      <c r="H2258">
        <v>2008</v>
      </c>
      <c r="I2258">
        <v>7.2</v>
      </c>
    </row>
    <row r="2259" spans="1:9" x14ac:dyDescent="0.45">
      <c r="A2259" t="s">
        <v>3870</v>
      </c>
      <c r="B2259">
        <v>94</v>
      </c>
      <c r="C2259">
        <v>20627372</v>
      </c>
      <c r="D2259" t="s">
        <v>481</v>
      </c>
      <c r="E2259" t="s">
        <v>3871</v>
      </c>
      <c r="F2259" t="s">
        <v>12</v>
      </c>
      <c r="G2259">
        <v>16000000</v>
      </c>
      <c r="H2259">
        <v>2000</v>
      </c>
      <c r="I2259">
        <v>5.3</v>
      </c>
    </row>
    <row r="2260" spans="1:9" x14ac:dyDescent="0.45">
      <c r="A2260" t="s">
        <v>3872</v>
      </c>
      <c r="B2260">
        <v>109</v>
      </c>
      <c r="C2260">
        <v>16346122</v>
      </c>
      <c r="D2260" t="s">
        <v>1152</v>
      </c>
      <c r="E2260" t="s">
        <v>3873</v>
      </c>
      <c r="F2260" t="s">
        <v>12</v>
      </c>
      <c r="G2260">
        <v>16000000</v>
      </c>
      <c r="H2260">
        <v>2002</v>
      </c>
      <c r="I2260">
        <v>7.2</v>
      </c>
    </row>
    <row r="2261" spans="1:9" x14ac:dyDescent="0.45">
      <c r="A2261" t="s">
        <v>1594</v>
      </c>
      <c r="B2261">
        <v>107</v>
      </c>
      <c r="C2261">
        <v>16204793</v>
      </c>
      <c r="D2261" t="s">
        <v>296</v>
      </c>
      <c r="E2261" t="s">
        <v>3874</v>
      </c>
      <c r="F2261" t="s">
        <v>12</v>
      </c>
      <c r="G2261">
        <v>16000000</v>
      </c>
      <c r="H2261">
        <v>2009</v>
      </c>
      <c r="I2261">
        <v>5.0999999999999996</v>
      </c>
    </row>
    <row r="2262" spans="1:9" x14ac:dyDescent="0.45">
      <c r="A2262" t="s">
        <v>3541</v>
      </c>
      <c r="B2262">
        <v>96</v>
      </c>
      <c r="C2262">
        <v>15427192</v>
      </c>
      <c r="D2262" t="s">
        <v>3875</v>
      </c>
      <c r="E2262" t="s">
        <v>3876</v>
      </c>
      <c r="F2262" t="s">
        <v>12</v>
      </c>
      <c r="G2262">
        <v>16000000</v>
      </c>
      <c r="H2262">
        <v>2000</v>
      </c>
      <c r="I2262">
        <v>5.6</v>
      </c>
    </row>
    <row r="2263" spans="1:9" x14ac:dyDescent="0.45">
      <c r="A2263" t="s">
        <v>1341</v>
      </c>
      <c r="B2263">
        <v>88</v>
      </c>
      <c r="C2263">
        <v>14792779</v>
      </c>
      <c r="D2263" t="s">
        <v>565</v>
      </c>
      <c r="E2263" t="s">
        <v>3877</v>
      </c>
      <c r="F2263" t="s">
        <v>12</v>
      </c>
      <c r="G2263">
        <v>16000000</v>
      </c>
      <c r="H2263">
        <v>1987</v>
      </c>
      <c r="I2263">
        <v>7.6</v>
      </c>
    </row>
    <row r="2264" spans="1:9" x14ac:dyDescent="0.45">
      <c r="A2264" t="s">
        <v>3878</v>
      </c>
      <c r="B2264">
        <v>113</v>
      </c>
      <c r="C2264">
        <v>19057024</v>
      </c>
      <c r="D2264" t="s">
        <v>73</v>
      </c>
      <c r="E2264" t="s">
        <v>3879</v>
      </c>
      <c r="F2264" t="s">
        <v>12</v>
      </c>
      <c r="G2264">
        <v>16000000</v>
      </c>
      <c r="H2264">
        <v>2010</v>
      </c>
      <c r="I2264">
        <v>7.2</v>
      </c>
    </row>
    <row r="2265" spans="1:9" x14ac:dyDescent="0.45">
      <c r="A2265" t="s">
        <v>3880</v>
      </c>
      <c r="B2265">
        <v>101</v>
      </c>
      <c r="C2265">
        <v>14108518</v>
      </c>
      <c r="D2265" t="s">
        <v>481</v>
      </c>
      <c r="E2265" t="s">
        <v>3881</v>
      </c>
      <c r="F2265" t="s">
        <v>12</v>
      </c>
      <c r="G2265">
        <v>16000000</v>
      </c>
      <c r="H2265">
        <v>2003</v>
      </c>
      <c r="I2265">
        <v>5.7</v>
      </c>
    </row>
    <row r="2266" spans="1:9" x14ac:dyDescent="0.45">
      <c r="A2266" t="s">
        <v>3172</v>
      </c>
      <c r="B2266">
        <v>105</v>
      </c>
      <c r="C2266">
        <v>13854000</v>
      </c>
      <c r="D2266" t="s">
        <v>845</v>
      </c>
      <c r="E2266" t="s">
        <v>3882</v>
      </c>
      <c r="F2266" t="s">
        <v>12</v>
      </c>
      <c r="G2266">
        <v>20000000</v>
      </c>
      <c r="H2266">
        <v>1988</v>
      </c>
      <c r="I2266">
        <v>5.2</v>
      </c>
    </row>
    <row r="2267" spans="1:9" x14ac:dyDescent="0.45">
      <c r="A2267" t="s">
        <v>933</v>
      </c>
      <c r="B2267">
        <v>125</v>
      </c>
      <c r="C2267">
        <v>77324422</v>
      </c>
      <c r="D2267" t="s">
        <v>1152</v>
      </c>
      <c r="E2267" t="s">
        <v>3883</v>
      </c>
      <c r="F2267" t="s">
        <v>12</v>
      </c>
      <c r="G2267">
        <v>26000000</v>
      </c>
      <c r="H2267">
        <v>1993</v>
      </c>
      <c r="I2267">
        <v>7.7</v>
      </c>
    </row>
    <row r="2268" spans="1:9" x14ac:dyDescent="0.45">
      <c r="A2268" t="s">
        <v>3884</v>
      </c>
      <c r="B2268">
        <v>100</v>
      </c>
      <c r="C2268">
        <v>15500000</v>
      </c>
      <c r="D2268" t="s">
        <v>1680</v>
      </c>
      <c r="E2268" t="s">
        <v>3885</v>
      </c>
      <c r="F2268" t="s">
        <v>12</v>
      </c>
      <c r="G2268">
        <v>16000000</v>
      </c>
      <c r="H2268">
        <v>1999</v>
      </c>
      <c r="I2268">
        <v>7</v>
      </c>
    </row>
    <row r="2269" spans="1:9" x14ac:dyDescent="0.45">
      <c r="A2269" t="s">
        <v>3886</v>
      </c>
      <c r="B2269">
        <v>112</v>
      </c>
      <c r="C2269">
        <v>4734235</v>
      </c>
      <c r="D2269" t="s">
        <v>1840</v>
      </c>
      <c r="E2269" t="s">
        <v>3887</v>
      </c>
      <c r="F2269" t="s">
        <v>12</v>
      </c>
      <c r="G2269">
        <v>15000000</v>
      </c>
      <c r="H2269">
        <v>2000</v>
      </c>
      <c r="I2269">
        <v>6</v>
      </c>
    </row>
    <row r="2270" spans="1:9" x14ac:dyDescent="0.45">
      <c r="A2270" t="s">
        <v>1341</v>
      </c>
      <c r="B2270">
        <v>112</v>
      </c>
      <c r="C2270">
        <v>4839383</v>
      </c>
      <c r="D2270" t="s">
        <v>570</v>
      </c>
      <c r="E2270" t="s">
        <v>3888</v>
      </c>
      <c r="F2270" t="s">
        <v>12</v>
      </c>
      <c r="G2270">
        <v>16000000</v>
      </c>
      <c r="H2270">
        <v>2002</v>
      </c>
      <c r="I2270">
        <v>6.6</v>
      </c>
    </row>
    <row r="2271" spans="1:9" x14ac:dyDescent="0.45">
      <c r="A2271" t="s">
        <v>3889</v>
      </c>
      <c r="B2271">
        <v>95</v>
      </c>
      <c r="C2271">
        <v>4193025</v>
      </c>
      <c r="D2271" t="s">
        <v>2129</v>
      </c>
      <c r="E2271" t="s">
        <v>3890</v>
      </c>
      <c r="F2271" t="s">
        <v>12</v>
      </c>
      <c r="G2271">
        <v>15000000</v>
      </c>
      <c r="H2271">
        <v>1999</v>
      </c>
      <c r="I2271">
        <v>6.8</v>
      </c>
    </row>
    <row r="2272" spans="1:9" x14ac:dyDescent="0.45">
      <c r="A2272" t="s">
        <v>1937</v>
      </c>
      <c r="B2272">
        <v>110</v>
      </c>
      <c r="C2272">
        <v>5900000</v>
      </c>
      <c r="D2272" t="s">
        <v>14</v>
      </c>
      <c r="E2272" t="s">
        <v>3891</v>
      </c>
      <c r="F2272" t="s">
        <v>12</v>
      </c>
      <c r="G2272">
        <v>16000000</v>
      </c>
      <c r="H2272">
        <v>1986</v>
      </c>
      <c r="I2272">
        <v>7.2</v>
      </c>
    </row>
    <row r="2273" spans="1:9" x14ac:dyDescent="0.45">
      <c r="A2273" t="s">
        <v>3892</v>
      </c>
      <c r="B2273">
        <v>118</v>
      </c>
      <c r="C2273">
        <v>2849142</v>
      </c>
      <c r="D2273" t="s">
        <v>1152</v>
      </c>
      <c r="E2273" t="s">
        <v>3893</v>
      </c>
      <c r="F2273" t="s">
        <v>12</v>
      </c>
      <c r="G2273">
        <v>16000000</v>
      </c>
      <c r="H2273">
        <v>2007</v>
      </c>
      <c r="I2273">
        <v>7.2</v>
      </c>
    </row>
    <row r="2274" spans="1:9" x14ac:dyDescent="0.45">
      <c r="A2274" t="s">
        <v>2895</v>
      </c>
      <c r="B2274">
        <v>120</v>
      </c>
      <c r="C2274">
        <v>1984743</v>
      </c>
      <c r="D2274" t="s">
        <v>73</v>
      </c>
      <c r="E2274" t="s">
        <v>3894</v>
      </c>
      <c r="F2274" t="s">
        <v>12</v>
      </c>
      <c r="G2274">
        <v>16000000</v>
      </c>
      <c r="H2274">
        <v>2013</v>
      </c>
      <c r="I2274">
        <v>6.6</v>
      </c>
    </row>
    <row r="2275" spans="1:9" x14ac:dyDescent="0.45">
      <c r="A2275" t="s">
        <v>3895</v>
      </c>
      <c r="B2275">
        <v>135</v>
      </c>
      <c r="C2275">
        <v>1666262</v>
      </c>
      <c r="D2275" t="s">
        <v>665</v>
      </c>
      <c r="E2275" t="s">
        <v>3896</v>
      </c>
      <c r="F2275" t="s">
        <v>12</v>
      </c>
      <c r="G2275">
        <v>16000000</v>
      </c>
      <c r="H2275">
        <v>2005</v>
      </c>
      <c r="I2275">
        <v>6.7</v>
      </c>
    </row>
    <row r="2276" spans="1:9" x14ac:dyDescent="0.45">
      <c r="A2276" t="s">
        <v>1768</v>
      </c>
      <c r="B2276">
        <v>101</v>
      </c>
      <c r="C2276">
        <v>2319187</v>
      </c>
      <c r="D2276" t="s">
        <v>737</v>
      </c>
      <c r="E2276" t="s">
        <v>3897</v>
      </c>
      <c r="F2276" t="s">
        <v>12</v>
      </c>
      <c r="G2276">
        <v>20000000</v>
      </c>
      <c r="H2276">
        <v>2013</v>
      </c>
      <c r="I2276">
        <v>7</v>
      </c>
    </row>
    <row r="2277" spans="1:9" x14ac:dyDescent="0.45">
      <c r="A2277" t="s">
        <v>3898</v>
      </c>
      <c r="B2277">
        <v>92</v>
      </c>
      <c r="C2277">
        <v>13922211</v>
      </c>
      <c r="D2277" t="s">
        <v>565</v>
      </c>
      <c r="E2277" t="s">
        <v>3899</v>
      </c>
      <c r="F2277" t="s">
        <v>12</v>
      </c>
      <c r="G2277">
        <v>16000000</v>
      </c>
      <c r="H2277">
        <v>2004</v>
      </c>
      <c r="I2277">
        <v>4.4000000000000004</v>
      </c>
    </row>
    <row r="2278" spans="1:9" x14ac:dyDescent="0.45">
      <c r="A2278" t="s">
        <v>3900</v>
      </c>
      <c r="B2278">
        <v>92</v>
      </c>
      <c r="C2278">
        <v>23091</v>
      </c>
      <c r="D2278" t="s">
        <v>1865</v>
      </c>
      <c r="E2278" t="s">
        <v>3901</v>
      </c>
      <c r="F2278" t="s">
        <v>12</v>
      </c>
      <c r="G2278">
        <v>15000000</v>
      </c>
      <c r="H2278">
        <v>2008</v>
      </c>
      <c r="I2278">
        <v>6.2</v>
      </c>
    </row>
    <row r="2279" spans="1:9" x14ac:dyDescent="0.45">
      <c r="A2279" t="s">
        <v>3902</v>
      </c>
      <c r="B2279">
        <v>161</v>
      </c>
      <c r="C2279">
        <v>336467</v>
      </c>
      <c r="D2279" t="s">
        <v>1777</v>
      </c>
      <c r="E2279" t="s">
        <v>3903</v>
      </c>
      <c r="F2279" t="s">
        <v>12</v>
      </c>
      <c r="G2279">
        <v>13000000</v>
      </c>
      <c r="H2279">
        <v>2009</v>
      </c>
      <c r="I2279">
        <v>7.3</v>
      </c>
    </row>
    <row r="2280" spans="1:9" x14ac:dyDescent="0.45">
      <c r="A2280" t="s">
        <v>3518</v>
      </c>
      <c r="B2280">
        <v>92</v>
      </c>
      <c r="C2280">
        <v>2964</v>
      </c>
      <c r="D2280" t="s">
        <v>2681</v>
      </c>
      <c r="E2280" t="s">
        <v>3904</v>
      </c>
      <c r="F2280" t="s">
        <v>12</v>
      </c>
      <c r="G2280">
        <v>16000000</v>
      </c>
      <c r="H2280">
        <v>2012</v>
      </c>
      <c r="I2280">
        <v>5.0999999999999996</v>
      </c>
    </row>
    <row r="2281" spans="1:9" x14ac:dyDescent="0.45">
      <c r="A2281" t="s">
        <v>3905</v>
      </c>
      <c r="B2281">
        <v>122</v>
      </c>
      <c r="C2281">
        <v>2428883</v>
      </c>
      <c r="D2281" t="s">
        <v>601</v>
      </c>
      <c r="E2281" t="s">
        <v>3906</v>
      </c>
      <c r="F2281" t="s">
        <v>12</v>
      </c>
      <c r="G2281">
        <v>16000000</v>
      </c>
      <c r="H2281">
        <v>2014</v>
      </c>
      <c r="I2281">
        <v>6.6</v>
      </c>
    </row>
    <row r="2282" spans="1:9" x14ac:dyDescent="0.45">
      <c r="A2282" t="s">
        <v>3907</v>
      </c>
      <c r="B2282">
        <v>91</v>
      </c>
      <c r="C2282">
        <v>13571817</v>
      </c>
      <c r="D2282" t="s">
        <v>1501</v>
      </c>
      <c r="E2282" t="s">
        <v>3908</v>
      </c>
      <c r="F2282" t="s">
        <v>12</v>
      </c>
      <c r="G2282">
        <v>15600000</v>
      </c>
      <c r="H2282">
        <v>2002</v>
      </c>
      <c r="I2282">
        <v>4.5</v>
      </c>
    </row>
    <row r="2283" spans="1:9" x14ac:dyDescent="0.45">
      <c r="A2283" t="s">
        <v>3909</v>
      </c>
      <c r="B2283">
        <v>93</v>
      </c>
      <c r="C2283">
        <v>1181197</v>
      </c>
      <c r="D2283" t="s">
        <v>658</v>
      </c>
      <c r="E2283" t="s">
        <v>3910</v>
      </c>
      <c r="F2283" t="s">
        <v>12</v>
      </c>
      <c r="G2283">
        <v>15500000</v>
      </c>
      <c r="H2283">
        <v>2005</v>
      </c>
      <c r="I2283">
        <v>5.9</v>
      </c>
    </row>
    <row r="2284" spans="1:9" x14ac:dyDescent="0.45">
      <c r="A2284" t="s">
        <v>3911</v>
      </c>
      <c r="B2284">
        <v>94</v>
      </c>
      <c r="C2284">
        <v>81525</v>
      </c>
      <c r="D2284" t="s">
        <v>1203</v>
      </c>
      <c r="E2284" t="s">
        <v>3912</v>
      </c>
      <c r="F2284" t="s">
        <v>496</v>
      </c>
      <c r="G2284">
        <v>15300000</v>
      </c>
      <c r="H2284">
        <v>2001</v>
      </c>
      <c r="I2284">
        <v>6.6</v>
      </c>
    </row>
    <row r="2285" spans="1:9" x14ac:dyDescent="0.45">
      <c r="A2285" t="s">
        <v>220</v>
      </c>
      <c r="B2285">
        <v>95</v>
      </c>
      <c r="C2285">
        <v>7774730</v>
      </c>
      <c r="D2285" t="s">
        <v>3913</v>
      </c>
      <c r="E2285" t="s">
        <v>3914</v>
      </c>
      <c r="F2285" t="s">
        <v>12</v>
      </c>
      <c r="G2285">
        <v>15500000</v>
      </c>
      <c r="H2285">
        <v>2006</v>
      </c>
      <c r="I2285">
        <v>6.5</v>
      </c>
    </row>
    <row r="2286" spans="1:9" x14ac:dyDescent="0.45">
      <c r="A2286" t="s">
        <v>831</v>
      </c>
      <c r="B2286">
        <v>105</v>
      </c>
      <c r="C2286">
        <v>234760500</v>
      </c>
      <c r="D2286" t="s">
        <v>595</v>
      </c>
      <c r="E2286" t="s">
        <v>3915</v>
      </c>
      <c r="F2286" t="s">
        <v>12</v>
      </c>
      <c r="G2286">
        <v>14000000</v>
      </c>
      <c r="H2286">
        <v>1984</v>
      </c>
      <c r="I2286">
        <v>7.3</v>
      </c>
    </row>
    <row r="2287" spans="1:9" x14ac:dyDescent="0.45">
      <c r="A2287" t="s">
        <v>426</v>
      </c>
      <c r="B2287">
        <v>103</v>
      </c>
      <c r="C2287">
        <v>285761243</v>
      </c>
      <c r="D2287" t="s">
        <v>1028</v>
      </c>
      <c r="E2287" t="s">
        <v>3916</v>
      </c>
      <c r="F2287" t="s">
        <v>12</v>
      </c>
      <c r="G2287">
        <v>18000000</v>
      </c>
      <c r="H2287">
        <v>1990</v>
      </c>
      <c r="I2287">
        <v>7.5</v>
      </c>
    </row>
    <row r="2288" spans="1:9" x14ac:dyDescent="0.45">
      <c r="A2288" t="s">
        <v>347</v>
      </c>
      <c r="B2288">
        <v>102</v>
      </c>
      <c r="C2288">
        <v>167780960</v>
      </c>
      <c r="D2288" t="s">
        <v>1322</v>
      </c>
      <c r="E2288" t="s">
        <v>3917</v>
      </c>
      <c r="F2288" t="s">
        <v>12</v>
      </c>
      <c r="G2288">
        <v>11000000</v>
      </c>
      <c r="H2288">
        <v>1987</v>
      </c>
      <c r="I2288">
        <v>5.9</v>
      </c>
    </row>
    <row r="2289" spans="1:9" x14ac:dyDescent="0.45">
      <c r="A2289" t="s">
        <v>761</v>
      </c>
      <c r="B2289">
        <v>116</v>
      </c>
      <c r="C2289">
        <v>177200000</v>
      </c>
      <c r="D2289" t="s">
        <v>481</v>
      </c>
      <c r="E2289" t="s">
        <v>3918</v>
      </c>
      <c r="F2289" t="s">
        <v>12</v>
      </c>
      <c r="G2289">
        <v>22000000</v>
      </c>
      <c r="H2289">
        <v>1982</v>
      </c>
      <c r="I2289">
        <v>7.4</v>
      </c>
    </row>
    <row r="2290" spans="1:9" x14ac:dyDescent="0.45">
      <c r="A2290" t="s">
        <v>590</v>
      </c>
      <c r="B2290">
        <v>110</v>
      </c>
      <c r="C2290">
        <v>176781728</v>
      </c>
      <c r="D2290" t="s">
        <v>575</v>
      </c>
      <c r="E2290" t="s">
        <v>3919</v>
      </c>
      <c r="F2290" t="s">
        <v>12</v>
      </c>
      <c r="G2290">
        <v>15000000</v>
      </c>
      <c r="H2290">
        <v>1986</v>
      </c>
      <c r="I2290">
        <v>6.9</v>
      </c>
    </row>
    <row r="2291" spans="1:9" x14ac:dyDescent="0.45">
      <c r="A2291" t="s">
        <v>359</v>
      </c>
      <c r="B2291">
        <v>120</v>
      </c>
      <c r="C2291">
        <v>128067808</v>
      </c>
      <c r="D2291" t="s">
        <v>575</v>
      </c>
      <c r="E2291" t="s">
        <v>3920</v>
      </c>
      <c r="F2291" t="s">
        <v>667</v>
      </c>
      <c r="G2291">
        <v>15000000</v>
      </c>
      <c r="H2291">
        <v>2000</v>
      </c>
      <c r="I2291">
        <v>7.9</v>
      </c>
    </row>
    <row r="2292" spans="1:9" x14ac:dyDescent="0.45">
      <c r="A2292" t="s">
        <v>16</v>
      </c>
      <c r="B2292">
        <v>122</v>
      </c>
      <c r="C2292">
        <v>130058047</v>
      </c>
      <c r="D2292" t="s">
        <v>1152</v>
      </c>
      <c r="E2292" t="s">
        <v>3921</v>
      </c>
      <c r="F2292" t="s">
        <v>12</v>
      </c>
      <c r="G2292">
        <v>15000000</v>
      </c>
      <c r="H2292">
        <v>1999</v>
      </c>
      <c r="I2292">
        <v>8.4</v>
      </c>
    </row>
    <row r="2293" spans="1:9" x14ac:dyDescent="0.45">
      <c r="A2293" t="s">
        <v>1236</v>
      </c>
      <c r="B2293">
        <v>118</v>
      </c>
      <c r="C2293">
        <v>138795342</v>
      </c>
      <c r="D2293" t="s">
        <v>2030</v>
      </c>
      <c r="E2293" t="s">
        <v>3922</v>
      </c>
      <c r="F2293" t="s">
        <v>12</v>
      </c>
      <c r="G2293">
        <v>15000000</v>
      </c>
      <c r="H2293">
        <v>2010</v>
      </c>
      <c r="I2293">
        <v>8</v>
      </c>
    </row>
    <row r="2294" spans="1:9" x14ac:dyDescent="0.45">
      <c r="A2294" t="s">
        <v>920</v>
      </c>
      <c r="B2294">
        <v>107</v>
      </c>
      <c r="C2294">
        <v>111936400</v>
      </c>
      <c r="D2294" t="s">
        <v>339</v>
      </c>
      <c r="E2294" t="s">
        <v>3923</v>
      </c>
      <c r="F2294" t="s">
        <v>12</v>
      </c>
      <c r="G2294">
        <v>15000000</v>
      </c>
      <c r="H2294">
        <v>1988</v>
      </c>
      <c r="I2294">
        <v>6</v>
      </c>
    </row>
    <row r="2295" spans="1:9" x14ac:dyDescent="0.45">
      <c r="A2295" t="s">
        <v>3924</v>
      </c>
      <c r="B2295">
        <v>102</v>
      </c>
      <c r="C2295">
        <v>317040</v>
      </c>
      <c r="D2295" t="s">
        <v>73</v>
      </c>
      <c r="E2295" t="s">
        <v>3925</v>
      </c>
      <c r="F2295" t="s">
        <v>12</v>
      </c>
      <c r="G2295">
        <v>15500000</v>
      </c>
      <c r="H2295">
        <v>2008</v>
      </c>
      <c r="I2295">
        <v>6.8</v>
      </c>
    </row>
    <row r="2296" spans="1:9" x14ac:dyDescent="0.45">
      <c r="A2296" t="s">
        <v>130</v>
      </c>
      <c r="B2296">
        <v>154</v>
      </c>
      <c r="C2296">
        <v>94175854</v>
      </c>
      <c r="D2296" t="s">
        <v>1152</v>
      </c>
      <c r="E2296" t="s">
        <v>3926</v>
      </c>
      <c r="F2296" t="s">
        <v>12</v>
      </c>
      <c r="G2296">
        <v>15000000</v>
      </c>
      <c r="H2296">
        <v>1985</v>
      </c>
      <c r="I2296">
        <v>7.8</v>
      </c>
    </row>
    <row r="2297" spans="1:9" x14ac:dyDescent="0.45">
      <c r="A2297" t="s">
        <v>3929</v>
      </c>
      <c r="B2297">
        <v>114</v>
      </c>
      <c r="C2297">
        <v>91121452</v>
      </c>
      <c r="D2297" t="s">
        <v>3162</v>
      </c>
      <c r="E2297" t="s">
        <v>3930</v>
      </c>
      <c r="F2297" t="s">
        <v>12</v>
      </c>
      <c r="G2297">
        <v>14000000</v>
      </c>
      <c r="H2297">
        <v>2014</v>
      </c>
      <c r="I2297">
        <v>8.1</v>
      </c>
    </row>
    <row r="2298" spans="1:9" x14ac:dyDescent="0.45">
      <c r="A2298" t="s">
        <v>3827</v>
      </c>
      <c r="B2298">
        <v>109</v>
      </c>
      <c r="C2298">
        <v>69800000</v>
      </c>
      <c r="D2298" t="s">
        <v>2057</v>
      </c>
      <c r="E2298" t="s">
        <v>3931</v>
      </c>
      <c r="F2298" t="s">
        <v>12</v>
      </c>
      <c r="G2298">
        <v>10000000</v>
      </c>
      <c r="H2298">
        <v>1980</v>
      </c>
      <c r="I2298">
        <v>6.1</v>
      </c>
    </row>
    <row r="2299" spans="1:9" x14ac:dyDescent="0.45">
      <c r="A2299" t="s">
        <v>765</v>
      </c>
      <c r="B2299">
        <v>94</v>
      </c>
      <c r="C2299">
        <v>64001297</v>
      </c>
      <c r="D2299" t="s">
        <v>1028</v>
      </c>
      <c r="E2299" t="s">
        <v>3932</v>
      </c>
      <c r="F2299" t="s">
        <v>12</v>
      </c>
      <c r="G2299">
        <v>15000000</v>
      </c>
      <c r="H2299">
        <v>2010</v>
      </c>
      <c r="I2299">
        <v>6.2</v>
      </c>
    </row>
    <row r="2300" spans="1:9" x14ac:dyDescent="0.45">
      <c r="A2300" t="s">
        <v>3933</v>
      </c>
      <c r="B2300">
        <v>100</v>
      </c>
      <c r="C2300">
        <v>71588220</v>
      </c>
      <c r="D2300" t="s">
        <v>2439</v>
      </c>
      <c r="E2300" t="s">
        <v>3934</v>
      </c>
      <c r="F2300" t="s">
        <v>12</v>
      </c>
      <c r="G2300">
        <v>20000000</v>
      </c>
      <c r="H2300">
        <v>2013</v>
      </c>
      <c r="I2300">
        <v>6.2</v>
      </c>
    </row>
    <row r="2301" spans="1:9" x14ac:dyDescent="0.45">
      <c r="A2301" t="s">
        <v>1415</v>
      </c>
      <c r="B2301">
        <v>98</v>
      </c>
      <c r="C2301">
        <v>61400000</v>
      </c>
      <c r="D2301" t="s">
        <v>1416</v>
      </c>
      <c r="E2301" t="s">
        <v>3935</v>
      </c>
      <c r="F2301" t="s">
        <v>12</v>
      </c>
      <c r="G2301">
        <v>15000000</v>
      </c>
      <c r="H2301">
        <v>1983</v>
      </c>
      <c r="I2301">
        <v>7.4</v>
      </c>
    </row>
    <row r="2302" spans="1:9" x14ac:dyDescent="0.45">
      <c r="A2302" t="s">
        <v>3379</v>
      </c>
      <c r="B2302">
        <v>102</v>
      </c>
      <c r="C2302">
        <v>101978840</v>
      </c>
      <c r="D2302" t="s">
        <v>565</v>
      </c>
      <c r="E2302" t="s">
        <v>3936</v>
      </c>
      <c r="F2302" t="s">
        <v>12</v>
      </c>
      <c r="G2302">
        <v>15000000</v>
      </c>
      <c r="H2302">
        <v>2013</v>
      </c>
      <c r="I2302">
        <v>6.6</v>
      </c>
    </row>
    <row r="2303" spans="1:9" x14ac:dyDescent="0.45">
      <c r="A2303" t="s">
        <v>1876</v>
      </c>
      <c r="B2303">
        <v>94</v>
      </c>
      <c r="C2303">
        <v>56437947</v>
      </c>
      <c r="D2303" t="s">
        <v>526</v>
      </c>
      <c r="E2303" t="s">
        <v>3937</v>
      </c>
      <c r="F2303" t="s">
        <v>12</v>
      </c>
      <c r="G2303">
        <v>9800000</v>
      </c>
      <c r="H2303">
        <v>2006</v>
      </c>
      <c r="I2303">
        <v>7.3</v>
      </c>
    </row>
    <row r="2304" spans="1:9" x14ac:dyDescent="0.45">
      <c r="A2304" t="s">
        <v>88</v>
      </c>
      <c r="B2304">
        <v>92</v>
      </c>
      <c r="C2304">
        <v>73326666</v>
      </c>
      <c r="D2304" t="s">
        <v>948</v>
      </c>
      <c r="E2304" t="s">
        <v>3938</v>
      </c>
      <c r="F2304" t="s">
        <v>12</v>
      </c>
      <c r="G2304">
        <v>15000000</v>
      </c>
      <c r="H2304">
        <v>1988</v>
      </c>
      <c r="I2304">
        <v>7.5</v>
      </c>
    </row>
    <row r="2305" spans="1:9" x14ac:dyDescent="0.45">
      <c r="A2305" t="s">
        <v>3049</v>
      </c>
      <c r="B2305">
        <v>113</v>
      </c>
      <c r="C2305">
        <v>55184721</v>
      </c>
      <c r="D2305" t="s">
        <v>863</v>
      </c>
      <c r="E2305" t="s">
        <v>3939</v>
      </c>
      <c r="F2305" t="s">
        <v>12</v>
      </c>
      <c r="G2305">
        <v>15000000</v>
      </c>
      <c r="H2305">
        <v>2007</v>
      </c>
      <c r="I2305">
        <v>5.6</v>
      </c>
    </row>
    <row r="2306" spans="1:9" x14ac:dyDescent="0.45">
      <c r="A2306" t="s">
        <v>3940</v>
      </c>
      <c r="B2306">
        <v>115</v>
      </c>
      <c r="C2306">
        <v>50003300</v>
      </c>
      <c r="D2306" t="s">
        <v>3941</v>
      </c>
      <c r="E2306" t="s">
        <v>3942</v>
      </c>
      <c r="F2306" t="s">
        <v>12</v>
      </c>
      <c r="G2306">
        <v>15000000</v>
      </c>
      <c r="H2306">
        <v>1994</v>
      </c>
      <c r="I2306">
        <v>7.3</v>
      </c>
    </row>
    <row r="2307" spans="1:9" x14ac:dyDescent="0.45">
      <c r="A2307" t="s">
        <v>3943</v>
      </c>
      <c r="B2307">
        <v>95</v>
      </c>
      <c r="C2307">
        <v>54322273</v>
      </c>
      <c r="D2307" t="s">
        <v>301</v>
      </c>
      <c r="E2307" t="s">
        <v>3944</v>
      </c>
      <c r="F2307" t="s">
        <v>12</v>
      </c>
      <c r="G2307">
        <v>17000000</v>
      </c>
      <c r="H2307">
        <v>2012</v>
      </c>
      <c r="I2307">
        <v>6.4</v>
      </c>
    </row>
    <row r="2308" spans="1:9" x14ac:dyDescent="0.45">
      <c r="A2308" t="s">
        <v>609</v>
      </c>
      <c r="B2308">
        <v>87</v>
      </c>
      <c r="C2308">
        <v>47860214</v>
      </c>
      <c r="D2308" t="s">
        <v>1847</v>
      </c>
      <c r="E2308" t="s">
        <v>3945</v>
      </c>
      <c r="F2308" t="s">
        <v>12</v>
      </c>
      <c r="G2308">
        <v>15000000</v>
      </c>
      <c r="H2308">
        <v>2006</v>
      </c>
      <c r="I2308">
        <v>5</v>
      </c>
    </row>
    <row r="2309" spans="1:9" x14ac:dyDescent="0.45">
      <c r="A2309" t="s">
        <v>271</v>
      </c>
      <c r="B2309">
        <v>88</v>
      </c>
      <c r="C2309">
        <v>47811275</v>
      </c>
      <c r="D2309" t="s">
        <v>810</v>
      </c>
      <c r="E2309" t="s">
        <v>3946</v>
      </c>
      <c r="F2309" t="s">
        <v>12</v>
      </c>
      <c r="G2309">
        <v>15000000</v>
      </c>
      <c r="H2309">
        <v>2002</v>
      </c>
      <c r="I2309">
        <v>5.4</v>
      </c>
    </row>
    <row r="2310" spans="1:9" x14ac:dyDescent="0.45">
      <c r="A2310" t="s">
        <v>1052</v>
      </c>
      <c r="B2310">
        <v>97</v>
      </c>
      <c r="C2310">
        <v>43022524</v>
      </c>
      <c r="D2310" t="s">
        <v>863</v>
      </c>
      <c r="E2310" t="s">
        <v>3947</v>
      </c>
      <c r="F2310" t="s">
        <v>12</v>
      </c>
      <c r="G2310">
        <v>15000000</v>
      </c>
      <c r="H2310">
        <v>1997</v>
      </c>
      <c r="I2310">
        <v>7.1</v>
      </c>
    </row>
    <row r="2311" spans="1:9" x14ac:dyDescent="0.45">
      <c r="A2311" t="s">
        <v>3948</v>
      </c>
      <c r="B2311">
        <v>94</v>
      </c>
      <c r="C2311">
        <v>42672630</v>
      </c>
      <c r="D2311" t="s">
        <v>3949</v>
      </c>
      <c r="E2311" t="s">
        <v>3950</v>
      </c>
      <c r="F2311" t="s">
        <v>12</v>
      </c>
      <c r="G2311">
        <v>17000000</v>
      </c>
      <c r="H2311">
        <v>2003</v>
      </c>
      <c r="I2311">
        <v>5.3</v>
      </c>
    </row>
    <row r="2312" spans="1:9" x14ac:dyDescent="0.45">
      <c r="A2312" t="s">
        <v>3951</v>
      </c>
      <c r="B2312">
        <v>112</v>
      </c>
      <c r="C2312">
        <v>42919096</v>
      </c>
      <c r="D2312" t="s">
        <v>310</v>
      </c>
      <c r="E2312" t="s">
        <v>3952</v>
      </c>
      <c r="F2312" t="s">
        <v>12</v>
      </c>
      <c r="G2312">
        <v>15000000</v>
      </c>
      <c r="H2312">
        <v>2013</v>
      </c>
      <c r="I2312">
        <v>6.5</v>
      </c>
    </row>
    <row r="2313" spans="1:9" x14ac:dyDescent="0.45">
      <c r="A2313" t="s">
        <v>3953</v>
      </c>
      <c r="B2313">
        <v>98</v>
      </c>
      <c r="C2313">
        <v>42592530</v>
      </c>
      <c r="D2313" t="s">
        <v>296</v>
      </c>
      <c r="E2313" t="s">
        <v>3954</v>
      </c>
      <c r="F2313" t="s">
        <v>12</v>
      </c>
      <c r="G2313">
        <v>15000000</v>
      </c>
      <c r="H2313">
        <v>2015</v>
      </c>
      <c r="I2313">
        <v>6.2</v>
      </c>
    </row>
    <row r="2314" spans="1:9" x14ac:dyDescent="0.45">
      <c r="A2314" t="s">
        <v>1633</v>
      </c>
      <c r="B2314">
        <v>104</v>
      </c>
      <c r="C2314">
        <v>40064955</v>
      </c>
      <c r="D2314" t="s">
        <v>2327</v>
      </c>
      <c r="E2314" t="s">
        <v>3955</v>
      </c>
      <c r="F2314" t="s">
        <v>12</v>
      </c>
      <c r="G2314">
        <v>15000000</v>
      </c>
      <c r="H2314">
        <v>1998</v>
      </c>
      <c r="I2314">
        <v>6.4</v>
      </c>
    </row>
    <row r="2315" spans="1:9" x14ac:dyDescent="0.45">
      <c r="A2315" t="s">
        <v>483</v>
      </c>
      <c r="B2315">
        <v>120</v>
      </c>
      <c r="C2315">
        <v>44886089</v>
      </c>
      <c r="D2315" t="s">
        <v>730</v>
      </c>
      <c r="E2315" t="s">
        <v>3956</v>
      </c>
      <c r="F2315" t="s">
        <v>12</v>
      </c>
      <c r="G2315">
        <v>10000000</v>
      </c>
      <c r="H2315">
        <v>1997</v>
      </c>
      <c r="I2315">
        <v>6.9</v>
      </c>
    </row>
    <row r="2316" spans="1:9" x14ac:dyDescent="0.45">
      <c r="A2316" t="s">
        <v>3957</v>
      </c>
      <c r="B2316">
        <v>99</v>
      </c>
      <c r="C2316">
        <v>37882551</v>
      </c>
      <c r="D2316" t="s">
        <v>565</v>
      </c>
      <c r="E2316" t="s">
        <v>3958</v>
      </c>
      <c r="F2316" t="s">
        <v>12</v>
      </c>
      <c r="G2316">
        <v>16000000</v>
      </c>
      <c r="H2316">
        <v>2001</v>
      </c>
      <c r="I2316">
        <v>5.7</v>
      </c>
    </row>
    <row r="2317" spans="1:9" x14ac:dyDescent="0.45">
      <c r="A2317" t="s">
        <v>169</v>
      </c>
      <c r="B2317">
        <v>109</v>
      </c>
      <c r="C2317">
        <v>40983001</v>
      </c>
      <c r="D2317" t="s">
        <v>730</v>
      </c>
      <c r="E2317" t="s">
        <v>3959</v>
      </c>
      <c r="F2317" t="s">
        <v>12</v>
      </c>
      <c r="G2317">
        <v>7000000</v>
      </c>
      <c r="H2317">
        <v>2012</v>
      </c>
      <c r="I2317">
        <v>7.7</v>
      </c>
    </row>
    <row r="2318" spans="1:9" x14ac:dyDescent="0.45">
      <c r="A2318" t="s">
        <v>166</v>
      </c>
      <c r="B2318">
        <v>106</v>
      </c>
      <c r="C2318">
        <v>35007180</v>
      </c>
      <c r="D2318" t="s">
        <v>152</v>
      </c>
      <c r="E2318" t="s">
        <v>3960</v>
      </c>
      <c r="F2318" t="s">
        <v>12</v>
      </c>
      <c r="G2318">
        <v>15000000</v>
      </c>
      <c r="H2318">
        <v>2000</v>
      </c>
      <c r="I2318">
        <v>5.6</v>
      </c>
    </row>
    <row r="2319" spans="1:9" x14ac:dyDescent="0.45">
      <c r="A2319" t="s">
        <v>3961</v>
      </c>
      <c r="B2319">
        <v>123</v>
      </c>
      <c r="C2319">
        <v>35887263</v>
      </c>
      <c r="D2319" t="s">
        <v>2101</v>
      </c>
      <c r="E2319" t="s">
        <v>3962</v>
      </c>
      <c r="F2319" t="s">
        <v>12</v>
      </c>
      <c r="G2319">
        <v>15000000</v>
      </c>
      <c r="H2319">
        <v>2014</v>
      </c>
      <c r="I2319">
        <v>7.7</v>
      </c>
    </row>
    <row r="2320" spans="1:9" x14ac:dyDescent="0.45">
      <c r="A2320" t="s">
        <v>1664</v>
      </c>
      <c r="B2320">
        <v>86</v>
      </c>
      <c r="C2320">
        <v>34308901</v>
      </c>
      <c r="D2320" t="s">
        <v>339</v>
      </c>
      <c r="E2320" t="s">
        <v>3963</v>
      </c>
      <c r="F2320" t="s">
        <v>12</v>
      </c>
      <c r="G2320">
        <v>16000000</v>
      </c>
      <c r="H2320">
        <v>2003</v>
      </c>
      <c r="I2320">
        <v>5.0999999999999996</v>
      </c>
    </row>
    <row r="2321" spans="1:9" x14ac:dyDescent="0.45">
      <c r="A2321" t="s">
        <v>3964</v>
      </c>
      <c r="B2321">
        <v>120</v>
      </c>
      <c r="C2321">
        <v>33771174</v>
      </c>
      <c r="D2321" t="s">
        <v>481</v>
      </c>
      <c r="E2321" t="s">
        <v>3965</v>
      </c>
      <c r="F2321" t="s">
        <v>12</v>
      </c>
      <c r="G2321">
        <v>15000000</v>
      </c>
      <c r="H2321">
        <v>2000</v>
      </c>
      <c r="I2321">
        <v>6.8</v>
      </c>
    </row>
    <row r="2322" spans="1:9" x14ac:dyDescent="0.45">
      <c r="A2322" t="s">
        <v>2920</v>
      </c>
      <c r="B2322">
        <v>227</v>
      </c>
      <c r="C2322">
        <v>6000000</v>
      </c>
      <c r="D2322" t="s">
        <v>1160</v>
      </c>
      <c r="E2322" t="s">
        <v>3966</v>
      </c>
      <c r="F2322" t="s">
        <v>12</v>
      </c>
      <c r="G2322">
        <v>15000000</v>
      </c>
      <c r="H2322">
        <v>1962</v>
      </c>
      <c r="I2322">
        <v>8.4</v>
      </c>
    </row>
    <row r="2323" spans="1:9" x14ac:dyDescent="0.45">
      <c r="A2323" t="s">
        <v>3967</v>
      </c>
      <c r="B2323">
        <v>119</v>
      </c>
      <c r="C2323">
        <v>33386128</v>
      </c>
      <c r="D2323" t="s">
        <v>2124</v>
      </c>
      <c r="E2323" t="s">
        <v>3968</v>
      </c>
      <c r="F2323" t="s">
        <v>12</v>
      </c>
      <c r="G2323">
        <v>15000000</v>
      </c>
      <c r="H2323">
        <v>2009</v>
      </c>
      <c r="I2323">
        <v>4.9000000000000004</v>
      </c>
    </row>
    <row r="2324" spans="1:9" x14ac:dyDescent="0.45">
      <c r="A2324" t="s">
        <v>2504</v>
      </c>
      <c r="B2324">
        <v>115</v>
      </c>
      <c r="C2324">
        <v>37877959</v>
      </c>
      <c r="D2324" t="s">
        <v>3493</v>
      </c>
      <c r="E2324" t="s">
        <v>3969</v>
      </c>
      <c r="F2324" t="s">
        <v>12</v>
      </c>
      <c r="G2324">
        <v>15000000</v>
      </c>
      <c r="H2324">
        <v>2014</v>
      </c>
      <c r="I2324">
        <v>7.1</v>
      </c>
    </row>
    <row r="2325" spans="1:9" x14ac:dyDescent="0.45">
      <c r="A2325" t="s">
        <v>3970</v>
      </c>
      <c r="B2325">
        <v>114</v>
      </c>
      <c r="C2325">
        <v>32721635</v>
      </c>
      <c r="D2325" t="s">
        <v>2246</v>
      </c>
      <c r="E2325" t="s">
        <v>3971</v>
      </c>
      <c r="F2325" t="s">
        <v>12</v>
      </c>
      <c r="G2325">
        <v>15000000</v>
      </c>
      <c r="H2325">
        <v>2009</v>
      </c>
      <c r="I2325">
        <v>6.6</v>
      </c>
    </row>
    <row r="2326" spans="1:9" x14ac:dyDescent="0.45">
      <c r="A2326" t="s">
        <v>3880</v>
      </c>
      <c r="B2326">
        <v>90</v>
      </c>
      <c r="C2326">
        <v>31585300</v>
      </c>
      <c r="D2326" t="s">
        <v>570</v>
      </c>
      <c r="E2326" t="s">
        <v>3972</v>
      </c>
      <c r="F2326" t="s">
        <v>12</v>
      </c>
      <c r="G2326">
        <v>15000000</v>
      </c>
      <c r="H2326">
        <v>2005</v>
      </c>
      <c r="I2326">
        <v>6.1</v>
      </c>
    </row>
    <row r="2327" spans="1:9" x14ac:dyDescent="0.45">
      <c r="A2327" t="s">
        <v>3973</v>
      </c>
      <c r="B2327">
        <v>94</v>
      </c>
      <c r="C2327">
        <v>30259652</v>
      </c>
      <c r="D2327" t="s">
        <v>3974</v>
      </c>
      <c r="E2327" t="s">
        <v>3975</v>
      </c>
      <c r="F2327" t="s">
        <v>12</v>
      </c>
      <c r="G2327">
        <v>15000000</v>
      </c>
      <c r="H2327">
        <v>2002</v>
      </c>
      <c r="I2327">
        <v>4.0999999999999996</v>
      </c>
    </row>
    <row r="2328" spans="1:9" x14ac:dyDescent="0.45">
      <c r="A2328" t="s">
        <v>1307</v>
      </c>
      <c r="B2328">
        <v>98</v>
      </c>
      <c r="C2328">
        <v>30857814</v>
      </c>
      <c r="D2328" t="s">
        <v>1158</v>
      </c>
      <c r="E2328" t="s">
        <v>3976</v>
      </c>
      <c r="F2328" t="s">
        <v>12</v>
      </c>
      <c r="G2328">
        <v>16000000</v>
      </c>
      <c r="H2328">
        <v>1987</v>
      </c>
      <c r="I2328">
        <v>8.1</v>
      </c>
    </row>
    <row r="2329" spans="1:9" x14ac:dyDescent="0.45">
      <c r="A2329" t="s">
        <v>585</v>
      </c>
      <c r="B2329">
        <v>126</v>
      </c>
      <c r="C2329">
        <v>30226144</v>
      </c>
      <c r="D2329" t="s">
        <v>526</v>
      </c>
      <c r="E2329" t="s">
        <v>3977</v>
      </c>
      <c r="F2329" t="s">
        <v>12</v>
      </c>
      <c r="G2329">
        <v>15000000</v>
      </c>
      <c r="H2329">
        <v>2007</v>
      </c>
      <c r="I2329">
        <v>7.6</v>
      </c>
    </row>
    <row r="2330" spans="1:9" x14ac:dyDescent="0.45">
      <c r="A2330" t="s">
        <v>3978</v>
      </c>
      <c r="B2330">
        <v>100</v>
      </c>
      <c r="C2330">
        <v>35054909</v>
      </c>
      <c r="D2330" t="s">
        <v>662</v>
      </c>
      <c r="E2330" t="s">
        <v>3979</v>
      </c>
      <c r="F2330" t="s">
        <v>12</v>
      </c>
      <c r="G2330">
        <v>15000000</v>
      </c>
      <c r="H2330">
        <v>2011</v>
      </c>
      <c r="I2330">
        <v>7.8</v>
      </c>
    </row>
    <row r="2331" spans="1:9" x14ac:dyDescent="0.45">
      <c r="A2331" t="s">
        <v>3980</v>
      </c>
      <c r="B2331">
        <v>89</v>
      </c>
      <c r="C2331">
        <v>29302097</v>
      </c>
      <c r="D2331" t="s">
        <v>3981</v>
      </c>
      <c r="E2331" t="s">
        <v>3982</v>
      </c>
      <c r="F2331" t="s">
        <v>12</v>
      </c>
      <c r="G2331">
        <v>15000000</v>
      </c>
      <c r="H2331">
        <v>2004</v>
      </c>
      <c r="I2331">
        <v>4.5999999999999996</v>
      </c>
    </row>
    <row r="2332" spans="1:9" x14ac:dyDescent="0.45">
      <c r="A2332" t="s">
        <v>3711</v>
      </c>
      <c r="B2332">
        <v>111</v>
      </c>
      <c r="C2332">
        <v>29106737</v>
      </c>
      <c r="D2332" t="s">
        <v>481</v>
      </c>
      <c r="E2332" t="s">
        <v>3983</v>
      </c>
      <c r="F2332" t="s">
        <v>12</v>
      </c>
      <c r="G2332">
        <v>15000000</v>
      </c>
      <c r="H2332">
        <v>1998</v>
      </c>
      <c r="I2332">
        <v>6</v>
      </c>
    </row>
    <row r="2333" spans="1:9" x14ac:dyDescent="0.45">
      <c r="A2333" t="s">
        <v>3984</v>
      </c>
      <c r="B2333">
        <v>100</v>
      </c>
      <c r="C2333">
        <v>28637507</v>
      </c>
      <c r="D2333" t="s">
        <v>261</v>
      </c>
      <c r="E2333" t="s">
        <v>3985</v>
      </c>
      <c r="F2333" t="s">
        <v>12</v>
      </c>
      <c r="G2333">
        <v>15000000</v>
      </c>
      <c r="H2333">
        <v>2007</v>
      </c>
      <c r="I2333">
        <v>7</v>
      </c>
    </row>
    <row r="2334" spans="1:9" x14ac:dyDescent="0.45">
      <c r="A2334" t="s">
        <v>1916</v>
      </c>
      <c r="B2334">
        <v>115</v>
      </c>
      <c r="C2334">
        <v>30127963</v>
      </c>
      <c r="D2334" t="s">
        <v>2601</v>
      </c>
      <c r="E2334" t="s">
        <v>3986</v>
      </c>
      <c r="F2334" t="s">
        <v>12</v>
      </c>
      <c r="G2334">
        <v>15000000</v>
      </c>
      <c r="H2334">
        <v>2014</v>
      </c>
      <c r="I2334">
        <v>6.7</v>
      </c>
    </row>
    <row r="2335" spans="1:9" x14ac:dyDescent="0.45">
      <c r="A2335" t="s">
        <v>1544</v>
      </c>
      <c r="B2335">
        <v>106</v>
      </c>
      <c r="C2335">
        <v>32645546</v>
      </c>
      <c r="D2335" t="s">
        <v>1322</v>
      </c>
      <c r="E2335" t="s">
        <v>3987</v>
      </c>
      <c r="F2335" t="s">
        <v>12</v>
      </c>
      <c r="G2335">
        <v>14000000</v>
      </c>
      <c r="H2335">
        <v>2005</v>
      </c>
      <c r="I2335">
        <v>6.4</v>
      </c>
    </row>
    <row r="2336" spans="1:9" x14ac:dyDescent="0.45">
      <c r="A2336" t="s">
        <v>3988</v>
      </c>
      <c r="B2336">
        <v>124</v>
      </c>
      <c r="C2336">
        <v>27441122</v>
      </c>
      <c r="D2336" t="s">
        <v>1639</v>
      </c>
      <c r="E2336" t="s">
        <v>3989</v>
      </c>
      <c r="F2336" t="s">
        <v>12</v>
      </c>
      <c r="G2336">
        <v>15000000</v>
      </c>
      <c r="H2336">
        <v>2000</v>
      </c>
      <c r="I2336">
        <v>7.2</v>
      </c>
    </row>
    <row r="2337" spans="1:9" x14ac:dyDescent="0.45">
      <c r="A2337" t="s">
        <v>1827</v>
      </c>
      <c r="B2337">
        <v>107</v>
      </c>
      <c r="C2337">
        <v>28014536</v>
      </c>
      <c r="D2337" t="s">
        <v>523</v>
      </c>
      <c r="E2337" t="s">
        <v>3990</v>
      </c>
      <c r="F2337" t="s">
        <v>12</v>
      </c>
      <c r="G2337">
        <v>15000000</v>
      </c>
      <c r="H2337">
        <v>1997</v>
      </c>
      <c r="I2337">
        <v>7.4</v>
      </c>
    </row>
    <row r="2338" spans="1:9" x14ac:dyDescent="0.45">
      <c r="A2338" t="s">
        <v>3991</v>
      </c>
      <c r="B2338">
        <v>99</v>
      </c>
      <c r="C2338">
        <v>33860010</v>
      </c>
      <c r="D2338" t="s">
        <v>570</v>
      </c>
      <c r="E2338" t="s">
        <v>3992</v>
      </c>
      <c r="F2338" t="s">
        <v>12</v>
      </c>
      <c r="G2338">
        <v>15000000</v>
      </c>
      <c r="H2338">
        <v>2009</v>
      </c>
      <c r="I2338">
        <v>4.8</v>
      </c>
    </row>
    <row r="2339" spans="1:9" x14ac:dyDescent="0.45">
      <c r="A2339" t="s">
        <v>3993</v>
      </c>
      <c r="B2339">
        <v>90</v>
      </c>
      <c r="C2339">
        <v>26421314</v>
      </c>
      <c r="D2339" t="s">
        <v>3994</v>
      </c>
      <c r="E2339" t="s">
        <v>3995</v>
      </c>
      <c r="F2339" t="s">
        <v>12</v>
      </c>
      <c r="G2339">
        <v>15000000</v>
      </c>
      <c r="H2339">
        <v>2000</v>
      </c>
      <c r="I2339">
        <v>4</v>
      </c>
    </row>
    <row r="2340" spans="1:9" x14ac:dyDescent="0.45">
      <c r="A2340" t="s">
        <v>3457</v>
      </c>
      <c r="B2340">
        <v>101</v>
      </c>
      <c r="C2340">
        <v>24881000</v>
      </c>
      <c r="D2340" t="s">
        <v>301</v>
      </c>
      <c r="E2340" t="s">
        <v>3996</v>
      </c>
      <c r="F2340" t="s">
        <v>12</v>
      </c>
      <c r="G2340">
        <v>15000000</v>
      </c>
      <c r="H2340">
        <v>1996</v>
      </c>
      <c r="I2340">
        <v>6.2</v>
      </c>
    </row>
    <row r="2341" spans="1:9" x14ac:dyDescent="0.45">
      <c r="A2341" t="s">
        <v>1341</v>
      </c>
      <c r="B2341">
        <v>119</v>
      </c>
      <c r="C2341">
        <v>23089926</v>
      </c>
      <c r="D2341" t="s">
        <v>2880</v>
      </c>
      <c r="E2341" t="s">
        <v>3997</v>
      </c>
      <c r="F2341" t="s">
        <v>12</v>
      </c>
      <c r="G2341">
        <v>15000000</v>
      </c>
      <c r="H2341">
        <v>2005</v>
      </c>
      <c r="I2341">
        <v>7.7</v>
      </c>
    </row>
    <row r="2342" spans="1:9" x14ac:dyDescent="0.45">
      <c r="A2342" t="s">
        <v>3998</v>
      </c>
      <c r="B2342">
        <v>103</v>
      </c>
      <c r="C2342">
        <v>26161406</v>
      </c>
      <c r="D2342" t="s">
        <v>263</v>
      </c>
      <c r="E2342" t="s">
        <v>3999</v>
      </c>
      <c r="F2342" t="s">
        <v>12</v>
      </c>
      <c r="G2342">
        <v>15000000</v>
      </c>
      <c r="H2342">
        <v>2010</v>
      </c>
      <c r="I2342">
        <v>6.7</v>
      </c>
    </row>
    <row r="2343" spans="1:9" x14ac:dyDescent="0.45">
      <c r="A2343" t="s">
        <v>3895</v>
      </c>
      <c r="B2343">
        <v>134</v>
      </c>
      <c r="C2343">
        <v>22954968</v>
      </c>
      <c r="D2343" t="s">
        <v>73</v>
      </c>
      <c r="E2343" t="s">
        <v>4000</v>
      </c>
      <c r="F2343" t="s">
        <v>12</v>
      </c>
      <c r="G2343">
        <v>11500000</v>
      </c>
      <c r="H2343">
        <v>1993</v>
      </c>
      <c r="I2343">
        <v>7.9</v>
      </c>
    </row>
    <row r="2344" spans="1:9" x14ac:dyDescent="0.45">
      <c r="A2344" t="s">
        <v>2337</v>
      </c>
      <c r="B2344">
        <v>155</v>
      </c>
      <c r="C2344">
        <v>26384919</v>
      </c>
      <c r="D2344" t="s">
        <v>1152</v>
      </c>
      <c r="E2344" t="s">
        <v>4001</v>
      </c>
      <c r="F2344" t="s">
        <v>12</v>
      </c>
      <c r="G2344">
        <v>15000000</v>
      </c>
      <c r="H2344">
        <v>1997</v>
      </c>
      <c r="I2344">
        <v>7.9</v>
      </c>
    </row>
    <row r="2345" spans="1:9" x14ac:dyDescent="0.45">
      <c r="A2345" t="s">
        <v>3804</v>
      </c>
      <c r="B2345">
        <v>94</v>
      </c>
      <c r="C2345">
        <v>22189039</v>
      </c>
      <c r="D2345" t="s">
        <v>1928</v>
      </c>
      <c r="E2345" t="s">
        <v>4002</v>
      </c>
      <c r="F2345" t="s">
        <v>12</v>
      </c>
      <c r="G2345">
        <v>15000000</v>
      </c>
      <c r="H2345">
        <v>1993</v>
      </c>
      <c r="I2345">
        <v>5.5</v>
      </c>
    </row>
    <row r="2346" spans="1:9" x14ac:dyDescent="0.45">
      <c r="A2346" t="s">
        <v>4003</v>
      </c>
      <c r="B2346">
        <v>95</v>
      </c>
      <c r="C2346">
        <v>20998709</v>
      </c>
      <c r="D2346" t="s">
        <v>1106</v>
      </c>
      <c r="E2346" t="s">
        <v>4004</v>
      </c>
      <c r="F2346" t="s">
        <v>12</v>
      </c>
      <c r="G2346">
        <v>15000000</v>
      </c>
      <c r="H2346">
        <v>2006</v>
      </c>
      <c r="I2346">
        <v>6.2</v>
      </c>
    </row>
    <row r="2347" spans="1:9" x14ac:dyDescent="0.45">
      <c r="A2347" t="s">
        <v>4005</v>
      </c>
      <c r="B2347">
        <v>89</v>
      </c>
      <c r="C2347">
        <v>20801344</v>
      </c>
      <c r="D2347" t="s">
        <v>2124</v>
      </c>
      <c r="E2347" t="s">
        <v>4006</v>
      </c>
      <c r="F2347" t="s">
        <v>12</v>
      </c>
      <c r="G2347">
        <v>15000000</v>
      </c>
      <c r="H2347">
        <v>2007</v>
      </c>
      <c r="I2347">
        <v>5.0999999999999996</v>
      </c>
    </row>
    <row r="2348" spans="1:9" x14ac:dyDescent="0.45">
      <c r="A2348" t="s">
        <v>4007</v>
      </c>
      <c r="B2348">
        <v>97</v>
      </c>
      <c r="C2348">
        <v>21468807</v>
      </c>
      <c r="D2348" t="s">
        <v>1020</v>
      </c>
      <c r="E2348" t="s">
        <v>4008</v>
      </c>
      <c r="F2348" t="s">
        <v>12</v>
      </c>
      <c r="G2348">
        <v>14000000</v>
      </c>
      <c r="H2348">
        <v>2000</v>
      </c>
      <c r="I2348">
        <v>4.0999999999999996</v>
      </c>
    </row>
    <row r="2349" spans="1:9" x14ac:dyDescent="0.45">
      <c r="A2349" t="s">
        <v>1359</v>
      </c>
      <c r="B2349">
        <v>90</v>
      </c>
      <c r="C2349">
        <v>19158074</v>
      </c>
      <c r="D2349" t="s">
        <v>686</v>
      </c>
      <c r="E2349" t="s">
        <v>4009</v>
      </c>
      <c r="F2349" t="s">
        <v>12</v>
      </c>
      <c r="G2349">
        <v>15000000</v>
      </c>
      <c r="H2349">
        <v>2002</v>
      </c>
      <c r="I2349">
        <v>6.7</v>
      </c>
    </row>
    <row r="2350" spans="1:9" x14ac:dyDescent="0.45">
      <c r="A2350" t="s">
        <v>4010</v>
      </c>
      <c r="B2350">
        <v>92</v>
      </c>
      <c r="C2350">
        <v>18843314</v>
      </c>
      <c r="D2350" t="s">
        <v>310</v>
      </c>
      <c r="E2350" t="s">
        <v>4011</v>
      </c>
      <c r="F2350" t="s">
        <v>12</v>
      </c>
      <c r="G2350">
        <v>20000000</v>
      </c>
      <c r="H2350">
        <v>2006</v>
      </c>
      <c r="I2350">
        <v>4.7</v>
      </c>
    </row>
    <row r="2351" spans="1:9" x14ac:dyDescent="0.45">
      <c r="A2351" t="s">
        <v>4012</v>
      </c>
      <c r="B2351">
        <v>100</v>
      </c>
      <c r="C2351">
        <v>20566327</v>
      </c>
      <c r="D2351" t="s">
        <v>735</v>
      </c>
      <c r="E2351" t="s">
        <v>4013</v>
      </c>
      <c r="F2351" t="s">
        <v>12</v>
      </c>
      <c r="G2351">
        <v>15000000</v>
      </c>
      <c r="H2351">
        <v>2016</v>
      </c>
      <c r="I2351">
        <v>6.4</v>
      </c>
    </row>
    <row r="2352" spans="1:9" x14ac:dyDescent="0.45">
      <c r="A2352" t="s">
        <v>3484</v>
      </c>
      <c r="B2352">
        <v>117</v>
      </c>
      <c r="C2352">
        <v>20218921</v>
      </c>
      <c r="D2352" t="s">
        <v>2059</v>
      </c>
      <c r="E2352" t="s">
        <v>4014</v>
      </c>
      <c r="F2352" t="s">
        <v>12</v>
      </c>
      <c r="G2352">
        <v>15000000</v>
      </c>
      <c r="H2352">
        <v>2010</v>
      </c>
      <c r="I2352">
        <v>6.3</v>
      </c>
    </row>
    <row r="2353" spans="1:9" x14ac:dyDescent="0.45">
      <c r="A2353" t="s">
        <v>4015</v>
      </c>
      <c r="B2353">
        <v>84</v>
      </c>
      <c r="C2353">
        <v>17411331</v>
      </c>
      <c r="D2353" t="s">
        <v>1434</v>
      </c>
      <c r="E2353" t="s">
        <v>4016</v>
      </c>
      <c r="F2353" t="s">
        <v>12</v>
      </c>
      <c r="G2353">
        <v>15000000</v>
      </c>
      <c r="H2353">
        <v>1998</v>
      </c>
      <c r="I2353">
        <v>5.5</v>
      </c>
    </row>
    <row r="2354" spans="1:9" x14ac:dyDescent="0.45">
      <c r="A2354" t="s">
        <v>4017</v>
      </c>
      <c r="B2354">
        <v>140</v>
      </c>
      <c r="C2354">
        <v>21383298</v>
      </c>
      <c r="D2354" t="s">
        <v>730</v>
      </c>
      <c r="E2354" t="s">
        <v>4018</v>
      </c>
      <c r="F2354" t="s">
        <v>12</v>
      </c>
      <c r="G2354">
        <v>15000000</v>
      </c>
      <c r="H2354">
        <v>2012</v>
      </c>
      <c r="I2354">
        <v>7.3</v>
      </c>
    </row>
    <row r="2355" spans="1:9" x14ac:dyDescent="0.45">
      <c r="A2355" t="s">
        <v>504</v>
      </c>
      <c r="B2355">
        <v>108</v>
      </c>
      <c r="C2355">
        <v>24984868</v>
      </c>
      <c r="D2355" t="s">
        <v>115</v>
      </c>
      <c r="E2355" t="s">
        <v>4019</v>
      </c>
      <c r="F2355" t="s">
        <v>12</v>
      </c>
      <c r="G2355">
        <v>15000000</v>
      </c>
      <c r="H2355">
        <v>2014</v>
      </c>
      <c r="I2355">
        <v>6.3</v>
      </c>
    </row>
    <row r="2356" spans="1:9" x14ac:dyDescent="0.45">
      <c r="A2356" t="s">
        <v>4020</v>
      </c>
      <c r="B2356">
        <v>109</v>
      </c>
      <c r="C2356">
        <v>16459004</v>
      </c>
      <c r="D2356" t="s">
        <v>658</v>
      </c>
      <c r="E2356" t="s">
        <v>4021</v>
      </c>
      <c r="F2356" t="s">
        <v>12</v>
      </c>
      <c r="G2356">
        <v>15000000</v>
      </c>
      <c r="H2356">
        <v>1999</v>
      </c>
      <c r="I2356">
        <v>4.9000000000000004</v>
      </c>
    </row>
    <row r="2357" spans="1:9" x14ac:dyDescent="0.45">
      <c r="A2357" t="s">
        <v>781</v>
      </c>
      <c r="B2357">
        <v>131</v>
      </c>
      <c r="C2357">
        <v>15700000</v>
      </c>
      <c r="D2357" t="s">
        <v>748</v>
      </c>
      <c r="E2357" t="s">
        <v>4022</v>
      </c>
      <c r="F2357" t="s">
        <v>12</v>
      </c>
      <c r="G2357">
        <v>15000000</v>
      </c>
      <c r="H2357">
        <v>2008</v>
      </c>
      <c r="I2357">
        <v>7.6</v>
      </c>
    </row>
    <row r="2358" spans="1:9" x14ac:dyDescent="0.45">
      <c r="A2358" t="s">
        <v>4023</v>
      </c>
      <c r="B2358">
        <v>114</v>
      </c>
      <c r="C2358">
        <v>15100000</v>
      </c>
      <c r="D2358" t="s">
        <v>759</v>
      </c>
      <c r="E2358" t="s">
        <v>4024</v>
      </c>
      <c r="F2358" t="s">
        <v>12</v>
      </c>
      <c r="G2358">
        <v>15000000</v>
      </c>
      <c r="H2358">
        <v>1984</v>
      </c>
      <c r="I2358">
        <v>6</v>
      </c>
    </row>
    <row r="2359" spans="1:9" x14ac:dyDescent="0.45">
      <c r="A2359" t="s">
        <v>2830</v>
      </c>
      <c r="B2359">
        <v>97</v>
      </c>
      <c r="C2359">
        <v>14938570</v>
      </c>
      <c r="D2359" t="s">
        <v>521</v>
      </c>
      <c r="E2359" t="s">
        <v>4025</v>
      </c>
      <c r="F2359" t="s">
        <v>12</v>
      </c>
      <c r="G2359">
        <v>15000000</v>
      </c>
      <c r="H2359">
        <v>2012</v>
      </c>
      <c r="I2359">
        <v>6.2</v>
      </c>
    </row>
    <row r="2360" spans="1:9" x14ac:dyDescent="0.45">
      <c r="A2360" t="s">
        <v>3429</v>
      </c>
      <c r="B2360">
        <v>122</v>
      </c>
      <c r="C2360">
        <v>17237244</v>
      </c>
      <c r="D2360" t="s">
        <v>730</v>
      </c>
      <c r="E2360" t="s">
        <v>4026</v>
      </c>
      <c r="F2360" t="s">
        <v>12</v>
      </c>
      <c r="G2360">
        <v>15000000</v>
      </c>
      <c r="H2360">
        <v>2014</v>
      </c>
      <c r="I2360">
        <v>6.8</v>
      </c>
    </row>
    <row r="2361" spans="1:9" x14ac:dyDescent="0.45">
      <c r="A2361" t="s">
        <v>4027</v>
      </c>
      <c r="B2361">
        <v>87</v>
      </c>
      <c r="C2361">
        <v>14249005</v>
      </c>
      <c r="D2361" t="s">
        <v>565</v>
      </c>
      <c r="E2361" t="s">
        <v>4028</v>
      </c>
      <c r="F2361" t="s">
        <v>12</v>
      </c>
      <c r="G2361">
        <v>15000000</v>
      </c>
      <c r="H2361">
        <v>2001</v>
      </c>
      <c r="I2361">
        <v>4.5</v>
      </c>
    </row>
    <row r="2362" spans="1:9" x14ac:dyDescent="0.45">
      <c r="A2362" t="s">
        <v>4029</v>
      </c>
      <c r="B2362">
        <v>85</v>
      </c>
      <c r="C2362">
        <v>12701880</v>
      </c>
      <c r="D2362" t="s">
        <v>155</v>
      </c>
      <c r="E2362" t="s">
        <v>4030</v>
      </c>
      <c r="F2362" t="s">
        <v>12</v>
      </c>
      <c r="G2362">
        <v>15000000</v>
      </c>
      <c r="H2362">
        <v>2008</v>
      </c>
      <c r="I2362">
        <v>5.7</v>
      </c>
    </row>
    <row r="2363" spans="1:9" x14ac:dyDescent="0.45">
      <c r="A2363" t="s">
        <v>4031</v>
      </c>
      <c r="B2363">
        <v>101</v>
      </c>
      <c r="C2363">
        <v>12801190</v>
      </c>
      <c r="D2363" t="s">
        <v>10</v>
      </c>
      <c r="E2363" t="s">
        <v>4032</v>
      </c>
      <c r="F2363" t="s">
        <v>12</v>
      </c>
      <c r="G2363">
        <v>15000000</v>
      </c>
      <c r="H2363">
        <v>2000</v>
      </c>
      <c r="I2363">
        <v>4.5999999999999996</v>
      </c>
    </row>
    <row r="2364" spans="1:9" x14ac:dyDescent="0.45">
      <c r="A2364" t="s">
        <v>4033</v>
      </c>
      <c r="B2364">
        <v>121</v>
      </c>
      <c r="C2364">
        <v>12549485</v>
      </c>
      <c r="D2364" t="s">
        <v>4034</v>
      </c>
      <c r="E2364" t="s">
        <v>4035</v>
      </c>
      <c r="F2364" t="s">
        <v>12</v>
      </c>
      <c r="G2364">
        <v>15000000</v>
      </c>
      <c r="H2364">
        <v>2006</v>
      </c>
      <c r="I2364">
        <v>6.2</v>
      </c>
    </row>
    <row r="2365" spans="1:9" x14ac:dyDescent="0.45">
      <c r="A2365" t="s">
        <v>4036</v>
      </c>
      <c r="B2365">
        <v>107</v>
      </c>
      <c r="C2365">
        <v>13766014</v>
      </c>
      <c r="D2365" t="s">
        <v>73</v>
      </c>
      <c r="E2365" t="s">
        <v>4037</v>
      </c>
      <c r="F2365" t="s">
        <v>12</v>
      </c>
      <c r="G2365">
        <v>15000000</v>
      </c>
      <c r="H2365">
        <v>2011</v>
      </c>
      <c r="I2365">
        <v>7</v>
      </c>
    </row>
    <row r="2366" spans="1:9" x14ac:dyDescent="0.45">
      <c r="A2366" t="s">
        <v>4038</v>
      </c>
      <c r="B2366">
        <v>111</v>
      </c>
      <c r="C2366">
        <v>13034417</v>
      </c>
      <c r="D2366" t="s">
        <v>1274</v>
      </c>
      <c r="E2366" t="s">
        <v>4039</v>
      </c>
      <c r="F2366" t="s">
        <v>12</v>
      </c>
      <c r="G2366">
        <v>15000000</v>
      </c>
      <c r="H2366">
        <v>2009</v>
      </c>
      <c r="I2366">
        <v>6.9</v>
      </c>
    </row>
    <row r="2367" spans="1:9" x14ac:dyDescent="0.45">
      <c r="A2367" t="s">
        <v>4041</v>
      </c>
      <c r="B2367">
        <v>97</v>
      </c>
      <c r="C2367">
        <v>12212417</v>
      </c>
      <c r="D2367" t="s">
        <v>521</v>
      </c>
      <c r="E2367" t="s">
        <v>4042</v>
      </c>
      <c r="F2367" t="s">
        <v>12</v>
      </c>
      <c r="G2367">
        <v>15000000</v>
      </c>
      <c r="H2367">
        <v>2003</v>
      </c>
      <c r="I2367">
        <v>6.7</v>
      </c>
    </row>
    <row r="2368" spans="1:9" x14ac:dyDescent="0.45">
      <c r="A2368" t="s">
        <v>1003</v>
      </c>
      <c r="B2368">
        <v>97</v>
      </c>
      <c r="C2368">
        <v>11614236</v>
      </c>
      <c r="D2368" t="s">
        <v>565</v>
      </c>
      <c r="E2368" t="s">
        <v>4043</v>
      </c>
      <c r="F2368" t="s">
        <v>12</v>
      </c>
      <c r="G2368">
        <v>15000000</v>
      </c>
      <c r="H2368">
        <v>1999</v>
      </c>
      <c r="I2368">
        <v>5.6</v>
      </c>
    </row>
    <row r="2369" spans="1:9" x14ac:dyDescent="0.45">
      <c r="A2369" t="s">
        <v>2214</v>
      </c>
      <c r="B2369">
        <v>125</v>
      </c>
      <c r="C2369">
        <v>13337299</v>
      </c>
      <c r="D2369" t="s">
        <v>2156</v>
      </c>
      <c r="E2369" t="s">
        <v>4044</v>
      </c>
      <c r="F2369" t="s">
        <v>12</v>
      </c>
      <c r="G2369">
        <v>20000000</v>
      </c>
      <c r="H2369">
        <v>2004</v>
      </c>
      <c r="I2369">
        <v>6.6</v>
      </c>
    </row>
    <row r="2370" spans="1:9" x14ac:dyDescent="0.45">
      <c r="A2370" t="s">
        <v>1341</v>
      </c>
      <c r="B2370">
        <v>124</v>
      </c>
      <c r="C2370">
        <v>10763469</v>
      </c>
      <c r="D2370" t="s">
        <v>481</v>
      </c>
      <c r="E2370" t="s">
        <v>4045</v>
      </c>
      <c r="F2370" t="s">
        <v>12</v>
      </c>
      <c r="G2370">
        <v>15000000</v>
      </c>
      <c r="H2370">
        <v>1989</v>
      </c>
      <c r="I2370">
        <v>6.4</v>
      </c>
    </row>
    <row r="2371" spans="1:9" x14ac:dyDescent="0.45">
      <c r="A2371" t="s">
        <v>587</v>
      </c>
      <c r="B2371">
        <v>107</v>
      </c>
      <c r="C2371">
        <v>15608545</v>
      </c>
      <c r="D2371" t="s">
        <v>451</v>
      </c>
      <c r="E2371" t="s">
        <v>4046</v>
      </c>
      <c r="F2371" t="s">
        <v>12</v>
      </c>
      <c r="G2371">
        <v>15000000</v>
      </c>
      <c r="H2371">
        <v>2012</v>
      </c>
      <c r="I2371">
        <v>5.4</v>
      </c>
    </row>
    <row r="2372" spans="1:9" x14ac:dyDescent="0.45">
      <c r="A2372" t="s">
        <v>338</v>
      </c>
      <c r="B2372">
        <v>91</v>
      </c>
      <c r="C2372">
        <v>10443316</v>
      </c>
      <c r="D2372" t="s">
        <v>481</v>
      </c>
      <c r="E2372" t="s">
        <v>4047</v>
      </c>
      <c r="F2372" t="s">
        <v>12</v>
      </c>
      <c r="G2372">
        <v>15000000</v>
      </c>
      <c r="H2372">
        <v>1998</v>
      </c>
      <c r="I2372">
        <v>5</v>
      </c>
    </row>
    <row r="2373" spans="1:9" x14ac:dyDescent="0.45">
      <c r="A2373" t="s">
        <v>4048</v>
      </c>
      <c r="B2373">
        <v>96</v>
      </c>
      <c r="C2373">
        <v>10494147</v>
      </c>
      <c r="D2373" t="s">
        <v>73</v>
      </c>
      <c r="E2373" t="s">
        <v>4049</v>
      </c>
      <c r="F2373" t="s">
        <v>12</v>
      </c>
      <c r="G2373">
        <v>15000000</v>
      </c>
      <c r="H2373">
        <v>2000</v>
      </c>
      <c r="I2373">
        <v>5.0999999999999996</v>
      </c>
    </row>
    <row r="2374" spans="1:9" x14ac:dyDescent="0.45">
      <c r="A2374" t="s">
        <v>950</v>
      </c>
      <c r="B2374">
        <v>142</v>
      </c>
      <c r="C2374">
        <v>9929000</v>
      </c>
      <c r="D2374" t="s">
        <v>634</v>
      </c>
      <c r="E2374" t="s">
        <v>4050</v>
      </c>
      <c r="F2374" t="s">
        <v>12</v>
      </c>
      <c r="G2374">
        <v>15000000</v>
      </c>
      <c r="H2374">
        <v>1985</v>
      </c>
      <c r="I2374">
        <v>8</v>
      </c>
    </row>
    <row r="2375" spans="1:9" x14ac:dyDescent="0.45">
      <c r="A2375" t="s">
        <v>3696</v>
      </c>
      <c r="B2375">
        <v>103</v>
      </c>
      <c r="C2375">
        <v>10411980</v>
      </c>
      <c r="D2375" t="s">
        <v>4051</v>
      </c>
      <c r="E2375" t="s">
        <v>4052</v>
      </c>
      <c r="F2375" t="s">
        <v>12</v>
      </c>
      <c r="G2375">
        <v>15000000</v>
      </c>
      <c r="H2375">
        <v>2004</v>
      </c>
      <c r="I2375">
        <v>5.9</v>
      </c>
    </row>
    <row r="2376" spans="1:9" x14ac:dyDescent="0.45">
      <c r="A2376" t="s">
        <v>1430</v>
      </c>
      <c r="B2376">
        <v>117</v>
      </c>
      <c r="C2376">
        <v>17439163</v>
      </c>
      <c r="D2376" t="s">
        <v>339</v>
      </c>
      <c r="E2376" t="s">
        <v>4053</v>
      </c>
      <c r="F2376" t="s">
        <v>12</v>
      </c>
      <c r="G2376">
        <v>15000000</v>
      </c>
      <c r="H2376">
        <v>1998</v>
      </c>
      <c r="I2376">
        <v>8.1999999999999993</v>
      </c>
    </row>
    <row r="2377" spans="1:9" x14ac:dyDescent="0.45">
      <c r="A2377" t="s">
        <v>4054</v>
      </c>
      <c r="B2377">
        <v>116</v>
      </c>
      <c r="C2377">
        <v>9396487</v>
      </c>
      <c r="D2377" t="s">
        <v>2059</v>
      </c>
      <c r="E2377" t="s">
        <v>4055</v>
      </c>
      <c r="F2377" t="s">
        <v>12</v>
      </c>
      <c r="G2377">
        <v>15000000</v>
      </c>
      <c r="H2377">
        <v>2006</v>
      </c>
      <c r="I2377">
        <v>7</v>
      </c>
    </row>
    <row r="2378" spans="1:9" x14ac:dyDescent="0.45">
      <c r="A2378" t="s">
        <v>1068</v>
      </c>
      <c r="B2378">
        <v>118</v>
      </c>
      <c r="C2378">
        <v>9059588</v>
      </c>
      <c r="D2378" t="s">
        <v>1763</v>
      </c>
      <c r="E2378" t="s">
        <v>4056</v>
      </c>
      <c r="F2378" t="s">
        <v>12</v>
      </c>
      <c r="G2378">
        <v>15000000</v>
      </c>
      <c r="H2378">
        <v>2002</v>
      </c>
      <c r="I2378">
        <v>6.6</v>
      </c>
    </row>
    <row r="2379" spans="1:9" x14ac:dyDescent="0.45">
      <c r="A2379" t="s">
        <v>3024</v>
      </c>
      <c r="B2379">
        <v>108</v>
      </c>
      <c r="C2379">
        <v>9172810</v>
      </c>
      <c r="D2379" t="s">
        <v>4057</v>
      </c>
      <c r="E2379" t="s">
        <v>4058</v>
      </c>
      <c r="F2379" t="s">
        <v>12</v>
      </c>
      <c r="G2379">
        <v>16000000</v>
      </c>
      <c r="H2379">
        <v>2007</v>
      </c>
      <c r="I2379">
        <v>6.7</v>
      </c>
    </row>
    <row r="2380" spans="1:9" x14ac:dyDescent="0.45">
      <c r="A2380" t="s">
        <v>4059</v>
      </c>
      <c r="B2380">
        <v>94</v>
      </c>
      <c r="C2380">
        <v>8735529</v>
      </c>
      <c r="D2380" t="s">
        <v>481</v>
      </c>
      <c r="E2380" t="s">
        <v>4060</v>
      </c>
      <c r="F2380" t="s">
        <v>12</v>
      </c>
      <c r="G2380">
        <v>15000000</v>
      </c>
      <c r="H2380">
        <v>2000</v>
      </c>
      <c r="I2380">
        <v>5.5</v>
      </c>
    </row>
    <row r="2381" spans="1:9" x14ac:dyDescent="0.45">
      <c r="A2381" t="s">
        <v>4061</v>
      </c>
      <c r="B2381">
        <v>97</v>
      </c>
      <c r="C2381">
        <v>8586376</v>
      </c>
      <c r="D2381" t="s">
        <v>565</v>
      </c>
      <c r="E2381" t="s">
        <v>4062</v>
      </c>
      <c r="F2381" t="s">
        <v>12</v>
      </c>
      <c r="G2381">
        <v>20000000</v>
      </c>
      <c r="H2381">
        <v>2002</v>
      </c>
      <c r="I2381">
        <v>4.9000000000000004</v>
      </c>
    </row>
    <row r="2382" spans="1:9" x14ac:dyDescent="0.45">
      <c r="A2382" t="s">
        <v>1990</v>
      </c>
      <c r="B2382">
        <v>97</v>
      </c>
      <c r="C2382">
        <v>8378141</v>
      </c>
      <c r="D2382" t="s">
        <v>481</v>
      </c>
      <c r="E2382" t="s">
        <v>4063</v>
      </c>
      <c r="F2382" t="s">
        <v>12</v>
      </c>
      <c r="G2382">
        <v>15000000</v>
      </c>
      <c r="H2382">
        <v>2002</v>
      </c>
      <c r="I2382">
        <v>6.9</v>
      </c>
    </row>
    <row r="2383" spans="1:9" x14ac:dyDescent="0.45">
      <c r="A2383" t="s">
        <v>4064</v>
      </c>
      <c r="B2383">
        <v>91</v>
      </c>
      <c r="C2383">
        <v>8080116</v>
      </c>
      <c r="D2383" t="s">
        <v>810</v>
      </c>
      <c r="E2383" t="s">
        <v>4065</v>
      </c>
      <c r="F2383" t="s">
        <v>12</v>
      </c>
      <c r="G2383">
        <v>15000000</v>
      </c>
      <c r="H2383">
        <v>2006</v>
      </c>
      <c r="I2383">
        <v>5.6</v>
      </c>
    </row>
    <row r="2384" spans="1:9" x14ac:dyDescent="0.45">
      <c r="A2384" t="s">
        <v>4066</v>
      </c>
      <c r="B2384">
        <v>107</v>
      </c>
      <c r="C2384">
        <v>7757130</v>
      </c>
      <c r="D2384" t="s">
        <v>2955</v>
      </c>
      <c r="E2384" t="s">
        <v>4067</v>
      </c>
      <c r="F2384" t="s">
        <v>12</v>
      </c>
      <c r="G2384">
        <v>15000000</v>
      </c>
      <c r="H2384">
        <v>2008</v>
      </c>
      <c r="I2384">
        <v>8</v>
      </c>
    </row>
    <row r="2385" spans="1:9" x14ac:dyDescent="0.45">
      <c r="A2385" t="s">
        <v>4068</v>
      </c>
      <c r="B2385">
        <v>95</v>
      </c>
      <c r="C2385">
        <v>9123834</v>
      </c>
      <c r="D2385" t="s">
        <v>570</v>
      </c>
      <c r="E2385" t="s">
        <v>4069</v>
      </c>
      <c r="F2385" t="s">
        <v>12</v>
      </c>
      <c r="G2385">
        <v>15000000</v>
      </c>
      <c r="H2385">
        <v>2013</v>
      </c>
      <c r="I2385">
        <v>5.3</v>
      </c>
    </row>
    <row r="2386" spans="1:9" x14ac:dyDescent="0.45">
      <c r="A2386" t="s">
        <v>4070</v>
      </c>
      <c r="B2386">
        <v>102</v>
      </c>
      <c r="C2386">
        <v>6409206</v>
      </c>
      <c r="D2386" t="s">
        <v>2129</v>
      </c>
      <c r="E2386" t="s">
        <v>4071</v>
      </c>
      <c r="F2386" t="s">
        <v>12</v>
      </c>
      <c r="G2386">
        <v>15000000</v>
      </c>
      <c r="H2386">
        <v>2008</v>
      </c>
      <c r="I2386">
        <v>6.2</v>
      </c>
    </row>
    <row r="2387" spans="1:9" x14ac:dyDescent="0.45">
      <c r="A2387" t="s">
        <v>4072</v>
      </c>
      <c r="B2387">
        <v>88</v>
      </c>
      <c r="C2387">
        <v>6373693</v>
      </c>
      <c r="D2387" t="s">
        <v>570</v>
      </c>
      <c r="E2387" t="s">
        <v>4073</v>
      </c>
      <c r="F2387" t="s">
        <v>12</v>
      </c>
      <c r="G2387">
        <v>15000000</v>
      </c>
      <c r="H2387">
        <v>2009</v>
      </c>
      <c r="I2387">
        <v>5.3</v>
      </c>
    </row>
    <row r="2388" spans="1:9" x14ac:dyDescent="0.45">
      <c r="A2388" t="s">
        <v>2011</v>
      </c>
      <c r="B2388">
        <v>106</v>
      </c>
      <c r="C2388">
        <v>7556708</v>
      </c>
      <c r="D2388" t="s">
        <v>1152</v>
      </c>
      <c r="E2388" t="s">
        <v>4074</v>
      </c>
      <c r="F2388" t="s">
        <v>12</v>
      </c>
      <c r="G2388">
        <v>15000000</v>
      </c>
      <c r="H2388">
        <v>2012</v>
      </c>
      <c r="I2388">
        <v>6.6</v>
      </c>
    </row>
    <row r="2389" spans="1:9" x14ac:dyDescent="0.45">
      <c r="A2389" t="s">
        <v>1341</v>
      </c>
      <c r="B2389">
        <v>92</v>
      </c>
      <c r="C2389">
        <v>5306447</v>
      </c>
      <c r="D2389" t="s">
        <v>570</v>
      </c>
      <c r="E2389" t="s">
        <v>4075</v>
      </c>
      <c r="F2389" t="s">
        <v>12</v>
      </c>
      <c r="G2389">
        <v>15000000</v>
      </c>
      <c r="H2389">
        <v>2009</v>
      </c>
      <c r="I2389">
        <v>7.2</v>
      </c>
    </row>
    <row r="2390" spans="1:9" x14ac:dyDescent="0.45">
      <c r="A2390" t="s">
        <v>4076</v>
      </c>
      <c r="B2390">
        <v>105</v>
      </c>
      <c r="C2390">
        <v>5217498</v>
      </c>
      <c r="D2390" t="s">
        <v>658</v>
      </c>
      <c r="E2390" t="s">
        <v>4077</v>
      </c>
      <c r="F2390" t="s">
        <v>12</v>
      </c>
      <c r="G2390">
        <v>15000000</v>
      </c>
      <c r="H2390">
        <v>2000</v>
      </c>
      <c r="I2390">
        <v>4.5999999999999996</v>
      </c>
    </row>
    <row r="2391" spans="1:9" x14ac:dyDescent="0.45">
      <c r="A2391" t="s">
        <v>3905</v>
      </c>
      <c r="B2391">
        <v>107</v>
      </c>
      <c r="C2391">
        <v>5023275</v>
      </c>
      <c r="D2391" t="s">
        <v>4078</v>
      </c>
      <c r="E2391" t="s">
        <v>4079</v>
      </c>
      <c r="F2391" t="s">
        <v>12</v>
      </c>
      <c r="G2391">
        <v>15000000</v>
      </c>
      <c r="H2391">
        <v>2005</v>
      </c>
      <c r="I2391">
        <v>7.5</v>
      </c>
    </row>
    <row r="2392" spans="1:9" x14ac:dyDescent="0.45">
      <c r="A2392" t="s">
        <v>4080</v>
      </c>
      <c r="B2392">
        <v>120</v>
      </c>
      <c r="C2392">
        <v>4956401</v>
      </c>
      <c r="D2392" t="s">
        <v>1146</v>
      </c>
      <c r="E2392" t="s">
        <v>4081</v>
      </c>
      <c r="F2392" t="s">
        <v>12</v>
      </c>
      <c r="G2392">
        <v>15000000</v>
      </c>
      <c r="H2392">
        <v>1999</v>
      </c>
      <c r="I2392">
        <v>6.5</v>
      </c>
    </row>
    <row r="2393" spans="1:9" x14ac:dyDescent="0.45">
      <c r="A2393" t="s">
        <v>85</v>
      </c>
      <c r="B2393">
        <v>103</v>
      </c>
      <c r="C2393">
        <v>4235837</v>
      </c>
      <c r="D2393" t="s">
        <v>3875</v>
      </c>
      <c r="E2393" t="s">
        <v>4082</v>
      </c>
      <c r="F2393" t="s">
        <v>12</v>
      </c>
      <c r="G2393">
        <v>15000000</v>
      </c>
      <c r="H2393">
        <v>2005</v>
      </c>
      <c r="I2393">
        <v>7.6</v>
      </c>
    </row>
    <row r="2394" spans="1:9" x14ac:dyDescent="0.45">
      <c r="A2394" t="s">
        <v>4083</v>
      </c>
      <c r="B2394">
        <v>92</v>
      </c>
      <c r="C2394">
        <v>4002955</v>
      </c>
      <c r="D2394" t="s">
        <v>2634</v>
      </c>
      <c r="E2394" t="s">
        <v>4084</v>
      </c>
      <c r="F2394" t="s">
        <v>12</v>
      </c>
      <c r="G2394">
        <v>20000000</v>
      </c>
      <c r="H2394">
        <v>1999</v>
      </c>
      <c r="I2394">
        <v>6.2</v>
      </c>
    </row>
    <row r="2395" spans="1:9" x14ac:dyDescent="0.45">
      <c r="A2395" t="s">
        <v>1951</v>
      </c>
      <c r="B2395">
        <v>147</v>
      </c>
      <c r="C2395">
        <v>7219578</v>
      </c>
      <c r="D2395" t="s">
        <v>658</v>
      </c>
      <c r="E2395" t="s">
        <v>4085</v>
      </c>
      <c r="F2395" t="s">
        <v>12</v>
      </c>
      <c r="G2395">
        <v>15000000</v>
      </c>
      <c r="H2395">
        <v>2001</v>
      </c>
      <c r="I2395">
        <v>8</v>
      </c>
    </row>
    <row r="2396" spans="1:9" x14ac:dyDescent="0.45">
      <c r="A2396" t="s">
        <v>1341</v>
      </c>
      <c r="B2396">
        <v>98</v>
      </c>
      <c r="C2396">
        <v>3247816</v>
      </c>
      <c r="D2396" t="s">
        <v>481</v>
      </c>
      <c r="E2396" t="s">
        <v>4086</v>
      </c>
      <c r="F2396" t="s">
        <v>12</v>
      </c>
      <c r="G2396">
        <v>22000000</v>
      </c>
      <c r="H2396">
        <v>2010</v>
      </c>
      <c r="I2396">
        <v>6.3</v>
      </c>
    </row>
    <row r="2397" spans="1:9" x14ac:dyDescent="0.45">
      <c r="A2397" t="s">
        <v>4087</v>
      </c>
      <c r="B2397">
        <v>103</v>
      </c>
      <c r="C2397">
        <v>2412045</v>
      </c>
      <c r="D2397" t="s">
        <v>1836</v>
      </c>
      <c r="E2397" t="s">
        <v>4088</v>
      </c>
      <c r="F2397" t="s">
        <v>12</v>
      </c>
      <c r="G2397">
        <v>15000000</v>
      </c>
      <c r="H2397">
        <v>2010</v>
      </c>
      <c r="I2397">
        <v>7.2</v>
      </c>
    </row>
    <row r="2398" spans="1:9" x14ac:dyDescent="0.45">
      <c r="A2398" t="s">
        <v>4089</v>
      </c>
      <c r="B2398">
        <v>111</v>
      </c>
      <c r="C2398">
        <v>2203641</v>
      </c>
      <c r="D2398" t="s">
        <v>737</v>
      </c>
      <c r="E2398" t="s">
        <v>4090</v>
      </c>
      <c r="F2398" t="s">
        <v>12</v>
      </c>
      <c r="G2398">
        <v>15000000</v>
      </c>
      <c r="H2398">
        <v>2008</v>
      </c>
      <c r="I2398">
        <v>6.7</v>
      </c>
    </row>
    <row r="2399" spans="1:9" x14ac:dyDescent="0.45">
      <c r="A2399" t="s">
        <v>4091</v>
      </c>
      <c r="B2399">
        <v>98</v>
      </c>
      <c r="C2399">
        <v>1953732</v>
      </c>
      <c r="D2399" t="s">
        <v>459</v>
      </c>
      <c r="E2399" t="s">
        <v>4092</v>
      </c>
      <c r="F2399" t="s">
        <v>12</v>
      </c>
      <c r="G2399">
        <v>15000000</v>
      </c>
      <c r="H2399">
        <v>1986</v>
      </c>
      <c r="I2399">
        <v>5.3</v>
      </c>
    </row>
    <row r="2400" spans="1:9" x14ac:dyDescent="0.45">
      <c r="A2400" t="s">
        <v>4093</v>
      </c>
      <c r="B2400">
        <v>111</v>
      </c>
      <c r="C2400">
        <v>1954202</v>
      </c>
      <c r="D2400" t="s">
        <v>2955</v>
      </c>
      <c r="E2400" t="s">
        <v>4094</v>
      </c>
      <c r="F2400" t="s">
        <v>12</v>
      </c>
      <c r="G2400">
        <v>15000000</v>
      </c>
      <c r="H2400">
        <v>1999</v>
      </c>
      <c r="I2400">
        <v>6.3</v>
      </c>
    </row>
    <row r="2401" spans="1:9" x14ac:dyDescent="0.45">
      <c r="A2401" t="s">
        <v>3748</v>
      </c>
      <c r="B2401">
        <v>111</v>
      </c>
      <c r="C2401">
        <v>1294640</v>
      </c>
      <c r="D2401" t="s">
        <v>2197</v>
      </c>
      <c r="E2401" t="s">
        <v>4095</v>
      </c>
      <c r="F2401" t="s">
        <v>12</v>
      </c>
      <c r="G2401">
        <v>15000000</v>
      </c>
      <c r="H2401">
        <v>2007</v>
      </c>
      <c r="I2401">
        <v>6.5</v>
      </c>
    </row>
    <row r="2402" spans="1:9" x14ac:dyDescent="0.45">
      <c r="A2402" t="s">
        <v>4096</v>
      </c>
      <c r="B2402">
        <v>145</v>
      </c>
      <c r="C2402">
        <v>26435</v>
      </c>
      <c r="D2402" t="s">
        <v>634</v>
      </c>
      <c r="E2402" t="s">
        <v>4097</v>
      </c>
      <c r="F2402" t="s">
        <v>2838</v>
      </c>
      <c r="G2402">
        <v>6000000</v>
      </c>
      <c r="H2402">
        <v>1927</v>
      </c>
      <c r="I2402">
        <v>8.3000000000000007</v>
      </c>
    </row>
    <row r="2403" spans="1:9" x14ac:dyDescent="0.45">
      <c r="A2403" t="s">
        <v>1657</v>
      </c>
      <c r="B2403">
        <v>84</v>
      </c>
      <c r="C2403">
        <v>1197786</v>
      </c>
      <c r="D2403" t="s">
        <v>115</v>
      </c>
      <c r="E2403" t="s">
        <v>4098</v>
      </c>
      <c r="F2403" t="s">
        <v>496</v>
      </c>
      <c r="G2403">
        <v>12000000</v>
      </c>
      <c r="H2403">
        <v>2004</v>
      </c>
      <c r="I2403">
        <v>7.2</v>
      </c>
    </row>
    <row r="2404" spans="1:9" x14ac:dyDescent="0.45">
      <c r="A2404" t="s">
        <v>1726</v>
      </c>
      <c r="B2404">
        <v>115</v>
      </c>
      <c r="C2404">
        <v>529766</v>
      </c>
      <c r="D2404" t="s">
        <v>662</v>
      </c>
      <c r="E2404" t="s">
        <v>4099</v>
      </c>
      <c r="F2404" t="s">
        <v>12</v>
      </c>
      <c r="G2404">
        <v>7000000</v>
      </c>
      <c r="H2404">
        <v>1995</v>
      </c>
      <c r="I2404">
        <v>6.8</v>
      </c>
    </row>
    <row r="2405" spans="1:9" x14ac:dyDescent="0.45">
      <c r="A2405" t="s">
        <v>4100</v>
      </c>
      <c r="B2405">
        <v>105</v>
      </c>
      <c r="C2405">
        <v>613556</v>
      </c>
      <c r="D2405" t="s">
        <v>259</v>
      </c>
      <c r="E2405" t="s">
        <v>4101</v>
      </c>
      <c r="F2405" t="s">
        <v>667</v>
      </c>
      <c r="G2405">
        <v>15000000</v>
      </c>
      <c r="H2405">
        <v>2015</v>
      </c>
      <c r="I2405">
        <v>6.4</v>
      </c>
    </row>
    <row r="2406" spans="1:9" x14ac:dyDescent="0.45">
      <c r="A2406" t="s">
        <v>3754</v>
      </c>
      <c r="B2406">
        <v>98</v>
      </c>
      <c r="C2406">
        <v>353743</v>
      </c>
      <c r="D2406" t="s">
        <v>4102</v>
      </c>
      <c r="E2406" t="s">
        <v>4103</v>
      </c>
      <c r="F2406" t="s">
        <v>12</v>
      </c>
      <c r="G2406">
        <v>15000000</v>
      </c>
      <c r="H2406">
        <v>2001</v>
      </c>
      <c r="I2406">
        <v>6.9</v>
      </c>
    </row>
    <row r="2407" spans="1:9" x14ac:dyDescent="0.45">
      <c r="A2407" t="s">
        <v>4104</v>
      </c>
      <c r="B2407">
        <v>110</v>
      </c>
      <c r="C2407">
        <v>102055</v>
      </c>
      <c r="D2407" t="s">
        <v>451</v>
      </c>
      <c r="E2407" t="s">
        <v>4105</v>
      </c>
      <c r="F2407" t="s">
        <v>4106</v>
      </c>
      <c r="G2407">
        <v>300000000</v>
      </c>
      <c r="H2407">
        <v>2008</v>
      </c>
      <c r="I2407">
        <v>6.2</v>
      </c>
    </row>
    <row r="2408" spans="1:9" x14ac:dyDescent="0.45">
      <c r="A2408" t="s">
        <v>4107</v>
      </c>
      <c r="B2408">
        <v>103</v>
      </c>
      <c r="C2408">
        <v>73548</v>
      </c>
      <c r="D2408" t="s">
        <v>3042</v>
      </c>
      <c r="E2408" t="s">
        <v>4108</v>
      </c>
      <c r="F2408" t="s">
        <v>12</v>
      </c>
      <c r="G2408">
        <v>15000000</v>
      </c>
      <c r="H2408">
        <v>2008</v>
      </c>
      <c r="I2408">
        <v>6.1</v>
      </c>
    </row>
    <row r="2409" spans="1:9" x14ac:dyDescent="0.45">
      <c r="A2409" t="s">
        <v>4109</v>
      </c>
      <c r="B2409">
        <v>90</v>
      </c>
      <c r="C2409">
        <v>28870</v>
      </c>
      <c r="D2409" t="s">
        <v>730</v>
      </c>
      <c r="E2409" t="s">
        <v>4110</v>
      </c>
      <c r="F2409" t="s">
        <v>12</v>
      </c>
      <c r="G2409">
        <v>15000000</v>
      </c>
      <c r="H2409">
        <v>2011</v>
      </c>
      <c r="I2409">
        <v>5.0999999999999996</v>
      </c>
    </row>
    <row r="2410" spans="1:9" x14ac:dyDescent="0.45">
      <c r="A2410" t="s">
        <v>4111</v>
      </c>
      <c r="B2410">
        <v>105</v>
      </c>
      <c r="C2410">
        <v>22723</v>
      </c>
      <c r="D2410" t="s">
        <v>4112</v>
      </c>
      <c r="E2410" t="s">
        <v>4113</v>
      </c>
      <c r="F2410" t="s">
        <v>12</v>
      </c>
      <c r="G2410">
        <v>25000000</v>
      </c>
      <c r="H2410">
        <v>2001</v>
      </c>
      <c r="I2410">
        <v>4.5</v>
      </c>
    </row>
    <row r="2411" spans="1:9" x14ac:dyDescent="0.45">
      <c r="A2411" t="s">
        <v>4114</v>
      </c>
      <c r="B2411">
        <v>93</v>
      </c>
      <c r="C2411">
        <v>20380</v>
      </c>
      <c r="D2411" t="s">
        <v>4115</v>
      </c>
      <c r="E2411" t="s">
        <v>4116</v>
      </c>
      <c r="F2411" t="s">
        <v>12</v>
      </c>
      <c r="G2411">
        <v>15000000</v>
      </c>
      <c r="H2411">
        <v>2007</v>
      </c>
      <c r="I2411">
        <v>5.9</v>
      </c>
    </row>
    <row r="2412" spans="1:9" x14ac:dyDescent="0.45">
      <c r="A2412" t="s">
        <v>1415</v>
      </c>
      <c r="B2412">
        <v>101</v>
      </c>
      <c r="C2412">
        <v>70906973</v>
      </c>
      <c r="D2412" t="s">
        <v>1226</v>
      </c>
      <c r="E2412" t="s">
        <v>4117</v>
      </c>
      <c r="F2412" t="s">
        <v>12</v>
      </c>
      <c r="G2412">
        <v>14600000</v>
      </c>
      <c r="H2412">
        <v>1993</v>
      </c>
      <c r="I2412">
        <v>8.1</v>
      </c>
    </row>
    <row r="2413" spans="1:9" x14ac:dyDescent="0.45">
      <c r="A2413" t="s">
        <v>4118</v>
      </c>
      <c r="B2413">
        <v>115</v>
      </c>
      <c r="C2413">
        <v>66009973</v>
      </c>
      <c r="D2413" t="s">
        <v>1840</v>
      </c>
      <c r="E2413" t="s">
        <v>4119</v>
      </c>
      <c r="F2413" t="s">
        <v>12</v>
      </c>
      <c r="G2413">
        <v>14800000</v>
      </c>
      <c r="H2413">
        <v>2015</v>
      </c>
      <c r="I2413">
        <v>5.7</v>
      </c>
    </row>
    <row r="2414" spans="1:9" x14ac:dyDescent="0.45">
      <c r="A2414" t="s">
        <v>123</v>
      </c>
      <c r="B2414">
        <v>120</v>
      </c>
      <c r="C2414">
        <v>46338728</v>
      </c>
      <c r="D2414" t="s">
        <v>73</v>
      </c>
      <c r="E2414" t="s">
        <v>4120</v>
      </c>
      <c r="F2414" t="s">
        <v>12</v>
      </c>
      <c r="G2414">
        <v>14500000</v>
      </c>
      <c r="H2414">
        <v>1996</v>
      </c>
      <c r="I2414">
        <v>6.8</v>
      </c>
    </row>
    <row r="2415" spans="1:9" x14ac:dyDescent="0.45">
      <c r="A2415" t="s">
        <v>4121</v>
      </c>
      <c r="B2415">
        <v>111</v>
      </c>
      <c r="C2415">
        <v>7691700</v>
      </c>
      <c r="D2415" t="s">
        <v>1146</v>
      </c>
      <c r="E2415" t="s">
        <v>4122</v>
      </c>
      <c r="F2415" t="s">
        <v>496</v>
      </c>
      <c r="G2415">
        <v>10000000</v>
      </c>
      <c r="H2415">
        <v>2010</v>
      </c>
      <c r="I2415">
        <v>7.5</v>
      </c>
    </row>
    <row r="2416" spans="1:9" x14ac:dyDescent="0.45">
      <c r="A2416" t="s">
        <v>1246</v>
      </c>
      <c r="B2416">
        <v>131</v>
      </c>
      <c r="C2416">
        <v>101157447</v>
      </c>
      <c r="D2416" t="s">
        <v>601</v>
      </c>
      <c r="E2416" t="s">
        <v>4123</v>
      </c>
      <c r="F2416" t="s">
        <v>12</v>
      </c>
      <c r="G2416">
        <v>14400000</v>
      </c>
      <c r="H2416">
        <v>1992</v>
      </c>
      <c r="I2416">
        <v>8.3000000000000007</v>
      </c>
    </row>
    <row r="2417" spans="1:9" x14ac:dyDescent="0.45">
      <c r="A2417" t="s">
        <v>4124</v>
      </c>
      <c r="B2417">
        <v>139</v>
      </c>
      <c r="C2417">
        <v>74205</v>
      </c>
      <c r="D2417" t="s">
        <v>1152</v>
      </c>
      <c r="E2417" t="s">
        <v>4125</v>
      </c>
      <c r="F2417" t="s">
        <v>12</v>
      </c>
      <c r="G2417">
        <v>14200000</v>
      </c>
      <c r="H2417">
        <v>2005</v>
      </c>
      <c r="I2417">
        <v>7.4</v>
      </c>
    </row>
    <row r="2418" spans="1:9" x14ac:dyDescent="0.45">
      <c r="A2418" t="s">
        <v>1768</v>
      </c>
      <c r="B2418">
        <v>120</v>
      </c>
      <c r="C2418">
        <v>141319195</v>
      </c>
      <c r="D2418" t="s">
        <v>73</v>
      </c>
      <c r="E2418" t="s">
        <v>4126</v>
      </c>
      <c r="F2418" t="s">
        <v>12</v>
      </c>
      <c r="G2418">
        <v>15000000</v>
      </c>
      <c r="H2418">
        <v>2008</v>
      </c>
      <c r="I2418">
        <v>8</v>
      </c>
    </row>
    <row r="2419" spans="1:9" x14ac:dyDescent="0.45">
      <c r="A2419" t="s">
        <v>1730</v>
      </c>
      <c r="B2419">
        <v>119</v>
      </c>
      <c r="C2419">
        <v>156645693</v>
      </c>
      <c r="D2419" t="s">
        <v>2880</v>
      </c>
      <c r="E2419" t="s">
        <v>4127</v>
      </c>
      <c r="F2419" t="s">
        <v>12</v>
      </c>
      <c r="G2419">
        <v>14000000</v>
      </c>
      <c r="H2419">
        <v>1987</v>
      </c>
      <c r="I2419">
        <v>6.9</v>
      </c>
    </row>
    <row r="2420" spans="1:9" x14ac:dyDescent="0.45">
      <c r="A2420" t="s">
        <v>1116</v>
      </c>
      <c r="B2420">
        <v>125</v>
      </c>
      <c r="C2420">
        <v>178406268</v>
      </c>
      <c r="D2420" t="s">
        <v>570</v>
      </c>
      <c r="E2420" t="s">
        <v>4128</v>
      </c>
      <c r="F2420" t="s">
        <v>12</v>
      </c>
      <c r="G2420">
        <v>14000000</v>
      </c>
      <c r="H2420">
        <v>1990</v>
      </c>
      <c r="I2420">
        <v>6.9</v>
      </c>
    </row>
    <row r="2421" spans="1:9" x14ac:dyDescent="0.45">
      <c r="A2421" t="s">
        <v>4129</v>
      </c>
      <c r="B2421">
        <v>108</v>
      </c>
      <c r="C2421">
        <v>109306210</v>
      </c>
      <c r="D2421" t="s">
        <v>552</v>
      </c>
      <c r="E2421" t="s">
        <v>4130</v>
      </c>
      <c r="F2421" t="s">
        <v>12</v>
      </c>
      <c r="G2421">
        <v>15800000</v>
      </c>
      <c r="H2421">
        <v>1988</v>
      </c>
      <c r="I2421">
        <v>5.5</v>
      </c>
    </row>
    <row r="2422" spans="1:9" x14ac:dyDescent="0.45">
      <c r="A2422" t="s">
        <v>254</v>
      </c>
      <c r="B2422">
        <v>145</v>
      </c>
      <c r="C2422">
        <v>70001698</v>
      </c>
      <c r="D2422" t="s">
        <v>2392</v>
      </c>
      <c r="E2422" t="s">
        <v>4131</v>
      </c>
      <c r="F2422" t="s">
        <v>12</v>
      </c>
      <c r="G2422">
        <v>14000000</v>
      </c>
      <c r="H2422">
        <v>1989</v>
      </c>
      <c r="I2422">
        <v>7.2</v>
      </c>
    </row>
    <row r="2423" spans="1:9" x14ac:dyDescent="0.45">
      <c r="A2423" t="s">
        <v>236</v>
      </c>
      <c r="B2423">
        <v>98</v>
      </c>
      <c r="C2423">
        <v>68856263</v>
      </c>
      <c r="D2423" t="s">
        <v>2578</v>
      </c>
      <c r="E2423" t="s">
        <v>4132</v>
      </c>
      <c r="F2423" t="s">
        <v>12</v>
      </c>
      <c r="G2423">
        <v>15000000</v>
      </c>
      <c r="H2423">
        <v>1993</v>
      </c>
      <c r="I2423">
        <v>6.9</v>
      </c>
    </row>
    <row r="2424" spans="1:9" x14ac:dyDescent="0.45">
      <c r="A2424" t="s">
        <v>1832</v>
      </c>
      <c r="B2424">
        <v>101</v>
      </c>
      <c r="C2424">
        <v>51527787</v>
      </c>
      <c r="D2424" t="s">
        <v>1847</v>
      </c>
      <c r="E2424" t="s">
        <v>4133</v>
      </c>
      <c r="F2424" t="s">
        <v>12</v>
      </c>
      <c r="G2424">
        <v>15000000</v>
      </c>
      <c r="H2424">
        <v>2009</v>
      </c>
      <c r="I2424">
        <v>5.5</v>
      </c>
    </row>
    <row r="2425" spans="1:9" x14ac:dyDescent="0.45">
      <c r="A2425" t="s">
        <v>3115</v>
      </c>
      <c r="B2425">
        <v>109</v>
      </c>
      <c r="C2425">
        <v>61356221</v>
      </c>
      <c r="D2425" t="s">
        <v>2557</v>
      </c>
      <c r="E2425" t="s">
        <v>4134</v>
      </c>
      <c r="F2425" t="s">
        <v>12</v>
      </c>
      <c r="G2425">
        <v>14000000</v>
      </c>
      <c r="H2425">
        <v>2007</v>
      </c>
      <c r="I2425">
        <v>5.2</v>
      </c>
    </row>
    <row r="2426" spans="1:9" x14ac:dyDescent="0.45">
      <c r="A2426" t="s">
        <v>2628</v>
      </c>
      <c r="B2426">
        <v>123</v>
      </c>
      <c r="C2426">
        <v>46800000</v>
      </c>
      <c r="D2426" t="s">
        <v>78</v>
      </c>
      <c r="E2426" t="s">
        <v>4135</v>
      </c>
      <c r="F2426" t="s">
        <v>12</v>
      </c>
      <c r="G2426">
        <v>14000000</v>
      </c>
      <c r="H2426">
        <v>1977</v>
      </c>
      <c r="I2426">
        <v>7.1</v>
      </c>
    </row>
    <row r="2427" spans="1:9" x14ac:dyDescent="0.45">
      <c r="A2427" t="s">
        <v>4136</v>
      </c>
      <c r="B2427">
        <v>99</v>
      </c>
      <c r="C2427">
        <v>38048637</v>
      </c>
      <c r="D2427" t="s">
        <v>1020</v>
      </c>
      <c r="E2427" t="s">
        <v>4137</v>
      </c>
      <c r="F2427" t="s">
        <v>12</v>
      </c>
      <c r="G2427">
        <v>14000000</v>
      </c>
      <c r="H2427">
        <v>1998</v>
      </c>
      <c r="I2427">
        <v>5.5</v>
      </c>
    </row>
    <row r="2428" spans="1:9" x14ac:dyDescent="0.45">
      <c r="A2428" t="s">
        <v>4138</v>
      </c>
      <c r="B2428">
        <v>107</v>
      </c>
      <c r="C2428">
        <v>34793160</v>
      </c>
      <c r="D2428" t="s">
        <v>2325</v>
      </c>
      <c r="E2428" t="s">
        <v>4139</v>
      </c>
      <c r="F2428" t="s">
        <v>12</v>
      </c>
      <c r="G2428">
        <v>14000000</v>
      </c>
      <c r="H2428">
        <v>1991</v>
      </c>
      <c r="I2428">
        <v>6.7</v>
      </c>
    </row>
    <row r="2429" spans="1:9" x14ac:dyDescent="0.45">
      <c r="A2429" t="s">
        <v>3147</v>
      </c>
      <c r="B2429">
        <v>81</v>
      </c>
      <c r="C2429">
        <v>30628981</v>
      </c>
      <c r="D2429" t="s">
        <v>570</v>
      </c>
      <c r="E2429" t="s">
        <v>4140</v>
      </c>
      <c r="F2429" t="s">
        <v>12</v>
      </c>
      <c r="G2429">
        <v>14000000</v>
      </c>
      <c r="H2429">
        <v>1999</v>
      </c>
      <c r="I2429">
        <v>5</v>
      </c>
    </row>
    <row r="2430" spans="1:9" x14ac:dyDescent="0.45">
      <c r="A2430" t="s">
        <v>1644</v>
      </c>
      <c r="B2430">
        <v>105</v>
      </c>
      <c r="C2430">
        <v>29959436</v>
      </c>
      <c r="D2430" t="s">
        <v>1975</v>
      </c>
      <c r="E2430" t="s">
        <v>4141</v>
      </c>
      <c r="F2430" t="s">
        <v>12</v>
      </c>
      <c r="G2430">
        <v>13000000</v>
      </c>
      <c r="H2430">
        <v>2011</v>
      </c>
      <c r="I2430">
        <v>6.4</v>
      </c>
    </row>
    <row r="2431" spans="1:9" x14ac:dyDescent="0.45">
      <c r="A2431" t="s">
        <v>4029</v>
      </c>
      <c r="B2431">
        <v>82</v>
      </c>
      <c r="C2431">
        <v>25571351</v>
      </c>
      <c r="D2431" t="s">
        <v>2862</v>
      </c>
      <c r="E2431" t="s">
        <v>4142</v>
      </c>
      <c r="F2431" t="s">
        <v>12</v>
      </c>
      <c r="G2431">
        <v>14000000</v>
      </c>
      <c r="H2431">
        <v>2002</v>
      </c>
      <c r="I2431">
        <v>6.6</v>
      </c>
    </row>
    <row r="2432" spans="1:9" x14ac:dyDescent="0.45">
      <c r="A2432" t="s">
        <v>991</v>
      </c>
      <c r="B2432">
        <v>109</v>
      </c>
      <c r="C2432">
        <v>27515786</v>
      </c>
      <c r="D2432" t="s">
        <v>73</v>
      </c>
      <c r="E2432" t="s">
        <v>4143</v>
      </c>
      <c r="F2432" t="s">
        <v>12</v>
      </c>
      <c r="G2432">
        <v>14000000</v>
      </c>
      <c r="H2432">
        <v>1993</v>
      </c>
      <c r="I2432">
        <v>5.9</v>
      </c>
    </row>
    <row r="2433" spans="1:9" x14ac:dyDescent="0.45">
      <c r="A2433" t="s">
        <v>1522</v>
      </c>
      <c r="B2433">
        <v>95</v>
      </c>
      <c r="C2433">
        <v>25482931</v>
      </c>
      <c r="D2433" t="s">
        <v>139</v>
      </c>
      <c r="E2433" t="s">
        <v>4144</v>
      </c>
      <c r="F2433" t="s">
        <v>12</v>
      </c>
      <c r="G2433">
        <v>14000000</v>
      </c>
      <c r="H2433">
        <v>2002</v>
      </c>
      <c r="I2433">
        <v>5.7</v>
      </c>
    </row>
    <row r="2434" spans="1:9" x14ac:dyDescent="0.45">
      <c r="A2434" t="s">
        <v>2093</v>
      </c>
      <c r="B2434">
        <v>100</v>
      </c>
      <c r="C2434">
        <v>19900000</v>
      </c>
      <c r="D2434" t="s">
        <v>3097</v>
      </c>
      <c r="E2434" t="s">
        <v>4145</v>
      </c>
      <c r="F2434" t="s">
        <v>12</v>
      </c>
      <c r="G2434">
        <v>20000000</v>
      </c>
      <c r="H2434">
        <v>1995</v>
      </c>
      <c r="I2434">
        <v>4.5</v>
      </c>
    </row>
    <row r="2435" spans="1:9" x14ac:dyDescent="0.45">
      <c r="A2435" t="s">
        <v>3724</v>
      </c>
      <c r="B2435">
        <v>91</v>
      </c>
      <c r="C2435">
        <v>16298046</v>
      </c>
      <c r="D2435" t="s">
        <v>1020</v>
      </c>
      <c r="E2435" t="s">
        <v>4146</v>
      </c>
      <c r="F2435" t="s">
        <v>12</v>
      </c>
      <c r="G2435">
        <v>14000000</v>
      </c>
      <c r="H2435">
        <v>2005</v>
      </c>
      <c r="I2435">
        <v>5</v>
      </c>
    </row>
    <row r="2436" spans="1:9" x14ac:dyDescent="0.45">
      <c r="A2436" t="s">
        <v>1895</v>
      </c>
      <c r="B2436">
        <v>90</v>
      </c>
      <c r="C2436">
        <v>15549702</v>
      </c>
      <c r="D2436" t="s">
        <v>570</v>
      </c>
      <c r="E2436" t="s">
        <v>4147</v>
      </c>
      <c r="F2436" t="s">
        <v>12</v>
      </c>
      <c r="G2436">
        <v>14000000</v>
      </c>
      <c r="H2436">
        <v>2003</v>
      </c>
      <c r="I2436">
        <v>4.5999999999999996</v>
      </c>
    </row>
    <row r="2437" spans="1:9" x14ac:dyDescent="0.45">
      <c r="A2437" t="s">
        <v>473</v>
      </c>
      <c r="B2437">
        <v>108</v>
      </c>
      <c r="C2437">
        <v>15483540</v>
      </c>
      <c r="D2437" t="s">
        <v>4148</v>
      </c>
      <c r="E2437" t="s">
        <v>4149</v>
      </c>
      <c r="F2437" t="s">
        <v>12</v>
      </c>
      <c r="G2437">
        <v>14000000</v>
      </c>
      <c r="H2437">
        <v>2009</v>
      </c>
      <c r="I2437">
        <v>6.5</v>
      </c>
    </row>
    <row r="2438" spans="1:9" x14ac:dyDescent="0.45">
      <c r="A2438" t="s">
        <v>4150</v>
      </c>
      <c r="B2438">
        <v>103</v>
      </c>
      <c r="C2438">
        <v>20246959</v>
      </c>
      <c r="D2438" t="s">
        <v>570</v>
      </c>
      <c r="E2438" t="s">
        <v>4151</v>
      </c>
      <c r="F2438" t="s">
        <v>12</v>
      </c>
      <c r="G2438">
        <v>14000000</v>
      </c>
      <c r="H2438">
        <v>2010</v>
      </c>
      <c r="I2438">
        <v>4.9000000000000004</v>
      </c>
    </row>
    <row r="2439" spans="1:9" x14ac:dyDescent="0.45">
      <c r="A2439" t="s">
        <v>4152</v>
      </c>
      <c r="B2439">
        <v>96</v>
      </c>
      <c r="C2439">
        <v>15062898</v>
      </c>
      <c r="D2439" t="s">
        <v>565</v>
      </c>
      <c r="E2439" t="s">
        <v>4153</v>
      </c>
      <c r="F2439" t="s">
        <v>12</v>
      </c>
      <c r="G2439">
        <v>14000000</v>
      </c>
      <c r="H2439">
        <v>1998</v>
      </c>
      <c r="I2439">
        <v>6</v>
      </c>
    </row>
    <row r="2440" spans="1:9" x14ac:dyDescent="0.45">
      <c r="A2440" t="s">
        <v>4154</v>
      </c>
      <c r="B2440">
        <v>117</v>
      </c>
      <c r="C2440">
        <v>14348123</v>
      </c>
      <c r="D2440" t="s">
        <v>3699</v>
      </c>
      <c r="E2440" t="s">
        <v>4155</v>
      </c>
      <c r="F2440" t="s">
        <v>12</v>
      </c>
      <c r="G2440">
        <v>12000000</v>
      </c>
      <c r="H2440">
        <v>1999</v>
      </c>
      <c r="I2440">
        <v>6.9</v>
      </c>
    </row>
    <row r="2441" spans="1:9" x14ac:dyDescent="0.45">
      <c r="A2441" t="s">
        <v>4156</v>
      </c>
      <c r="B2441">
        <v>93</v>
      </c>
      <c r="C2441">
        <v>15171475</v>
      </c>
      <c r="D2441" t="s">
        <v>2439</v>
      </c>
      <c r="E2441" t="s">
        <v>4157</v>
      </c>
      <c r="F2441" t="s">
        <v>12</v>
      </c>
      <c r="G2441">
        <v>8500000</v>
      </c>
      <c r="H2441">
        <v>1996</v>
      </c>
      <c r="I2441">
        <v>5.7</v>
      </c>
    </row>
    <row r="2442" spans="1:9" x14ac:dyDescent="0.45">
      <c r="A2442" t="s">
        <v>1695</v>
      </c>
      <c r="B2442">
        <v>115</v>
      </c>
      <c r="C2442">
        <v>13640000</v>
      </c>
      <c r="D2442" t="s">
        <v>863</v>
      </c>
      <c r="E2442" t="s">
        <v>4158</v>
      </c>
      <c r="F2442" t="s">
        <v>12</v>
      </c>
      <c r="G2442">
        <v>14000000</v>
      </c>
      <c r="H2442">
        <v>1994</v>
      </c>
      <c r="I2442">
        <v>6.9</v>
      </c>
    </row>
    <row r="2443" spans="1:9" x14ac:dyDescent="0.45">
      <c r="A2443" t="s">
        <v>4159</v>
      </c>
      <c r="B2443">
        <v>85</v>
      </c>
      <c r="C2443">
        <v>12610731</v>
      </c>
      <c r="D2443" t="s">
        <v>759</v>
      </c>
      <c r="E2443" t="s">
        <v>4160</v>
      </c>
      <c r="F2443" t="s">
        <v>12</v>
      </c>
      <c r="G2443">
        <v>11000000</v>
      </c>
      <c r="H2443">
        <v>2001</v>
      </c>
      <c r="I2443">
        <v>4.4000000000000004</v>
      </c>
    </row>
    <row r="2444" spans="1:9" x14ac:dyDescent="0.45">
      <c r="A2444" t="s">
        <v>4161</v>
      </c>
      <c r="B2444">
        <v>112</v>
      </c>
      <c r="C2444">
        <v>11204499</v>
      </c>
      <c r="D2444" t="s">
        <v>2160</v>
      </c>
      <c r="E2444" t="s">
        <v>4162</v>
      </c>
      <c r="F2444" t="s">
        <v>12</v>
      </c>
      <c r="G2444">
        <v>14000000</v>
      </c>
      <c r="H2444">
        <v>2006</v>
      </c>
      <c r="I2444">
        <v>7</v>
      </c>
    </row>
    <row r="2445" spans="1:9" x14ac:dyDescent="0.45">
      <c r="A2445" t="s">
        <v>702</v>
      </c>
      <c r="B2445">
        <v>86</v>
      </c>
      <c r="C2445">
        <v>10397365</v>
      </c>
      <c r="D2445" t="s">
        <v>4163</v>
      </c>
      <c r="E2445" t="s">
        <v>4164</v>
      </c>
      <c r="F2445" t="s">
        <v>12</v>
      </c>
      <c r="G2445">
        <v>14000000</v>
      </c>
      <c r="H2445">
        <v>2001</v>
      </c>
      <c r="I2445">
        <v>5.4</v>
      </c>
    </row>
    <row r="2446" spans="1:9" x14ac:dyDescent="0.45">
      <c r="A2446" t="s">
        <v>4165</v>
      </c>
      <c r="B2446">
        <v>86</v>
      </c>
      <c r="C2446">
        <v>9402410</v>
      </c>
      <c r="D2446" t="s">
        <v>1416</v>
      </c>
      <c r="E2446" t="s">
        <v>4166</v>
      </c>
      <c r="F2446" t="s">
        <v>12</v>
      </c>
      <c r="G2446">
        <v>14000000</v>
      </c>
      <c r="H2446">
        <v>2012</v>
      </c>
      <c r="I2446">
        <v>5.4</v>
      </c>
    </row>
    <row r="2447" spans="1:9" x14ac:dyDescent="0.45">
      <c r="A2447" t="s">
        <v>4168</v>
      </c>
      <c r="B2447">
        <v>137</v>
      </c>
      <c r="C2447">
        <v>5459824</v>
      </c>
      <c r="D2447" t="s">
        <v>73</v>
      </c>
      <c r="E2447" t="s">
        <v>4169</v>
      </c>
      <c r="F2447" t="s">
        <v>12</v>
      </c>
      <c r="G2447">
        <v>26000000</v>
      </c>
      <c r="H2447">
        <v>2006</v>
      </c>
      <c r="I2447">
        <v>7.6</v>
      </c>
    </row>
    <row r="2448" spans="1:9" x14ac:dyDescent="0.45">
      <c r="A2448" t="s">
        <v>4170</v>
      </c>
      <c r="B2448">
        <v>90</v>
      </c>
      <c r="C2448">
        <v>5108820</v>
      </c>
      <c r="D2448" t="s">
        <v>658</v>
      </c>
      <c r="E2448" t="s">
        <v>4171</v>
      </c>
      <c r="F2448" t="s">
        <v>12</v>
      </c>
      <c r="G2448">
        <v>24000000</v>
      </c>
      <c r="H2448">
        <v>2000</v>
      </c>
      <c r="I2448">
        <v>5.9</v>
      </c>
    </row>
    <row r="2449" spans="1:9" x14ac:dyDescent="0.45">
      <c r="A2449" t="s">
        <v>342</v>
      </c>
      <c r="B2449">
        <v>107</v>
      </c>
      <c r="C2449">
        <v>4741987</v>
      </c>
      <c r="D2449" t="s">
        <v>1152</v>
      </c>
      <c r="E2449" t="s">
        <v>4172</v>
      </c>
      <c r="F2449" t="s">
        <v>12</v>
      </c>
      <c r="G2449">
        <v>14000000</v>
      </c>
      <c r="H2449">
        <v>1999</v>
      </c>
      <c r="I2449">
        <v>6.6</v>
      </c>
    </row>
    <row r="2450" spans="1:9" x14ac:dyDescent="0.45">
      <c r="A2450" t="s">
        <v>406</v>
      </c>
      <c r="B2450">
        <v>98</v>
      </c>
      <c r="C2450">
        <v>4291965</v>
      </c>
      <c r="D2450" t="s">
        <v>1975</v>
      </c>
      <c r="E2450" t="s">
        <v>4173</v>
      </c>
      <c r="F2450" t="s">
        <v>12</v>
      </c>
      <c r="G2450">
        <v>14000000</v>
      </c>
      <c r="H2450">
        <v>2006</v>
      </c>
      <c r="I2450">
        <v>6.7</v>
      </c>
    </row>
    <row r="2451" spans="1:9" x14ac:dyDescent="0.45">
      <c r="A2451" t="s">
        <v>3895</v>
      </c>
      <c r="B2451">
        <v>139</v>
      </c>
      <c r="C2451">
        <v>2474000</v>
      </c>
      <c r="D2451" t="s">
        <v>2030</v>
      </c>
      <c r="E2451" t="s">
        <v>4174</v>
      </c>
      <c r="F2451" t="s">
        <v>12</v>
      </c>
      <c r="G2451">
        <v>14000000</v>
      </c>
      <c r="H2451">
        <v>1995</v>
      </c>
      <c r="I2451">
        <v>5.7</v>
      </c>
    </row>
    <row r="2452" spans="1:9" x14ac:dyDescent="0.45">
      <c r="A2452" t="s">
        <v>4175</v>
      </c>
      <c r="B2452">
        <v>127</v>
      </c>
      <c r="C2452">
        <v>1000000</v>
      </c>
      <c r="D2452" t="s">
        <v>446</v>
      </c>
      <c r="E2452" t="s">
        <v>4176</v>
      </c>
      <c r="F2452" t="s">
        <v>12</v>
      </c>
      <c r="G2452">
        <v>14000000</v>
      </c>
      <c r="H2452">
        <v>1978</v>
      </c>
      <c r="I2452">
        <v>6.5</v>
      </c>
    </row>
    <row r="2453" spans="1:9" x14ac:dyDescent="0.45">
      <c r="A2453" t="s">
        <v>3572</v>
      </c>
      <c r="B2453">
        <v>150</v>
      </c>
      <c r="C2453">
        <v>3958500</v>
      </c>
      <c r="D2453" t="s">
        <v>1975</v>
      </c>
      <c r="E2453" t="s">
        <v>4177</v>
      </c>
      <c r="F2453" t="s">
        <v>12</v>
      </c>
      <c r="G2453">
        <v>8200000</v>
      </c>
      <c r="H2453">
        <v>2014</v>
      </c>
      <c r="I2453">
        <v>6.8</v>
      </c>
    </row>
    <row r="2454" spans="1:9" x14ac:dyDescent="0.45">
      <c r="A2454" t="s">
        <v>1811</v>
      </c>
      <c r="B2454">
        <v>132</v>
      </c>
      <c r="C2454">
        <v>274299</v>
      </c>
      <c r="D2454" t="s">
        <v>4178</v>
      </c>
      <c r="E2454" t="s">
        <v>4179</v>
      </c>
      <c r="F2454" t="s">
        <v>12</v>
      </c>
      <c r="G2454">
        <v>103000000</v>
      </c>
      <c r="H2454">
        <v>2002</v>
      </c>
      <c r="I2454">
        <v>7.3</v>
      </c>
    </row>
    <row r="2455" spans="1:9" x14ac:dyDescent="0.45">
      <c r="A2455" t="s">
        <v>820</v>
      </c>
      <c r="B2455">
        <v>115</v>
      </c>
      <c r="C2455">
        <v>183088</v>
      </c>
      <c r="D2455" t="s">
        <v>3699</v>
      </c>
      <c r="E2455" t="s">
        <v>4180</v>
      </c>
      <c r="F2455" t="s">
        <v>12</v>
      </c>
      <c r="G2455">
        <v>15000000</v>
      </c>
      <c r="H2455">
        <v>2008</v>
      </c>
      <c r="I2455">
        <v>7</v>
      </c>
    </row>
    <row r="2456" spans="1:9" x14ac:dyDescent="0.45">
      <c r="A2456" t="s">
        <v>4181</v>
      </c>
      <c r="B2456">
        <v>186</v>
      </c>
      <c r="C2456">
        <v>46495</v>
      </c>
      <c r="D2456" t="s">
        <v>1152</v>
      </c>
      <c r="E2456" t="s">
        <v>4182</v>
      </c>
      <c r="F2456" t="s">
        <v>12</v>
      </c>
      <c r="G2456">
        <v>14000000</v>
      </c>
      <c r="H2456">
        <v>2011</v>
      </c>
      <c r="I2456">
        <v>6.5</v>
      </c>
    </row>
    <row r="2457" spans="1:9" x14ac:dyDescent="0.45">
      <c r="A2457" t="s">
        <v>1307</v>
      </c>
      <c r="B2457">
        <v>90</v>
      </c>
      <c r="C2457">
        <v>1752214</v>
      </c>
      <c r="D2457" t="s">
        <v>481</v>
      </c>
      <c r="E2457" t="s">
        <v>4183</v>
      </c>
      <c r="F2457" t="s">
        <v>12</v>
      </c>
      <c r="G2457">
        <v>14000000</v>
      </c>
      <c r="H2457">
        <v>2010</v>
      </c>
      <c r="I2457">
        <v>7.7</v>
      </c>
    </row>
    <row r="2458" spans="1:9" x14ac:dyDescent="0.45">
      <c r="A2458" t="s">
        <v>359</v>
      </c>
      <c r="B2458">
        <v>134</v>
      </c>
      <c r="C2458">
        <v>83025853</v>
      </c>
      <c r="D2458" t="s">
        <v>73</v>
      </c>
      <c r="E2458" t="s">
        <v>4184</v>
      </c>
      <c r="F2458" t="s">
        <v>12</v>
      </c>
      <c r="G2458">
        <v>14000000</v>
      </c>
      <c r="H2458">
        <v>2005</v>
      </c>
      <c r="I2458">
        <v>7.7</v>
      </c>
    </row>
    <row r="2459" spans="1:9" x14ac:dyDescent="0.45">
      <c r="A2459" t="s">
        <v>3518</v>
      </c>
      <c r="B2459">
        <v>97</v>
      </c>
      <c r="C2459">
        <v>56631572</v>
      </c>
      <c r="D2459" t="s">
        <v>570</v>
      </c>
      <c r="E2459" t="s">
        <v>4185</v>
      </c>
      <c r="F2459" t="s">
        <v>12</v>
      </c>
      <c r="G2459">
        <v>12000000</v>
      </c>
      <c r="H2459">
        <v>1995</v>
      </c>
      <c r="I2459">
        <v>6.8</v>
      </c>
    </row>
    <row r="2460" spans="1:9" x14ac:dyDescent="0.45">
      <c r="A2460" t="s">
        <v>3588</v>
      </c>
      <c r="B2460">
        <v>107</v>
      </c>
      <c r="C2460">
        <v>15854988</v>
      </c>
      <c r="D2460" t="s">
        <v>73</v>
      </c>
      <c r="E2460" t="s">
        <v>4186</v>
      </c>
      <c r="F2460" t="s">
        <v>12</v>
      </c>
      <c r="G2460">
        <v>13500000</v>
      </c>
      <c r="H2460">
        <v>2002</v>
      </c>
      <c r="I2460">
        <v>7.4</v>
      </c>
    </row>
    <row r="2461" spans="1:9" x14ac:dyDescent="0.45">
      <c r="A2461" t="s">
        <v>2368</v>
      </c>
      <c r="B2461">
        <v>99</v>
      </c>
      <c r="C2461">
        <v>12282677</v>
      </c>
      <c r="D2461" t="s">
        <v>1830</v>
      </c>
      <c r="E2461" t="s">
        <v>4187</v>
      </c>
      <c r="F2461" t="s">
        <v>12</v>
      </c>
      <c r="G2461">
        <v>14000000</v>
      </c>
      <c r="H2461">
        <v>2015</v>
      </c>
      <c r="I2461">
        <v>5.0999999999999996</v>
      </c>
    </row>
    <row r="2462" spans="1:9" x14ac:dyDescent="0.45">
      <c r="A2462" t="s">
        <v>2937</v>
      </c>
      <c r="B2462">
        <v>124</v>
      </c>
      <c r="C2462">
        <v>7060876</v>
      </c>
      <c r="D2462" t="s">
        <v>526</v>
      </c>
      <c r="E2462" t="s">
        <v>4188</v>
      </c>
      <c r="F2462" t="s">
        <v>12</v>
      </c>
      <c r="G2462">
        <v>13500000</v>
      </c>
      <c r="H2462">
        <v>2000</v>
      </c>
      <c r="I2462">
        <v>7.4</v>
      </c>
    </row>
    <row r="2463" spans="1:9" x14ac:dyDescent="0.45">
      <c r="A2463" t="s">
        <v>4066</v>
      </c>
      <c r="B2463">
        <v>110</v>
      </c>
      <c r="C2463">
        <v>14989761</v>
      </c>
      <c r="D2463" t="s">
        <v>339</v>
      </c>
      <c r="E2463" t="s">
        <v>4189</v>
      </c>
      <c r="F2463" t="s">
        <v>12</v>
      </c>
      <c r="G2463">
        <v>15000000</v>
      </c>
      <c r="H2463">
        <v>2012</v>
      </c>
      <c r="I2463">
        <v>7.2</v>
      </c>
    </row>
    <row r="2464" spans="1:9" x14ac:dyDescent="0.45">
      <c r="A2464" t="s">
        <v>995</v>
      </c>
      <c r="B2464">
        <v>178</v>
      </c>
      <c r="C2464">
        <v>5501940</v>
      </c>
      <c r="D2464" t="s">
        <v>1096</v>
      </c>
      <c r="E2464" t="s">
        <v>4190</v>
      </c>
      <c r="F2464" t="s">
        <v>2838</v>
      </c>
      <c r="G2464">
        <v>13500000</v>
      </c>
      <c r="H2464">
        <v>2004</v>
      </c>
      <c r="I2464">
        <v>8.3000000000000007</v>
      </c>
    </row>
    <row r="2465" spans="1:9" x14ac:dyDescent="0.45">
      <c r="A2465" t="s">
        <v>1206</v>
      </c>
      <c r="B2465">
        <v>125</v>
      </c>
      <c r="C2465">
        <v>2086345</v>
      </c>
      <c r="D2465" t="s">
        <v>2101</v>
      </c>
      <c r="E2465" t="s">
        <v>4191</v>
      </c>
      <c r="F2465" t="s">
        <v>944</v>
      </c>
      <c r="G2465">
        <v>10000000</v>
      </c>
      <c r="H2465">
        <v>2004</v>
      </c>
      <c r="I2465">
        <v>8.1</v>
      </c>
    </row>
    <row r="2466" spans="1:9" x14ac:dyDescent="0.45">
      <c r="A2466" t="s">
        <v>1052</v>
      </c>
      <c r="B2466">
        <v>121</v>
      </c>
      <c r="C2466">
        <v>123922370</v>
      </c>
      <c r="D2466" t="s">
        <v>4192</v>
      </c>
      <c r="E2466" t="s">
        <v>4193</v>
      </c>
      <c r="F2466" t="s">
        <v>12</v>
      </c>
      <c r="G2466">
        <v>13000000</v>
      </c>
      <c r="H2466">
        <v>1987</v>
      </c>
      <c r="I2466">
        <v>7.3</v>
      </c>
    </row>
    <row r="2467" spans="1:9" x14ac:dyDescent="0.45">
      <c r="A2467" t="s">
        <v>409</v>
      </c>
      <c r="B2467">
        <v>108</v>
      </c>
      <c r="C2467">
        <v>106952327</v>
      </c>
      <c r="D2467" t="s">
        <v>1366</v>
      </c>
      <c r="E2467" t="s">
        <v>4194</v>
      </c>
      <c r="F2467" t="s">
        <v>12</v>
      </c>
      <c r="G2467">
        <v>13000000</v>
      </c>
      <c r="H2467">
        <v>2010</v>
      </c>
      <c r="I2467">
        <v>8</v>
      </c>
    </row>
    <row r="2468" spans="1:9" x14ac:dyDescent="0.45">
      <c r="A2468" t="s">
        <v>1617</v>
      </c>
      <c r="B2468">
        <v>220</v>
      </c>
      <c r="C2468">
        <v>57300000</v>
      </c>
      <c r="D2468" t="s">
        <v>662</v>
      </c>
      <c r="E2468" t="s">
        <v>4195</v>
      </c>
      <c r="F2468" t="s">
        <v>12</v>
      </c>
      <c r="G2468">
        <v>13000000</v>
      </c>
      <c r="H2468">
        <v>1974</v>
      </c>
      <c r="I2468">
        <v>9</v>
      </c>
    </row>
    <row r="2469" spans="1:9" x14ac:dyDescent="0.45">
      <c r="A2469" t="s">
        <v>1916</v>
      </c>
      <c r="B2469">
        <v>112</v>
      </c>
      <c r="C2469">
        <v>91038276</v>
      </c>
      <c r="D2469" t="s">
        <v>2557</v>
      </c>
      <c r="E2469" t="s">
        <v>4196</v>
      </c>
      <c r="F2469" t="s">
        <v>12</v>
      </c>
      <c r="G2469">
        <v>13000000</v>
      </c>
      <c r="H2469">
        <v>2001</v>
      </c>
      <c r="I2469">
        <v>6.1</v>
      </c>
    </row>
    <row r="2470" spans="1:9" x14ac:dyDescent="0.45">
      <c r="A2470" t="s">
        <v>711</v>
      </c>
      <c r="B2470">
        <v>99</v>
      </c>
      <c r="C2470">
        <v>49369900</v>
      </c>
      <c r="D2470" t="s">
        <v>3118</v>
      </c>
      <c r="E2470" t="s">
        <v>4197</v>
      </c>
      <c r="F2470" t="s">
        <v>12</v>
      </c>
      <c r="G2470">
        <v>7000000</v>
      </c>
      <c r="H2470">
        <v>1988</v>
      </c>
      <c r="I2470">
        <v>5.7</v>
      </c>
    </row>
    <row r="2471" spans="1:9" x14ac:dyDescent="0.45">
      <c r="A2471" t="s">
        <v>3158</v>
      </c>
      <c r="B2471">
        <v>109</v>
      </c>
      <c r="C2471">
        <v>61693523</v>
      </c>
      <c r="D2471" t="s">
        <v>1152</v>
      </c>
      <c r="E2471" t="s">
        <v>4198</v>
      </c>
      <c r="F2471" t="s">
        <v>12</v>
      </c>
      <c r="G2471">
        <v>13000000</v>
      </c>
      <c r="H2471">
        <v>2016</v>
      </c>
      <c r="I2471">
        <v>6.8</v>
      </c>
    </row>
    <row r="2472" spans="1:9" x14ac:dyDescent="0.45">
      <c r="A2472" t="s">
        <v>4199</v>
      </c>
      <c r="B2472">
        <v>83</v>
      </c>
      <c r="C2472">
        <v>46729374</v>
      </c>
      <c r="D2472" t="s">
        <v>3309</v>
      </c>
      <c r="E2472" t="s">
        <v>4200</v>
      </c>
      <c r="F2472" t="s">
        <v>12</v>
      </c>
      <c r="G2472">
        <v>13000000</v>
      </c>
      <c r="H2472">
        <v>2000</v>
      </c>
      <c r="I2472">
        <v>5.5</v>
      </c>
    </row>
    <row r="2473" spans="1:9" x14ac:dyDescent="0.45">
      <c r="A2473" t="s">
        <v>4201</v>
      </c>
      <c r="B2473">
        <v>107</v>
      </c>
      <c r="C2473">
        <v>44726644</v>
      </c>
      <c r="D2473" t="s">
        <v>3269</v>
      </c>
      <c r="E2473" t="s">
        <v>4202</v>
      </c>
      <c r="F2473" t="s">
        <v>12</v>
      </c>
      <c r="G2473">
        <v>13000000</v>
      </c>
      <c r="H2473">
        <v>1988</v>
      </c>
      <c r="I2473">
        <v>6.8</v>
      </c>
    </row>
    <row r="2474" spans="1:9" x14ac:dyDescent="0.45">
      <c r="A2474" t="s">
        <v>4203</v>
      </c>
      <c r="B2474">
        <v>102</v>
      </c>
      <c r="C2474">
        <v>44134898</v>
      </c>
      <c r="D2474" t="s">
        <v>863</v>
      </c>
      <c r="E2474" t="s">
        <v>4204</v>
      </c>
      <c r="F2474" t="s">
        <v>12</v>
      </c>
      <c r="G2474">
        <v>13000000</v>
      </c>
      <c r="H2474">
        <v>2014</v>
      </c>
      <c r="I2474">
        <v>7.3</v>
      </c>
    </row>
    <row r="2475" spans="1:9" x14ac:dyDescent="0.45">
      <c r="A2475" t="s">
        <v>2368</v>
      </c>
      <c r="B2475">
        <v>100</v>
      </c>
      <c r="C2475">
        <v>48637684</v>
      </c>
      <c r="D2475" t="s">
        <v>570</v>
      </c>
      <c r="E2475" t="s">
        <v>4205</v>
      </c>
      <c r="F2475" t="s">
        <v>12</v>
      </c>
      <c r="G2475">
        <v>12500000</v>
      </c>
      <c r="H2475">
        <v>2014</v>
      </c>
      <c r="I2475">
        <v>6.1</v>
      </c>
    </row>
    <row r="2476" spans="1:9" x14ac:dyDescent="0.45">
      <c r="A2476" t="s">
        <v>2448</v>
      </c>
      <c r="B2476">
        <v>97</v>
      </c>
      <c r="C2476">
        <v>38176108</v>
      </c>
      <c r="D2476" t="s">
        <v>481</v>
      </c>
      <c r="E2476" t="s">
        <v>4206</v>
      </c>
      <c r="F2476" t="s">
        <v>12</v>
      </c>
      <c r="G2476">
        <v>16000000</v>
      </c>
      <c r="H2476">
        <v>1999</v>
      </c>
      <c r="I2476">
        <v>7.2</v>
      </c>
    </row>
    <row r="2477" spans="1:9" x14ac:dyDescent="0.45">
      <c r="A2477" t="s">
        <v>4207</v>
      </c>
      <c r="B2477">
        <v>92</v>
      </c>
      <c r="C2477">
        <v>28972187</v>
      </c>
      <c r="D2477" t="s">
        <v>565</v>
      </c>
      <c r="E2477" t="s">
        <v>4208</v>
      </c>
      <c r="F2477" t="s">
        <v>12</v>
      </c>
      <c r="G2477">
        <v>13000000</v>
      </c>
      <c r="H2477">
        <v>2002</v>
      </c>
      <c r="I2477">
        <v>5.9</v>
      </c>
    </row>
    <row r="2478" spans="1:9" x14ac:dyDescent="0.45">
      <c r="A2478" t="s">
        <v>4209</v>
      </c>
      <c r="B2478">
        <v>84</v>
      </c>
      <c r="C2478">
        <v>27979400</v>
      </c>
      <c r="D2478" t="s">
        <v>595</v>
      </c>
      <c r="E2478" t="s">
        <v>4210</v>
      </c>
      <c r="F2478" t="s">
        <v>12</v>
      </c>
      <c r="G2478">
        <v>8200000</v>
      </c>
      <c r="H2478">
        <v>1993</v>
      </c>
      <c r="I2478">
        <v>6.1</v>
      </c>
    </row>
    <row r="2479" spans="1:9" x14ac:dyDescent="0.45">
      <c r="A2479" t="s">
        <v>1713</v>
      </c>
      <c r="B2479">
        <v>86</v>
      </c>
      <c r="C2479">
        <v>54257433</v>
      </c>
      <c r="D2479" t="s">
        <v>1475</v>
      </c>
      <c r="E2479" t="s">
        <v>4211</v>
      </c>
      <c r="F2479" t="s">
        <v>12</v>
      </c>
      <c r="G2479">
        <v>17000000</v>
      </c>
      <c r="H2479">
        <v>2016</v>
      </c>
      <c r="I2479">
        <v>6.8</v>
      </c>
    </row>
    <row r="2480" spans="1:9" x14ac:dyDescent="0.45">
      <c r="A2480" t="s">
        <v>4212</v>
      </c>
      <c r="B2480">
        <v>120</v>
      </c>
      <c r="C2480">
        <v>23947</v>
      </c>
      <c r="D2480" t="s">
        <v>996</v>
      </c>
      <c r="E2480" t="s">
        <v>4213</v>
      </c>
      <c r="F2480" t="s">
        <v>12</v>
      </c>
      <c r="G2480">
        <v>13000000</v>
      </c>
      <c r="H2480">
        <v>2004</v>
      </c>
      <c r="I2480">
        <v>7.7</v>
      </c>
    </row>
    <row r="2481" spans="1:9" x14ac:dyDescent="0.45">
      <c r="A2481" t="s">
        <v>3516</v>
      </c>
      <c r="B2481">
        <v>89</v>
      </c>
      <c r="C2481">
        <v>60008303</v>
      </c>
      <c r="D2481" t="s">
        <v>810</v>
      </c>
      <c r="E2481" t="s">
        <v>4214</v>
      </c>
      <c r="F2481" t="s">
        <v>12</v>
      </c>
      <c r="G2481">
        <v>13000000</v>
      </c>
      <c r="H2481">
        <v>2000</v>
      </c>
      <c r="I2481">
        <v>4.9000000000000004</v>
      </c>
    </row>
    <row r="2482" spans="1:9" x14ac:dyDescent="0.45">
      <c r="A2482" t="s">
        <v>4215</v>
      </c>
      <c r="B2482">
        <v>117</v>
      </c>
      <c r="C2482">
        <v>49121934</v>
      </c>
      <c r="D2482" t="s">
        <v>481</v>
      </c>
      <c r="E2482" t="s">
        <v>4216</v>
      </c>
      <c r="F2482" t="s">
        <v>12</v>
      </c>
      <c r="G2482">
        <v>13000000</v>
      </c>
      <c r="H2482">
        <v>2007</v>
      </c>
      <c r="I2482">
        <v>6.1</v>
      </c>
    </row>
    <row r="2483" spans="1:9" x14ac:dyDescent="0.45">
      <c r="A2483" t="s">
        <v>4217</v>
      </c>
      <c r="B2483">
        <v>91</v>
      </c>
      <c r="C2483">
        <v>27052167</v>
      </c>
      <c r="D2483" t="s">
        <v>139</v>
      </c>
      <c r="E2483" t="s">
        <v>4218</v>
      </c>
      <c r="F2483" t="s">
        <v>12</v>
      </c>
      <c r="G2483">
        <v>13000000</v>
      </c>
      <c r="H2483">
        <v>1998</v>
      </c>
      <c r="I2483">
        <v>6.1</v>
      </c>
    </row>
    <row r="2484" spans="1:9" x14ac:dyDescent="0.45">
      <c r="A2484" t="s">
        <v>4219</v>
      </c>
      <c r="B2484">
        <v>100</v>
      </c>
      <c r="C2484">
        <v>26539321</v>
      </c>
      <c r="D2484" t="s">
        <v>1322</v>
      </c>
      <c r="E2484" t="s">
        <v>4220</v>
      </c>
      <c r="F2484" t="s">
        <v>12</v>
      </c>
      <c r="G2484">
        <v>13000000</v>
      </c>
      <c r="H2484">
        <v>1996</v>
      </c>
      <c r="I2484">
        <v>5.9</v>
      </c>
    </row>
    <row r="2485" spans="1:9" x14ac:dyDescent="0.45">
      <c r="A2485" t="s">
        <v>4221</v>
      </c>
      <c r="B2485">
        <v>72</v>
      </c>
      <c r="C2485">
        <v>28501605</v>
      </c>
      <c r="D2485" t="s">
        <v>2439</v>
      </c>
      <c r="E2485" t="s">
        <v>4222</v>
      </c>
      <c r="F2485" t="s">
        <v>12</v>
      </c>
      <c r="G2485">
        <v>13000000</v>
      </c>
      <c r="H2485">
        <v>1990</v>
      </c>
      <c r="I2485">
        <v>5.7</v>
      </c>
    </row>
    <row r="2486" spans="1:9" x14ac:dyDescent="0.45">
      <c r="A2486" t="s">
        <v>4223</v>
      </c>
      <c r="B2486">
        <v>84</v>
      </c>
      <c r="C2486">
        <v>52543632</v>
      </c>
      <c r="D2486" t="s">
        <v>521</v>
      </c>
      <c r="E2486" t="s">
        <v>4224</v>
      </c>
      <c r="F2486" t="s">
        <v>12</v>
      </c>
      <c r="G2486">
        <v>13200000</v>
      </c>
      <c r="H2486">
        <v>2014</v>
      </c>
      <c r="I2486">
        <v>5.6</v>
      </c>
    </row>
    <row r="2487" spans="1:9" x14ac:dyDescent="0.45">
      <c r="A2487" t="s">
        <v>1102</v>
      </c>
      <c r="B2487">
        <v>126</v>
      </c>
      <c r="C2487">
        <v>25592632</v>
      </c>
      <c r="D2487" t="s">
        <v>2124</v>
      </c>
      <c r="E2487" t="s">
        <v>4225</v>
      </c>
      <c r="F2487" t="s">
        <v>12</v>
      </c>
      <c r="G2487">
        <v>18000000</v>
      </c>
      <c r="H2487">
        <v>2007</v>
      </c>
      <c r="I2487">
        <v>7.2</v>
      </c>
    </row>
    <row r="2488" spans="1:9" x14ac:dyDescent="0.45">
      <c r="A2488" t="s">
        <v>4226</v>
      </c>
      <c r="B2488">
        <v>108</v>
      </c>
      <c r="C2488">
        <v>25440971</v>
      </c>
      <c r="D2488" t="s">
        <v>757</v>
      </c>
      <c r="E2488" t="s">
        <v>4227</v>
      </c>
      <c r="F2488" t="s">
        <v>12</v>
      </c>
      <c r="G2488">
        <v>15000000</v>
      </c>
      <c r="H2488">
        <v>2015</v>
      </c>
      <c r="I2488">
        <v>7.7</v>
      </c>
    </row>
    <row r="2489" spans="1:9" x14ac:dyDescent="0.45">
      <c r="A2489" t="s">
        <v>616</v>
      </c>
      <c r="B2489">
        <v>112</v>
      </c>
      <c r="C2489">
        <v>22858926</v>
      </c>
      <c r="D2489" t="s">
        <v>2580</v>
      </c>
      <c r="E2489" t="s">
        <v>4228</v>
      </c>
      <c r="F2489" t="s">
        <v>12</v>
      </c>
      <c r="G2489">
        <v>13000000</v>
      </c>
      <c r="H2489">
        <v>1999</v>
      </c>
      <c r="I2489">
        <v>7.8</v>
      </c>
    </row>
    <row r="2490" spans="1:9" x14ac:dyDescent="0.45">
      <c r="A2490" t="s">
        <v>4229</v>
      </c>
      <c r="B2490">
        <v>90</v>
      </c>
      <c r="C2490">
        <v>22235901</v>
      </c>
      <c r="D2490" t="s">
        <v>570</v>
      </c>
      <c r="E2490" t="s">
        <v>4230</v>
      </c>
      <c r="F2490" t="s">
        <v>12</v>
      </c>
      <c r="G2490">
        <v>6000000</v>
      </c>
      <c r="H2490">
        <v>2001</v>
      </c>
      <c r="I2490">
        <v>6.1</v>
      </c>
    </row>
    <row r="2491" spans="1:9" x14ac:dyDescent="0.45">
      <c r="A2491" t="s">
        <v>507</v>
      </c>
      <c r="B2491">
        <v>91</v>
      </c>
      <c r="C2491">
        <v>38916903</v>
      </c>
      <c r="D2491" t="s">
        <v>4231</v>
      </c>
      <c r="E2491" t="s">
        <v>4232</v>
      </c>
      <c r="F2491" t="s">
        <v>12</v>
      </c>
      <c r="G2491">
        <v>13000000</v>
      </c>
      <c r="H2491">
        <v>2014</v>
      </c>
      <c r="I2491">
        <v>5.8</v>
      </c>
    </row>
    <row r="2492" spans="1:9" x14ac:dyDescent="0.45">
      <c r="A2492" t="s">
        <v>1803</v>
      </c>
      <c r="B2492">
        <v>135</v>
      </c>
      <c r="C2492">
        <v>16929123</v>
      </c>
      <c r="D2492" t="s">
        <v>73</v>
      </c>
      <c r="E2492" t="s">
        <v>4233</v>
      </c>
      <c r="F2492" t="s">
        <v>12</v>
      </c>
      <c r="G2492">
        <v>14000000</v>
      </c>
      <c r="H2492">
        <v>2001</v>
      </c>
      <c r="I2492">
        <v>6.5</v>
      </c>
    </row>
    <row r="2493" spans="1:9" x14ac:dyDescent="0.45">
      <c r="A2493" t="s">
        <v>1246</v>
      </c>
      <c r="B2493">
        <v>141</v>
      </c>
      <c r="C2493">
        <v>13753931</v>
      </c>
      <c r="D2493" t="s">
        <v>674</v>
      </c>
      <c r="E2493" t="s">
        <v>4234</v>
      </c>
      <c r="F2493" t="s">
        <v>225</v>
      </c>
      <c r="G2493">
        <v>19000000</v>
      </c>
      <c r="H2493">
        <v>2006</v>
      </c>
      <c r="I2493">
        <v>7.9</v>
      </c>
    </row>
    <row r="2494" spans="1:9" x14ac:dyDescent="0.45">
      <c r="A2494" t="s">
        <v>4235</v>
      </c>
      <c r="B2494">
        <v>104</v>
      </c>
      <c r="C2494">
        <v>10996440</v>
      </c>
      <c r="D2494" t="s">
        <v>222</v>
      </c>
      <c r="E2494" t="s">
        <v>4236</v>
      </c>
      <c r="F2494" t="s">
        <v>12</v>
      </c>
      <c r="G2494">
        <v>13000000</v>
      </c>
      <c r="H2494">
        <v>2006</v>
      </c>
      <c r="I2494">
        <v>6.3</v>
      </c>
    </row>
    <row r="2495" spans="1:9" x14ac:dyDescent="0.45">
      <c r="A2495" t="s">
        <v>4238</v>
      </c>
      <c r="B2495">
        <v>118</v>
      </c>
      <c r="C2495">
        <v>14677654</v>
      </c>
      <c r="D2495" t="s">
        <v>1152</v>
      </c>
      <c r="E2495" t="s">
        <v>4239</v>
      </c>
      <c r="F2495" t="s">
        <v>12</v>
      </c>
      <c r="G2495">
        <v>13000000</v>
      </c>
      <c r="H2495">
        <v>2015</v>
      </c>
      <c r="I2495">
        <v>8.3000000000000007</v>
      </c>
    </row>
    <row r="2496" spans="1:9" x14ac:dyDescent="0.45">
      <c r="A2496" t="s">
        <v>2237</v>
      </c>
      <c r="B2496">
        <v>82</v>
      </c>
      <c r="C2496">
        <v>9975684</v>
      </c>
      <c r="D2496" t="s">
        <v>565</v>
      </c>
      <c r="E2496" t="s">
        <v>4240</v>
      </c>
      <c r="F2496" t="s">
        <v>12</v>
      </c>
      <c r="G2496">
        <v>13000000</v>
      </c>
      <c r="H2496">
        <v>1998</v>
      </c>
      <c r="I2496">
        <v>6.4</v>
      </c>
    </row>
    <row r="2497" spans="1:9" x14ac:dyDescent="0.45">
      <c r="A2497" t="s">
        <v>4241</v>
      </c>
      <c r="B2497">
        <v>95</v>
      </c>
      <c r="C2497">
        <v>7881335</v>
      </c>
      <c r="D2497" t="s">
        <v>1984</v>
      </c>
      <c r="E2497" t="s">
        <v>4242</v>
      </c>
      <c r="F2497" t="s">
        <v>12</v>
      </c>
      <c r="G2497">
        <v>13000000</v>
      </c>
      <c r="H2497">
        <v>1994</v>
      </c>
      <c r="I2497">
        <v>6.7</v>
      </c>
    </row>
    <row r="2498" spans="1:9" x14ac:dyDescent="0.45">
      <c r="A2498" t="s">
        <v>3457</v>
      </c>
      <c r="B2498">
        <v>94</v>
      </c>
      <c r="C2498">
        <v>6241697</v>
      </c>
      <c r="D2498" t="s">
        <v>565</v>
      </c>
      <c r="E2498" t="s">
        <v>4243</v>
      </c>
      <c r="F2498" t="s">
        <v>12</v>
      </c>
      <c r="G2498">
        <v>13000000</v>
      </c>
      <c r="H2498">
        <v>1999</v>
      </c>
      <c r="I2498">
        <v>6.1</v>
      </c>
    </row>
    <row r="2499" spans="1:9" x14ac:dyDescent="0.45">
      <c r="A2499" t="s">
        <v>4244</v>
      </c>
      <c r="B2499">
        <v>99</v>
      </c>
      <c r="C2499">
        <v>5871603</v>
      </c>
      <c r="D2499" t="s">
        <v>1366</v>
      </c>
      <c r="E2499" t="s">
        <v>4245</v>
      </c>
      <c r="F2499" t="s">
        <v>12</v>
      </c>
      <c r="G2499">
        <v>13000000</v>
      </c>
      <c r="H2499">
        <v>1999</v>
      </c>
      <c r="I2499">
        <v>6</v>
      </c>
    </row>
    <row r="2500" spans="1:9" x14ac:dyDescent="0.45">
      <c r="A2500" t="s">
        <v>4246</v>
      </c>
      <c r="B2500">
        <v>121</v>
      </c>
      <c r="C2500">
        <v>16574731</v>
      </c>
      <c r="D2500" t="s">
        <v>2059</v>
      </c>
      <c r="E2500" t="s">
        <v>4247</v>
      </c>
      <c r="F2500" t="s">
        <v>12</v>
      </c>
      <c r="G2500">
        <v>13000000</v>
      </c>
      <c r="H2500">
        <v>1998</v>
      </c>
      <c r="I2500">
        <v>5.8</v>
      </c>
    </row>
    <row r="2501" spans="1:9" x14ac:dyDescent="0.45">
      <c r="A2501" t="s">
        <v>4248</v>
      </c>
      <c r="B2501">
        <v>84</v>
      </c>
      <c r="C2501">
        <v>5002310</v>
      </c>
      <c r="D2501" t="s">
        <v>4249</v>
      </c>
      <c r="E2501" t="s">
        <v>4250</v>
      </c>
      <c r="F2501" t="s">
        <v>12</v>
      </c>
      <c r="G2501">
        <v>13000000</v>
      </c>
      <c r="H2501">
        <v>2001</v>
      </c>
      <c r="I2501">
        <v>5.6</v>
      </c>
    </row>
    <row r="2502" spans="1:9" x14ac:dyDescent="0.45">
      <c r="A2502" t="s">
        <v>4251</v>
      </c>
      <c r="B2502">
        <v>93</v>
      </c>
      <c r="C2502">
        <v>4919896</v>
      </c>
      <c r="D2502" t="s">
        <v>1984</v>
      </c>
      <c r="E2502" t="s">
        <v>4252</v>
      </c>
      <c r="F2502" t="s">
        <v>12</v>
      </c>
      <c r="G2502">
        <v>13000000</v>
      </c>
      <c r="H2502">
        <v>2001</v>
      </c>
      <c r="I2502">
        <v>6.1</v>
      </c>
    </row>
    <row r="2503" spans="1:9" x14ac:dyDescent="0.45">
      <c r="A2503" t="s">
        <v>3404</v>
      </c>
      <c r="B2503">
        <v>93</v>
      </c>
      <c r="C2503">
        <v>25675765</v>
      </c>
      <c r="D2503" t="s">
        <v>565</v>
      </c>
      <c r="E2503" t="s">
        <v>4253</v>
      </c>
      <c r="F2503" t="s">
        <v>12</v>
      </c>
      <c r="G2503">
        <v>13000000</v>
      </c>
      <c r="H2503">
        <v>2013</v>
      </c>
      <c r="I2503">
        <v>5.9</v>
      </c>
    </row>
    <row r="2504" spans="1:9" x14ac:dyDescent="0.45">
      <c r="A2504" t="s">
        <v>4254</v>
      </c>
      <c r="B2504">
        <v>120</v>
      </c>
      <c r="C2504">
        <v>4857376</v>
      </c>
      <c r="D2504" t="s">
        <v>481</v>
      </c>
      <c r="E2504" t="s">
        <v>4255</v>
      </c>
      <c r="F2504" t="s">
        <v>496</v>
      </c>
      <c r="G2504">
        <v>13000000</v>
      </c>
      <c r="H2504">
        <v>2006</v>
      </c>
      <c r="I2504">
        <v>7.3</v>
      </c>
    </row>
    <row r="2505" spans="1:9" x14ac:dyDescent="0.45">
      <c r="A2505" t="s">
        <v>1462</v>
      </c>
      <c r="B2505">
        <v>112</v>
      </c>
      <c r="C2505">
        <v>3169424</v>
      </c>
      <c r="D2505" t="s">
        <v>1274</v>
      </c>
      <c r="E2505" t="s">
        <v>4256</v>
      </c>
      <c r="F2505" t="s">
        <v>12</v>
      </c>
      <c r="G2505">
        <v>13000000</v>
      </c>
      <c r="H2505">
        <v>2007</v>
      </c>
      <c r="I2505">
        <v>6.8</v>
      </c>
    </row>
    <row r="2506" spans="1:9" x14ac:dyDescent="0.45">
      <c r="A2506" t="s">
        <v>592</v>
      </c>
      <c r="B2506">
        <v>107</v>
      </c>
      <c r="C2506">
        <v>18004225</v>
      </c>
      <c r="D2506" t="s">
        <v>481</v>
      </c>
      <c r="E2506" t="s">
        <v>4257</v>
      </c>
      <c r="F2506" t="s">
        <v>12</v>
      </c>
      <c r="G2506">
        <v>13000000</v>
      </c>
      <c r="H2506">
        <v>2013</v>
      </c>
      <c r="I2506">
        <v>5.7</v>
      </c>
    </row>
    <row r="2507" spans="1:9" x14ac:dyDescent="0.45">
      <c r="A2507" t="s">
        <v>4258</v>
      </c>
      <c r="B2507">
        <v>112</v>
      </c>
      <c r="C2507">
        <v>3058380</v>
      </c>
      <c r="D2507" t="s">
        <v>73</v>
      </c>
      <c r="E2507" t="s">
        <v>4259</v>
      </c>
      <c r="F2507" t="s">
        <v>496</v>
      </c>
      <c r="G2507">
        <v>100000000</v>
      </c>
      <c r="H2507">
        <v>2000</v>
      </c>
      <c r="I2507">
        <v>7.3</v>
      </c>
    </row>
    <row r="2508" spans="1:9" x14ac:dyDescent="0.45">
      <c r="A2508" t="s">
        <v>2812</v>
      </c>
      <c r="B2508">
        <v>96</v>
      </c>
      <c r="C2508">
        <v>3074838</v>
      </c>
      <c r="D2508" t="s">
        <v>1108</v>
      </c>
      <c r="E2508" t="s">
        <v>4260</v>
      </c>
      <c r="F2508" t="s">
        <v>12</v>
      </c>
      <c r="G2508">
        <v>11000000</v>
      </c>
      <c r="H2508">
        <v>2009</v>
      </c>
      <c r="I2508">
        <v>6.3</v>
      </c>
    </row>
    <row r="2509" spans="1:9" x14ac:dyDescent="0.45">
      <c r="A2509" t="s">
        <v>4261</v>
      </c>
      <c r="B2509">
        <v>91</v>
      </c>
      <c r="C2509">
        <v>2104000</v>
      </c>
      <c r="D2509" t="s">
        <v>2955</v>
      </c>
      <c r="E2509" t="s">
        <v>4262</v>
      </c>
      <c r="F2509" t="s">
        <v>12</v>
      </c>
      <c r="G2509">
        <v>13000000</v>
      </c>
      <c r="H2509">
        <v>1996</v>
      </c>
      <c r="I2509">
        <v>5.9</v>
      </c>
    </row>
    <row r="2510" spans="1:9" x14ac:dyDescent="0.45">
      <c r="A2510" t="s">
        <v>3228</v>
      </c>
      <c r="B2510">
        <v>125</v>
      </c>
      <c r="C2510">
        <v>1172769</v>
      </c>
      <c r="D2510" t="s">
        <v>628</v>
      </c>
      <c r="E2510" t="s">
        <v>4263</v>
      </c>
      <c r="F2510" t="s">
        <v>12</v>
      </c>
      <c r="G2510">
        <v>13000000</v>
      </c>
      <c r="H2510">
        <v>2006</v>
      </c>
      <c r="I2510">
        <v>7.1</v>
      </c>
    </row>
    <row r="2511" spans="1:9" x14ac:dyDescent="0.45">
      <c r="A2511" t="s">
        <v>4264</v>
      </c>
      <c r="B2511">
        <v>102</v>
      </c>
      <c r="C2511">
        <v>17738570</v>
      </c>
      <c r="D2511" t="s">
        <v>73</v>
      </c>
      <c r="E2511" t="s">
        <v>4265</v>
      </c>
      <c r="F2511" t="s">
        <v>12</v>
      </c>
      <c r="G2511">
        <v>13000000</v>
      </c>
      <c r="H2511">
        <v>2012</v>
      </c>
      <c r="I2511">
        <v>8</v>
      </c>
    </row>
    <row r="2512" spans="1:9" x14ac:dyDescent="0.45">
      <c r="A2512" t="s">
        <v>4266</v>
      </c>
      <c r="B2512">
        <v>87</v>
      </c>
      <c r="C2512">
        <v>1200000</v>
      </c>
      <c r="D2512" t="s">
        <v>451</v>
      </c>
      <c r="E2512" t="s">
        <v>4267</v>
      </c>
      <c r="F2512" t="s">
        <v>12</v>
      </c>
      <c r="G2512">
        <v>3000000</v>
      </c>
      <c r="H2512">
        <v>1993</v>
      </c>
      <c r="I2512">
        <v>5.0999999999999996</v>
      </c>
    </row>
    <row r="2513" spans="1:9" x14ac:dyDescent="0.45">
      <c r="A2513" t="s">
        <v>3233</v>
      </c>
      <c r="B2513">
        <v>118</v>
      </c>
      <c r="C2513">
        <v>1150403</v>
      </c>
      <c r="D2513" t="s">
        <v>584</v>
      </c>
      <c r="E2513" t="s">
        <v>4268</v>
      </c>
      <c r="F2513" t="s">
        <v>12</v>
      </c>
      <c r="G2513">
        <v>13000000</v>
      </c>
      <c r="H2513">
        <v>2006</v>
      </c>
      <c r="I2513">
        <v>7.1</v>
      </c>
    </row>
    <row r="2514" spans="1:9" x14ac:dyDescent="0.45">
      <c r="A2514" t="s">
        <v>3024</v>
      </c>
      <c r="B2514">
        <v>115</v>
      </c>
      <c r="C2514">
        <v>403932</v>
      </c>
      <c r="D2514" t="s">
        <v>1355</v>
      </c>
      <c r="E2514" t="s">
        <v>4269</v>
      </c>
      <c r="F2514" t="s">
        <v>12</v>
      </c>
      <c r="G2514">
        <v>20000000</v>
      </c>
      <c r="H2514">
        <v>2000</v>
      </c>
      <c r="I2514">
        <v>6.5</v>
      </c>
    </row>
    <row r="2515" spans="1:9" x14ac:dyDescent="0.45">
      <c r="A2515" t="s">
        <v>1515</v>
      </c>
      <c r="B2515">
        <v>91</v>
      </c>
      <c r="C2515">
        <v>1712111</v>
      </c>
      <c r="D2515" t="s">
        <v>1847</v>
      </c>
      <c r="E2515" t="s">
        <v>4270</v>
      </c>
      <c r="F2515" t="s">
        <v>12</v>
      </c>
      <c r="G2515">
        <v>8495000</v>
      </c>
      <c r="H2515">
        <v>2015</v>
      </c>
      <c r="I2515">
        <v>4.5</v>
      </c>
    </row>
    <row r="2516" spans="1:9" x14ac:dyDescent="0.45">
      <c r="A2516" t="s">
        <v>3863</v>
      </c>
      <c r="B2516">
        <v>88</v>
      </c>
      <c r="C2516">
        <v>1024175</v>
      </c>
      <c r="D2516" t="s">
        <v>2485</v>
      </c>
      <c r="E2516" t="s">
        <v>4271</v>
      </c>
      <c r="F2516" t="s">
        <v>12</v>
      </c>
      <c r="G2516">
        <v>13000000</v>
      </c>
      <c r="H2516">
        <v>2011</v>
      </c>
      <c r="I2516">
        <v>6.6</v>
      </c>
    </row>
    <row r="2517" spans="1:9" x14ac:dyDescent="0.45">
      <c r="A2517" t="s">
        <v>191</v>
      </c>
      <c r="B2517">
        <v>127</v>
      </c>
      <c r="C2517">
        <v>301305</v>
      </c>
      <c r="D2517" t="s">
        <v>1865</v>
      </c>
      <c r="E2517" t="s">
        <v>4272</v>
      </c>
      <c r="F2517" t="s">
        <v>4273</v>
      </c>
      <c r="G2517">
        <v>13000000</v>
      </c>
      <c r="H2517">
        <v>2011</v>
      </c>
      <c r="I2517">
        <v>4.3</v>
      </c>
    </row>
    <row r="2518" spans="1:9" x14ac:dyDescent="0.45">
      <c r="A2518" t="s">
        <v>4089</v>
      </c>
      <c r="B2518">
        <v>94</v>
      </c>
      <c r="C2518">
        <v>51872378</v>
      </c>
      <c r="D2518" t="s">
        <v>521</v>
      </c>
      <c r="E2518" t="s">
        <v>4274</v>
      </c>
      <c r="F2518" t="s">
        <v>12</v>
      </c>
      <c r="G2518">
        <v>13000000</v>
      </c>
      <c r="H2518">
        <v>2013</v>
      </c>
      <c r="I2518">
        <v>6.7</v>
      </c>
    </row>
    <row r="2519" spans="1:9" x14ac:dyDescent="0.45">
      <c r="A2519" t="s">
        <v>4275</v>
      </c>
      <c r="B2519">
        <v>115</v>
      </c>
      <c r="C2519">
        <v>31662</v>
      </c>
      <c r="D2519" t="s">
        <v>343</v>
      </c>
      <c r="E2519" t="s">
        <v>4276</v>
      </c>
      <c r="F2519" t="s">
        <v>12</v>
      </c>
      <c r="G2519">
        <v>12620000</v>
      </c>
      <c r="H2519">
        <v>2016</v>
      </c>
      <c r="I2519">
        <v>6.8</v>
      </c>
    </row>
    <row r="2520" spans="1:9" x14ac:dyDescent="0.45">
      <c r="A2520" t="s">
        <v>4277</v>
      </c>
      <c r="B2520">
        <v>90</v>
      </c>
      <c r="C2520">
        <v>28399192</v>
      </c>
      <c r="D2520" t="s">
        <v>4278</v>
      </c>
      <c r="E2520" t="s">
        <v>4279</v>
      </c>
      <c r="F2520" t="s">
        <v>12</v>
      </c>
      <c r="G2520">
        <v>13000000</v>
      </c>
      <c r="H2520">
        <v>2002</v>
      </c>
      <c r="I2520">
        <v>5.4</v>
      </c>
    </row>
    <row r="2521" spans="1:9" x14ac:dyDescent="0.45">
      <c r="A2521" t="s">
        <v>1260</v>
      </c>
      <c r="B2521">
        <v>102</v>
      </c>
      <c r="C2521">
        <v>2035566</v>
      </c>
      <c r="D2521" t="s">
        <v>4280</v>
      </c>
      <c r="E2521" t="s">
        <v>4281</v>
      </c>
      <c r="F2521" t="s">
        <v>12</v>
      </c>
      <c r="G2521">
        <v>13000000</v>
      </c>
      <c r="H2521">
        <v>2009</v>
      </c>
      <c r="I2521">
        <v>6.6</v>
      </c>
    </row>
    <row r="2522" spans="1:9" x14ac:dyDescent="0.45">
      <c r="A2522" t="s">
        <v>585</v>
      </c>
      <c r="B2522">
        <v>117</v>
      </c>
      <c r="C2522">
        <v>21078145</v>
      </c>
      <c r="D2522" t="s">
        <v>526</v>
      </c>
      <c r="E2522" t="s">
        <v>4283</v>
      </c>
      <c r="F2522" t="s">
        <v>12</v>
      </c>
      <c r="G2522">
        <v>12500000</v>
      </c>
      <c r="H2522">
        <v>2002</v>
      </c>
      <c r="I2522">
        <v>7.3</v>
      </c>
    </row>
    <row r="2523" spans="1:9" x14ac:dyDescent="0.45">
      <c r="A2523" t="s">
        <v>3013</v>
      </c>
      <c r="B2523">
        <v>109</v>
      </c>
      <c r="C2523">
        <v>14060950</v>
      </c>
      <c r="D2523" t="s">
        <v>1152</v>
      </c>
      <c r="E2523" t="s">
        <v>4284</v>
      </c>
      <c r="F2523" t="s">
        <v>12</v>
      </c>
      <c r="G2523">
        <v>12500000</v>
      </c>
      <c r="H2523">
        <v>2002</v>
      </c>
      <c r="I2523">
        <v>6.9</v>
      </c>
    </row>
    <row r="2524" spans="1:9" x14ac:dyDescent="0.45">
      <c r="A2524" t="s">
        <v>590</v>
      </c>
      <c r="B2524">
        <v>121</v>
      </c>
      <c r="C2524">
        <v>12281500</v>
      </c>
      <c r="D2524" t="s">
        <v>1928</v>
      </c>
      <c r="E2524" t="s">
        <v>4285</v>
      </c>
      <c r="F2524" t="s">
        <v>12</v>
      </c>
      <c r="G2524">
        <v>13000000</v>
      </c>
      <c r="H2524">
        <v>1993</v>
      </c>
      <c r="I2524">
        <v>8</v>
      </c>
    </row>
    <row r="2525" spans="1:9" x14ac:dyDescent="0.45">
      <c r="A2525" t="s">
        <v>4041</v>
      </c>
      <c r="B2525">
        <v>100</v>
      </c>
      <c r="C2525">
        <v>10725228</v>
      </c>
      <c r="D2525" t="s">
        <v>1037</v>
      </c>
      <c r="E2525" t="s">
        <v>4286</v>
      </c>
      <c r="F2525" t="s">
        <v>12</v>
      </c>
      <c r="G2525">
        <v>12500000</v>
      </c>
      <c r="H2525">
        <v>1992</v>
      </c>
      <c r="I2525">
        <v>7.8</v>
      </c>
    </row>
    <row r="2526" spans="1:9" x14ac:dyDescent="0.45">
      <c r="A2526" t="s">
        <v>3024</v>
      </c>
      <c r="B2526">
        <v>109</v>
      </c>
      <c r="C2526">
        <v>214966</v>
      </c>
      <c r="D2526" t="s">
        <v>730</v>
      </c>
      <c r="E2526" t="s">
        <v>4287</v>
      </c>
      <c r="F2526" t="s">
        <v>12</v>
      </c>
      <c r="G2526">
        <v>13000000</v>
      </c>
      <c r="H2526">
        <v>2010</v>
      </c>
      <c r="I2526">
        <v>6.1</v>
      </c>
    </row>
    <row r="2527" spans="1:9" x14ac:dyDescent="0.45">
      <c r="A2527" t="s">
        <v>4289</v>
      </c>
      <c r="B2527">
        <v>101</v>
      </c>
      <c r="C2527">
        <v>11956207</v>
      </c>
      <c r="D2527" t="s">
        <v>1704</v>
      </c>
      <c r="E2527" t="s">
        <v>4290</v>
      </c>
      <c r="F2527" t="s">
        <v>12</v>
      </c>
      <c r="G2527">
        <v>16000000</v>
      </c>
      <c r="H2527">
        <v>2009</v>
      </c>
      <c r="I2527">
        <v>5.0999999999999996</v>
      </c>
    </row>
    <row r="2528" spans="1:9" x14ac:dyDescent="0.45">
      <c r="A2528" t="s">
        <v>1214</v>
      </c>
      <c r="B2528">
        <v>106</v>
      </c>
      <c r="C2528">
        <v>5949693</v>
      </c>
      <c r="D2528" t="s">
        <v>481</v>
      </c>
      <c r="E2528" t="s">
        <v>4291</v>
      </c>
      <c r="F2528" t="s">
        <v>12</v>
      </c>
      <c r="G2528">
        <v>12000000</v>
      </c>
      <c r="H2528">
        <v>2007</v>
      </c>
      <c r="I2528">
        <v>7.4</v>
      </c>
    </row>
    <row r="2529" spans="1:9" x14ac:dyDescent="0.45">
      <c r="A2529" t="s">
        <v>4292</v>
      </c>
      <c r="B2529">
        <v>94</v>
      </c>
      <c r="C2529">
        <v>9030581</v>
      </c>
      <c r="D2529" t="s">
        <v>1146</v>
      </c>
      <c r="E2529" t="s">
        <v>4293</v>
      </c>
      <c r="F2529" t="s">
        <v>12</v>
      </c>
      <c r="G2529">
        <v>12500000</v>
      </c>
      <c r="H2529">
        <v>2008</v>
      </c>
      <c r="I2529">
        <v>7.8</v>
      </c>
    </row>
    <row r="2530" spans="1:9" x14ac:dyDescent="0.45">
      <c r="A2530" t="s">
        <v>4124</v>
      </c>
      <c r="B2530">
        <v>140</v>
      </c>
      <c r="C2530">
        <v>4157491</v>
      </c>
      <c r="D2530" t="s">
        <v>4294</v>
      </c>
      <c r="E2530" t="s">
        <v>4295</v>
      </c>
      <c r="F2530" t="s">
        <v>12</v>
      </c>
      <c r="G2530">
        <v>12800000</v>
      </c>
      <c r="H2530">
        <v>2000</v>
      </c>
      <c r="I2530">
        <v>8</v>
      </c>
    </row>
    <row r="2531" spans="1:9" x14ac:dyDescent="0.45">
      <c r="A2531" t="s">
        <v>3940</v>
      </c>
      <c r="B2531">
        <v>132</v>
      </c>
      <c r="C2531">
        <v>1508689</v>
      </c>
      <c r="D2531" t="s">
        <v>73</v>
      </c>
      <c r="E2531" t="s">
        <v>4296</v>
      </c>
      <c r="F2531" t="s">
        <v>12</v>
      </c>
      <c r="G2531">
        <v>16000000</v>
      </c>
      <c r="H2531">
        <v>1997</v>
      </c>
      <c r="I2531">
        <v>6.7</v>
      </c>
    </row>
    <row r="2532" spans="1:9" x14ac:dyDescent="0.45">
      <c r="A2532" t="s">
        <v>4297</v>
      </c>
      <c r="B2532">
        <v>99</v>
      </c>
      <c r="C2532">
        <v>1227324</v>
      </c>
      <c r="D2532" t="s">
        <v>662</v>
      </c>
      <c r="E2532" t="s">
        <v>4299</v>
      </c>
      <c r="F2532" t="s">
        <v>12</v>
      </c>
      <c r="G2532">
        <v>12500000</v>
      </c>
      <c r="H2532">
        <v>1996</v>
      </c>
      <c r="I2532">
        <v>6.6</v>
      </c>
    </row>
    <row r="2533" spans="1:9" x14ac:dyDescent="0.45">
      <c r="A2533" t="s">
        <v>4040</v>
      </c>
      <c r="B2533">
        <v>90</v>
      </c>
      <c r="C2533">
        <v>4360548</v>
      </c>
      <c r="D2533" t="s">
        <v>481</v>
      </c>
      <c r="E2533" t="s">
        <v>4300</v>
      </c>
      <c r="F2533" t="s">
        <v>12</v>
      </c>
      <c r="G2533">
        <v>15000000</v>
      </c>
      <c r="H2533">
        <v>2009</v>
      </c>
      <c r="I2533">
        <v>6.4</v>
      </c>
    </row>
    <row r="2534" spans="1:9" x14ac:dyDescent="0.45">
      <c r="A2534" t="s">
        <v>4301</v>
      </c>
      <c r="B2534">
        <v>105</v>
      </c>
      <c r="C2534">
        <v>26589953</v>
      </c>
      <c r="D2534" t="s">
        <v>115</v>
      </c>
      <c r="E2534" t="s">
        <v>4302</v>
      </c>
      <c r="F2534" t="s">
        <v>12</v>
      </c>
      <c r="G2534">
        <v>10500000</v>
      </c>
      <c r="H2534">
        <v>2010</v>
      </c>
      <c r="I2534">
        <v>6.7</v>
      </c>
    </row>
    <row r="2535" spans="1:9" x14ac:dyDescent="0.45">
      <c r="A2535" t="s">
        <v>4303</v>
      </c>
      <c r="B2535">
        <v>108</v>
      </c>
      <c r="C2535">
        <v>1039869</v>
      </c>
      <c r="D2535" t="s">
        <v>628</v>
      </c>
      <c r="E2535" t="s">
        <v>4304</v>
      </c>
      <c r="F2535" t="s">
        <v>12</v>
      </c>
      <c r="G2535">
        <v>15000000</v>
      </c>
      <c r="H2535">
        <v>2010</v>
      </c>
      <c r="I2535">
        <v>6.2</v>
      </c>
    </row>
    <row r="2536" spans="1:9" x14ac:dyDescent="0.45">
      <c r="A2536" t="s">
        <v>1065</v>
      </c>
      <c r="B2536">
        <v>69</v>
      </c>
      <c r="C2536">
        <v>48092846</v>
      </c>
      <c r="D2536" t="s">
        <v>960</v>
      </c>
      <c r="E2536" t="s">
        <v>4305</v>
      </c>
      <c r="F2536" t="s">
        <v>12</v>
      </c>
      <c r="G2536">
        <v>12500000</v>
      </c>
      <c r="H2536">
        <v>1988</v>
      </c>
      <c r="I2536">
        <v>7.3</v>
      </c>
    </row>
    <row r="2537" spans="1:9" x14ac:dyDescent="0.45">
      <c r="A2537" t="s">
        <v>4306</v>
      </c>
      <c r="B2537">
        <v>148</v>
      </c>
      <c r="C2537">
        <v>1110186</v>
      </c>
      <c r="D2537" t="s">
        <v>497</v>
      </c>
      <c r="E2537" t="s">
        <v>4307</v>
      </c>
      <c r="F2537" t="s">
        <v>3928</v>
      </c>
      <c r="G2537">
        <v>12800000</v>
      </c>
      <c r="H2537">
        <v>2004</v>
      </c>
      <c r="I2537">
        <v>8.1</v>
      </c>
    </row>
    <row r="2538" spans="1:9" x14ac:dyDescent="0.45">
      <c r="A2538" t="s">
        <v>4308</v>
      </c>
      <c r="B2538">
        <v>118</v>
      </c>
      <c r="C2538">
        <v>1089445</v>
      </c>
      <c r="D2538" t="s">
        <v>2451</v>
      </c>
      <c r="E2538" t="s">
        <v>4309</v>
      </c>
      <c r="F2538" t="s">
        <v>12</v>
      </c>
      <c r="G2538">
        <v>12500000</v>
      </c>
      <c r="H2538">
        <v>2009</v>
      </c>
      <c r="I2538">
        <v>7</v>
      </c>
    </row>
    <row r="2539" spans="1:9" x14ac:dyDescent="0.45">
      <c r="A2539" t="s">
        <v>1578</v>
      </c>
      <c r="B2539">
        <v>132</v>
      </c>
      <c r="C2539">
        <v>204565000</v>
      </c>
      <c r="D2539" t="s">
        <v>2124</v>
      </c>
      <c r="E2539" t="s">
        <v>4310</v>
      </c>
      <c r="F2539" t="s">
        <v>12</v>
      </c>
      <c r="G2539">
        <v>8000000</v>
      </c>
      <c r="H2539">
        <v>1973</v>
      </c>
      <c r="I2539">
        <v>8</v>
      </c>
    </row>
    <row r="2540" spans="1:9" x14ac:dyDescent="0.45">
      <c r="A2540" t="s">
        <v>130</v>
      </c>
      <c r="B2540">
        <v>130</v>
      </c>
      <c r="C2540">
        <v>260000000</v>
      </c>
      <c r="D2540" t="s">
        <v>626</v>
      </c>
      <c r="E2540" t="s">
        <v>4311</v>
      </c>
      <c r="F2540" t="s">
        <v>12</v>
      </c>
      <c r="G2540">
        <v>8000000</v>
      </c>
      <c r="H2540">
        <v>1975</v>
      </c>
      <c r="I2540">
        <v>8</v>
      </c>
    </row>
    <row r="2541" spans="1:9" x14ac:dyDescent="0.45">
      <c r="A2541" t="s">
        <v>592</v>
      </c>
      <c r="B2541">
        <v>95</v>
      </c>
      <c r="C2541">
        <v>101736215</v>
      </c>
      <c r="D2541" t="s">
        <v>565</v>
      </c>
      <c r="E2541" t="s">
        <v>4312</v>
      </c>
      <c r="F2541" t="s">
        <v>12</v>
      </c>
      <c r="G2541">
        <v>11000000</v>
      </c>
      <c r="H2541">
        <v>1999</v>
      </c>
      <c r="I2541">
        <v>7</v>
      </c>
    </row>
    <row r="2542" spans="1:9" x14ac:dyDescent="0.45">
      <c r="A2542" t="s">
        <v>4313</v>
      </c>
      <c r="B2542">
        <v>80</v>
      </c>
      <c r="C2542">
        <v>71442</v>
      </c>
      <c r="D2542" t="s">
        <v>4314</v>
      </c>
      <c r="E2542" t="s">
        <v>4315</v>
      </c>
      <c r="F2542" t="s">
        <v>496</v>
      </c>
      <c r="G2542">
        <v>9600000</v>
      </c>
      <c r="H2542">
        <v>2012</v>
      </c>
      <c r="I2542">
        <v>7.9</v>
      </c>
    </row>
    <row r="2543" spans="1:9" x14ac:dyDescent="0.45">
      <c r="A2543" t="s">
        <v>2450</v>
      </c>
      <c r="B2543">
        <v>94</v>
      </c>
      <c r="C2543">
        <v>79817937</v>
      </c>
      <c r="D2543" t="s">
        <v>4316</v>
      </c>
      <c r="E2543" t="s">
        <v>4317</v>
      </c>
      <c r="F2543" t="s">
        <v>12</v>
      </c>
      <c r="G2543">
        <v>25000000</v>
      </c>
      <c r="H2543">
        <v>1986</v>
      </c>
      <c r="I2543">
        <v>5.9</v>
      </c>
    </row>
    <row r="2544" spans="1:9" x14ac:dyDescent="0.45">
      <c r="A2544" t="s">
        <v>457</v>
      </c>
      <c r="B2544">
        <v>122</v>
      </c>
      <c r="C2544">
        <v>91547205</v>
      </c>
      <c r="D2544" t="s">
        <v>570</v>
      </c>
      <c r="E2544" t="s">
        <v>4318</v>
      </c>
      <c r="F2544" t="s">
        <v>12</v>
      </c>
      <c r="G2544">
        <v>12000000</v>
      </c>
      <c r="H2544">
        <v>2012</v>
      </c>
      <c r="I2544">
        <v>6.6</v>
      </c>
    </row>
    <row r="2545" spans="1:9" x14ac:dyDescent="0.45">
      <c r="A2545" t="s">
        <v>457</v>
      </c>
      <c r="B2545">
        <v>102</v>
      </c>
      <c r="C2545">
        <v>75074950</v>
      </c>
      <c r="D2545" t="s">
        <v>863</v>
      </c>
      <c r="E2545" t="s">
        <v>4319</v>
      </c>
      <c r="F2545" t="s">
        <v>12</v>
      </c>
      <c r="G2545">
        <v>12000000</v>
      </c>
      <c r="H2545">
        <v>2002</v>
      </c>
      <c r="I2545">
        <v>6.3</v>
      </c>
    </row>
    <row r="2546" spans="1:9" x14ac:dyDescent="0.45">
      <c r="A2546" t="s">
        <v>2925</v>
      </c>
      <c r="B2546">
        <v>116</v>
      </c>
      <c r="C2546">
        <v>78900000</v>
      </c>
      <c r="D2546" t="s">
        <v>25</v>
      </c>
      <c r="E2546" t="s">
        <v>4320</v>
      </c>
      <c r="F2546" t="s">
        <v>12</v>
      </c>
      <c r="G2546">
        <v>11000000</v>
      </c>
      <c r="H2546">
        <v>1982</v>
      </c>
      <c r="I2546">
        <v>7.7</v>
      </c>
    </row>
    <row r="2547" spans="1:9" x14ac:dyDescent="0.45">
      <c r="A2547" t="s">
        <v>172</v>
      </c>
      <c r="B2547">
        <v>78</v>
      </c>
      <c r="C2547">
        <v>72217000</v>
      </c>
      <c r="D2547" t="s">
        <v>565</v>
      </c>
      <c r="E2547" t="s">
        <v>4321</v>
      </c>
      <c r="F2547" t="s">
        <v>12</v>
      </c>
      <c r="G2547">
        <v>12000000</v>
      </c>
      <c r="H2547">
        <v>1994</v>
      </c>
      <c r="I2547">
        <v>6.9</v>
      </c>
    </row>
    <row r="2548" spans="1:9" x14ac:dyDescent="0.45">
      <c r="A2548" t="s">
        <v>4322</v>
      </c>
      <c r="B2548">
        <v>114</v>
      </c>
      <c r="C2548">
        <v>79568000</v>
      </c>
      <c r="D2548" t="s">
        <v>996</v>
      </c>
      <c r="E2548" t="s">
        <v>4323</v>
      </c>
      <c r="F2548" t="s">
        <v>12</v>
      </c>
      <c r="G2548">
        <v>12000000</v>
      </c>
      <c r="H2548">
        <v>1983</v>
      </c>
      <c r="I2548">
        <v>7.1</v>
      </c>
    </row>
    <row r="2549" spans="1:9" x14ac:dyDescent="0.45">
      <c r="A2549" t="s">
        <v>371</v>
      </c>
      <c r="B2549">
        <v>112</v>
      </c>
      <c r="C2549">
        <v>65500000</v>
      </c>
      <c r="D2549" t="s">
        <v>1763</v>
      </c>
      <c r="E2549" t="s">
        <v>4324</v>
      </c>
      <c r="F2549" t="s">
        <v>12</v>
      </c>
      <c r="G2549">
        <v>12000000</v>
      </c>
      <c r="H2549">
        <v>1985</v>
      </c>
      <c r="I2549">
        <v>7.4</v>
      </c>
    </row>
    <row r="2550" spans="1:9" x14ac:dyDescent="0.45">
      <c r="A2550" t="s">
        <v>4325</v>
      </c>
      <c r="B2550">
        <v>110</v>
      </c>
      <c r="C2550">
        <v>70011073</v>
      </c>
      <c r="D2550" t="s">
        <v>4326</v>
      </c>
      <c r="E2550" t="s">
        <v>4327</v>
      </c>
      <c r="F2550" t="s">
        <v>12</v>
      </c>
      <c r="G2550">
        <v>12000000</v>
      </c>
      <c r="H2550">
        <v>2012</v>
      </c>
      <c r="I2550">
        <v>6.5</v>
      </c>
    </row>
    <row r="2551" spans="1:9" x14ac:dyDescent="0.45">
      <c r="A2551" t="s">
        <v>2072</v>
      </c>
      <c r="B2551">
        <v>104</v>
      </c>
      <c r="C2551">
        <v>65269010</v>
      </c>
      <c r="D2551" t="s">
        <v>4328</v>
      </c>
      <c r="E2551" t="s">
        <v>4329</v>
      </c>
      <c r="F2551" t="s">
        <v>12</v>
      </c>
      <c r="G2551">
        <v>12000000</v>
      </c>
      <c r="H2551">
        <v>2006</v>
      </c>
      <c r="I2551">
        <v>6.5</v>
      </c>
    </row>
    <row r="2552" spans="1:9" x14ac:dyDescent="0.45">
      <c r="A2552" t="s">
        <v>4330</v>
      </c>
      <c r="B2552">
        <v>81</v>
      </c>
      <c r="C2552">
        <v>63071133</v>
      </c>
      <c r="D2552" t="s">
        <v>4331</v>
      </c>
      <c r="E2552" t="s">
        <v>4332</v>
      </c>
      <c r="F2552" t="s">
        <v>12</v>
      </c>
      <c r="G2552">
        <v>12000000</v>
      </c>
      <c r="H2552">
        <v>1996</v>
      </c>
      <c r="I2552">
        <v>6.8</v>
      </c>
    </row>
    <row r="2553" spans="1:9" x14ac:dyDescent="0.45">
      <c r="A2553" t="s">
        <v>600</v>
      </c>
      <c r="B2553">
        <v>154</v>
      </c>
      <c r="C2553">
        <v>39647595</v>
      </c>
      <c r="D2553" t="s">
        <v>521</v>
      </c>
      <c r="E2553" t="s">
        <v>4333</v>
      </c>
      <c r="F2553" t="s">
        <v>12</v>
      </c>
      <c r="G2553">
        <v>12000000</v>
      </c>
      <c r="H2553">
        <v>1997</v>
      </c>
      <c r="I2553">
        <v>7.5</v>
      </c>
    </row>
    <row r="2554" spans="1:9" x14ac:dyDescent="0.45">
      <c r="A2554" t="s">
        <v>1748</v>
      </c>
      <c r="B2554">
        <v>102</v>
      </c>
      <c r="C2554">
        <v>38087366</v>
      </c>
      <c r="D2554" t="s">
        <v>1416</v>
      </c>
      <c r="E2554" t="s">
        <v>4334</v>
      </c>
      <c r="F2554" t="s">
        <v>12</v>
      </c>
      <c r="G2554">
        <v>12000000</v>
      </c>
      <c r="H2554">
        <v>2008</v>
      </c>
      <c r="I2554">
        <v>6.6</v>
      </c>
    </row>
    <row r="2555" spans="1:9" x14ac:dyDescent="0.45">
      <c r="A2555" t="s">
        <v>509</v>
      </c>
      <c r="B2555">
        <v>89</v>
      </c>
      <c r="C2555">
        <v>64572496</v>
      </c>
      <c r="D2555" t="s">
        <v>915</v>
      </c>
      <c r="E2555" t="s">
        <v>4335</v>
      </c>
      <c r="F2555" t="s">
        <v>12</v>
      </c>
      <c r="G2555">
        <v>12000000</v>
      </c>
      <c r="H2555">
        <v>2012</v>
      </c>
      <c r="I2555">
        <v>7.1</v>
      </c>
    </row>
    <row r="2556" spans="1:9" x14ac:dyDescent="0.45">
      <c r="A2556" t="s">
        <v>2034</v>
      </c>
      <c r="B2556">
        <v>132</v>
      </c>
      <c r="C2556">
        <v>30400000</v>
      </c>
      <c r="D2556" t="s">
        <v>964</v>
      </c>
      <c r="E2556" t="s">
        <v>4336</v>
      </c>
      <c r="F2556" t="s">
        <v>12</v>
      </c>
      <c r="G2556">
        <v>12000000</v>
      </c>
      <c r="H2556">
        <v>1983</v>
      </c>
      <c r="I2556">
        <v>6.6</v>
      </c>
    </row>
    <row r="2557" spans="1:9" x14ac:dyDescent="0.45">
      <c r="A2557" t="s">
        <v>950</v>
      </c>
      <c r="B2557">
        <v>103</v>
      </c>
      <c r="C2557">
        <v>42365600</v>
      </c>
      <c r="D2557" t="s">
        <v>4337</v>
      </c>
      <c r="E2557" t="s">
        <v>4338</v>
      </c>
      <c r="F2557" t="s">
        <v>12</v>
      </c>
      <c r="G2557">
        <v>5000000</v>
      </c>
      <c r="H2557">
        <v>1981</v>
      </c>
      <c r="I2557">
        <v>7</v>
      </c>
    </row>
    <row r="2558" spans="1:9" x14ac:dyDescent="0.45">
      <c r="A2558" t="s">
        <v>4340</v>
      </c>
      <c r="B2558">
        <v>93</v>
      </c>
      <c r="C2558">
        <v>54724272</v>
      </c>
      <c r="D2558" t="s">
        <v>339</v>
      </c>
      <c r="E2558" t="s">
        <v>4341</v>
      </c>
      <c r="F2558" t="s">
        <v>12</v>
      </c>
      <c r="G2558">
        <v>12000000</v>
      </c>
      <c r="H2558">
        <v>2012</v>
      </c>
      <c r="I2558">
        <v>6.7</v>
      </c>
    </row>
    <row r="2559" spans="1:9" x14ac:dyDescent="0.45">
      <c r="A2559" t="s">
        <v>4087</v>
      </c>
      <c r="B2559">
        <v>96</v>
      </c>
      <c r="C2559">
        <v>31597131</v>
      </c>
      <c r="D2559" t="s">
        <v>1366</v>
      </c>
      <c r="E2559" t="s">
        <v>4343</v>
      </c>
      <c r="F2559" t="s">
        <v>12</v>
      </c>
      <c r="G2559">
        <v>12000000</v>
      </c>
      <c r="H2559">
        <v>2002</v>
      </c>
      <c r="I2559">
        <v>6.8</v>
      </c>
    </row>
    <row r="2560" spans="1:9" x14ac:dyDescent="0.45">
      <c r="A2560" t="s">
        <v>4344</v>
      </c>
      <c r="B2560">
        <v>89</v>
      </c>
      <c r="C2560">
        <v>31691811</v>
      </c>
      <c r="D2560" t="s">
        <v>1454</v>
      </c>
      <c r="E2560" t="s">
        <v>4345</v>
      </c>
      <c r="F2560" t="s">
        <v>12</v>
      </c>
      <c r="G2560">
        <v>12000000</v>
      </c>
      <c r="H2560">
        <v>2008</v>
      </c>
      <c r="I2560">
        <v>6</v>
      </c>
    </row>
    <row r="2561" spans="1:9" x14ac:dyDescent="0.45">
      <c r="A2561" t="s">
        <v>4346</v>
      </c>
      <c r="B2561">
        <v>92</v>
      </c>
      <c r="C2561">
        <v>31397498</v>
      </c>
      <c r="D2561" t="s">
        <v>1704</v>
      </c>
      <c r="E2561" t="s">
        <v>4347</v>
      </c>
      <c r="F2561" t="s">
        <v>12</v>
      </c>
      <c r="G2561">
        <v>12000000</v>
      </c>
      <c r="H2561">
        <v>2008</v>
      </c>
      <c r="I2561">
        <v>5.4</v>
      </c>
    </row>
    <row r="2562" spans="1:9" x14ac:dyDescent="0.45">
      <c r="A2562" t="s">
        <v>4348</v>
      </c>
      <c r="B2562">
        <v>97</v>
      </c>
      <c r="C2562">
        <v>31179516</v>
      </c>
      <c r="D2562" t="s">
        <v>565</v>
      </c>
      <c r="E2562" t="s">
        <v>4349</v>
      </c>
      <c r="F2562" t="s">
        <v>12</v>
      </c>
      <c r="G2562">
        <v>12000000</v>
      </c>
      <c r="H2562">
        <v>2004</v>
      </c>
      <c r="I2562">
        <v>4.3</v>
      </c>
    </row>
    <row r="2563" spans="1:9" x14ac:dyDescent="0.45">
      <c r="A2563" t="s">
        <v>1538</v>
      </c>
      <c r="B2563">
        <v>93</v>
      </c>
      <c r="C2563">
        <v>31155435</v>
      </c>
      <c r="D2563" t="s">
        <v>948</v>
      </c>
      <c r="E2563" t="s">
        <v>4350</v>
      </c>
      <c r="F2563" t="s">
        <v>12</v>
      </c>
      <c r="G2563">
        <v>12000000</v>
      </c>
      <c r="H2563">
        <v>2001</v>
      </c>
      <c r="I2563">
        <v>6.2</v>
      </c>
    </row>
    <row r="2564" spans="1:9" x14ac:dyDescent="0.45">
      <c r="A2564" t="s">
        <v>4351</v>
      </c>
      <c r="B2564">
        <v>89</v>
      </c>
      <c r="C2564">
        <v>27281507</v>
      </c>
      <c r="D2564" t="s">
        <v>4352</v>
      </c>
      <c r="E2564" t="s">
        <v>4353</v>
      </c>
      <c r="F2564" t="s">
        <v>12</v>
      </c>
      <c r="G2564">
        <v>12000000</v>
      </c>
      <c r="H2564">
        <v>1992</v>
      </c>
      <c r="I2564">
        <v>7.7</v>
      </c>
    </row>
    <row r="2565" spans="1:9" x14ac:dyDescent="0.45">
      <c r="A2565" t="s">
        <v>1953</v>
      </c>
      <c r="B2565">
        <v>123</v>
      </c>
      <c r="C2565">
        <v>25776062</v>
      </c>
      <c r="D2565" t="s">
        <v>2101</v>
      </c>
      <c r="E2565" t="s">
        <v>4354</v>
      </c>
      <c r="F2565" t="s">
        <v>12</v>
      </c>
      <c r="G2565">
        <v>12000000</v>
      </c>
      <c r="H2565">
        <v>2002</v>
      </c>
      <c r="I2565">
        <v>7.4</v>
      </c>
    </row>
    <row r="2566" spans="1:9" x14ac:dyDescent="0.45">
      <c r="A2566" t="s">
        <v>4355</v>
      </c>
      <c r="B2566">
        <v>93</v>
      </c>
      <c r="C2566">
        <v>25240988</v>
      </c>
      <c r="D2566" t="s">
        <v>1364</v>
      </c>
      <c r="E2566" t="s">
        <v>4356</v>
      </c>
      <c r="F2566" t="s">
        <v>12</v>
      </c>
      <c r="G2566">
        <v>12000000</v>
      </c>
      <c r="H2566">
        <v>2012</v>
      </c>
      <c r="I2566">
        <v>5.9</v>
      </c>
    </row>
    <row r="2567" spans="1:9" x14ac:dyDescent="0.45">
      <c r="A2567" t="s">
        <v>4357</v>
      </c>
      <c r="B2567">
        <v>133</v>
      </c>
      <c r="C2567">
        <v>124868837</v>
      </c>
      <c r="D2567" t="s">
        <v>73</v>
      </c>
      <c r="E2567" t="s">
        <v>4358</v>
      </c>
      <c r="F2567" t="s">
        <v>12</v>
      </c>
      <c r="G2567">
        <v>12000000</v>
      </c>
      <c r="H2567">
        <v>2014</v>
      </c>
      <c r="I2567">
        <v>7.8</v>
      </c>
    </row>
    <row r="2568" spans="1:9" x14ac:dyDescent="0.45">
      <c r="A2568" t="s">
        <v>1485</v>
      </c>
      <c r="B2568">
        <v>121</v>
      </c>
      <c r="C2568">
        <v>22905674</v>
      </c>
      <c r="D2568" t="s">
        <v>662</v>
      </c>
      <c r="E2568" t="s">
        <v>4359</v>
      </c>
      <c r="F2568" t="s">
        <v>12</v>
      </c>
      <c r="G2568">
        <v>12000000</v>
      </c>
      <c r="H2568">
        <v>1998</v>
      </c>
      <c r="I2568">
        <v>7.4</v>
      </c>
    </row>
    <row r="2569" spans="1:9" x14ac:dyDescent="0.45">
      <c r="A2569" t="s">
        <v>2383</v>
      </c>
      <c r="B2569">
        <v>102</v>
      </c>
      <c r="C2569">
        <v>25277561</v>
      </c>
      <c r="D2569" t="s">
        <v>570</v>
      </c>
      <c r="E2569" t="s">
        <v>4360</v>
      </c>
      <c r="F2569" t="s">
        <v>12</v>
      </c>
      <c r="G2569">
        <v>12000000</v>
      </c>
      <c r="H2569">
        <v>2014</v>
      </c>
      <c r="I2569">
        <v>6.5</v>
      </c>
    </row>
    <row r="2570" spans="1:9" x14ac:dyDescent="0.45">
      <c r="A2570" t="s">
        <v>1481</v>
      </c>
      <c r="B2570">
        <v>99</v>
      </c>
      <c r="C2570">
        <v>21133087</v>
      </c>
      <c r="D2570" t="s">
        <v>1020</v>
      </c>
      <c r="E2570" t="s">
        <v>4361</v>
      </c>
      <c r="F2570" t="s">
        <v>12</v>
      </c>
      <c r="G2570">
        <v>12000000</v>
      </c>
      <c r="H2570">
        <v>1999</v>
      </c>
      <c r="I2570">
        <v>7</v>
      </c>
    </row>
    <row r="2571" spans="1:9" x14ac:dyDescent="0.45">
      <c r="A2571" t="s">
        <v>1876</v>
      </c>
      <c r="B2571">
        <v>98</v>
      </c>
      <c r="C2571">
        <v>37707719</v>
      </c>
      <c r="D2571" t="s">
        <v>526</v>
      </c>
      <c r="E2571" t="s">
        <v>4362</v>
      </c>
      <c r="F2571" t="s">
        <v>12</v>
      </c>
      <c r="G2571">
        <v>12000000</v>
      </c>
      <c r="H2571">
        <v>2013</v>
      </c>
      <c r="I2571">
        <v>7.6</v>
      </c>
    </row>
    <row r="2572" spans="1:9" x14ac:dyDescent="0.45">
      <c r="A2572" t="s">
        <v>3491</v>
      </c>
      <c r="B2572">
        <v>118</v>
      </c>
      <c r="C2572">
        <v>18761993</v>
      </c>
      <c r="D2572" t="s">
        <v>863</v>
      </c>
      <c r="E2572" t="s">
        <v>4363</v>
      </c>
      <c r="F2572" t="s">
        <v>12</v>
      </c>
      <c r="G2572">
        <v>9000000</v>
      </c>
      <c r="H2572">
        <v>2005</v>
      </c>
      <c r="I2572">
        <v>6.9</v>
      </c>
    </row>
    <row r="2573" spans="1:9" x14ac:dyDescent="0.45">
      <c r="A2573" t="s">
        <v>3998</v>
      </c>
      <c r="B2573">
        <v>104</v>
      </c>
      <c r="C2573">
        <v>18595716</v>
      </c>
      <c r="D2573" t="s">
        <v>892</v>
      </c>
      <c r="E2573" t="s">
        <v>4364</v>
      </c>
      <c r="F2573" t="s">
        <v>12</v>
      </c>
      <c r="G2573">
        <v>12000000</v>
      </c>
      <c r="H2573">
        <v>2006</v>
      </c>
      <c r="I2573">
        <v>5.3</v>
      </c>
    </row>
    <row r="2574" spans="1:9" x14ac:dyDescent="0.45">
      <c r="A2574" t="s">
        <v>4365</v>
      </c>
      <c r="B2574">
        <v>109</v>
      </c>
      <c r="C2574">
        <v>31990064</v>
      </c>
      <c r="D2574" t="s">
        <v>1288</v>
      </c>
      <c r="E2574" t="s">
        <v>4366</v>
      </c>
      <c r="F2574" t="s">
        <v>12</v>
      </c>
      <c r="G2574">
        <v>12000000</v>
      </c>
      <c r="H2574">
        <v>2015</v>
      </c>
      <c r="I2574">
        <v>6.4</v>
      </c>
    </row>
    <row r="2575" spans="1:9" x14ac:dyDescent="0.45">
      <c r="A2575" t="s">
        <v>2678</v>
      </c>
      <c r="B2575">
        <v>115</v>
      </c>
      <c r="C2575">
        <v>17613460</v>
      </c>
      <c r="D2575" t="s">
        <v>1794</v>
      </c>
      <c r="E2575" t="s">
        <v>4367</v>
      </c>
      <c r="F2575" t="s">
        <v>12</v>
      </c>
      <c r="G2575">
        <v>12000000</v>
      </c>
      <c r="H2575">
        <v>2013</v>
      </c>
      <c r="I2575">
        <v>7.8</v>
      </c>
    </row>
    <row r="2576" spans="1:9" x14ac:dyDescent="0.45">
      <c r="A2576" t="s">
        <v>4368</v>
      </c>
      <c r="B2576">
        <v>92</v>
      </c>
      <c r="C2576">
        <v>21088568</v>
      </c>
      <c r="D2576" t="s">
        <v>2886</v>
      </c>
      <c r="E2576" t="s">
        <v>4369</v>
      </c>
      <c r="F2576" t="s">
        <v>12</v>
      </c>
      <c r="G2576">
        <v>13000000</v>
      </c>
      <c r="H2576">
        <v>1995</v>
      </c>
      <c r="I2576">
        <v>6.7</v>
      </c>
    </row>
    <row r="2577" spans="1:9" x14ac:dyDescent="0.45">
      <c r="A2577" t="s">
        <v>1317</v>
      </c>
      <c r="B2577">
        <v>91</v>
      </c>
      <c r="C2577">
        <v>17292381</v>
      </c>
      <c r="D2577" t="s">
        <v>4370</v>
      </c>
      <c r="E2577" t="s">
        <v>4371</v>
      </c>
      <c r="F2577" t="s">
        <v>12</v>
      </c>
      <c r="G2577">
        <v>12000000</v>
      </c>
      <c r="H2577">
        <v>2001</v>
      </c>
      <c r="I2577">
        <v>5.3</v>
      </c>
    </row>
    <row r="2578" spans="1:9" x14ac:dyDescent="0.45">
      <c r="A2578" t="s">
        <v>2676</v>
      </c>
      <c r="B2578">
        <v>94</v>
      </c>
      <c r="C2578">
        <v>16300302</v>
      </c>
      <c r="D2578" t="s">
        <v>863</v>
      </c>
      <c r="E2578" t="s">
        <v>4372</v>
      </c>
      <c r="F2578" t="s">
        <v>12</v>
      </c>
      <c r="G2578">
        <v>12000000</v>
      </c>
      <c r="H2578">
        <v>2011</v>
      </c>
      <c r="I2578">
        <v>6.3</v>
      </c>
    </row>
    <row r="2579" spans="1:9" x14ac:dyDescent="0.45">
      <c r="A2579" t="s">
        <v>1515</v>
      </c>
      <c r="B2579">
        <v>93</v>
      </c>
      <c r="C2579">
        <v>27829874</v>
      </c>
      <c r="D2579" t="s">
        <v>115</v>
      </c>
      <c r="E2579" t="s">
        <v>4373</v>
      </c>
      <c r="F2579" t="s">
        <v>12</v>
      </c>
      <c r="G2579">
        <v>12000000</v>
      </c>
      <c r="H2579">
        <v>2006</v>
      </c>
      <c r="I2579">
        <v>7</v>
      </c>
    </row>
    <row r="2580" spans="1:9" x14ac:dyDescent="0.45">
      <c r="A2580" t="s">
        <v>1822</v>
      </c>
      <c r="B2580">
        <v>100</v>
      </c>
      <c r="C2580">
        <v>12902790</v>
      </c>
      <c r="D2580" t="s">
        <v>481</v>
      </c>
      <c r="E2580" t="s">
        <v>4374</v>
      </c>
      <c r="F2580" t="s">
        <v>12</v>
      </c>
      <c r="G2580">
        <v>12000000</v>
      </c>
      <c r="H2580">
        <v>1998</v>
      </c>
      <c r="I2580">
        <v>6.6</v>
      </c>
    </row>
    <row r="2581" spans="1:9" x14ac:dyDescent="0.45">
      <c r="A2581" t="s">
        <v>238</v>
      </c>
      <c r="B2581">
        <v>293</v>
      </c>
      <c r="C2581">
        <v>11433134</v>
      </c>
      <c r="D2581" t="s">
        <v>4375</v>
      </c>
      <c r="E2581" t="s">
        <v>4376</v>
      </c>
      <c r="F2581" t="s">
        <v>2838</v>
      </c>
      <c r="G2581">
        <v>14000000</v>
      </c>
      <c r="H2581">
        <v>1981</v>
      </c>
      <c r="I2581">
        <v>8.4</v>
      </c>
    </row>
    <row r="2582" spans="1:9" x14ac:dyDescent="0.45">
      <c r="A2582" t="s">
        <v>4377</v>
      </c>
      <c r="B2582">
        <v>93</v>
      </c>
      <c r="C2582">
        <v>10198766</v>
      </c>
      <c r="D2582" t="s">
        <v>565</v>
      </c>
      <c r="E2582" t="s">
        <v>4378</v>
      </c>
      <c r="F2582" t="s">
        <v>12</v>
      </c>
      <c r="G2582">
        <v>12000000</v>
      </c>
      <c r="H2582">
        <v>2002</v>
      </c>
      <c r="I2582">
        <v>5.4</v>
      </c>
    </row>
    <row r="2583" spans="1:9" x14ac:dyDescent="0.45">
      <c r="A2583" t="s">
        <v>1839</v>
      </c>
      <c r="B2583">
        <v>123</v>
      </c>
      <c r="C2583">
        <v>15294553</v>
      </c>
      <c r="D2583" t="s">
        <v>229</v>
      </c>
      <c r="E2583" t="s">
        <v>4379</v>
      </c>
      <c r="F2583" t="s">
        <v>12</v>
      </c>
      <c r="G2583">
        <v>12000000</v>
      </c>
      <c r="H2583">
        <v>2013</v>
      </c>
      <c r="I2583">
        <v>7.8</v>
      </c>
    </row>
    <row r="2584" spans="1:9" x14ac:dyDescent="0.45">
      <c r="A2584" t="s">
        <v>664</v>
      </c>
      <c r="B2584">
        <v>119</v>
      </c>
      <c r="C2584">
        <v>11041228</v>
      </c>
      <c r="D2584" t="s">
        <v>71</v>
      </c>
      <c r="E2584" t="s">
        <v>4380</v>
      </c>
      <c r="F2584" t="s">
        <v>667</v>
      </c>
      <c r="G2584">
        <v>100000000</v>
      </c>
      <c r="H2584">
        <v>2004</v>
      </c>
      <c r="I2584">
        <v>7.6</v>
      </c>
    </row>
    <row r="2585" spans="1:9" x14ac:dyDescent="0.45">
      <c r="A2585" t="s">
        <v>4381</v>
      </c>
      <c r="B2585">
        <v>107</v>
      </c>
      <c r="C2585">
        <v>7918283</v>
      </c>
      <c r="D2585" t="s">
        <v>1366</v>
      </c>
      <c r="E2585" t="s">
        <v>4382</v>
      </c>
      <c r="F2585" t="s">
        <v>12</v>
      </c>
      <c r="G2585">
        <v>12000000</v>
      </c>
      <c r="H2585">
        <v>2012</v>
      </c>
      <c r="I2585">
        <v>6.6</v>
      </c>
    </row>
    <row r="2586" spans="1:9" x14ac:dyDescent="0.45">
      <c r="A2586" t="s">
        <v>4383</v>
      </c>
      <c r="B2586">
        <v>106</v>
      </c>
      <c r="C2586">
        <v>22331028</v>
      </c>
      <c r="D2586" t="s">
        <v>996</v>
      </c>
      <c r="E2586" t="s">
        <v>4384</v>
      </c>
      <c r="F2586" t="s">
        <v>12</v>
      </c>
      <c r="G2586">
        <v>12000000</v>
      </c>
      <c r="H2586">
        <v>2015</v>
      </c>
      <c r="I2586">
        <v>6.4</v>
      </c>
    </row>
    <row r="2587" spans="1:9" x14ac:dyDescent="0.45">
      <c r="A2587" t="s">
        <v>4385</v>
      </c>
      <c r="B2587">
        <v>109</v>
      </c>
      <c r="C2587">
        <v>8134217</v>
      </c>
      <c r="D2587" t="s">
        <v>1440</v>
      </c>
      <c r="E2587" t="s">
        <v>4386</v>
      </c>
      <c r="F2587" t="s">
        <v>12</v>
      </c>
      <c r="G2587">
        <v>12000000</v>
      </c>
      <c r="H2587">
        <v>2008</v>
      </c>
      <c r="I2587">
        <v>7</v>
      </c>
    </row>
    <row r="2588" spans="1:9" x14ac:dyDescent="0.45">
      <c r="A2588" t="s">
        <v>4387</v>
      </c>
      <c r="B2588">
        <v>81</v>
      </c>
      <c r="C2588">
        <v>6982680</v>
      </c>
      <c r="D2588" t="s">
        <v>339</v>
      </c>
      <c r="E2588" t="s">
        <v>4388</v>
      </c>
      <c r="F2588" t="s">
        <v>12</v>
      </c>
      <c r="G2588">
        <v>10000000</v>
      </c>
      <c r="H2588">
        <v>2000</v>
      </c>
      <c r="I2588">
        <v>5.7</v>
      </c>
    </row>
    <row r="2589" spans="1:9" x14ac:dyDescent="0.45">
      <c r="A2589" t="s">
        <v>4389</v>
      </c>
      <c r="B2589">
        <v>95</v>
      </c>
      <c r="C2589">
        <v>6739141</v>
      </c>
      <c r="D2589" t="s">
        <v>476</v>
      </c>
      <c r="E2589" t="s">
        <v>4390</v>
      </c>
      <c r="F2589" t="s">
        <v>12</v>
      </c>
      <c r="G2589">
        <v>8000000</v>
      </c>
      <c r="H2589">
        <v>1992</v>
      </c>
      <c r="I2589">
        <v>5.9</v>
      </c>
    </row>
    <row r="2590" spans="1:9" x14ac:dyDescent="0.45">
      <c r="A2590" t="s">
        <v>3546</v>
      </c>
      <c r="B2590">
        <v>86</v>
      </c>
      <c r="C2590">
        <v>5542025</v>
      </c>
      <c r="D2590" t="s">
        <v>565</v>
      </c>
      <c r="E2590" t="s">
        <v>4391</v>
      </c>
      <c r="F2590" t="s">
        <v>12</v>
      </c>
      <c r="G2590">
        <v>12000000</v>
      </c>
      <c r="H2590">
        <v>2006</v>
      </c>
      <c r="I2590">
        <v>6.3</v>
      </c>
    </row>
    <row r="2591" spans="1:9" x14ac:dyDescent="0.45">
      <c r="A2591" t="s">
        <v>1341</v>
      </c>
      <c r="B2591">
        <v>113</v>
      </c>
      <c r="C2591">
        <v>5032496</v>
      </c>
      <c r="D2591" t="s">
        <v>863</v>
      </c>
      <c r="E2591" t="s">
        <v>4392</v>
      </c>
      <c r="F2591" t="s">
        <v>12</v>
      </c>
      <c r="G2591">
        <v>12000000</v>
      </c>
      <c r="H2591">
        <v>1998</v>
      </c>
      <c r="I2591">
        <v>6.3</v>
      </c>
    </row>
    <row r="2592" spans="1:9" x14ac:dyDescent="0.45">
      <c r="A2592" t="s">
        <v>1349</v>
      </c>
      <c r="B2592">
        <v>122</v>
      </c>
      <c r="C2592">
        <v>6754898</v>
      </c>
      <c r="D2592" t="s">
        <v>863</v>
      </c>
      <c r="E2592" t="s">
        <v>4393</v>
      </c>
      <c r="F2592" t="s">
        <v>12</v>
      </c>
      <c r="G2592">
        <v>12000000</v>
      </c>
      <c r="H2592">
        <v>2006</v>
      </c>
      <c r="I2592">
        <v>6.2</v>
      </c>
    </row>
    <row r="2593" spans="1:9" x14ac:dyDescent="0.45">
      <c r="A2593" t="s">
        <v>1695</v>
      </c>
      <c r="B2593">
        <v>108</v>
      </c>
      <c r="C2593">
        <v>4903000</v>
      </c>
      <c r="D2593" t="s">
        <v>863</v>
      </c>
      <c r="E2593" t="s">
        <v>4394</v>
      </c>
      <c r="F2593" t="s">
        <v>12</v>
      </c>
      <c r="G2593">
        <v>12000000</v>
      </c>
      <c r="H2593">
        <v>1996</v>
      </c>
      <c r="I2593">
        <v>5</v>
      </c>
    </row>
    <row r="2594" spans="1:9" x14ac:dyDescent="0.45">
      <c r="A2594" t="s">
        <v>4395</v>
      </c>
      <c r="B2594">
        <v>113</v>
      </c>
      <c r="C2594">
        <v>4717455</v>
      </c>
      <c r="D2594" t="s">
        <v>284</v>
      </c>
      <c r="E2594" t="s">
        <v>4396</v>
      </c>
      <c r="F2594" t="s">
        <v>12</v>
      </c>
      <c r="G2594">
        <v>12000000</v>
      </c>
      <c r="H2594">
        <v>2003</v>
      </c>
      <c r="I2594">
        <v>5.3</v>
      </c>
    </row>
    <row r="2595" spans="1:9" x14ac:dyDescent="0.45">
      <c r="A2595" t="s">
        <v>2895</v>
      </c>
      <c r="B2595">
        <v>110</v>
      </c>
      <c r="C2595">
        <v>3148482</v>
      </c>
      <c r="D2595" t="s">
        <v>73</v>
      </c>
      <c r="E2595" t="s">
        <v>4397</v>
      </c>
      <c r="F2595" t="s">
        <v>12</v>
      </c>
      <c r="G2595">
        <v>12000000</v>
      </c>
      <c r="H2595">
        <v>2008</v>
      </c>
      <c r="I2595">
        <v>7.1</v>
      </c>
    </row>
    <row r="2596" spans="1:9" x14ac:dyDescent="0.45">
      <c r="A2596" t="s">
        <v>4398</v>
      </c>
      <c r="B2596">
        <v>109</v>
      </c>
      <c r="C2596">
        <v>2326407</v>
      </c>
      <c r="D2596" t="s">
        <v>1152</v>
      </c>
      <c r="E2596" t="s">
        <v>4399</v>
      </c>
      <c r="F2596" t="s">
        <v>12</v>
      </c>
      <c r="G2596">
        <v>12000000</v>
      </c>
      <c r="H2596">
        <v>2001</v>
      </c>
      <c r="I2596">
        <v>7</v>
      </c>
    </row>
    <row r="2597" spans="1:9" x14ac:dyDescent="0.45">
      <c r="A2597" t="s">
        <v>2282</v>
      </c>
      <c r="B2597">
        <v>110</v>
      </c>
      <c r="C2597">
        <v>2201412</v>
      </c>
      <c r="D2597" t="s">
        <v>4400</v>
      </c>
      <c r="E2597" t="s">
        <v>1786</v>
      </c>
      <c r="F2597" t="s">
        <v>3928</v>
      </c>
      <c r="G2597">
        <v>12215500000</v>
      </c>
      <c r="H2597">
        <v>2006</v>
      </c>
      <c r="I2597">
        <v>7</v>
      </c>
    </row>
    <row r="2598" spans="1:9" x14ac:dyDescent="0.45">
      <c r="A2598" t="s">
        <v>4401</v>
      </c>
      <c r="B2598">
        <v>101</v>
      </c>
      <c r="C2598">
        <v>2060953</v>
      </c>
      <c r="D2598" t="s">
        <v>3118</v>
      </c>
      <c r="E2598" t="s">
        <v>4402</v>
      </c>
      <c r="F2598" t="s">
        <v>12</v>
      </c>
      <c r="G2598">
        <v>12000000</v>
      </c>
      <c r="H2598">
        <v>1999</v>
      </c>
      <c r="I2598">
        <v>7.1</v>
      </c>
    </row>
    <row r="2599" spans="1:9" x14ac:dyDescent="0.45">
      <c r="A2599" t="s">
        <v>4403</v>
      </c>
      <c r="B2599">
        <v>97</v>
      </c>
      <c r="C2599">
        <v>3950294</v>
      </c>
      <c r="D2599" t="s">
        <v>481</v>
      </c>
      <c r="E2599" t="s">
        <v>4404</v>
      </c>
      <c r="F2599" t="s">
        <v>12</v>
      </c>
      <c r="G2599">
        <v>12000000</v>
      </c>
      <c r="H2599">
        <v>2007</v>
      </c>
      <c r="I2599">
        <v>7</v>
      </c>
    </row>
    <row r="2600" spans="1:9" x14ac:dyDescent="0.45">
      <c r="A2600" t="s">
        <v>4405</v>
      </c>
      <c r="B2600">
        <v>172</v>
      </c>
      <c r="C2600">
        <v>2835886</v>
      </c>
      <c r="D2600" t="s">
        <v>1152</v>
      </c>
      <c r="E2600" t="s">
        <v>4406</v>
      </c>
      <c r="F2600" t="s">
        <v>3135</v>
      </c>
      <c r="G2600">
        <v>9200000</v>
      </c>
      <c r="H2600">
        <v>2013</v>
      </c>
      <c r="I2600">
        <v>7.7</v>
      </c>
    </row>
    <row r="2601" spans="1:9" x14ac:dyDescent="0.45">
      <c r="A2601" t="s">
        <v>4407</v>
      </c>
      <c r="B2601">
        <v>104</v>
      </c>
      <c r="C2601">
        <v>1779284</v>
      </c>
      <c r="D2601" t="s">
        <v>863</v>
      </c>
      <c r="E2601" t="s">
        <v>4408</v>
      </c>
      <c r="F2601" t="s">
        <v>12</v>
      </c>
      <c r="G2601">
        <v>12000000</v>
      </c>
      <c r="H2601">
        <v>2002</v>
      </c>
      <c r="I2601">
        <v>7.1</v>
      </c>
    </row>
    <row r="2602" spans="1:9" x14ac:dyDescent="0.45">
      <c r="A2602" t="s">
        <v>4409</v>
      </c>
      <c r="B2602">
        <v>99</v>
      </c>
      <c r="C2602">
        <v>1702277</v>
      </c>
      <c r="D2602" t="s">
        <v>1366</v>
      </c>
      <c r="E2602" t="s">
        <v>4410</v>
      </c>
      <c r="F2602" t="s">
        <v>12</v>
      </c>
      <c r="G2602">
        <v>12000000</v>
      </c>
      <c r="H2602">
        <v>2013</v>
      </c>
      <c r="I2602">
        <v>6.8</v>
      </c>
    </row>
    <row r="2603" spans="1:9" x14ac:dyDescent="0.45">
      <c r="A2603" t="s">
        <v>2307</v>
      </c>
      <c r="B2603">
        <v>129</v>
      </c>
      <c r="C2603">
        <v>261481</v>
      </c>
      <c r="D2603" t="s">
        <v>1836</v>
      </c>
      <c r="E2603" t="s">
        <v>4412</v>
      </c>
      <c r="F2603" t="s">
        <v>2389</v>
      </c>
      <c r="G2603">
        <v>12000000</v>
      </c>
      <c r="H2603">
        <v>2004</v>
      </c>
      <c r="I2603">
        <v>7.5</v>
      </c>
    </row>
    <row r="2604" spans="1:9" x14ac:dyDescent="0.45">
      <c r="A2604" t="s">
        <v>4413</v>
      </c>
      <c r="B2604">
        <v>91</v>
      </c>
      <c r="C2604">
        <v>1506998</v>
      </c>
      <c r="D2604" t="s">
        <v>1611</v>
      </c>
      <c r="E2604" t="s">
        <v>4414</v>
      </c>
      <c r="F2604" t="s">
        <v>12</v>
      </c>
      <c r="G2604">
        <v>12000000</v>
      </c>
      <c r="H2604">
        <v>2007</v>
      </c>
      <c r="I2604">
        <v>6.3</v>
      </c>
    </row>
    <row r="2605" spans="1:9" x14ac:dyDescent="0.45">
      <c r="A2605" t="s">
        <v>4415</v>
      </c>
      <c r="B2605">
        <v>100</v>
      </c>
      <c r="C2605">
        <v>860002</v>
      </c>
      <c r="D2605" t="s">
        <v>1106</v>
      </c>
      <c r="E2605" t="s">
        <v>4416</v>
      </c>
      <c r="F2605" t="s">
        <v>12</v>
      </c>
      <c r="G2605">
        <v>12000000</v>
      </c>
      <c r="H2605">
        <v>2005</v>
      </c>
      <c r="I2605">
        <v>7.3</v>
      </c>
    </row>
    <row r="2606" spans="1:9" x14ac:dyDescent="0.45">
      <c r="A2606" t="s">
        <v>1685</v>
      </c>
      <c r="B2606">
        <v>111</v>
      </c>
      <c r="C2606">
        <v>548934</v>
      </c>
      <c r="D2606" t="s">
        <v>1288</v>
      </c>
      <c r="E2606" t="s">
        <v>4417</v>
      </c>
      <c r="F2606" t="s">
        <v>12</v>
      </c>
      <c r="G2606">
        <v>12000000</v>
      </c>
      <c r="H2606">
        <v>2009</v>
      </c>
      <c r="I2606">
        <v>6.8</v>
      </c>
    </row>
    <row r="2607" spans="1:9" x14ac:dyDescent="0.45">
      <c r="A2607" t="s">
        <v>4418</v>
      </c>
      <c r="B2607">
        <v>114</v>
      </c>
      <c r="C2607">
        <v>447750</v>
      </c>
      <c r="D2607" t="s">
        <v>730</v>
      </c>
      <c r="E2607" t="s">
        <v>4419</v>
      </c>
      <c r="F2607" t="s">
        <v>12</v>
      </c>
      <c r="G2607">
        <v>10000000</v>
      </c>
      <c r="H2607">
        <v>2000</v>
      </c>
      <c r="I2607">
        <v>7.2</v>
      </c>
    </row>
    <row r="2608" spans="1:9" x14ac:dyDescent="0.45">
      <c r="A2608" t="s">
        <v>75</v>
      </c>
      <c r="B2608">
        <v>86</v>
      </c>
      <c r="C2608">
        <v>333976</v>
      </c>
      <c r="D2608" t="s">
        <v>339</v>
      </c>
      <c r="E2608" t="s">
        <v>4420</v>
      </c>
      <c r="F2608" t="s">
        <v>12</v>
      </c>
      <c r="G2608">
        <v>12000000</v>
      </c>
      <c r="H2608">
        <v>2002</v>
      </c>
      <c r="I2608">
        <v>6.4</v>
      </c>
    </row>
    <row r="2609" spans="1:9" x14ac:dyDescent="0.45">
      <c r="A2609" t="s">
        <v>3228</v>
      </c>
      <c r="B2609">
        <v>107</v>
      </c>
      <c r="C2609">
        <v>141853</v>
      </c>
      <c r="D2609" t="s">
        <v>863</v>
      </c>
      <c r="E2609" t="s">
        <v>4421</v>
      </c>
      <c r="F2609" t="s">
        <v>12</v>
      </c>
      <c r="G2609">
        <v>12000000</v>
      </c>
      <c r="H2609">
        <v>1997</v>
      </c>
      <c r="I2609">
        <v>6</v>
      </c>
    </row>
    <row r="2610" spans="1:9" x14ac:dyDescent="0.45">
      <c r="A2610" t="s">
        <v>3837</v>
      </c>
      <c r="B2610">
        <v>90</v>
      </c>
      <c r="C2610">
        <v>303439</v>
      </c>
      <c r="D2610" t="s">
        <v>658</v>
      </c>
      <c r="E2610" t="s">
        <v>4422</v>
      </c>
      <c r="F2610" t="s">
        <v>12</v>
      </c>
      <c r="G2610">
        <v>8000000</v>
      </c>
      <c r="H2610">
        <v>2007</v>
      </c>
      <c r="I2610">
        <v>6.4</v>
      </c>
    </row>
    <row r="2611" spans="1:9" x14ac:dyDescent="0.45">
      <c r="A2611" t="s">
        <v>4423</v>
      </c>
      <c r="B2611">
        <v>120</v>
      </c>
      <c r="C2611">
        <v>214202</v>
      </c>
      <c r="D2611" t="s">
        <v>730</v>
      </c>
      <c r="E2611" t="s">
        <v>4424</v>
      </c>
      <c r="F2611" t="s">
        <v>12</v>
      </c>
      <c r="G2611">
        <v>12000000</v>
      </c>
      <c r="H2611">
        <v>2007</v>
      </c>
      <c r="I2611">
        <v>7.5</v>
      </c>
    </row>
    <row r="2612" spans="1:9" x14ac:dyDescent="0.45">
      <c r="A2612" t="s">
        <v>4425</v>
      </c>
      <c r="B2612">
        <v>134</v>
      </c>
      <c r="C2612">
        <v>195888</v>
      </c>
      <c r="D2612" t="s">
        <v>1865</v>
      </c>
      <c r="E2612" t="s">
        <v>4426</v>
      </c>
      <c r="F2612" t="s">
        <v>4427</v>
      </c>
      <c r="G2612">
        <v>2500000000</v>
      </c>
      <c r="H2612">
        <v>2005</v>
      </c>
      <c r="I2612">
        <v>7.1</v>
      </c>
    </row>
    <row r="2613" spans="1:9" x14ac:dyDescent="0.45">
      <c r="A2613" t="s">
        <v>4428</v>
      </c>
      <c r="B2613">
        <v>110</v>
      </c>
      <c r="C2613">
        <v>175370</v>
      </c>
      <c r="D2613" t="s">
        <v>565</v>
      </c>
      <c r="E2613" t="s">
        <v>4429</v>
      </c>
      <c r="F2613" t="s">
        <v>12</v>
      </c>
      <c r="G2613">
        <v>12000000</v>
      </c>
      <c r="H2613">
        <v>1999</v>
      </c>
      <c r="I2613">
        <v>4.5999999999999996</v>
      </c>
    </row>
    <row r="2614" spans="1:9" x14ac:dyDescent="0.45">
      <c r="A2614" t="s">
        <v>4430</v>
      </c>
      <c r="B2614">
        <v>132</v>
      </c>
      <c r="C2614">
        <v>119922</v>
      </c>
      <c r="D2614" t="s">
        <v>674</v>
      </c>
      <c r="E2614" t="s">
        <v>4431</v>
      </c>
      <c r="F2614" t="s">
        <v>667</v>
      </c>
      <c r="G2614">
        <v>12000000</v>
      </c>
      <c r="H2614">
        <v>2009</v>
      </c>
      <c r="I2614">
        <v>7.7</v>
      </c>
    </row>
    <row r="2615" spans="1:9" x14ac:dyDescent="0.45">
      <c r="A2615" t="s">
        <v>711</v>
      </c>
      <c r="B2615">
        <v>113</v>
      </c>
      <c r="C2615">
        <v>17149</v>
      </c>
      <c r="D2615" t="s">
        <v>497</v>
      </c>
      <c r="E2615" t="s">
        <v>4432</v>
      </c>
      <c r="F2615" t="s">
        <v>12</v>
      </c>
      <c r="G2615">
        <v>20000000</v>
      </c>
      <c r="H2615">
        <v>2011</v>
      </c>
      <c r="I2615">
        <v>5.6</v>
      </c>
    </row>
    <row r="2616" spans="1:9" x14ac:dyDescent="0.45">
      <c r="A2616" t="s">
        <v>4434</v>
      </c>
      <c r="B2616">
        <v>111</v>
      </c>
      <c r="C2616">
        <v>14616</v>
      </c>
      <c r="D2616" t="s">
        <v>1152</v>
      </c>
      <c r="E2616" t="s">
        <v>4435</v>
      </c>
      <c r="F2616" t="s">
        <v>12</v>
      </c>
      <c r="G2616">
        <v>12000000</v>
      </c>
      <c r="H2616">
        <v>2015</v>
      </c>
      <c r="I2616">
        <v>7.5</v>
      </c>
    </row>
    <row r="2617" spans="1:9" x14ac:dyDescent="0.45">
      <c r="A2617" t="s">
        <v>1137</v>
      </c>
      <c r="B2617">
        <v>99</v>
      </c>
      <c r="C2617">
        <v>91443253</v>
      </c>
      <c r="D2617" t="s">
        <v>526</v>
      </c>
      <c r="E2617" t="s">
        <v>4436</v>
      </c>
      <c r="F2617" t="s">
        <v>12</v>
      </c>
      <c r="G2617">
        <v>12000000</v>
      </c>
      <c r="H2617">
        <v>2014</v>
      </c>
      <c r="I2617">
        <v>5.8</v>
      </c>
    </row>
    <row r="2618" spans="1:9" x14ac:dyDescent="0.45">
      <c r="A2618" t="s">
        <v>439</v>
      </c>
      <c r="B2618">
        <v>104</v>
      </c>
      <c r="C2618">
        <v>30093107</v>
      </c>
      <c r="D2618" t="s">
        <v>339</v>
      </c>
      <c r="E2618" t="s">
        <v>4437</v>
      </c>
      <c r="F2618" t="s">
        <v>12</v>
      </c>
      <c r="G2618">
        <v>6000000</v>
      </c>
      <c r="H2618">
        <v>2000</v>
      </c>
      <c r="I2618">
        <v>8.3000000000000007</v>
      </c>
    </row>
    <row r="2619" spans="1:9" x14ac:dyDescent="0.45">
      <c r="A2619" t="s">
        <v>4076</v>
      </c>
      <c r="B2619">
        <v>103</v>
      </c>
      <c r="C2619">
        <v>57469179</v>
      </c>
      <c r="D2619" t="s">
        <v>2439</v>
      </c>
      <c r="E2619" t="s">
        <v>4438</v>
      </c>
      <c r="F2619" t="s">
        <v>12</v>
      </c>
      <c r="G2619">
        <v>11500000</v>
      </c>
      <c r="H2619">
        <v>1989</v>
      </c>
      <c r="I2619">
        <v>6.6</v>
      </c>
    </row>
    <row r="2620" spans="1:9" x14ac:dyDescent="0.45">
      <c r="A2620" t="s">
        <v>4439</v>
      </c>
      <c r="B2620">
        <v>134</v>
      </c>
      <c r="C2620">
        <v>48856</v>
      </c>
      <c r="D2620" t="s">
        <v>1152</v>
      </c>
      <c r="E2620" t="s">
        <v>4440</v>
      </c>
      <c r="F2620" t="s">
        <v>225</v>
      </c>
      <c r="G2620">
        <v>11900000</v>
      </c>
      <c r="H2620">
        <v>1993</v>
      </c>
      <c r="I2620">
        <v>7.5</v>
      </c>
    </row>
    <row r="2621" spans="1:9" x14ac:dyDescent="0.45">
      <c r="A2621" t="s">
        <v>962</v>
      </c>
      <c r="B2621">
        <v>106</v>
      </c>
      <c r="C2621">
        <v>148170000</v>
      </c>
      <c r="D2621" t="s">
        <v>296</v>
      </c>
      <c r="E2621" t="s">
        <v>4441</v>
      </c>
      <c r="F2621" t="s">
        <v>12</v>
      </c>
      <c r="G2621">
        <v>11000000</v>
      </c>
      <c r="H2621">
        <v>1984</v>
      </c>
      <c r="I2621">
        <v>7.2</v>
      </c>
    </row>
    <row r="2622" spans="1:9" x14ac:dyDescent="0.45">
      <c r="A2622" t="s">
        <v>488</v>
      </c>
      <c r="B2622">
        <v>125</v>
      </c>
      <c r="C2622">
        <v>460935665</v>
      </c>
      <c r="D2622" t="s">
        <v>10</v>
      </c>
      <c r="E2622" t="s">
        <v>4442</v>
      </c>
      <c r="F2622" t="s">
        <v>12</v>
      </c>
      <c r="G2622">
        <v>11000000</v>
      </c>
      <c r="H2622">
        <v>1977</v>
      </c>
      <c r="I2622">
        <v>8.6999999999999993</v>
      </c>
    </row>
    <row r="2623" spans="1:9" x14ac:dyDescent="0.45">
      <c r="A2623" t="s">
        <v>4443</v>
      </c>
      <c r="B2623">
        <v>109</v>
      </c>
      <c r="C2623">
        <v>35537564</v>
      </c>
      <c r="D2623" t="s">
        <v>565</v>
      </c>
      <c r="E2623" t="s">
        <v>4444</v>
      </c>
      <c r="F2623" t="s">
        <v>12</v>
      </c>
      <c r="G2623">
        <v>11500000</v>
      </c>
      <c r="H2623">
        <v>2016</v>
      </c>
      <c r="I2623">
        <v>6</v>
      </c>
    </row>
    <row r="2624" spans="1:9" x14ac:dyDescent="0.45">
      <c r="A2624" t="s">
        <v>2920</v>
      </c>
      <c r="B2624">
        <v>200</v>
      </c>
      <c r="C2624">
        <v>111722000</v>
      </c>
      <c r="D2624" t="s">
        <v>1865</v>
      </c>
      <c r="E2624" t="s">
        <v>4445</v>
      </c>
      <c r="F2624" t="s">
        <v>12</v>
      </c>
      <c r="G2624">
        <v>11000000</v>
      </c>
      <c r="H2624">
        <v>1965</v>
      </c>
      <c r="I2624">
        <v>8</v>
      </c>
    </row>
    <row r="2625" spans="1:9" x14ac:dyDescent="0.45">
      <c r="A2625" t="s">
        <v>1363</v>
      </c>
      <c r="B2625">
        <v>112</v>
      </c>
      <c r="C2625">
        <v>90556401</v>
      </c>
      <c r="D2625" t="s">
        <v>1018</v>
      </c>
      <c r="E2625" t="s">
        <v>4447</v>
      </c>
      <c r="F2625" t="s">
        <v>12</v>
      </c>
      <c r="G2625">
        <v>11000000</v>
      </c>
      <c r="H2625">
        <v>2008</v>
      </c>
      <c r="I2625">
        <v>4.5</v>
      </c>
    </row>
    <row r="2626" spans="1:9" x14ac:dyDescent="0.45">
      <c r="A2626" t="s">
        <v>1396</v>
      </c>
      <c r="B2626">
        <v>116</v>
      </c>
      <c r="C2626">
        <v>93571803</v>
      </c>
      <c r="D2626" t="s">
        <v>555</v>
      </c>
      <c r="E2626" t="s">
        <v>4448</v>
      </c>
      <c r="F2626" t="s">
        <v>12</v>
      </c>
      <c r="G2626">
        <v>25000000</v>
      </c>
      <c r="H2626">
        <v>2010</v>
      </c>
      <c r="I2626">
        <v>7.9</v>
      </c>
    </row>
    <row r="2627" spans="1:9" x14ac:dyDescent="0.45">
      <c r="A2627" t="s">
        <v>2302</v>
      </c>
      <c r="B2627">
        <v>120</v>
      </c>
      <c r="C2627">
        <v>52929168</v>
      </c>
      <c r="D2627" t="s">
        <v>339</v>
      </c>
      <c r="E2627" t="s">
        <v>4449</v>
      </c>
      <c r="F2627" t="s">
        <v>12</v>
      </c>
      <c r="G2627">
        <v>11000000</v>
      </c>
      <c r="H2627">
        <v>1992</v>
      </c>
      <c r="I2627">
        <v>7.5</v>
      </c>
    </row>
    <row r="2628" spans="1:9" x14ac:dyDescent="0.45">
      <c r="A2628" t="s">
        <v>4450</v>
      </c>
      <c r="B2628">
        <v>107</v>
      </c>
      <c r="C2628">
        <v>50461335</v>
      </c>
      <c r="D2628" t="s">
        <v>4451</v>
      </c>
      <c r="E2628" t="s">
        <v>4452</v>
      </c>
      <c r="F2628" t="s">
        <v>12</v>
      </c>
      <c r="G2628">
        <v>11000000</v>
      </c>
      <c r="H2628">
        <v>2014</v>
      </c>
      <c r="I2628">
        <v>6.8</v>
      </c>
    </row>
    <row r="2629" spans="1:9" x14ac:dyDescent="0.45">
      <c r="A2629" t="s">
        <v>4453</v>
      </c>
      <c r="B2629">
        <v>107</v>
      </c>
      <c r="C2629">
        <v>49797148</v>
      </c>
      <c r="D2629" t="s">
        <v>1315</v>
      </c>
      <c r="E2629" t="s">
        <v>4454</v>
      </c>
      <c r="F2629" t="s">
        <v>12</v>
      </c>
      <c r="G2629">
        <v>11000000</v>
      </c>
      <c r="H2629">
        <v>1989</v>
      </c>
      <c r="I2629">
        <v>7.2</v>
      </c>
    </row>
    <row r="2630" spans="1:9" x14ac:dyDescent="0.45">
      <c r="A2630" t="s">
        <v>450</v>
      </c>
      <c r="B2630">
        <v>81</v>
      </c>
      <c r="C2630">
        <v>46563158</v>
      </c>
      <c r="D2630" t="s">
        <v>521</v>
      </c>
      <c r="E2630" t="s">
        <v>4455</v>
      </c>
      <c r="F2630" t="s">
        <v>12</v>
      </c>
      <c r="G2630">
        <v>13000000</v>
      </c>
      <c r="H2630">
        <v>2002</v>
      </c>
      <c r="I2630">
        <v>7.1</v>
      </c>
    </row>
    <row r="2631" spans="1:9" x14ac:dyDescent="0.45">
      <c r="A2631" t="s">
        <v>891</v>
      </c>
      <c r="B2631">
        <v>101</v>
      </c>
      <c r="C2631">
        <v>41227069</v>
      </c>
      <c r="D2631" t="s">
        <v>73</v>
      </c>
      <c r="E2631" t="s">
        <v>4456</v>
      </c>
      <c r="F2631" t="s">
        <v>12</v>
      </c>
      <c r="G2631">
        <v>11000000</v>
      </c>
      <c r="H2631">
        <v>2002</v>
      </c>
      <c r="I2631">
        <v>7.4</v>
      </c>
    </row>
    <row r="2632" spans="1:9" x14ac:dyDescent="0.45">
      <c r="A2632" t="s">
        <v>2616</v>
      </c>
      <c r="B2632">
        <v>122</v>
      </c>
      <c r="C2632">
        <v>39025000</v>
      </c>
      <c r="D2632" t="s">
        <v>662</v>
      </c>
      <c r="E2632" t="s">
        <v>4457</v>
      </c>
      <c r="F2632" t="s">
        <v>12</v>
      </c>
      <c r="G2632">
        <v>11000000</v>
      </c>
      <c r="H2632">
        <v>1995</v>
      </c>
      <c r="I2632">
        <v>7.6</v>
      </c>
    </row>
    <row r="2633" spans="1:9" x14ac:dyDescent="0.45">
      <c r="A2633" t="s">
        <v>2015</v>
      </c>
      <c r="B2633">
        <v>97</v>
      </c>
      <c r="C2633">
        <v>38201895</v>
      </c>
      <c r="D2633" t="s">
        <v>73</v>
      </c>
      <c r="E2633" t="s">
        <v>4458</v>
      </c>
      <c r="F2633" t="s">
        <v>12</v>
      </c>
      <c r="G2633">
        <v>10500000</v>
      </c>
      <c r="H2633">
        <v>1999</v>
      </c>
      <c r="I2633">
        <v>6.9</v>
      </c>
    </row>
    <row r="2634" spans="1:9" x14ac:dyDescent="0.45">
      <c r="A2634" t="s">
        <v>3791</v>
      </c>
      <c r="B2634">
        <v>92</v>
      </c>
      <c r="C2634">
        <v>27669413</v>
      </c>
      <c r="D2634" t="s">
        <v>1704</v>
      </c>
      <c r="E2634" t="s">
        <v>4459</v>
      </c>
      <c r="F2634" t="s">
        <v>12</v>
      </c>
      <c r="G2634">
        <v>11000000</v>
      </c>
      <c r="H2634">
        <v>2009</v>
      </c>
      <c r="I2634">
        <v>6</v>
      </c>
    </row>
    <row r="2635" spans="1:9" x14ac:dyDescent="0.45">
      <c r="A2635" t="s">
        <v>3988</v>
      </c>
      <c r="B2635">
        <v>110</v>
      </c>
      <c r="C2635">
        <v>37766350</v>
      </c>
      <c r="D2635" t="s">
        <v>1152</v>
      </c>
      <c r="E2635" t="s">
        <v>4460</v>
      </c>
      <c r="F2635" t="s">
        <v>12</v>
      </c>
      <c r="G2635">
        <v>11000000</v>
      </c>
      <c r="H2635">
        <v>2008</v>
      </c>
      <c r="I2635">
        <v>7.3</v>
      </c>
    </row>
    <row r="2636" spans="1:9" x14ac:dyDescent="0.45">
      <c r="A2636" t="s">
        <v>4461</v>
      </c>
      <c r="B2636">
        <v>86</v>
      </c>
      <c r="C2636">
        <v>23978402</v>
      </c>
      <c r="D2636" t="s">
        <v>339</v>
      </c>
      <c r="E2636" t="s">
        <v>4462</v>
      </c>
      <c r="F2636" t="s">
        <v>12</v>
      </c>
      <c r="G2636">
        <v>11000000</v>
      </c>
      <c r="H2636">
        <v>2001</v>
      </c>
      <c r="I2636">
        <v>4.5999999999999996</v>
      </c>
    </row>
    <row r="2637" spans="1:9" x14ac:dyDescent="0.45">
      <c r="A2637" t="s">
        <v>772</v>
      </c>
      <c r="B2637">
        <v>91</v>
      </c>
      <c r="C2637">
        <v>21370057</v>
      </c>
      <c r="D2637" t="s">
        <v>730</v>
      </c>
      <c r="E2637" t="s">
        <v>4463</v>
      </c>
      <c r="F2637" t="s">
        <v>12</v>
      </c>
      <c r="G2637">
        <v>12000000</v>
      </c>
      <c r="H2637">
        <v>1992</v>
      </c>
      <c r="I2637">
        <v>6</v>
      </c>
    </row>
    <row r="2638" spans="1:9" x14ac:dyDescent="0.45">
      <c r="A2638" t="s">
        <v>2438</v>
      </c>
      <c r="B2638">
        <v>100</v>
      </c>
      <c r="C2638">
        <v>4884663</v>
      </c>
      <c r="D2638" t="s">
        <v>3252</v>
      </c>
      <c r="E2638" t="s">
        <v>4464</v>
      </c>
      <c r="F2638" t="s">
        <v>12</v>
      </c>
      <c r="G2638">
        <v>12000000</v>
      </c>
      <c r="H2638">
        <v>1986</v>
      </c>
      <c r="I2638">
        <v>5.5</v>
      </c>
    </row>
    <row r="2639" spans="1:9" x14ac:dyDescent="0.45">
      <c r="A2639" t="s">
        <v>4465</v>
      </c>
      <c r="B2639">
        <v>111</v>
      </c>
      <c r="C2639">
        <v>38317535</v>
      </c>
      <c r="D2639" t="s">
        <v>73</v>
      </c>
      <c r="E2639" t="s">
        <v>4466</v>
      </c>
      <c r="F2639" t="s">
        <v>12</v>
      </c>
      <c r="G2639">
        <v>11000000</v>
      </c>
      <c r="H2639">
        <v>2015</v>
      </c>
      <c r="I2639">
        <v>7.5</v>
      </c>
    </row>
    <row r="2640" spans="1:9" x14ac:dyDescent="0.45">
      <c r="A2640" t="s">
        <v>4467</v>
      </c>
      <c r="B2640">
        <v>89</v>
      </c>
      <c r="C2640">
        <v>13903262</v>
      </c>
      <c r="D2640" t="s">
        <v>1315</v>
      </c>
      <c r="E2640" t="s">
        <v>4468</v>
      </c>
      <c r="F2640" t="s">
        <v>12</v>
      </c>
      <c r="G2640">
        <v>11000000</v>
      </c>
      <c r="H2640">
        <v>2001</v>
      </c>
      <c r="I2640">
        <v>6.3</v>
      </c>
    </row>
    <row r="2641" spans="1:9" x14ac:dyDescent="0.45">
      <c r="A2641" t="s">
        <v>2026</v>
      </c>
      <c r="B2641">
        <v>84</v>
      </c>
      <c r="C2641">
        <v>13592872</v>
      </c>
      <c r="D2641" t="s">
        <v>565</v>
      </c>
      <c r="E2641" t="s">
        <v>4469</v>
      </c>
      <c r="F2641" t="s">
        <v>12</v>
      </c>
      <c r="G2641">
        <v>11000000</v>
      </c>
      <c r="H2641">
        <v>2000</v>
      </c>
      <c r="I2641">
        <v>5.0999999999999996</v>
      </c>
    </row>
    <row r="2642" spans="1:9" x14ac:dyDescent="0.45">
      <c r="A2642" t="s">
        <v>4470</v>
      </c>
      <c r="B2642">
        <v>98</v>
      </c>
      <c r="C2642">
        <v>18381787</v>
      </c>
      <c r="D2642" t="s">
        <v>863</v>
      </c>
      <c r="E2642" t="s">
        <v>4471</v>
      </c>
      <c r="F2642" t="s">
        <v>12</v>
      </c>
      <c r="G2642">
        <v>11000000</v>
      </c>
      <c r="H2642">
        <v>2012</v>
      </c>
      <c r="I2642">
        <v>6.8</v>
      </c>
    </row>
    <row r="2643" spans="1:9" x14ac:dyDescent="0.45">
      <c r="A2643" t="s">
        <v>4472</v>
      </c>
      <c r="B2643">
        <v>95</v>
      </c>
      <c r="C2643">
        <v>13558739</v>
      </c>
      <c r="D2643" t="s">
        <v>565</v>
      </c>
      <c r="E2643" t="s">
        <v>4473</v>
      </c>
      <c r="F2643" t="s">
        <v>12</v>
      </c>
      <c r="G2643">
        <v>11000000</v>
      </c>
      <c r="H2643">
        <v>2001</v>
      </c>
      <c r="I2643">
        <v>5.3</v>
      </c>
    </row>
    <row r="2644" spans="1:9" x14ac:dyDescent="0.45">
      <c r="A2644" t="s">
        <v>3136</v>
      </c>
      <c r="B2644">
        <v>100</v>
      </c>
      <c r="C2644">
        <v>13103828</v>
      </c>
      <c r="D2644" t="s">
        <v>730</v>
      </c>
      <c r="E2644" t="s">
        <v>4474</v>
      </c>
      <c r="F2644" t="s">
        <v>12</v>
      </c>
      <c r="G2644">
        <v>11000000</v>
      </c>
      <c r="H2644">
        <v>2001</v>
      </c>
      <c r="I2644">
        <v>7.3</v>
      </c>
    </row>
    <row r="2645" spans="1:9" x14ac:dyDescent="0.45">
      <c r="A2645" t="s">
        <v>4475</v>
      </c>
      <c r="B2645">
        <v>109</v>
      </c>
      <c r="C2645">
        <v>33305037</v>
      </c>
      <c r="D2645" t="s">
        <v>1975</v>
      </c>
      <c r="E2645" t="s">
        <v>4476</v>
      </c>
      <c r="F2645" t="s">
        <v>12</v>
      </c>
      <c r="G2645">
        <v>11000000</v>
      </c>
      <c r="H2645">
        <v>2015</v>
      </c>
      <c r="I2645">
        <v>7.3</v>
      </c>
    </row>
    <row r="2646" spans="1:9" x14ac:dyDescent="0.45">
      <c r="A2646" t="s">
        <v>374</v>
      </c>
      <c r="B2646">
        <v>118</v>
      </c>
      <c r="C2646">
        <v>10214647</v>
      </c>
      <c r="D2646" t="s">
        <v>526</v>
      </c>
      <c r="E2646" t="s">
        <v>4477</v>
      </c>
      <c r="F2646" t="s">
        <v>12</v>
      </c>
      <c r="G2646">
        <v>11000000</v>
      </c>
      <c r="H2646">
        <v>2004</v>
      </c>
      <c r="I2646">
        <v>7.1</v>
      </c>
    </row>
    <row r="2647" spans="1:9" x14ac:dyDescent="0.45">
      <c r="A2647" t="s">
        <v>27</v>
      </c>
      <c r="B2647">
        <v>88</v>
      </c>
      <c r="C2647">
        <v>11501093</v>
      </c>
      <c r="D2647" t="s">
        <v>296</v>
      </c>
      <c r="E2647" t="s">
        <v>4478</v>
      </c>
      <c r="F2647" t="s">
        <v>12</v>
      </c>
      <c r="G2647">
        <v>13000000</v>
      </c>
      <c r="H2647">
        <v>1992</v>
      </c>
      <c r="I2647">
        <v>7.6</v>
      </c>
    </row>
    <row r="2648" spans="1:9" x14ac:dyDescent="0.45">
      <c r="A2648" t="s">
        <v>4479</v>
      </c>
      <c r="B2648">
        <v>86</v>
      </c>
      <c r="C2648">
        <v>4814244</v>
      </c>
      <c r="D2648" t="s">
        <v>570</v>
      </c>
      <c r="E2648" t="s">
        <v>4480</v>
      </c>
      <c r="F2648" t="s">
        <v>12</v>
      </c>
      <c r="G2648">
        <v>11000000</v>
      </c>
      <c r="H2648">
        <v>2002</v>
      </c>
      <c r="I2648">
        <v>5.3</v>
      </c>
    </row>
    <row r="2649" spans="1:9" x14ac:dyDescent="0.45">
      <c r="A2649" t="s">
        <v>2500</v>
      </c>
      <c r="B2649">
        <v>118</v>
      </c>
      <c r="C2649">
        <v>9170214</v>
      </c>
      <c r="D2649" t="s">
        <v>73</v>
      </c>
      <c r="E2649" t="s">
        <v>4481</v>
      </c>
      <c r="F2649" t="s">
        <v>12</v>
      </c>
      <c r="G2649">
        <v>11000000</v>
      </c>
      <c r="H2649">
        <v>1993</v>
      </c>
      <c r="I2649">
        <v>7.8</v>
      </c>
    </row>
    <row r="2650" spans="1:9" x14ac:dyDescent="0.45">
      <c r="A2650" t="s">
        <v>4482</v>
      </c>
      <c r="B2650">
        <v>125</v>
      </c>
      <c r="C2650">
        <v>4068087</v>
      </c>
      <c r="D2650" t="s">
        <v>1975</v>
      </c>
      <c r="E2650" t="s">
        <v>4483</v>
      </c>
      <c r="F2650" t="s">
        <v>12</v>
      </c>
      <c r="G2650">
        <v>17000000</v>
      </c>
      <c r="H2650">
        <v>2003</v>
      </c>
      <c r="I2650">
        <v>7.7</v>
      </c>
    </row>
    <row r="2651" spans="1:9" x14ac:dyDescent="0.45">
      <c r="A2651" t="s">
        <v>3572</v>
      </c>
      <c r="B2651">
        <v>125</v>
      </c>
      <c r="C2651">
        <v>3753806</v>
      </c>
      <c r="D2651" t="s">
        <v>662</v>
      </c>
      <c r="E2651" t="s">
        <v>4484</v>
      </c>
      <c r="F2651" t="s">
        <v>12</v>
      </c>
      <c r="G2651">
        <v>11000000</v>
      </c>
      <c r="H2651">
        <v>2004</v>
      </c>
      <c r="I2651">
        <v>7.7</v>
      </c>
    </row>
    <row r="2652" spans="1:9" x14ac:dyDescent="0.45">
      <c r="A2652" t="s">
        <v>4237</v>
      </c>
      <c r="B2652">
        <v>94</v>
      </c>
      <c r="C2652">
        <v>3034181</v>
      </c>
      <c r="D2652" t="s">
        <v>2167</v>
      </c>
      <c r="E2652" t="s">
        <v>4485</v>
      </c>
      <c r="F2652" t="s">
        <v>12</v>
      </c>
      <c r="G2652">
        <v>11000000</v>
      </c>
      <c r="H2652">
        <v>2002</v>
      </c>
      <c r="I2652">
        <v>5.4</v>
      </c>
    </row>
    <row r="2653" spans="1:9" x14ac:dyDescent="0.45">
      <c r="A2653" t="s">
        <v>3274</v>
      </c>
      <c r="B2653">
        <v>113</v>
      </c>
      <c r="C2653">
        <v>2832826</v>
      </c>
      <c r="D2653" t="s">
        <v>481</v>
      </c>
      <c r="E2653" t="s">
        <v>4486</v>
      </c>
      <c r="F2653" t="s">
        <v>12</v>
      </c>
      <c r="G2653">
        <v>11000000</v>
      </c>
      <c r="H2653">
        <v>1995</v>
      </c>
      <c r="I2653">
        <v>6.2</v>
      </c>
    </row>
    <row r="2654" spans="1:9" x14ac:dyDescent="0.45">
      <c r="A2654" t="s">
        <v>2347</v>
      </c>
      <c r="B2654">
        <v>104</v>
      </c>
      <c r="C2654">
        <v>13214255</v>
      </c>
      <c r="D2654" t="s">
        <v>2059</v>
      </c>
      <c r="E2654" t="s">
        <v>4487</v>
      </c>
      <c r="F2654" t="s">
        <v>12</v>
      </c>
      <c r="G2654">
        <v>11000000</v>
      </c>
      <c r="H2654">
        <v>2013</v>
      </c>
      <c r="I2654">
        <v>7.4</v>
      </c>
    </row>
    <row r="2655" spans="1:9" x14ac:dyDescent="0.45">
      <c r="A2655" t="s">
        <v>510</v>
      </c>
      <c r="B2655">
        <v>95</v>
      </c>
      <c r="C2655">
        <v>16017403</v>
      </c>
      <c r="D2655" t="s">
        <v>2880</v>
      </c>
      <c r="E2655" t="s">
        <v>4488</v>
      </c>
      <c r="F2655" t="s">
        <v>12</v>
      </c>
      <c r="G2655">
        <v>5000000</v>
      </c>
      <c r="H2655">
        <v>2001</v>
      </c>
      <c r="I2655">
        <v>6.2</v>
      </c>
    </row>
    <row r="2656" spans="1:9" x14ac:dyDescent="0.45">
      <c r="A2656" t="s">
        <v>4489</v>
      </c>
      <c r="B2656">
        <v>102</v>
      </c>
      <c r="C2656">
        <v>2807854</v>
      </c>
      <c r="D2656" t="s">
        <v>794</v>
      </c>
      <c r="E2656" t="s">
        <v>4490</v>
      </c>
      <c r="F2656" t="s">
        <v>12</v>
      </c>
      <c r="G2656">
        <v>11000000</v>
      </c>
      <c r="H2656">
        <v>1991</v>
      </c>
      <c r="I2656">
        <v>5.0999999999999996</v>
      </c>
    </row>
    <row r="2657" spans="1:9" x14ac:dyDescent="0.45">
      <c r="A2657" t="s">
        <v>4491</v>
      </c>
      <c r="B2657">
        <v>104</v>
      </c>
      <c r="C2657">
        <v>352786</v>
      </c>
      <c r="D2657" t="s">
        <v>1440</v>
      </c>
      <c r="E2657" t="s">
        <v>4492</v>
      </c>
      <c r="F2657" t="s">
        <v>12</v>
      </c>
      <c r="G2657">
        <v>11000000</v>
      </c>
      <c r="H2657">
        <v>2006</v>
      </c>
      <c r="I2657">
        <v>6.8</v>
      </c>
    </row>
    <row r="2658" spans="1:9" x14ac:dyDescent="0.45">
      <c r="A2658" t="s">
        <v>4493</v>
      </c>
      <c r="B2658">
        <v>95</v>
      </c>
      <c r="C2658">
        <v>56729973</v>
      </c>
      <c r="D2658" t="s">
        <v>1704</v>
      </c>
      <c r="E2658" t="s">
        <v>4494</v>
      </c>
      <c r="F2658" t="s">
        <v>12</v>
      </c>
      <c r="G2658">
        <v>10800000</v>
      </c>
      <c r="H2658">
        <v>2008</v>
      </c>
      <c r="I2658">
        <v>5.8</v>
      </c>
    </row>
    <row r="2659" spans="1:9" x14ac:dyDescent="0.45">
      <c r="A2659" t="s">
        <v>4495</v>
      </c>
      <c r="B2659">
        <v>118</v>
      </c>
      <c r="C2659">
        <v>399879</v>
      </c>
      <c r="D2659" t="s">
        <v>737</v>
      </c>
      <c r="E2659" t="s">
        <v>4496</v>
      </c>
      <c r="F2659" t="s">
        <v>12</v>
      </c>
      <c r="G2659">
        <v>15000000</v>
      </c>
      <c r="H2659">
        <v>2006</v>
      </c>
      <c r="I2659">
        <v>6.4</v>
      </c>
    </row>
    <row r="2660" spans="1:9" x14ac:dyDescent="0.45">
      <c r="A2660" t="s">
        <v>4497</v>
      </c>
      <c r="B2660">
        <v>193</v>
      </c>
      <c r="C2660">
        <v>3275443</v>
      </c>
      <c r="D2660" t="s">
        <v>1152</v>
      </c>
      <c r="E2660" t="s">
        <v>4498</v>
      </c>
      <c r="F2660" t="s">
        <v>1866</v>
      </c>
      <c r="G2660">
        <v>700000000</v>
      </c>
      <c r="H2660">
        <v>2006</v>
      </c>
      <c r="I2660">
        <v>6</v>
      </c>
    </row>
    <row r="2661" spans="1:9" x14ac:dyDescent="0.45">
      <c r="A2661" t="s">
        <v>1990</v>
      </c>
      <c r="B2661">
        <v>97</v>
      </c>
      <c r="C2661">
        <v>18535191</v>
      </c>
      <c r="D2661" t="s">
        <v>570</v>
      </c>
      <c r="E2661" t="s">
        <v>4499</v>
      </c>
      <c r="F2661" t="s">
        <v>12</v>
      </c>
      <c r="G2661">
        <v>14000000</v>
      </c>
      <c r="H2661">
        <v>1999</v>
      </c>
      <c r="I2661">
        <v>6.9</v>
      </c>
    </row>
    <row r="2662" spans="1:9" x14ac:dyDescent="0.45">
      <c r="A2662" t="s">
        <v>4500</v>
      </c>
      <c r="B2662">
        <v>98</v>
      </c>
      <c r="C2662">
        <v>23838</v>
      </c>
      <c r="D2662" t="s">
        <v>1454</v>
      </c>
      <c r="E2662" t="s">
        <v>4501</v>
      </c>
      <c r="F2662" t="s">
        <v>12</v>
      </c>
      <c r="G2662">
        <v>7000000</v>
      </c>
      <c r="H2662">
        <v>2013</v>
      </c>
      <c r="I2662">
        <v>5.5</v>
      </c>
    </row>
    <row r="2663" spans="1:9" x14ac:dyDescent="0.45">
      <c r="A2663" t="s">
        <v>4502</v>
      </c>
      <c r="B2663">
        <v>103</v>
      </c>
      <c r="C2663">
        <v>22160085</v>
      </c>
      <c r="D2663" t="s">
        <v>2124</v>
      </c>
      <c r="E2663" t="s">
        <v>4503</v>
      </c>
      <c r="F2663" t="s">
        <v>12</v>
      </c>
      <c r="G2663">
        <v>10600000</v>
      </c>
      <c r="H2663">
        <v>2002</v>
      </c>
      <c r="I2663">
        <v>5.4</v>
      </c>
    </row>
    <row r="2664" spans="1:9" x14ac:dyDescent="0.45">
      <c r="A2664" t="s">
        <v>1255</v>
      </c>
      <c r="B2664">
        <v>161</v>
      </c>
      <c r="C2664">
        <v>56715371</v>
      </c>
      <c r="D2664" t="s">
        <v>467</v>
      </c>
      <c r="E2664" t="s">
        <v>4504</v>
      </c>
      <c r="F2664" t="s">
        <v>12</v>
      </c>
      <c r="G2664">
        <v>12000000</v>
      </c>
      <c r="H2664">
        <v>1968</v>
      </c>
      <c r="I2664">
        <v>8.3000000000000007</v>
      </c>
    </row>
    <row r="2665" spans="1:9" x14ac:dyDescent="0.45">
      <c r="A2665" t="s">
        <v>130</v>
      </c>
      <c r="B2665">
        <v>120</v>
      </c>
      <c r="C2665">
        <v>434949459</v>
      </c>
      <c r="D2665" t="s">
        <v>4505</v>
      </c>
      <c r="E2665" t="s">
        <v>4506</v>
      </c>
      <c r="F2665" t="s">
        <v>12</v>
      </c>
      <c r="G2665">
        <v>10500000</v>
      </c>
      <c r="H2665">
        <v>1982</v>
      </c>
      <c r="I2665">
        <v>7.9</v>
      </c>
    </row>
    <row r="2666" spans="1:9" x14ac:dyDescent="0.45">
      <c r="A2666" t="s">
        <v>4507</v>
      </c>
      <c r="B2666">
        <v>97</v>
      </c>
      <c r="C2666">
        <v>11043445</v>
      </c>
      <c r="D2666" t="s">
        <v>481</v>
      </c>
      <c r="E2666" t="s">
        <v>4508</v>
      </c>
      <c r="F2666" t="s">
        <v>12</v>
      </c>
      <c r="G2666">
        <v>10000000</v>
      </c>
      <c r="H2666">
        <v>2007</v>
      </c>
      <c r="I2666">
        <v>6.5</v>
      </c>
    </row>
    <row r="2667" spans="1:9" x14ac:dyDescent="0.45">
      <c r="A2667" t="s">
        <v>4510</v>
      </c>
      <c r="B2667">
        <v>99</v>
      </c>
      <c r="C2667">
        <v>125169</v>
      </c>
      <c r="D2667" t="s">
        <v>863</v>
      </c>
      <c r="E2667" t="s">
        <v>4511</v>
      </c>
      <c r="F2667" t="s">
        <v>12</v>
      </c>
      <c r="G2667">
        <v>10500000</v>
      </c>
      <c r="H2667">
        <v>1994</v>
      </c>
      <c r="I2667">
        <v>6.4</v>
      </c>
    </row>
    <row r="2668" spans="1:9" x14ac:dyDescent="0.45">
      <c r="A2668" t="s">
        <v>4512</v>
      </c>
      <c r="B2668">
        <v>145</v>
      </c>
      <c r="C2668">
        <v>5669081</v>
      </c>
      <c r="D2668" t="s">
        <v>674</v>
      </c>
      <c r="E2668" t="s">
        <v>4513</v>
      </c>
      <c r="F2668" t="s">
        <v>944</v>
      </c>
      <c r="G2668">
        <v>10818775</v>
      </c>
      <c r="H2668">
        <v>2012</v>
      </c>
      <c r="I2668">
        <v>6.6</v>
      </c>
    </row>
    <row r="2669" spans="1:9" x14ac:dyDescent="0.45">
      <c r="A2669" t="s">
        <v>2011</v>
      </c>
      <c r="B2669">
        <v>126</v>
      </c>
      <c r="C2669">
        <v>138339411</v>
      </c>
      <c r="D2669" t="s">
        <v>1152</v>
      </c>
      <c r="E2669" t="s">
        <v>4514</v>
      </c>
      <c r="F2669" t="s">
        <v>12</v>
      </c>
      <c r="G2669">
        <v>10000000</v>
      </c>
      <c r="H2669">
        <v>1997</v>
      </c>
      <c r="I2669">
        <v>8.3000000000000007</v>
      </c>
    </row>
    <row r="2670" spans="1:9" x14ac:dyDescent="0.45">
      <c r="A2670" t="s">
        <v>4515</v>
      </c>
      <c r="B2670">
        <v>121</v>
      </c>
      <c r="C2670">
        <v>80150343</v>
      </c>
      <c r="D2670" t="s">
        <v>1704</v>
      </c>
      <c r="E2670" t="s">
        <v>4516</v>
      </c>
      <c r="F2670" t="s">
        <v>12</v>
      </c>
      <c r="G2670">
        <v>10000000</v>
      </c>
      <c r="H2670">
        <v>2006</v>
      </c>
      <c r="I2670">
        <v>6.2</v>
      </c>
    </row>
    <row r="2671" spans="1:9" x14ac:dyDescent="0.45">
      <c r="A2671" t="s">
        <v>920</v>
      </c>
      <c r="B2671">
        <v>117</v>
      </c>
      <c r="C2671">
        <v>85300000</v>
      </c>
      <c r="D2671" t="s">
        <v>2600</v>
      </c>
      <c r="E2671" t="s">
        <v>4518</v>
      </c>
      <c r="F2671" t="s">
        <v>12</v>
      </c>
      <c r="G2671">
        <v>10000000</v>
      </c>
      <c r="H2671">
        <v>1981</v>
      </c>
      <c r="I2671">
        <v>6.9</v>
      </c>
    </row>
    <row r="2672" spans="1:9" x14ac:dyDescent="0.45">
      <c r="A2672" t="s">
        <v>396</v>
      </c>
      <c r="B2672">
        <v>98</v>
      </c>
      <c r="C2672">
        <v>68353550</v>
      </c>
      <c r="D2672" t="s">
        <v>1315</v>
      </c>
      <c r="E2672" t="s">
        <v>4519</v>
      </c>
      <c r="F2672" t="s">
        <v>12</v>
      </c>
      <c r="G2672">
        <v>10000000</v>
      </c>
      <c r="H2672">
        <v>2000</v>
      </c>
      <c r="I2672">
        <v>5.9</v>
      </c>
    </row>
    <row r="2673" spans="1:9" x14ac:dyDescent="0.45">
      <c r="A2673" t="s">
        <v>4520</v>
      </c>
      <c r="B2673">
        <v>109</v>
      </c>
      <c r="C2673">
        <v>78845130</v>
      </c>
      <c r="D2673" t="s">
        <v>759</v>
      </c>
      <c r="E2673" t="s">
        <v>4521</v>
      </c>
      <c r="F2673" t="s">
        <v>12</v>
      </c>
      <c r="G2673">
        <v>10000000</v>
      </c>
      <c r="H2673">
        <v>2016</v>
      </c>
      <c r="I2673">
        <v>6.1</v>
      </c>
    </row>
    <row r="2674" spans="1:9" x14ac:dyDescent="0.45">
      <c r="A2674" t="s">
        <v>3870</v>
      </c>
      <c r="B2674">
        <v>95</v>
      </c>
      <c r="C2674">
        <v>63319509</v>
      </c>
      <c r="D2674" t="s">
        <v>570</v>
      </c>
      <c r="E2674" t="s">
        <v>4522</v>
      </c>
      <c r="F2674" t="s">
        <v>12</v>
      </c>
      <c r="G2674">
        <v>10000000</v>
      </c>
      <c r="H2674">
        <v>1999</v>
      </c>
      <c r="I2674">
        <v>5.8</v>
      </c>
    </row>
    <row r="2675" spans="1:9" x14ac:dyDescent="0.45">
      <c r="A2675" t="s">
        <v>4515</v>
      </c>
      <c r="B2675">
        <v>96</v>
      </c>
      <c r="C2675">
        <v>63270259</v>
      </c>
      <c r="D2675" t="s">
        <v>1704</v>
      </c>
      <c r="E2675" t="s">
        <v>4523</v>
      </c>
      <c r="F2675" t="s">
        <v>12</v>
      </c>
      <c r="G2675">
        <v>10000000</v>
      </c>
      <c r="H2675">
        <v>2007</v>
      </c>
      <c r="I2675">
        <v>5.9</v>
      </c>
    </row>
    <row r="2676" spans="1:9" x14ac:dyDescent="0.45">
      <c r="A2676" t="s">
        <v>2269</v>
      </c>
      <c r="B2676">
        <v>101</v>
      </c>
      <c r="C2676">
        <v>55865715</v>
      </c>
      <c r="D2676" t="s">
        <v>2037</v>
      </c>
      <c r="E2676" t="s">
        <v>4524</v>
      </c>
      <c r="F2676" t="s">
        <v>12</v>
      </c>
      <c r="G2676">
        <v>10000000</v>
      </c>
      <c r="H2676">
        <v>2005</v>
      </c>
      <c r="I2676">
        <v>5.5</v>
      </c>
    </row>
    <row r="2677" spans="1:9" x14ac:dyDescent="0.45">
      <c r="A2677" t="s">
        <v>3049</v>
      </c>
      <c r="B2677">
        <v>107</v>
      </c>
      <c r="C2677">
        <v>63231524</v>
      </c>
      <c r="D2677" t="s">
        <v>481</v>
      </c>
      <c r="E2677" t="s">
        <v>4525</v>
      </c>
      <c r="F2677" t="s">
        <v>12</v>
      </c>
      <c r="G2677">
        <v>6000000</v>
      </c>
      <c r="H2677">
        <v>2006</v>
      </c>
      <c r="I2677">
        <v>5</v>
      </c>
    </row>
    <row r="2678" spans="1:9" x14ac:dyDescent="0.45">
      <c r="A2678" t="s">
        <v>161</v>
      </c>
      <c r="B2678">
        <v>119</v>
      </c>
      <c r="C2678">
        <v>52293982</v>
      </c>
      <c r="D2678" t="s">
        <v>1274</v>
      </c>
      <c r="E2678" t="s">
        <v>4526</v>
      </c>
      <c r="F2678" t="s">
        <v>12</v>
      </c>
      <c r="G2678">
        <v>13800000</v>
      </c>
      <c r="H2678">
        <v>1986</v>
      </c>
      <c r="I2678">
        <v>7</v>
      </c>
    </row>
    <row r="2679" spans="1:9" x14ac:dyDescent="0.45">
      <c r="A2679" t="s">
        <v>1491</v>
      </c>
      <c r="B2679">
        <v>100</v>
      </c>
      <c r="C2679">
        <v>50752337</v>
      </c>
      <c r="D2679" t="s">
        <v>2451</v>
      </c>
      <c r="E2679" t="s">
        <v>4527</v>
      </c>
      <c r="F2679" t="s">
        <v>12</v>
      </c>
      <c r="G2679">
        <v>10000000</v>
      </c>
      <c r="H2679">
        <v>1992</v>
      </c>
      <c r="I2679">
        <v>6.4</v>
      </c>
    </row>
    <row r="2680" spans="1:9" x14ac:dyDescent="0.45">
      <c r="A2680" t="s">
        <v>3423</v>
      </c>
      <c r="B2680">
        <v>98</v>
      </c>
      <c r="C2680">
        <v>110175871</v>
      </c>
      <c r="D2680" t="s">
        <v>1020</v>
      </c>
      <c r="E2680" t="s">
        <v>4528</v>
      </c>
      <c r="F2680" t="s">
        <v>12</v>
      </c>
      <c r="G2680">
        <v>10000000</v>
      </c>
      <c r="H2680">
        <v>2004</v>
      </c>
      <c r="I2680">
        <v>5.9</v>
      </c>
    </row>
    <row r="2681" spans="1:9" x14ac:dyDescent="0.45">
      <c r="A2681" t="s">
        <v>750</v>
      </c>
      <c r="B2681">
        <v>92</v>
      </c>
      <c r="C2681">
        <v>38624000</v>
      </c>
      <c r="D2681" t="s">
        <v>1315</v>
      </c>
      <c r="E2681" t="s">
        <v>4529</v>
      </c>
      <c r="F2681" t="s">
        <v>12</v>
      </c>
      <c r="G2681">
        <v>12000000</v>
      </c>
      <c r="H2681">
        <v>1996</v>
      </c>
      <c r="I2681">
        <v>7</v>
      </c>
    </row>
    <row r="2682" spans="1:9" x14ac:dyDescent="0.45">
      <c r="A2682" t="s">
        <v>3081</v>
      </c>
      <c r="B2682">
        <v>90</v>
      </c>
      <c r="C2682">
        <v>37470017</v>
      </c>
      <c r="D2682" t="s">
        <v>1704</v>
      </c>
      <c r="E2682" t="s">
        <v>4530</v>
      </c>
      <c r="F2682" t="s">
        <v>12</v>
      </c>
      <c r="G2682">
        <v>10000000</v>
      </c>
      <c r="H2682">
        <v>2001</v>
      </c>
      <c r="I2682">
        <v>6.1</v>
      </c>
    </row>
    <row r="2683" spans="1:9" x14ac:dyDescent="0.45">
      <c r="A2683" t="s">
        <v>1491</v>
      </c>
      <c r="B2683">
        <v>90</v>
      </c>
      <c r="C2683">
        <v>40485039</v>
      </c>
      <c r="D2683" t="s">
        <v>4531</v>
      </c>
      <c r="E2683" t="s">
        <v>4532</v>
      </c>
      <c r="F2683" t="s">
        <v>12</v>
      </c>
      <c r="G2683">
        <v>10000000</v>
      </c>
      <c r="H2683">
        <v>1989</v>
      </c>
      <c r="I2683">
        <v>6.9</v>
      </c>
    </row>
    <row r="2684" spans="1:9" x14ac:dyDescent="0.45">
      <c r="A2684" t="s">
        <v>4533</v>
      </c>
      <c r="B2684">
        <v>153</v>
      </c>
      <c r="C2684">
        <v>16800000</v>
      </c>
      <c r="D2684" t="s">
        <v>4534</v>
      </c>
      <c r="E2684" t="s">
        <v>4535</v>
      </c>
      <c r="F2684" t="s">
        <v>12</v>
      </c>
      <c r="G2684">
        <v>10000000</v>
      </c>
      <c r="H2684">
        <v>1968</v>
      </c>
      <c r="I2684">
        <v>7.5</v>
      </c>
    </row>
    <row r="2685" spans="1:9" x14ac:dyDescent="0.45">
      <c r="A2685" t="s">
        <v>1517</v>
      </c>
      <c r="B2685">
        <v>124</v>
      </c>
      <c r="C2685">
        <v>46377022</v>
      </c>
      <c r="D2685" t="s">
        <v>863</v>
      </c>
      <c r="E2685" t="s">
        <v>4536</v>
      </c>
      <c r="F2685" t="s">
        <v>12</v>
      </c>
      <c r="G2685">
        <v>10000000</v>
      </c>
      <c r="H2685">
        <v>2011</v>
      </c>
      <c r="I2685">
        <v>7.3</v>
      </c>
    </row>
    <row r="2686" spans="1:9" x14ac:dyDescent="0.45">
      <c r="A2686" t="s">
        <v>4537</v>
      </c>
      <c r="B2686">
        <v>82</v>
      </c>
      <c r="C2686">
        <v>36696761</v>
      </c>
      <c r="D2686" t="s">
        <v>2711</v>
      </c>
      <c r="E2686" t="s">
        <v>4538</v>
      </c>
      <c r="F2686" t="s">
        <v>12</v>
      </c>
      <c r="G2686">
        <v>23000000</v>
      </c>
      <c r="H2686">
        <v>2001</v>
      </c>
      <c r="I2686">
        <v>6.5</v>
      </c>
    </row>
    <row r="2687" spans="1:9" x14ac:dyDescent="0.45">
      <c r="A2687" t="s">
        <v>281</v>
      </c>
      <c r="B2687">
        <v>107</v>
      </c>
      <c r="C2687">
        <v>36200000</v>
      </c>
      <c r="D2687" t="s">
        <v>78</v>
      </c>
      <c r="E2687" t="s">
        <v>4539</v>
      </c>
      <c r="F2687" t="s">
        <v>12</v>
      </c>
      <c r="G2687">
        <v>12305523</v>
      </c>
      <c r="H2687">
        <v>1985</v>
      </c>
      <c r="I2687">
        <v>6.2</v>
      </c>
    </row>
    <row r="2688" spans="1:9" x14ac:dyDescent="0.45">
      <c r="A2688" t="s">
        <v>3466</v>
      </c>
      <c r="B2688">
        <v>97</v>
      </c>
      <c r="C2688">
        <v>35794166</v>
      </c>
      <c r="D2688" t="s">
        <v>1020</v>
      </c>
      <c r="E2688" t="s">
        <v>4540</v>
      </c>
      <c r="F2688" t="s">
        <v>12</v>
      </c>
      <c r="G2688">
        <v>10000000</v>
      </c>
      <c r="H2688">
        <v>2016</v>
      </c>
      <c r="I2688">
        <v>6</v>
      </c>
    </row>
    <row r="2689" spans="1:9" x14ac:dyDescent="0.45">
      <c r="A2689" t="s">
        <v>4344</v>
      </c>
      <c r="B2689">
        <v>80</v>
      </c>
      <c r="C2689">
        <v>33583175</v>
      </c>
      <c r="D2689" t="s">
        <v>1020</v>
      </c>
      <c r="E2689" t="s">
        <v>4541</v>
      </c>
      <c r="F2689" t="s">
        <v>12</v>
      </c>
      <c r="G2689">
        <v>10000000</v>
      </c>
      <c r="H2689">
        <v>2010</v>
      </c>
      <c r="I2689">
        <v>6.3</v>
      </c>
    </row>
    <row r="2690" spans="1:9" x14ac:dyDescent="0.45">
      <c r="A2690" t="s">
        <v>4542</v>
      </c>
      <c r="B2690">
        <v>85</v>
      </c>
      <c r="C2690">
        <v>32983713</v>
      </c>
      <c r="D2690" t="s">
        <v>863</v>
      </c>
      <c r="E2690" t="s">
        <v>4543</v>
      </c>
      <c r="F2690" t="s">
        <v>12</v>
      </c>
      <c r="G2690">
        <v>20000000</v>
      </c>
      <c r="H2690">
        <v>2002</v>
      </c>
      <c r="I2690">
        <v>5.8</v>
      </c>
    </row>
    <row r="2691" spans="1:9" x14ac:dyDescent="0.45">
      <c r="A2691" t="s">
        <v>4517</v>
      </c>
      <c r="B2691">
        <v>97</v>
      </c>
      <c r="C2691">
        <v>52200504</v>
      </c>
      <c r="D2691" t="s">
        <v>3118</v>
      </c>
      <c r="E2691" t="s">
        <v>4544</v>
      </c>
      <c r="F2691" t="s">
        <v>12</v>
      </c>
      <c r="G2691">
        <v>10000000</v>
      </c>
      <c r="H2691">
        <v>2015</v>
      </c>
      <c r="I2691">
        <v>6.1</v>
      </c>
    </row>
    <row r="2692" spans="1:9" x14ac:dyDescent="0.45">
      <c r="A2692" t="s">
        <v>4545</v>
      </c>
      <c r="B2692">
        <v>109</v>
      </c>
      <c r="C2692">
        <v>33000000</v>
      </c>
      <c r="D2692" t="s">
        <v>4546</v>
      </c>
      <c r="E2692" t="s">
        <v>4547</v>
      </c>
      <c r="F2692" t="s">
        <v>12</v>
      </c>
      <c r="G2692">
        <v>10000000</v>
      </c>
      <c r="H2692">
        <v>1985</v>
      </c>
      <c r="I2692">
        <v>6.9</v>
      </c>
    </row>
    <row r="2693" spans="1:9" x14ac:dyDescent="0.45">
      <c r="A2693" t="s">
        <v>2756</v>
      </c>
      <c r="B2693">
        <v>140</v>
      </c>
      <c r="C2693">
        <v>32101000</v>
      </c>
      <c r="D2693" t="s">
        <v>3252</v>
      </c>
      <c r="E2693" t="s">
        <v>4548</v>
      </c>
      <c r="F2693" t="s">
        <v>12</v>
      </c>
      <c r="G2693">
        <v>10000000</v>
      </c>
      <c r="H2693">
        <v>1992</v>
      </c>
      <c r="I2693">
        <v>5.4</v>
      </c>
    </row>
    <row r="2694" spans="1:9" x14ac:dyDescent="0.45">
      <c r="A2694" t="s">
        <v>4549</v>
      </c>
      <c r="B2694">
        <v>90</v>
      </c>
      <c r="C2694">
        <v>31487293</v>
      </c>
      <c r="D2694" t="s">
        <v>1923</v>
      </c>
      <c r="E2694" t="s">
        <v>4550</v>
      </c>
      <c r="F2694" t="s">
        <v>12</v>
      </c>
      <c r="G2694">
        <v>9000000</v>
      </c>
      <c r="H2694">
        <v>2008</v>
      </c>
      <c r="I2694">
        <v>6.7</v>
      </c>
    </row>
    <row r="2695" spans="1:9" x14ac:dyDescent="0.45">
      <c r="A2695" t="s">
        <v>2354</v>
      </c>
      <c r="B2695">
        <v>130</v>
      </c>
      <c r="C2695">
        <v>30651422</v>
      </c>
      <c r="D2695" t="s">
        <v>3489</v>
      </c>
      <c r="E2695" t="s">
        <v>4551</v>
      </c>
      <c r="F2695" t="s">
        <v>12</v>
      </c>
      <c r="G2695">
        <v>10000000</v>
      </c>
      <c r="H2695">
        <v>1999</v>
      </c>
      <c r="I2695">
        <v>7.4</v>
      </c>
    </row>
    <row r="2696" spans="1:9" x14ac:dyDescent="0.45">
      <c r="A2696" t="s">
        <v>4552</v>
      </c>
      <c r="B2696">
        <v>98</v>
      </c>
      <c r="C2696">
        <v>30306281</v>
      </c>
      <c r="D2696" t="s">
        <v>863</v>
      </c>
      <c r="E2696" t="s">
        <v>4553</v>
      </c>
      <c r="F2696" t="s">
        <v>12</v>
      </c>
      <c r="G2696">
        <v>10000000</v>
      </c>
      <c r="H2696">
        <v>2002</v>
      </c>
      <c r="I2696">
        <v>5.6</v>
      </c>
    </row>
    <row r="2697" spans="1:9" x14ac:dyDescent="0.45">
      <c r="A2697" t="s">
        <v>962</v>
      </c>
      <c r="B2697">
        <v>101</v>
      </c>
      <c r="C2697">
        <v>29500000</v>
      </c>
      <c r="D2697" t="s">
        <v>4554</v>
      </c>
      <c r="E2697" t="s">
        <v>4555</v>
      </c>
      <c r="F2697" t="s">
        <v>12</v>
      </c>
      <c r="G2697">
        <v>10000000</v>
      </c>
      <c r="H2697">
        <v>1983</v>
      </c>
      <c r="I2697">
        <v>6.5</v>
      </c>
    </row>
    <row r="2698" spans="1:9" x14ac:dyDescent="0.45">
      <c r="A2698" t="s">
        <v>3816</v>
      </c>
      <c r="B2698">
        <v>114</v>
      </c>
      <c r="C2698">
        <v>30050028</v>
      </c>
      <c r="D2698" t="s">
        <v>20</v>
      </c>
      <c r="E2698" t="s">
        <v>4556</v>
      </c>
      <c r="F2698" t="s">
        <v>12</v>
      </c>
      <c r="G2698">
        <v>17000000</v>
      </c>
      <c r="H2698">
        <v>1989</v>
      </c>
      <c r="I2698">
        <v>6.5</v>
      </c>
    </row>
    <row r="2699" spans="1:9" x14ac:dyDescent="0.45">
      <c r="A2699" t="s">
        <v>1303</v>
      </c>
      <c r="B2699">
        <v>100</v>
      </c>
      <c r="C2699">
        <v>29392418</v>
      </c>
      <c r="D2699" t="s">
        <v>595</v>
      </c>
      <c r="E2699" t="s">
        <v>4557</v>
      </c>
      <c r="F2699" t="s">
        <v>12</v>
      </c>
      <c r="G2699">
        <v>10000000</v>
      </c>
      <c r="H2699">
        <v>1994</v>
      </c>
      <c r="I2699">
        <v>5.8</v>
      </c>
    </row>
    <row r="2700" spans="1:9" x14ac:dyDescent="0.45">
      <c r="A2700" t="s">
        <v>3053</v>
      </c>
      <c r="B2700">
        <v>85</v>
      </c>
      <c r="C2700">
        <v>28563926</v>
      </c>
      <c r="D2700" t="s">
        <v>1366</v>
      </c>
      <c r="E2700" t="s">
        <v>4558</v>
      </c>
      <c r="F2700" t="s">
        <v>12</v>
      </c>
      <c r="G2700">
        <v>8500000</v>
      </c>
      <c r="H2700">
        <v>2002</v>
      </c>
      <c r="I2700">
        <v>5</v>
      </c>
    </row>
    <row r="2701" spans="1:9" x14ac:dyDescent="0.45">
      <c r="A2701" t="s">
        <v>4559</v>
      </c>
      <c r="B2701">
        <v>103</v>
      </c>
      <c r="C2701">
        <v>28435406</v>
      </c>
      <c r="D2701" t="s">
        <v>570</v>
      </c>
      <c r="E2701" t="s">
        <v>4560</v>
      </c>
      <c r="F2701" t="s">
        <v>12</v>
      </c>
      <c r="G2701">
        <v>12000000</v>
      </c>
      <c r="H2701">
        <v>2006</v>
      </c>
      <c r="I2701">
        <v>5.5</v>
      </c>
    </row>
    <row r="2702" spans="1:9" x14ac:dyDescent="0.45">
      <c r="A2702" t="s">
        <v>3311</v>
      </c>
      <c r="B2702">
        <v>100</v>
      </c>
      <c r="C2702">
        <v>25339117</v>
      </c>
      <c r="D2702" t="s">
        <v>570</v>
      </c>
      <c r="E2702" t="s">
        <v>4561</v>
      </c>
      <c r="F2702" t="s">
        <v>12</v>
      </c>
      <c r="G2702">
        <v>10000000</v>
      </c>
      <c r="H2702">
        <v>1998</v>
      </c>
      <c r="I2702">
        <v>6.5</v>
      </c>
    </row>
    <row r="2703" spans="1:9" x14ac:dyDescent="0.45">
      <c r="A2703" t="s">
        <v>1617</v>
      </c>
      <c r="B2703">
        <v>114</v>
      </c>
      <c r="C2703">
        <v>25600000</v>
      </c>
      <c r="D2703" t="s">
        <v>662</v>
      </c>
      <c r="E2703" t="s">
        <v>4562</v>
      </c>
      <c r="F2703" t="s">
        <v>12</v>
      </c>
      <c r="G2703">
        <v>10000000</v>
      </c>
      <c r="H2703">
        <v>1983</v>
      </c>
      <c r="I2703">
        <v>7.2</v>
      </c>
    </row>
    <row r="2704" spans="1:9" x14ac:dyDescent="0.45">
      <c r="A2704" t="s">
        <v>4563</v>
      </c>
      <c r="B2704">
        <v>97</v>
      </c>
      <c r="C2704">
        <v>27736779</v>
      </c>
      <c r="D2704" t="s">
        <v>1020</v>
      </c>
      <c r="E2704" t="s">
        <v>4564</v>
      </c>
      <c r="F2704" t="s">
        <v>12</v>
      </c>
      <c r="G2704">
        <v>10000000</v>
      </c>
      <c r="H2704">
        <v>2015</v>
      </c>
      <c r="I2704">
        <v>5.2</v>
      </c>
    </row>
    <row r="2705" spans="1:9" x14ac:dyDescent="0.45">
      <c r="A2705" t="s">
        <v>4565</v>
      </c>
      <c r="B2705">
        <v>116</v>
      </c>
      <c r="C2705">
        <v>24397469</v>
      </c>
      <c r="D2705" t="s">
        <v>2059</v>
      </c>
      <c r="E2705" t="s">
        <v>4566</v>
      </c>
      <c r="F2705" t="s">
        <v>12</v>
      </c>
      <c r="G2705">
        <v>17000000</v>
      </c>
      <c r="H2705">
        <v>2012</v>
      </c>
      <c r="I2705">
        <v>5.7</v>
      </c>
    </row>
    <row r="2706" spans="1:9" x14ac:dyDescent="0.45">
      <c r="A2706" t="s">
        <v>4136</v>
      </c>
      <c r="B2706">
        <v>96</v>
      </c>
      <c r="C2706">
        <v>20384136</v>
      </c>
      <c r="D2706" t="s">
        <v>1020</v>
      </c>
      <c r="E2706" t="s">
        <v>4567</v>
      </c>
      <c r="F2706" t="s">
        <v>12</v>
      </c>
      <c r="G2706">
        <v>10000000</v>
      </c>
      <c r="H2706">
        <v>2001</v>
      </c>
      <c r="I2706">
        <v>4.7</v>
      </c>
    </row>
    <row r="2707" spans="1:9" x14ac:dyDescent="0.45">
      <c r="A2707" t="s">
        <v>4568</v>
      </c>
      <c r="B2707">
        <v>98</v>
      </c>
      <c r="C2707">
        <v>25464480</v>
      </c>
      <c r="D2707" t="s">
        <v>1680</v>
      </c>
      <c r="E2707" t="s">
        <v>4569</v>
      </c>
      <c r="F2707" t="s">
        <v>12</v>
      </c>
      <c r="G2707">
        <v>10000000</v>
      </c>
      <c r="H2707">
        <v>2009</v>
      </c>
      <c r="I2707">
        <v>5.9</v>
      </c>
    </row>
    <row r="2708" spans="1:9" x14ac:dyDescent="0.45">
      <c r="A2708" t="s">
        <v>3655</v>
      </c>
      <c r="B2708">
        <v>105</v>
      </c>
      <c r="C2708">
        <v>20338609</v>
      </c>
      <c r="D2708" t="s">
        <v>1840</v>
      </c>
      <c r="E2708" t="s">
        <v>4570</v>
      </c>
      <c r="F2708" t="s">
        <v>12</v>
      </c>
      <c r="G2708">
        <v>10000000</v>
      </c>
      <c r="H2708">
        <v>2006</v>
      </c>
      <c r="I2708">
        <v>6.8</v>
      </c>
    </row>
    <row r="2709" spans="1:9" x14ac:dyDescent="0.45">
      <c r="A2709" t="s">
        <v>4571</v>
      </c>
      <c r="B2709">
        <v>123</v>
      </c>
      <c r="C2709">
        <v>18272447</v>
      </c>
      <c r="D2709" t="s">
        <v>1366</v>
      </c>
      <c r="E2709" t="s">
        <v>4572</v>
      </c>
      <c r="F2709" t="s">
        <v>12</v>
      </c>
      <c r="G2709">
        <v>10000000</v>
      </c>
      <c r="H2709">
        <v>1993</v>
      </c>
      <c r="I2709">
        <v>5.9</v>
      </c>
    </row>
    <row r="2710" spans="1:9" x14ac:dyDescent="0.45">
      <c r="A2710" t="s">
        <v>1793</v>
      </c>
      <c r="B2710">
        <v>93</v>
      </c>
      <c r="C2710">
        <v>17096053</v>
      </c>
      <c r="D2710" t="s">
        <v>863</v>
      </c>
      <c r="E2710" t="s">
        <v>4574</v>
      </c>
      <c r="F2710" t="s">
        <v>12</v>
      </c>
      <c r="G2710">
        <v>9000000</v>
      </c>
      <c r="H2710">
        <v>1998</v>
      </c>
      <c r="I2710">
        <v>7.7</v>
      </c>
    </row>
    <row r="2711" spans="1:9" x14ac:dyDescent="0.45">
      <c r="A2711" t="s">
        <v>2163</v>
      </c>
      <c r="B2711">
        <v>97</v>
      </c>
      <c r="C2711">
        <v>21371425</v>
      </c>
      <c r="D2711" t="s">
        <v>954</v>
      </c>
      <c r="E2711" t="s">
        <v>4575</v>
      </c>
      <c r="F2711" t="s">
        <v>12</v>
      </c>
      <c r="G2711">
        <v>10000000</v>
      </c>
      <c r="H2711">
        <v>2010</v>
      </c>
      <c r="I2711">
        <v>4.4000000000000004</v>
      </c>
    </row>
    <row r="2712" spans="1:9" x14ac:dyDescent="0.45">
      <c r="A2712" t="s">
        <v>1517</v>
      </c>
      <c r="B2712">
        <v>122</v>
      </c>
      <c r="C2712">
        <v>33071558</v>
      </c>
      <c r="D2712" t="s">
        <v>863</v>
      </c>
      <c r="E2712" t="s">
        <v>4576</v>
      </c>
      <c r="F2712" t="s">
        <v>12</v>
      </c>
      <c r="G2712">
        <v>10000000</v>
      </c>
      <c r="H2712">
        <v>2015</v>
      </c>
      <c r="I2712">
        <v>6.6</v>
      </c>
    </row>
    <row r="2713" spans="1:9" x14ac:dyDescent="0.45">
      <c r="A2713" t="s">
        <v>4577</v>
      </c>
      <c r="B2713">
        <v>101</v>
      </c>
      <c r="C2713">
        <v>17655201</v>
      </c>
      <c r="D2713" t="s">
        <v>2359</v>
      </c>
      <c r="E2713" t="s">
        <v>4578</v>
      </c>
      <c r="F2713" t="s">
        <v>12</v>
      </c>
      <c r="G2713">
        <v>10000000</v>
      </c>
      <c r="H2713">
        <v>2008</v>
      </c>
      <c r="I2713">
        <v>6.7</v>
      </c>
    </row>
    <row r="2714" spans="1:9" x14ac:dyDescent="0.45">
      <c r="A2714" t="s">
        <v>3629</v>
      </c>
      <c r="B2714">
        <v>100</v>
      </c>
      <c r="C2714">
        <v>16247775</v>
      </c>
      <c r="D2714" t="s">
        <v>928</v>
      </c>
      <c r="E2714" t="s">
        <v>4579</v>
      </c>
      <c r="F2714" t="s">
        <v>12</v>
      </c>
      <c r="G2714">
        <v>25000000</v>
      </c>
      <c r="H2714">
        <v>2005</v>
      </c>
      <c r="I2714">
        <v>5.5</v>
      </c>
    </row>
    <row r="2715" spans="1:9" x14ac:dyDescent="0.45">
      <c r="A2715" t="s">
        <v>1695</v>
      </c>
      <c r="B2715">
        <v>129</v>
      </c>
      <c r="C2715">
        <v>16153600</v>
      </c>
      <c r="D2715" t="s">
        <v>2557</v>
      </c>
      <c r="E2715" t="s">
        <v>4580</v>
      </c>
      <c r="F2715" t="s">
        <v>12</v>
      </c>
      <c r="G2715">
        <v>10000000</v>
      </c>
      <c r="H2715">
        <v>1990</v>
      </c>
      <c r="I2715">
        <v>6.5</v>
      </c>
    </row>
    <row r="2716" spans="1:9" x14ac:dyDescent="0.45">
      <c r="A2716" t="s">
        <v>1662</v>
      </c>
      <c r="B2716">
        <v>81</v>
      </c>
      <c r="C2716">
        <v>16033556</v>
      </c>
      <c r="D2716" t="s">
        <v>735</v>
      </c>
      <c r="E2716" t="s">
        <v>4581</v>
      </c>
      <c r="F2716" t="s">
        <v>12</v>
      </c>
      <c r="G2716">
        <v>10000000</v>
      </c>
      <c r="H2716">
        <v>2002</v>
      </c>
      <c r="I2716">
        <v>6.2</v>
      </c>
    </row>
    <row r="2717" spans="1:9" x14ac:dyDescent="0.45">
      <c r="A2717" t="s">
        <v>651</v>
      </c>
      <c r="B2717">
        <v>96</v>
      </c>
      <c r="C2717">
        <v>16667084</v>
      </c>
      <c r="D2717" t="s">
        <v>3913</v>
      </c>
      <c r="E2717" t="s">
        <v>4582</v>
      </c>
      <c r="F2717" t="s">
        <v>12</v>
      </c>
      <c r="G2717">
        <v>11000000</v>
      </c>
      <c r="H2717">
        <v>1990</v>
      </c>
      <c r="I2717">
        <v>7.1</v>
      </c>
    </row>
    <row r="2718" spans="1:9" x14ac:dyDescent="0.45">
      <c r="A2718" t="s">
        <v>4583</v>
      </c>
      <c r="B2718">
        <v>84</v>
      </c>
      <c r="C2718">
        <v>15417771</v>
      </c>
      <c r="D2718" t="s">
        <v>1847</v>
      </c>
      <c r="E2718" t="s">
        <v>4584</v>
      </c>
      <c r="F2718" t="s">
        <v>12</v>
      </c>
      <c r="G2718">
        <v>12600000</v>
      </c>
      <c r="H2718">
        <v>2003</v>
      </c>
      <c r="I2718">
        <v>6.1</v>
      </c>
    </row>
    <row r="2719" spans="1:9" x14ac:dyDescent="0.45">
      <c r="A2719" t="s">
        <v>4041</v>
      </c>
      <c r="B2719">
        <v>110</v>
      </c>
      <c r="C2719">
        <v>15156200</v>
      </c>
      <c r="D2719" t="s">
        <v>381</v>
      </c>
      <c r="E2719" t="s">
        <v>4586</v>
      </c>
      <c r="F2719" t="s">
        <v>12</v>
      </c>
      <c r="G2719">
        <v>30000000</v>
      </c>
      <c r="H2719">
        <v>1999</v>
      </c>
      <c r="I2719">
        <v>6</v>
      </c>
    </row>
    <row r="2720" spans="1:9" x14ac:dyDescent="0.45">
      <c r="A2720" t="s">
        <v>3742</v>
      </c>
      <c r="B2720">
        <v>130</v>
      </c>
      <c r="C2720">
        <v>21589307</v>
      </c>
      <c r="D2720" t="s">
        <v>1152</v>
      </c>
      <c r="E2720" t="s">
        <v>4587</v>
      </c>
      <c r="F2720" t="s">
        <v>12</v>
      </c>
      <c r="G2720">
        <v>10000000</v>
      </c>
      <c r="H2720">
        <v>2012</v>
      </c>
      <c r="I2720">
        <v>7.4</v>
      </c>
    </row>
    <row r="2721" spans="1:9" x14ac:dyDescent="0.45">
      <c r="A2721" t="s">
        <v>4588</v>
      </c>
      <c r="B2721">
        <v>84</v>
      </c>
      <c r="C2721">
        <v>20339754</v>
      </c>
      <c r="D2721" t="s">
        <v>339</v>
      </c>
      <c r="E2721" t="s">
        <v>4589</v>
      </c>
      <c r="F2721" t="s">
        <v>12</v>
      </c>
      <c r="G2721">
        <v>10000000</v>
      </c>
      <c r="H2721">
        <v>2007</v>
      </c>
      <c r="I2721">
        <v>5.9</v>
      </c>
    </row>
    <row r="2722" spans="1:9" x14ac:dyDescent="0.45">
      <c r="A2722" t="s">
        <v>4590</v>
      </c>
      <c r="B2722">
        <v>106</v>
      </c>
      <c r="C2722">
        <v>28873374</v>
      </c>
      <c r="D2722" t="s">
        <v>1364</v>
      </c>
      <c r="E2722" t="s">
        <v>4591</v>
      </c>
      <c r="F2722" t="s">
        <v>12</v>
      </c>
      <c r="G2722">
        <v>10000000</v>
      </c>
      <c r="H2722">
        <v>2013</v>
      </c>
      <c r="I2722">
        <v>4.0999999999999996</v>
      </c>
    </row>
    <row r="2723" spans="1:9" x14ac:dyDescent="0.45">
      <c r="A2723" t="s">
        <v>4592</v>
      </c>
      <c r="B2723">
        <v>76</v>
      </c>
      <c r="C2723">
        <v>13684949</v>
      </c>
      <c r="D2723" t="s">
        <v>155</v>
      </c>
      <c r="E2723" t="s">
        <v>4593</v>
      </c>
      <c r="F2723" t="s">
        <v>12</v>
      </c>
      <c r="G2723">
        <v>3000000</v>
      </c>
      <c r="H2723">
        <v>2002</v>
      </c>
      <c r="I2723">
        <v>5.9</v>
      </c>
    </row>
    <row r="2724" spans="1:9" x14ac:dyDescent="0.45">
      <c r="A2724" t="s">
        <v>4475</v>
      </c>
      <c r="B2724">
        <v>99</v>
      </c>
      <c r="C2724">
        <v>14597405</v>
      </c>
      <c r="D2724" t="s">
        <v>526</v>
      </c>
      <c r="E2724" t="s">
        <v>4594</v>
      </c>
      <c r="F2724" t="s">
        <v>12</v>
      </c>
      <c r="G2724">
        <v>6400000</v>
      </c>
      <c r="H2724">
        <v>2011</v>
      </c>
      <c r="I2724">
        <v>7</v>
      </c>
    </row>
    <row r="2725" spans="1:9" x14ac:dyDescent="0.45">
      <c r="A2725" t="s">
        <v>2274</v>
      </c>
      <c r="B2725">
        <v>96</v>
      </c>
      <c r="C2725">
        <v>12570442</v>
      </c>
      <c r="D2725" t="s">
        <v>1774</v>
      </c>
      <c r="E2725" t="s">
        <v>4595</v>
      </c>
      <c r="F2725" t="s">
        <v>12</v>
      </c>
      <c r="G2725">
        <v>10000000</v>
      </c>
      <c r="H2725">
        <v>2005</v>
      </c>
      <c r="I2725">
        <v>6.8</v>
      </c>
    </row>
    <row r="2726" spans="1:9" x14ac:dyDescent="0.45">
      <c r="A2726" t="s">
        <v>4596</v>
      </c>
      <c r="B2726">
        <v>104</v>
      </c>
      <c r="C2726">
        <v>12514138</v>
      </c>
      <c r="D2726" t="s">
        <v>73</v>
      </c>
      <c r="E2726" t="s">
        <v>4597</v>
      </c>
      <c r="F2726" t="s">
        <v>12</v>
      </c>
      <c r="G2726">
        <v>10000000</v>
      </c>
      <c r="H2726">
        <v>1997</v>
      </c>
      <c r="I2726">
        <v>7.4</v>
      </c>
    </row>
    <row r="2727" spans="1:9" x14ac:dyDescent="0.45">
      <c r="A2727" t="s">
        <v>4598</v>
      </c>
      <c r="B2727">
        <v>108</v>
      </c>
      <c r="C2727">
        <v>43771291</v>
      </c>
      <c r="D2727" t="s">
        <v>284</v>
      </c>
      <c r="E2727" t="s">
        <v>4599</v>
      </c>
      <c r="F2727" t="s">
        <v>12</v>
      </c>
      <c r="G2727">
        <v>5000000</v>
      </c>
      <c r="H2727">
        <v>2015</v>
      </c>
      <c r="I2727">
        <v>7.1</v>
      </c>
    </row>
    <row r="2728" spans="1:9" x14ac:dyDescent="0.45">
      <c r="A2728" t="s">
        <v>4600</v>
      </c>
      <c r="B2728">
        <v>108</v>
      </c>
      <c r="C2728">
        <v>11703287</v>
      </c>
      <c r="D2728" t="s">
        <v>2325</v>
      </c>
      <c r="E2728" t="s">
        <v>4601</v>
      </c>
      <c r="F2728" t="s">
        <v>12</v>
      </c>
      <c r="G2728">
        <v>10000000</v>
      </c>
      <c r="H2728">
        <v>2005</v>
      </c>
      <c r="I2728">
        <v>7</v>
      </c>
    </row>
    <row r="2729" spans="1:9" x14ac:dyDescent="0.45">
      <c r="A2729" t="s">
        <v>2475</v>
      </c>
      <c r="B2729">
        <v>87</v>
      </c>
      <c r="C2729">
        <v>11560259</v>
      </c>
      <c r="D2729" t="s">
        <v>570</v>
      </c>
      <c r="E2729" t="s">
        <v>4602</v>
      </c>
      <c r="F2729" t="s">
        <v>12</v>
      </c>
      <c r="G2729">
        <v>22000000</v>
      </c>
      <c r="H2729">
        <v>2001</v>
      </c>
      <c r="I2729">
        <v>5.8</v>
      </c>
    </row>
    <row r="2730" spans="1:9" x14ac:dyDescent="0.45">
      <c r="A2730" t="s">
        <v>4330</v>
      </c>
      <c r="B2730">
        <v>89</v>
      </c>
      <c r="C2730">
        <v>10824921</v>
      </c>
      <c r="D2730" t="s">
        <v>565</v>
      </c>
      <c r="E2730" t="s">
        <v>4603</v>
      </c>
      <c r="F2730" t="s">
        <v>12</v>
      </c>
      <c r="G2730">
        <v>10000000</v>
      </c>
      <c r="H2730">
        <v>1999</v>
      </c>
      <c r="I2730">
        <v>7.8</v>
      </c>
    </row>
    <row r="2731" spans="1:9" x14ac:dyDescent="0.45">
      <c r="A2731" t="s">
        <v>4604</v>
      </c>
      <c r="B2731">
        <v>97</v>
      </c>
      <c r="C2731">
        <v>10561238</v>
      </c>
      <c r="D2731" t="s">
        <v>4605</v>
      </c>
      <c r="E2731" t="s">
        <v>4606</v>
      </c>
      <c r="F2731" t="s">
        <v>12</v>
      </c>
      <c r="G2731">
        <v>10000000</v>
      </c>
      <c r="H2731">
        <v>1999</v>
      </c>
      <c r="I2731">
        <v>6.5</v>
      </c>
    </row>
    <row r="2732" spans="1:9" x14ac:dyDescent="0.45">
      <c r="A2732" t="s">
        <v>88</v>
      </c>
      <c r="B2732">
        <v>106</v>
      </c>
      <c r="C2732">
        <v>14479776</v>
      </c>
      <c r="D2732" t="s">
        <v>4607</v>
      </c>
      <c r="E2732" t="s">
        <v>4608</v>
      </c>
      <c r="F2732" t="s">
        <v>12</v>
      </c>
      <c r="G2732">
        <v>10000000</v>
      </c>
      <c r="H2732">
        <v>2014</v>
      </c>
      <c r="I2732">
        <v>7</v>
      </c>
    </row>
    <row r="2733" spans="1:9" x14ac:dyDescent="0.45">
      <c r="A2733" t="s">
        <v>77</v>
      </c>
      <c r="B2733">
        <v>100</v>
      </c>
      <c r="C2733">
        <v>9801782</v>
      </c>
      <c r="D2733" t="s">
        <v>1984</v>
      </c>
      <c r="E2733" t="s">
        <v>4609</v>
      </c>
      <c r="F2733" t="s">
        <v>12</v>
      </c>
      <c r="G2733">
        <v>10000000</v>
      </c>
      <c r="H2733">
        <v>1998</v>
      </c>
      <c r="I2733">
        <v>6.3</v>
      </c>
    </row>
    <row r="2734" spans="1:9" x14ac:dyDescent="0.45">
      <c r="A2734" t="s">
        <v>3835</v>
      </c>
      <c r="B2734">
        <v>89</v>
      </c>
      <c r="C2734">
        <v>8070311</v>
      </c>
      <c r="D2734" t="s">
        <v>570</v>
      </c>
      <c r="E2734" t="s">
        <v>4610</v>
      </c>
      <c r="F2734" t="s">
        <v>12</v>
      </c>
      <c r="G2734">
        <v>10000000</v>
      </c>
      <c r="H2734">
        <v>2004</v>
      </c>
      <c r="I2734">
        <v>5.3</v>
      </c>
    </row>
    <row r="2735" spans="1:9" x14ac:dyDescent="0.45">
      <c r="A2735" t="s">
        <v>3151</v>
      </c>
      <c r="B2735">
        <v>95</v>
      </c>
      <c r="C2735">
        <v>8460995</v>
      </c>
      <c r="D2735" t="s">
        <v>484</v>
      </c>
      <c r="E2735" t="s">
        <v>4611</v>
      </c>
      <c r="F2735" t="s">
        <v>12</v>
      </c>
      <c r="G2735">
        <v>10000000</v>
      </c>
      <c r="H2735">
        <v>2010</v>
      </c>
      <c r="I2735">
        <v>5.5</v>
      </c>
    </row>
    <row r="2736" spans="1:9" x14ac:dyDescent="0.45">
      <c r="A2736" t="s">
        <v>1876</v>
      </c>
      <c r="B2736">
        <v>97</v>
      </c>
      <c r="C2736">
        <v>8111360</v>
      </c>
      <c r="D2736" t="s">
        <v>730</v>
      </c>
      <c r="E2736" t="s">
        <v>4612</v>
      </c>
      <c r="F2736" t="s">
        <v>12</v>
      </c>
      <c r="G2736">
        <v>10000000</v>
      </c>
      <c r="H2736">
        <v>2002</v>
      </c>
      <c r="I2736">
        <v>7.4</v>
      </c>
    </row>
    <row r="2737" spans="1:9" x14ac:dyDescent="0.45">
      <c r="A2737" t="s">
        <v>2840</v>
      </c>
      <c r="B2737">
        <v>94</v>
      </c>
      <c r="C2737">
        <v>8828771</v>
      </c>
      <c r="D2737" t="s">
        <v>565</v>
      </c>
      <c r="E2737" t="s">
        <v>4613</v>
      </c>
      <c r="F2737" t="s">
        <v>12</v>
      </c>
      <c r="G2737">
        <v>6000000</v>
      </c>
      <c r="H2737">
        <v>2013</v>
      </c>
      <c r="I2737">
        <v>4.3</v>
      </c>
    </row>
    <row r="2738" spans="1:9" x14ac:dyDescent="0.45">
      <c r="A2738" t="s">
        <v>4614</v>
      </c>
      <c r="B2738">
        <v>95</v>
      </c>
      <c r="C2738">
        <v>7563670</v>
      </c>
      <c r="D2738" t="s">
        <v>1226</v>
      </c>
      <c r="E2738" t="s">
        <v>4615</v>
      </c>
      <c r="F2738" t="s">
        <v>12</v>
      </c>
      <c r="G2738">
        <v>10000000</v>
      </c>
      <c r="H2738">
        <v>2008</v>
      </c>
      <c r="I2738">
        <v>5.2</v>
      </c>
    </row>
    <row r="2739" spans="1:9" x14ac:dyDescent="0.45">
      <c r="A2739" t="s">
        <v>4616</v>
      </c>
      <c r="B2739">
        <v>101</v>
      </c>
      <c r="C2739">
        <v>6619173</v>
      </c>
      <c r="D2739" t="s">
        <v>4617</v>
      </c>
      <c r="E2739" t="s">
        <v>4618</v>
      </c>
      <c r="F2739" t="s">
        <v>12</v>
      </c>
      <c r="G2739">
        <v>10000000</v>
      </c>
      <c r="H2739">
        <v>2012</v>
      </c>
      <c r="I2739">
        <v>6.7</v>
      </c>
    </row>
    <row r="2740" spans="1:9" x14ac:dyDescent="0.45">
      <c r="A2740" t="s">
        <v>2529</v>
      </c>
      <c r="B2740">
        <v>101</v>
      </c>
      <c r="C2740">
        <v>6712241</v>
      </c>
      <c r="D2740" t="s">
        <v>662</v>
      </c>
      <c r="E2740" t="s">
        <v>4619</v>
      </c>
      <c r="F2740" t="s">
        <v>12</v>
      </c>
      <c r="G2740">
        <v>7500000</v>
      </c>
      <c r="H2740">
        <v>1998</v>
      </c>
      <c r="I2740">
        <v>8.6</v>
      </c>
    </row>
    <row r="2741" spans="1:9" x14ac:dyDescent="0.45">
      <c r="A2741" t="s">
        <v>4620</v>
      </c>
      <c r="B2741">
        <v>82</v>
      </c>
      <c r="C2741">
        <v>6842058</v>
      </c>
      <c r="D2741" t="s">
        <v>1634</v>
      </c>
      <c r="E2741" t="s">
        <v>4621</v>
      </c>
      <c r="F2741" t="s">
        <v>12</v>
      </c>
      <c r="G2741">
        <v>10000000</v>
      </c>
      <c r="H2741">
        <v>2012</v>
      </c>
      <c r="I2741">
        <v>6.1</v>
      </c>
    </row>
    <row r="2742" spans="1:9" x14ac:dyDescent="0.45">
      <c r="A2742" t="s">
        <v>4622</v>
      </c>
      <c r="B2742">
        <v>74</v>
      </c>
      <c r="C2742">
        <v>6491350</v>
      </c>
      <c r="D2742" t="s">
        <v>2614</v>
      </c>
      <c r="E2742" t="s">
        <v>4623</v>
      </c>
      <c r="F2742" t="s">
        <v>12</v>
      </c>
      <c r="G2742">
        <v>10000000</v>
      </c>
      <c r="H2742">
        <v>2004</v>
      </c>
      <c r="I2742">
        <v>5.8</v>
      </c>
    </row>
    <row r="2743" spans="1:9" x14ac:dyDescent="0.45">
      <c r="A2743" t="s">
        <v>4624</v>
      </c>
      <c r="B2743">
        <v>130</v>
      </c>
      <c r="C2743">
        <v>9473382</v>
      </c>
      <c r="D2743" t="s">
        <v>4625</v>
      </c>
      <c r="E2743" t="s">
        <v>4626</v>
      </c>
      <c r="F2743" t="s">
        <v>496</v>
      </c>
      <c r="G2743">
        <v>10000000</v>
      </c>
      <c r="H2743">
        <v>1998</v>
      </c>
      <c r="I2743">
        <v>7.7</v>
      </c>
    </row>
    <row r="2744" spans="1:9" x14ac:dyDescent="0.45">
      <c r="A2744" t="s">
        <v>1951</v>
      </c>
      <c r="B2744">
        <v>112</v>
      </c>
      <c r="C2744">
        <v>6197866</v>
      </c>
      <c r="D2744" t="s">
        <v>526</v>
      </c>
      <c r="E2744" t="s">
        <v>4627</v>
      </c>
      <c r="F2744" t="s">
        <v>12</v>
      </c>
      <c r="G2744">
        <v>10000000</v>
      </c>
      <c r="H2744">
        <v>1999</v>
      </c>
      <c r="I2744">
        <v>8</v>
      </c>
    </row>
    <row r="2745" spans="1:9" x14ac:dyDescent="0.45">
      <c r="A2745" t="s">
        <v>4628</v>
      </c>
      <c r="B2745">
        <v>96</v>
      </c>
      <c r="C2745">
        <v>6044618</v>
      </c>
      <c r="D2745" t="s">
        <v>4629</v>
      </c>
      <c r="E2745" t="s">
        <v>4630</v>
      </c>
      <c r="F2745" t="s">
        <v>12</v>
      </c>
      <c r="G2745">
        <v>10000000</v>
      </c>
      <c r="H2745">
        <v>2002</v>
      </c>
      <c r="I2745">
        <v>5.6</v>
      </c>
    </row>
    <row r="2746" spans="1:9" x14ac:dyDescent="0.45">
      <c r="A2746" t="s">
        <v>4631</v>
      </c>
      <c r="B2746">
        <v>89</v>
      </c>
      <c r="C2746">
        <v>7764027</v>
      </c>
      <c r="D2746" t="s">
        <v>863</v>
      </c>
      <c r="E2746" t="s">
        <v>4632</v>
      </c>
      <c r="F2746" t="s">
        <v>12</v>
      </c>
      <c r="G2746">
        <v>10000000</v>
      </c>
      <c r="H2746">
        <v>2013</v>
      </c>
      <c r="I2746">
        <v>6.7</v>
      </c>
    </row>
    <row r="2747" spans="1:9" x14ac:dyDescent="0.45">
      <c r="A2747" t="s">
        <v>3491</v>
      </c>
      <c r="B2747">
        <v>121</v>
      </c>
      <c r="C2747">
        <v>21569041</v>
      </c>
      <c r="D2747" t="s">
        <v>1152</v>
      </c>
      <c r="E2747" t="s">
        <v>4634</v>
      </c>
      <c r="F2747" t="s">
        <v>12</v>
      </c>
      <c r="G2747">
        <v>9000000</v>
      </c>
      <c r="H2747">
        <v>2014</v>
      </c>
      <c r="I2747">
        <v>6.6</v>
      </c>
    </row>
    <row r="2748" spans="1:9" x14ac:dyDescent="0.45">
      <c r="A2748" t="s">
        <v>4635</v>
      </c>
      <c r="B2748">
        <v>85</v>
      </c>
      <c r="C2748">
        <v>4356743</v>
      </c>
      <c r="D2748" t="s">
        <v>928</v>
      </c>
      <c r="E2748" t="s">
        <v>4636</v>
      </c>
      <c r="F2748" t="s">
        <v>12</v>
      </c>
      <c r="G2748">
        <v>16000000</v>
      </c>
      <c r="H2748">
        <v>2001</v>
      </c>
      <c r="I2748">
        <v>4.0999999999999996</v>
      </c>
    </row>
    <row r="2749" spans="1:9" x14ac:dyDescent="0.45">
      <c r="A2749" t="s">
        <v>3196</v>
      </c>
      <c r="B2749">
        <v>120</v>
      </c>
      <c r="C2749">
        <v>5484375</v>
      </c>
      <c r="D2749" t="s">
        <v>4637</v>
      </c>
      <c r="E2749" t="s">
        <v>4638</v>
      </c>
      <c r="F2749" t="s">
        <v>12</v>
      </c>
      <c r="G2749">
        <v>10000000</v>
      </c>
      <c r="H2749">
        <v>2006</v>
      </c>
      <c r="I2749">
        <v>7.3</v>
      </c>
    </row>
    <row r="2750" spans="1:9" x14ac:dyDescent="0.45">
      <c r="A2750" t="s">
        <v>4639</v>
      </c>
      <c r="B2750">
        <v>106</v>
      </c>
      <c r="C2750">
        <v>5348317</v>
      </c>
      <c r="D2750" t="s">
        <v>1840</v>
      </c>
      <c r="E2750" t="s">
        <v>4640</v>
      </c>
      <c r="F2750" t="s">
        <v>12</v>
      </c>
      <c r="G2750">
        <v>10000000</v>
      </c>
      <c r="H2750">
        <v>2015</v>
      </c>
      <c r="I2750">
        <v>7.1</v>
      </c>
    </row>
    <row r="2751" spans="1:9" x14ac:dyDescent="0.45">
      <c r="A2751" t="s">
        <v>4641</v>
      </c>
      <c r="B2751">
        <v>83</v>
      </c>
      <c r="C2751">
        <v>4244155</v>
      </c>
      <c r="D2751" t="s">
        <v>863</v>
      </c>
      <c r="E2751" t="s">
        <v>4642</v>
      </c>
      <c r="F2751" t="s">
        <v>12</v>
      </c>
      <c r="G2751">
        <v>10000000</v>
      </c>
      <c r="H2751">
        <v>2011</v>
      </c>
      <c r="I2751">
        <v>6.5</v>
      </c>
    </row>
    <row r="2752" spans="1:9" x14ac:dyDescent="0.45">
      <c r="A2752" t="s">
        <v>4643</v>
      </c>
      <c r="B2752">
        <v>120</v>
      </c>
      <c r="C2752">
        <v>5004648</v>
      </c>
      <c r="D2752" t="s">
        <v>73</v>
      </c>
      <c r="E2752" t="s">
        <v>4644</v>
      </c>
      <c r="F2752" t="s">
        <v>3135</v>
      </c>
      <c r="G2752">
        <v>10000000</v>
      </c>
      <c r="H2752">
        <v>2009</v>
      </c>
      <c r="I2752">
        <v>7</v>
      </c>
    </row>
    <row r="2753" spans="1:9" x14ac:dyDescent="0.45">
      <c r="A2753" t="s">
        <v>4645</v>
      </c>
      <c r="B2753">
        <v>111</v>
      </c>
      <c r="C2753">
        <v>3333823</v>
      </c>
      <c r="D2753" t="s">
        <v>1852</v>
      </c>
      <c r="E2753" t="s">
        <v>4646</v>
      </c>
      <c r="F2753" t="s">
        <v>12</v>
      </c>
      <c r="G2753">
        <v>10000000</v>
      </c>
      <c r="H2753">
        <v>2012</v>
      </c>
      <c r="I2753">
        <v>5.5</v>
      </c>
    </row>
    <row r="2754" spans="1:9" x14ac:dyDescent="0.45">
      <c r="A2754" t="s">
        <v>4647</v>
      </c>
      <c r="B2754">
        <v>100</v>
      </c>
      <c r="C2754">
        <v>3275585</v>
      </c>
      <c r="D2754" t="s">
        <v>152</v>
      </c>
      <c r="E2754" t="s">
        <v>4648</v>
      </c>
      <c r="F2754" t="s">
        <v>12</v>
      </c>
      <c r="G2754">
        <v>11500000</v>
      </c>
      <c r="H2754">
        <v>1993</v>
      </c>
      <c r="I2754">
        <v>6.6</v>
      </c>
    </row>
    <row r="2755" spans="1:9" x14ac:dyDescent="0.45">
      <c r="A2755" t="s">
        <v>520</v>
      </c>
      <c r="B2755">
        <v>89</v>
      </c>
      <c r="C2755">
        <v>3193102</v>
      </c>
      <c r="D2755" t="s">
        <v>737</v>
      </c>
      <c r="E2755" t="s">
        <v>4649</v>
      </c>
      <c r="F2755" t="s">
        <v>12</v>
      </c>
      <c r="G2755">
        <v>9000000</v>
      </c>
      <c r="H2755">
        <v>1999</v>
      </c>
      <c r="I2755">
        <v>7.1</v>
      </c>
    </row>
    <row r="2756" spans="1:9" x14ac:dyDescent="0.45">
      <c r="A2756" t="s">
        <v>2767</v>
      </c>
      <c r="B2756">
        <v>115</v>
      </c>
      <c r="C2756">
        <v>54557348</v>
      </c>
      <c r="D2756" t="s">
        <v>730</v>
      </c>
      <c r="E2756" t="s">
        <v>4650</v>
      </c>
      <c r="F2756" t="s">
        <v>12</v>
      </c>
      <c r="G2756">
        <v>6500000</v>
      </c>
      <c r="H2756">
        <v>2004</v>
      </c>
      <c r="I2756">
        <v>7.9</v>
      </c>
    </row>
    <row r="2757" spans="1:9" x14ac:dyDescent="0.45">
      <c r="A2757" t="s">
        <v>4651</v>
      </c>
      <c r="B2757">
        <v>135</v>
      </c>
      <c r="C2757">
        <v>3041803</v>
      </c>
      <c r="D2757" t="s">
        <v>73</v>
      </c>
      <c r="E2757" t="s">
        <v>4652</v>
      </c>
      <c r="F2757" t="s">
        <v>12</v>
      </c>
      <c r="G2757">
        <v>10000000</v>
      </c>
      <c r="H2757">
        <v>2000</v>
      </c>
      <c r="I2757">
        <v>7.1</v>
      </c>
    </row>
    <row r="2758" spans="1:9" x14ac:dyDescent="0.45">
      <c r="A2758" t="s">
        <v>4653</v>
      </c>
      <c r="B2758">
        <v>92</v>
      </c>
      <c r="C2758">
        <v>3060858</v>
      </c>
      <c r="D2758" t="s">
        <v>310</v>
      </c>
      <c r="E2758" t="s">
        <v>4654</v>
      </c>
      <c r="F2758" t="s">
        <v>12</v>
      </c>
      <c r="G2758">
        <v>10000000</v>
      </c>
      <c r="H2758">
        <v>1987</v>
      </c>
      <c r="I2758">
        <v>5.6</v>
      </c>
    </row>
    <row r="2759" spans="1:9" x14ac:dyDescent="0.45">
      <c r="A2759" t="s">
        <v>3081</v>
      </c>
      <c r="B2759">
        <v>120</v>
      </c>
      <c r="C2759">
        <v>1055654</v>
      </c>
      <c r="D2759" t="s">
        <v>1639</v>
      </c>
      <c r="E2759" t="s">
        <v>4655</v>
      </c>
      <c r="F2759" t="s">
        <v>12</v>
      </c>
      <c r="G2759">
        <v>10000000</v>
      </c>
      <c r="H2759">
        <v>2006</v>
      </c>
      <c r="I2759">
        <v>7.3</v>
      </c>
    </row>
    <row r="2760" spans="1:9" x14ac:dyDescent="0.45">
      <c r="A2760" t="s">
        <v>1695</v>
      </c>
      <c r="B2760">
        <v>135</v>
      </c>
      <c r="C2760">
        <v>2185266</v>
      </c>
      <c r="D2760" t="s">
        <v>1840</v>
      </c>
      <c r="E2760" t="s">
        <v>4656</v>
      </c>
      <c r="F2760" t="s">
        <v>12</v>
      </c>
      <c r="G2760">
        <v>10000000</v>
      </c>
      <c r="H2760">
        <v>2000</v>
      </c>
      <c r="I2760">
        <v>6.5</v>
      </c>
    </row>
    <row r="2761" spans="1:9" x14ac:dyDescent="0.45">
      <c r="A2761" t="s">
        <v>4657</v>
      </c>
      <c r="B2761">
        <v>93</v>
      </c>
      <c r="C2761">
        <v>26583369</v>
      </c>
      <c r="D2761" t="s">
        <v>1020</v>
      </c>
      <c r="E2761" t="s">
        <v>4658</v>
      </c>
      <c r="F2761" t="s">
        <v>12</v>
      </c>
      <c r="G2761">
        <v>10000000</v>
      </c>
      <c r="H2761">
        <v>2016</v>
      </c>
      <c r="I2761">
        <v>4.8</v>
      </c>
    </row>
    <row r="2762" spans="1:9" x14ac:dyDescent="0.45">
      <c r="A2762" t="s">
        <v>4342</v>
      </c>
      <c r="B2762">
        <v>118</v>
      </c>
      <c r="C2762">
        <v>800000</v>
      </c>
      <c r="D2762" t="s">
        <v>4148</v>
      </c>
      <c r="E2762" t="s">
        <v>4659</v>
      </c>
      <c r="F2762" t="s">
        <v>12</v>
      </c>
      <c r="G2762">
        <v>14000000</v>
      </c>
      <c r="H2762">
        <v>1981</v>
      </c>
      <c r="I2762">
        <v>5.2</v>
      </c>
    </row>
    <row r="2763" spans="1:9" x14ac:dyDescent="0.45">
      <c r="A2763" t="s">
        <v>4660</v>
      </c>
      <c r="B2763">
        <v>97</v>
      </c>
      <c r="C2763">
        <v>7574066</v>
      </c>
      <c r="D2763" t="s">
        <v>863</v>
      </c>
      <c r="E2763" t="s">
        <v>4661</v>
      </c>
      <c r="F2763" t="s">
        <v>12</v>
      </c>
      <c r="G2763">
        <v>10000000</v>
      </c>
      <c r="H2763">
        <v>2014</v>
      </c>
      <c r="I2763">
        <v>6.3</v>
      </c>
    </row>
    <row r="2764" spans="1:9" x14ac:dyDescent="0.45">
      <c r="A2764" t="s">
        <v>68</v>
      </c>
      <c r="B2764">
        <v>98</v>
      </c>
      <c r="C2764">
        <v>1754319</v>
      </c>
      <c r="D2764" t="s">
        <v>73</v>
      </c>
      <c r="E2764" t="s">
        <v>4662</v>
      </c>
      <c r="F2764" t="s">
        <v>12</v>
      </c>
      <c r="G2764">
        <v>10000000</v>
      </c>
      <c r="H2764">
        <v>2011</v>
      </c>
      <c r="I2764">
        <v>7.2</v>
      </c>
    </row>
    <row r="2765" spans="1:9" x14ac:dyDescent="0.45">
      <c r="A2765" t="s">
        <v>1801</v>
      </c>
      <c r="B2765">
        <v>98</v>
      </c>
      <c r="C2765">
        <v>1641788</v>
      </c>
      <c r="D2765" t="s">
        <v>658</v>
      </c>
      <c r="E2765" t="s">
        <v>4663</v>
      </c>
      <c r="F2765" t="s">
        <v>12</v>
      </c>
      <c r="G2765">
        <v>8000000</v>
      </c>
      <c r="H2765">
        <v>2002</v>
      </c>
      <c r="I2765">
        <v>6.8</v>
      </c>
    </row>
    <row r="2766" spans="1:9" x14ac:dyDescent="0.45">
      <c r="A2766" t="s">
        <v>4664</v>
      </c>
      <c r="B2766">
        <v>101</v>
      </c>
      <c r="C2766">
        <v>1631839</v>
      </c>
      <c r="D2766" t="s">
        <v>1431</v>
      </c>
      <c r="E2766" t="s">
        <v>4665</v>
      </c>
      <c r="F2766" t="s">
        <v>12</v>
      </c>
      <c r="G2766">
        <v>10000000</v>
      </c>
      <c r="H2766">
        <v>2000</v>
      </c>
      <c r="I2766">
        <v>5.7</v>
      </c>
    </row>
    <row r="2767" spans="1:9" x14ac:dyDescent="0.45">
      <c r="A2767" t="s">
        <v>3233</v>
      </c>
      <c r="B2767">
        <v>132</v>
      </c>
      <c r="C2767">
        <v>1309849</v>
      </c>
      <c r="D2767" t="s">
        <v>73</v>
      </c>
      <c r="E2767" t="s">
        <v>4666</v>
      </c>
      <c r="F2767" t="s">
        <v>12</v>
      </c>
      <c r="G2767">
        <v>10000000</v>
      </c>
      <c r="H2767">
        <v>2002</v>
      </c>
      <c r="I2767">
        <v>7.2</v>
      </c>
    </row>
    <row r="2768" spans="1:9" x14ac:dyDescent="0.45">
      <c r="A2768" t="s">
        <v>2623</v>
      </c>
      <c r="B2768">
        <v>106</v>
      </c>
      <c r="C2768">
        <v>1939441</v>
      </c>
      <c r="D2768" t="s">
        <v>584</v>
      </c>
      <c r="E2768" t="s">
        <v>4667</v>
      </c>
      <c r="F2768" t="s">
        <v>12</v>
      </c>
      <c r="G2768">
        <v>10000000</v>
      </c>
      <c r="H2768">
        <v>2012</v>
      </c>
      <c r="I2768">
        <v>6.9</v>
      </c>
    </row>
    <row r="2769" spans="1:9" x14ac:dyDescent="0.45">
      <c r="A2769" t="s">
        <v>4241</v>
      </c>
      <c r="B2769">
        <v>87</v>
      </c>
      <c r="C2769">
        <v>1276984</v>
      </c>
      <c r="D2769" t="s">
        <v>1984</v>
      </c>
      <c r="E2769" t="s">
        <v>4668</v>
      </c>
      <c r="F2769" t="s">
        <v>12</v>
      </c>
      <c r="G2769">
        <v>10000000</v>
      </c>
      <c r="H2769">
        <v>2000</v>
      </c>
      <c r="I2769">
        <v>6.2</v>
      </c>
    </row>
    <row r="2770" spans="1:9" x14ac:dyDescent="0.45">
      <c r="A2770" t="s">
        <v>1578</v>
      </c>
      <c r="B2770">
        <v>98</v>
      </c>
      <c r="C2770">
        <v>1987762</v>
      </c>
      <c r="D2770" t="s">
        <v>1763</v>
      </c>
      <c r="E2770" t="s">
        <v>4669</v>
      </c>
      <c r="F2770" t="s">
        <v>12</v>
      </c>
      <c r="G2770">
        <v>11000000</v>
      </c>
      <c r="H2770">
        <v>2011</v>
      </c>
      <c r="I2770">
        <v>6.7</v>
      </c>
    </row>
    <row r="2771" spans="1:9" x14ac:dyDescent="0.45">
      <c r="A2771" t="s">
        <v>4670</v>
      </c>
      <c r="B2771">
        <v>96</v>
      </c>
      <c r="C2771">
        <v>1474508</v>
      </c>
      <c r="D2771" t="s">
        <v>863</v>
      </c>
      <c r="E2771" t="s">
        <v>4671</v>
      </c>
      <c r="F2771" t="s">
        <v>12</v>
      </c>
      <c r="G2771">
        <v>5000000</v>
      </c>
      <c r="H2771">
        <v>2009</v>
      </c>
      <c r="I2771">
        <v>6.5</v>
      </c>
    </row>
    <row r="2772" spans="1:9" x14ac:dyDescent="0.45">
      <c r="A2772" t="s">
        <v>4672</v>
      </c>
      <c r="B2772">
        <v>104</v>
      </c>
      <c r="C2772">
        <v>1011054</v>
      </c>
      <c r="D2772" t="s">
        <v>730</v>
      </c>
      <c r="E2772" t="s">
        <v>4673</v>
      </c>
      <c r="F2772" t="s">
        <v>12</v>
      </c>
      <c r="G2772">
        <v>10000000</v>
      </c>
      <c r="H2772">
        <v>2003</v>
      </c>
      <c r="I2772">
        <v>7.2</v>
      </c>
    </row>
    <row r="2773" spans="1:9" x14ac:dyDescent="0.45">
      <c r="A2773" t="s">
        <v>4674</v>
      </c>
      <c r="B2773">
        <v>93</v>
      </c>
      <c r="C2773">
        <v>900926</v>
      </c>
      <c r="D2773" t="s">
        <v>565</v>
      </c>
      <c r="E2773" t="s">
        <v>4675</v>
      </c>
      <c r="F2773" t="s">
        <v>12</v>
      </c>
      <c r="G2773">
        <v>10000000</v>
      </c>
      <c r="H2773">
        <v>2007</v>
      </c>
      <c r="I2773">
        <v>5.3</v>
      </c>
    </row>
    <row r="2774" spans="1:9" x14ac:dyDescent="0.45">
      <c r="A2774" t="s">
        <v>2307</v>
      </c>
      <c r="B2774">
        <v>95</v>
      </c>
      <c r="C2774">
        <v>866778</v>
      </c>
      <c r="D2774" t="s">
        <v>73</v>
      </c>
      <c r="E2774" t="s">
        <v>4676</v>
      </c>
      <c r="F2774" t="s">
        <v>12</v>
      </c>
      <c r="G2774">
        <v>10000000</v>
      </c>
      <c r="H2774">
        <v>2007</v>
      </c>
      <c r="I2774">
        <v>6.7</v>
      </c>
    </row>
    <row r="2775" spans="1:9" x14ac:dyDescent="0.45">
      <c r="A2775" t="s">
        <v>4677</v>
      </c>
      <c r="B2775">
        <v>107</v>
      </c>
      <c r="C2775">
        <v>578527</v>
      </c>
      <c r="D2775" t="s">
        <v>588</v>
      </c>
      <c r="E2775" t="s">
        <v>4678</v>
      </c>
      <c r="F2775" t="s">
        <v>12</v>
      </c>
      <c r="G2775">
        <v>10000000</v>
      </c>
      <c r="H2775">
        <v>2008</v>
      </c>
      <c r="I2775">
        <v>5.7</v>
      </c>
    </row>
    <row r="2776" spans="1:9" x14ac:dyDescent="0.45">
      <c r="A2776" t="s">
        <v>3505</v>
      </c>
      <c r="B2776">
        <v>85</v>
      </c>
      <c r="C2776">
        <v>488872</v>
      </c>
      <c r="D2776" t="s">
        <v>1091</v>
      </c>
      <c r="E2776" t="s">
        <v>4679</v>
      </c>
      <c r="F2776" t="s">
        <v>2389</v>
      </c>
      <c r="G2776">
        <v>10000000</v>
      </c>
      <c r="H2776">
        <v>2001</v>
      </c>
      <c r="I2776">
        <v>7.3</v>
      </c>
    </row>
    <row r="2777" spans="1:9" x14ac:dyDescent="0.45">
      <c r="A2777" t="s">
        <v>4298</v>
      </c>
      <c r="B2777">
        <v>93</v>
      </c>
      <c r="C2777">
        <v>365734</v>
      </c>
      <c r="D2777" t="s">
        <v>1152</v>
      </c>
      <c r="E2777" t="s">
        <v>4680</v>
      </c>
      <c r="F2777" t="s">
        <v>12</v>
      </c>
      <c r="G2777">
        <v>10000000</v>
      </c>
      <c r="H2777">
        <v>2003</v>
      </c>
      <c r="I2777">
        <v>5</v>
      </c>
    </row>
    <row r="2778" spans="1:9" x14ac:dyDescent="0.45">
      <c r="A2778" t="s">
        <v>4681</v>
      </c>
      <c r="B2778">
        <v>101</v>
      </c>
      <c r="C2778">
        <v>231417</v>
      </c>
      <c r="D2778" t="s">
        <v>1984</v>
      </c>
      <c r="E2778" t="s">
        <v>4682</v>
      </c>
      <c r="F2778" t="s">
        <v>496</v>
      </c>
      <c r="G2778">
        <v>60000000</v>
      </c>
      <c r="H2778">
        <v>1997</v>
      </c>
      <c r="I2778">
        <v>6.6</v>
      </c>
    </row>
    <row r="2779" spans="1:9" x14ac:dyDescent="0.45">
      <c r="A2779" t="s">
        <v>1670</v>
      </c>
      <c r="B2779">
        <v>103</v>
      </c>
      <c r="C2779">
        <v>3093491</v>
      </c>
      <c r="D2779" t="s">
        <v>526</v>
      </c>
      <c r="E2779" t="s">
        <v>4683</v>
      </c>
      <c r="F2779" t="s">
        <v>12</v>
      </c>
      <c r="G2779">
        <v>5000000</v>
      </c>
      <c r="H2779">
        <v>2014</v>
      </c>
      <c r="I2779">
        <v>6.6</v>
      </c>
    </row>
    <row r="2780" spans="1:9" x14ac:dyDescent="0.45">
      <c r="A2780" t="s">
        <v>4684</v>
      </c>
      <c r="B2780">
        <v>111</v>
      </c>
      <c r="C2780">
        <v>228524</v>
      </c>
      <c r="D2780" t="s">
        <v>863</v>
      </c>
      <c r="E2780" t="s">
        <v>4685</v>
      </c>
      <c r="F2780" t="s">
        <v>12</v>
      </c>
      <c r="G2780">
        <v>4000000</v>
      </c>
      <c r="H2780">
        <v>2004</v>
      </c>
      <c r="I2780">
        <v>7.3</v>
      </c>
    </row>
    <row r="2781" spans="1:9" x14ac:dyDescent="0.45">
      <c r="A2781" t="s">
        <v>4686</v>
      </c>
      <c r="B2781">
        <v>86</v>
      </c>
      <c r="C2781">
        <v>226792</v>
      </c>
      <c r="D2781" t="s">
        <v>4687</v>
      </c>
      <c r="E2781" t="s">
        <v>4688</v>
      </c>
      <c r="F2781" t="s">
        <v>12</v>
      </c>
      <c r="G2781">
        <v>10000000</v>
      </c>
      <c r="H2781">
        <v>2001</v>
      </c>
      <c r="I2781">
        <v>6.2</v>
      </c>
    </row>
    <row r="2782" spans="1:9" x14ac:dyDescent="0.45">
      <c r="A2782" t="s">
        <v>4433</v>
      </c>
      <c r="B2782">
        <v>90</v>
      </c>
      <c r="C2782">
        <v>136432</v>
      </c>
      <c r="D2782" t="s">
        <v>3974</v>
      </c>
      <c r="E2782" t="s">
        <v>4689</v>
      </c>
      <c r="F2782" t="s">
        <v>12</v>
      </c>
      <c r="G2782">
        <v>5000000</v>
      </c>
      <c r="H2782">
        <v>2006</v>
      </c>
      <c r="I2782">
        <v>6.6</v>
      </c>
    </row>
    <row r="2783" spans="1:9" x14ac:dyDescent="0.45">
      <c r="A2783" t="s">
        <v>4389</v>
      </c>
      <c r="B2783">
        <v>82</v>
      </c>
      <c r="C2783">
        <v>131617</v>
      </c>
      <c r="D2783" t="s">
        <v>1366</v>
      </c>
      <c r="E2783" t="s">
        <v>4690</v>
      </c>
      <c r="F2783" t="s">
        <v>12</v>
      </c>
      <c r="G2783">
        <v>10000000</v>
      </c>
      <c r="H2783">
        <v>2005</v>
      </c>
      <c r="I2783">
        <v>6.3</v>
      </c>
    </row>
    <row r="2784" spans="1:9" x14ac:dyDescent="0.45">
      <c r="A2784" t="s">
        <v>4691</v>
      </c>
      <c r="B2784">
        <v>125</v>
      </c>
      <c r="C2784">
        <v>169379</v>
      </c>
      <c r="D2784" t="s">
        <v>674</v>
      </c>
      <c r="E2784" t="s">
        <v>4692</v>
      </c>
      <c r="F2784" t="s">
        <v>944</v>
      </c>
      <c r="G2784">
        <v>10000000</v>
      </c>
      <c r="H2784">
        <v>2013</v>
      </c>
      <c r="I2784">
        <v>6.2</v>
      </c>
    </row>
    <row r="2785" spans="1:9" x14ac:dyDescent="0.45">
      <c r="A2785" t="s">
        <v>4693</v>
      </c>
      <c r="B2785">
        <v>91</v>
      </c>
      <c r="C2785">
        <v>19348</v>
      </c>
      <c r="D2785" t="s">
        <v>863</v>
      </c>
      <c r="E2785" t="s">
        <v>4694</v>
      </c>
      <c r="F2785" t="s">
        <v>12</v>
      </c>
      <c r="G2785">
        <v>10000000</v>
      </c>
      <c r="H2785">
        <v>2009</v>
      </c>
      <c r="I2785">
        <v>5.5</v>
      </c>
    </row>
    <row r="2786" spans="1:9" x14ac:dyDescent="0.45">
      <c r="A2786" t="s">
        <v>4695</v>
      </c>
      <c r="B2786">
        <v>90</v>
      </c>
      <c r="C2786">
        <v>100503</v>
      </c>
      <c r="D2786" t="s">
        <v>570</v>
      </c>
      <c r="E2786" t="s">
        <v>4696</v>
      </c>
      <c r="F2786" t="s">
        <v>12</v>
      </c>
      <c r="G2786">
        <v>8000000</v>
      </c>
      <c r="H2786">
        <v>2009</v>
      </c>
      <c r="I2786">
        <v>5.9</v>
      </c>
    </row>
    <row r="2787" spans="1:9" x14ac:dyDescent="0.45">
      <c r="A2787" t="s">
        <v>4697</v>
      </c>
      <c r="B2787">
        <v>90</v>
      </c>
      <c r="C2787">
        <v>92900</v>
      </c>
      <c r="D2787" t="s">
        <v>863</v>
      </c>
      <c r="E2787" t="s">
        <v>4698</v>
      </c>
      <c r="F2787" t="s">
        <v>12</v>
      </c>
      <c r="G2787">
        <v>5000000</v>
      </c>
      <c r="H2787">
        <v>2009</v>
      </c>
      <c r="I2787">
        <v>4.7</v>
      </c>
    </row>
    <row r="2788" spans="1:9" x14ac:dyDescent="0.45">
      <c r="A2788" t="s">
        <v>4699</v>
      </c>
      <c r="B2788">
        <v>104</v>
      </c>
      <c r="C2788">
        <v>3607</v>
      </c>
      <c r="D2788" t="s">
        <v>762</v>
      </c>
      <c r="E2788" t="s">
        <v>4700</v>
      </c>
      <c r="F2788" t="s">
        <v>12</v>
      </c>
      <c r="G2788">
        <v>10000000</v>
      </c>
      <c r="H2788">
        <v>2008</v>
      </c>
      <c r="I2788">
        <v>6.1</v>
      </c>
    </row>
    <row r="2789" spans="1:9" x14ac:dyDescent="0.45">
      <c r="A2789" t="s">
        <v>4701</v>
      </c>
      <c r="B2789">
        <v>85</v>
      </c>
      <c r="C2789">
        <v>70527</v>
      </c>
      <c r="D2789" t="s">
        <v>863</v>
      </c>
      <c r="E2789" t="s">
        <v>4702</v>
      </c>
      <c r="F2789" t="s">
        <v>12</v>
      </c>
      <c r="G2789">
        <v>6500000</v>
      </c>
      <c r="H2789">
        <v>2004</v>
      </c>
      <c r="I2789">
        <v>6.7</v>
      </c>
    </row>
    <row r="2790" spans="1:9" x14ac:dyDescent="0.45">
      <c r="A2790" t="s">
        <v>4703</v>
      </c>
      <c r="B2790">
        <v>81</v>
      </c>
      <c r="C2790">
        <v>11835</v>
      </c>
      <c r="D2790" t="s">
        <v>481</v>
      </c>
      <c r="E2790" t="s">
        <v>4704</v>
      </c>
      <c r="F2790" t="s">
        <v>2814</v>
      </c>
      <c r="G2790">
        <v>10000000</v>
      </c>
      <c r="H2790">
        <v>2013</v>
      </c>
      <c r="I2790">
        <v>6.9</v>
      </c>
    </row>
    <row r="2791" spans="1:9" x14ac:dyDescent="0.45">
      <c r="A2791" t="s">
        <v>2801</v>
      </c>
      <c r="B2791">
        <v>135</v>
      </c>
      <c r="C2791">
        <v>128486</v>
      </c>
      <c r="D2791" t="s">
        <v>1558</v>
      </c>
      <c r="E2791" t="s">
        <v>4706</v>
      </c>
      <c r="F2791" t="s">
        <v>3928</v>
      </c>
      <c r="G2791">
        <v>10000000</v>
      </c>
      <c r="H2791">
        <v>2008</v>
      </c>
      <c r="I2791">
        <v>7.3</v>
      </c>
    </row>
    <row r="2792" spans="1:9" x14ac:dyDescent="0.45">
      <c r="A2792" t="s">
        <v>4707</v>
      </c>
      <c r="B2792">
        <v>144</v>
      </c>
      <c r="C2792">
        <v>2483955</v>
      </c>
      <c r="D2792" t="s">
        <v>73</v>
      </c>
      <c r="E2792" t="s">
        <v>4708</v>
      </c>
      <c r="F2792" t="s">
        <v>12</v>
      </c>
      <c r="G2792">
        <v>9600000</v>
      </c>
      <c r="H2792">
        <v>2005</v>
      </c>
      <c r="I2792">
        <v>6.7</v>
      </c>
    </row>
    <row r="2793" spans="1:9" x14ac:dyDescent="0.45">
      <c r="A2793" t="s">
        <v>1093</v>
      </c>
      <c r="B2793">
        <v>98</v>
      </c>
      <c r="C2793">
        <v>57176582</v>
      </c>
      <c r="D2793" t="s">
        <v>565</v>
      </c>
      <c r="E2793" t="s">
        <v>4709</v>
      </c>
      <c r="F2793" t="s">
        <v>12</v>
      </c>
      <c r="G2793">
        <v>9500000</v>
      </c>
      <c r="H2793">
        <v>2000</v>
      </c>
      <c r="I2793">
        <v>6.1</v>
      </c>
    </row>
    <row r="2794" spans="1:9" x14ac:dyDescent="0.45">
      <c r="A2794" t="s">
        <v>2628</v>
      </c>
      <c r="B2794">
        <v>117</v>
      </c>
      <c r="C2794">
        <v>43100000</v>
      </c>
      <c r="D2794" t="s">
        <v>17</v>
      </c>
      <c r="E2794" t="s">
        <v>4710</v>
      </c>
      <c r="F2794" t="s">
        <v>12</v>
      </c>
      <c r="G2794">
        <v>9500000</v>
      </c>
      <c r="H2794">
        <v>1967</v>
      </c>
      <c r="I2794">
        <v>6.9</v>
      </c>
    </row>
    <row r="2795" spans="1:9" x14ac:dyDescent="0.45">
      <c r="A2795" t="s">
        <v>3748</v>
      </c>
      <c r="B2795">
        <v>127</v>
      </c>
      <c r="C2795">
        <v>225377</v>
      </c>
      <c r="D2795" t="s">
        <v>73</v>
      </c>
      <c r="E2795" t="s">
        <v>4711</v>
      </c>
      <c r="F2795" t="s">
        <v>496</v>
      </c>
      <c r="G2795">
        <v>8900000</v>
      </c>
      <c r="H2795">
        <v>2012</v>
      </c>
      <c r="I2795">
        <v>7.9</v>
      </c>
    </row>
    <row r="2796" spans="1:9" x14ac:dyDescent="0.45">
      <c r="A2796" t="s">
        <v>4712</v>
      </c>
      <c r="B2796">
        <v>98</v>
      </c>
      <c r="C2796">
        <v>14114488</v>
      </c>
      <c r="D2796" t="s">
        <v>1847</v>
      </c>
      <c r="E2796" t="s">
        <v>4713</v>
      </c>
      <c r="F2796" t="s">
        <v>12</v>
      </c>
      <c r="G2796">
        <v>10500000</v>
      </c>
      <c r="H2796">
        <v>1988</v>
      </c>
      <c r="I2796">
        <v>4.5</v>
      </c>
    </row>
    <row r="2797" spans="1:9" x14ac:dyDescent="0.45">
      <c r="A2797" t="s">
        <v>4714</v>
      </c>
      <c r="B2797">
        <v>197</v>
      </c>
      <c r="C2797">
        <v>46300000</v>
      </c>
      <c r="D2797" t="s">
        <v>465</v>
      </c>
      <c r="E2797" t="s">
        <v>4715</v>
      </c>
      <c r="F2797" t="s">
        <v>12</v>
      </c>
      <c r="G2797">
        <v>9400000</v>
      </c>
      <c r="H2797">
        <v>1963</v>
      </c>
      <c r="I2797">
        <v>7.6</v>
      </c>
    </row>
    <row r="2798" spans="1:9" x14ac:dyDescent="0.45">
      <c r="A2798" t="s">
        <v>1738</v>
      </c>
      <c r="B2798">
        <v>104</v>
      </c>
      <c r="C2798">
        <v>2600000</v>
      </c>
      <c r="D2798" t="s">
        <v>1146</v>
      </c>
      <c r="E2798" t="s">
        <v>4716</v>
      </c>
      <c r="F2798" t="s">
        <v>12</v>
      </c>
      <c r="G2798">
        <v>6000000</v>
      </c>
      <c r="H2798">
        <v>1995</v>
      </c>
      <c r="I2798">
        <v>7.5</v>
      </c>
    </row>
    <row r="2799" spans="1:9" x14ac:dyDescent="0.45">
      <c r="A2799" t="s">
        <v>4717</v>
      </c>
      <c r="B2799">
        <v>90</v>
      </c>
      <c r="C2799">
        <v>1602466</v>
      </c>
      <c r="D2799" t="s">
        <v>4718</v>
      </c>
      <c r="E2799" t="s">
        <v>4719</v>
      </c>
      <c r="F2799" t="s">
        <v>12</v>
      </c>
      <c r="G2799">
        <v>600000000</v>
      </c>
      <c r="H2799">
        <v>2010</v>
      </c>
      <c r="I2799">
        <v>6</v>
      </c>
    </row>
    <row r="2800" spans="1:9" x14ac:dyDescent="0.45">
      <c r="A2800" t="s">
        <v>4124</v>
      </c>
      <c r="B2800">
        <v>130</v>
      </c>
      <c r="C2800">
        <v>3029870</v>
      </c>
      <c r="D2800" t="s">
        <v>634</v>
      </c>
      <c r="E2800" t="s">
        <v>4720</v>
      </c>
      <c r="F2800" t="s">
        <v>12</v>
      </c>
      <c r="G2800">
        <v>7400000</v>
      </c>
      <c r="H2800">
        <v>2011</v>
      </c>
      <c r="I2800">
        <v>7.1</v>
      </c>
    </row>
    <row r="2801" spans="1:9" x14ac:dyDescent="0.45">
      <c r="A2801" t="s">
        <v>4721</v>
      </c>
      <c r="B2801">
        <v>176</v>
      </c>
      <c r="C2801">
        <v>3047539</v>
      </c>
      <c r="D2801" t="s">
        <v>73</v>
      </c>
      <c r="E2801" t="s">
        <v>4722</v>
      </c>
      <c r="F2801" t="s">
        <v>1866</v>
      </c>
      <c r="G2801">
        <v>7217600</v>
      </c>
      <c r="H2801">
        <v>2012</v>
      </c>
      <c r="I2801">
        <v>6.9</v>
      </c>
    </row>
    <row r="2802" spans="1:9" x14ac:dyDescent="0.45">
      <c r="A2802" t="s">
        <v>64</v>
      </c>
      <c r="B2802">
        <v>116</v>
      </c>
      <c r="C2802">
        <v>78900000</v>
      </c>
      <c r="D2802" t="s">
        <v>3252</v>
      </c>
      <c r="E2802" t="s">
        <v>4723</v>
      </c>
      <c r="F2802" t="s">
        <v>12</v>
      </c>
      <c r="G2802">
        <v>11000000</v>
      </c>
      <c r="H2802">
        <v>1979</v>
      </c>
      <c r="I2802">
        <v>8.5</v>
      </c>
    </row>
    <row r="2803" spans="1:9" x14ac:dyDescent="0.45">
      <c r="A2803" t="s">
        <v>2438</v>
      </c>
      <c r="B2803">
        <v>88</v>
      </c>
      <c r="C2803">
        <v>30859000</v>
      </c>
      <c r="D2803" t="s">
        <v>1847</v>
      </c>
      <c r="E2803" t="s">
        <v>4724</v>
      </c>
      <c r="F2803" t="s">
        <v>12</v>
      </c>
      <c r="G2803">
        <v>83532</v>
      </c>
      <c r="H2803">
        <v>1974</v>
      </c>
      <c r="I2803">
        <v>7.5</v>
      </c>
    </row>
    <row r="2804" spans="1:9" x14ac:dyDescent="0.45">
      <c r="A2804" t="s">
        <v>4725</v>
      </c>
      <c r="B2804">
        <v>106</v>
      </c>
      <c r="C2804">
        <v>3571735</v>
      </c>
      <c r="D2804" t="s">
        <v>1440</v>
      </c>
      <c r="E2804" t="s">
        <v>4726</v>
      </c>
      <c r="F2804" t="s">
        <v>12</v>
      </c>
      <c r="G2804">
        <v>10000000</v>
      </c>
      <c r="H2804">
        <v>2010</v>
      </c>
      <c r="I2804">
        <v>6.6</v>
      </c>
    </row>
    <row r="2805" spans="1:9" x14ac:dyDescent="0.45">
      <c r="A2805" t="s">
        <v>2311</v>
      </c>
      <c r="B2805">
        <v>181</v>
      </c>
      <c r="C2805">
        <v>50000000</v>
      </c>
      <c r="D2805" t="s">
        <v>3779</v>
      </c>
      <c r="E2805" t="s">
        <v>4727</v>
      </c>
      <c r="F2805" t="s">
        <v>12</v>
      </c>
      <c r="G2805">
        <v>9000000</v>
      </c>
      <c r="H2805">
        <v>1971</v>
      </c>
      <c r="I2805">
        <v>8</v>
      </c>
    </row>
    <row r="2806" spans="1:9" x14ac:dyDescent="0.45">
      <c r="A2806" t="s">
        <v>1892</v>
      </c>
      <c r="B2806">
        <v>130</v>
      </c>
      <c r="C2806">
        <v>63600000</v>
      </c>
      <c r="D2806" t="s">
        <v>17</v>
      </c>
      <c r="E2806" t="s">
        <v>4728</v>
      </c>
      <c r="F2806" t="s">
        <v>12</v>
      </c>
      <c r="G2806">
        <v>9000000</v>
      </c>
      <c r="H2806">
        <v>1965</v>
      </c>
      <c r="I2806">
        <v>7</v>
      </c>
    </row>
    <row r="2807" spans="1:9" x14ac:dyDescent="0.45">
      <c r="A2807" t="s">
        <v>1038</v>
      </c>
      <c r="B2807">
        <v>123</v>
      </c>
      <c r="C2807">
        <v>36049108</v>
      </c>
      <c r="D2807" t="s">
        <v>1928</v>
      </c>
      <c r="E2807" t="s">
        <v>4729</v>
      </c>
      <c r="F2807" t="s">
        <v>12</v>
      </c>
      <c r="G2807">
        <v>9000000</v>
      </c>
      <c r="H2807">
        <v>1996</v>
      </c>
      <c r="I2807">
        <v>6.8</v>
      </c>
    </row>
    <row r="2808" spans="1:9" x14ac:dyDescent="0.45">
      <c r="A2808" t="s">
        <v>2249</v>
      </c>
      <c r="B2808">
        <v>120</v>
      </c>
      <c r="C2808">
        <v>34074895</v>
      </c>
      <c r="D2808" t="s">
        <v>863</v>
      </c>
      <c r="E2808" t="s">
        <v>4730</v>
      </c>
      <c r="F2808" t="s">
        <v>12</v>
      </c>
      <c r="G2808">
        <v>9000000</v>
      </c>
      <c r="H2808">
        <v>1999</v>
      </c>
      <c r="I2808">
        <v>6.7</v>
      </c>
    </row>
    <row r="2809" spans="1:9" x14ac:dyDescent="0.45">
      <c r="A2809" t="s">
        <v>4156</v>
      </c>
      <c r="B2809">
        <v>87</v>
      </c>
      <c r="C2809">
        <v>33244684</v>
      </c>
      <c r="D2809" t="s">
        <v>2439</v>
      </c>
      <c r="E2809" t="s">
        <v>4731</v>
      </c>
      <c r="F2809" t="s">
        <v>12</v>
      </c>
      <c r="G2809">
        <v>9000000</v>
      </c>
      <c r="H2809">
        <v>1988</v>
      </c>
      <c r="I2809">
        <v>6.5</v>
      </c>
    </row>
    <row r="2810" spans="1:9" x14ac:dyDescent="0.45">
      <c r="A2810" t="s">
        <v>1278</v>
      </c>
      <c r="B2810">
        <v>123</v>
      </c>
      <c r="C2810">
        <v>24530513</v>
      </c>
      <c r="D2810" t="s">
        <v>977</v>
      </c>
      <c r="E2810" t="s">
        <v>4732</v>
      </c>
      <c r="F2810" t="s">
        <v>12</v>
      </c>
      <c r="G2810">
        <v>9000000</v>
      </c>
      <c r="H2810">
        <v>2007</v>
      </c>
      <c r="I2810">
        <v>8</v>
      </c>
    </row>
    <row r="2811" spans="1:9" x14ac:dyDescent="0.45">
      <c r="A2811" t="s">
        <v>4520</v>
      </c>
      <c r="B2811">
        <v>103</v>
      </c>
      <c r="C2811">
        <v>71519230</v>
      </c>
      <c r="D2811" t="s">
        <v>759</v>
      </c>
      <c r="E2811" t="s">
        <v>4733</v>
      </c>
      <c r="F2811" t="s">
        <v>12</v>
      </c>
      <c r="G2811">
        <v>9000000</v>
      </c>
      <c r="H2811">
        <v>2014</v>
      </c>
      <c r="I2811">
        <v>6.5</v>
      </c>
    </row>
    <row r="2812" spans="1:9" x14ac:dyDescent="0.45">
      <c r="A2812" t="s">
        <v>4734</v>
      </c>
      <c r="B2812">
        <v>91</v>
      </c>
      <c r="C2812">
        <v>20035310</v>
      </c>
      <c r="D2812" t="s">
        <v>481</v>
      </c>
      <c r="E2812" t="s">
        <v>4735</v>
      </c>
      <c r="F2812" t="s">
        <v>12</v>
      </c>
      <c r="G2812">
        <v>9000000</v>
      </c>
      <c r="H2812">
        <v>2000</v>
      </c>
      <c r="I2812">
        <v>4.9000000000000004</v>
      </c>
    </row>
    <row r="2813" spans="1:9" x14ac:dyDescent="0.45">
      <c r="A2813" t="s">
        <v>4199</v>
      </c>
      <c r="B2813">
        <v>88</v>
      </c>
      <c r="C2813">
        <v>18225165</v>
      </c>
      <c r="D2813" t="s">
        <v>1416</v>
      </c>
      <c r="E2813" t="s">
        <v>4736</v>
      </c>
      <c r="F2813" t="s">
        <v>12</v>
      </c>
      <c r="G2813">
        <v>9000000</v>
      </c>
      <c r="H2813">
        <v>2004</v>
      </c>
      <c r="I2813">
        <v>7.1</v>
      </c>
    </row>
    <row r="2814" spans="1:9" x14ac:dyDescent="0.45">
      <c r="A2814" t="s">
        <v>1462</v>
      </c>
      <c r="B2814">
        <v>126</v>
      </c>
      <c r="C2814">
        <v>17804273</v>
      </c>
      <c r="D2814" t="s">
        <v>1366</v>
      </c>
      <c r="E2814" t="s">
        <v>4737</v>
      </c>
      <c r="F2814" t="s">
        <v>12</v>
      </c>
      <c r="G2814">
        <v>20000000</v>
      </c>
      <c r="H2814">
        <v>2000</v>
      </c>
      <c r="I2814">
        <v>7</v>
      </c>
    </row>
    <row r="2815" spans="1:9" x14ac:dyDescent="0.45">
      <c r="A2815" t="s">
        <v>4738</v>
      </c>
      <c r="B2815">
        <v>120</v>
      </c>
      <c r="C2815">
        <v>16938179</v>
      </c>
      <c r="D2815" t="s">
        <v>730</v>
      </c>
      <c r="E2815" t="s">
        <v>4739</v>
      </c>
      <c r="F2815" t="s">
        <v>12</v>
      </c>
      <c r="G2815">
        <v>8000000</v>
      </c>
      <c r="H2815">
        <v>2000</v>
      </c>
      <c r="I2815">
        <v>7</v>
      </c>
    </row>
    <row r="2816" spans="1:9" x14ac:dyDescent="0.45">
      <c r="A2816" t="s">
        <v>3569</v>
      </c>
      <c r="B2816">
        <v>94</v>
      </c>
      <c r="C2816">
        <v>16235293</v>
      </c>
      <c r="D2816" t="s">
        <v>2124</v>
      </c>
      <c r="E2816" t="s">
        <v>4740</v>
      </c>
      <c r="F2816" t="s">
        <v>12</v>
      </c>
      <c r="G2816">
        <v>9000000</v>
      </c>
      <c r="H2816">
        <v>2006</v>
      </c>
      <c r="I2816">
        <v>4.5</v>
      </c>
    </row>
    <row r="2817" spans="1:9" x14ac:dyDescent="0.45">
      <c r="A2817" t="s">
        <v>286</v>
      </c>
      <c r="B2817">
        <v>137</v>
      </c>
      <c r="C2817">
        <v>10161099</v>
      </c>
      <c r="D2817" t="s">
        <v>4741</v>
      </c>
      <c r="E2817" t="s">
        <v>4742</v>
      </c>
      <c r="F2817" t="s">
        <v>12</v>
      </c>
      <c r="G2817">
        <v>9000000</v>
      </c>
      <c r="H2817">
        <v>1989</v>
      </c>
      <c r="I2817">
        <v>7.7</v>
      </c>
    </row>
    <row r="2818" spans="1:9" x14ac:dyDescent="0.45">
      <c r="A2818" t="s">
        <v>298</v>
      </c>
      <c r="B2818">
        <v>119</v>
      </c>
      <c r="C2818">
        <v>6047856</v>
      </c>
      <c r="D2818" t="s">
        <v>152</v>
      </c>
      <c r="E2818" t="s">
        <v>4744</v>
      </c>
      <c r="F2818" t="s">
        <v>12</v>
      </c>
      <c r="G2818">
        <v>8500000</v>
      </c>
      <c r="H2818">
        <v>2000</v>
      </c>
      <c r="I2818">
        <v>6.7</v>
      </c>
    </row>
    <row r="2819" spans="1:9" x14ac:dyDescent="0.45">
      <c r="A2819" t="s">
        <v>2018</v>
      </c>
      <c r="B2819">
        <v>99</v>
      </c>
      <c r="C2819">
        <v>4681503</v>
      </c>
      <c r="D2819" t="s">
        <v>863</v>
      </c>
      <c r="E2819" t="s">
        <v>4745</v>
      </c>
      <c r="F2819" t="s">
        <v>12</v>
      </c>
      <c r="G2819">
        <v>9000000</v>
      </c>
      <c r="H2819">
        <v>2002</v>
      </c>
      <c r="I2819">
        <v>7</v>
      </c>
    </row>
    <row r="2820" spans="1:9" x14ac:dyDescent="0.45">
      <c r="A2820" t="s">
        <v>4746</v>
      </c>
      <c r="B2820">
        <v>79</v>
      </c>
      <c r="C2820">
        <v>4350774</v>
      </c>
      <c r="D2820" t="s">
        <v>565</v>
      </c>
      <c r="E2820" t="s">
        <v>4747</v>
      </c>
      <c r="F2820" t="s">
        <v>12</v>
      </c>
      <c r="G2820">
        <v>8000000</v>
      </c>
      <c r="H2820">
        <v>1994</v>
      </c>
      <c r="I2820">
        <v>6.5</v>
      </c>
    </row>
    <row r="2821" spans="1:9" x14ac:dyDescent="0.45">
      <c r="A2821" t="s">
        <v>4170</v>
      </c>
      <c r="B2821">
        <v>95</v>
      </c>
      <c r="C2821">
        <v>2955039</v>
      </c>
      <c r="D2821" t="s">
        <v>555</v>
      </c>
      <c r="E2821" t="s">
        <v>4748</v>
      </c>
      <c r="F2821" t="s">
        <v>12</v>
      </c>
      <c r="G2821">
        <v>9000000</v>
      </c>
      <c r="H2821">
        <v>2007</v>
      </c>
      <c r="I2821">
        <v>6.2</v>
      </c>
    </row>
    <row r="2822" spans="1:9" x14ac:dyDescent="0.45">
      <c r="A2822" t="s">
        <v>3714</v>
      </c>
      <c r="B2822">
        <v>103</v>
      </c>
      <c r="C2822">
        <v>1530535</v>
      </c>
      <c r="D2822" t="s">
        <v>481</v>
      </c>
      <c r="E2822" t="s">
        <v>4749</v>
      </c>
      <c r="F2822" t="s">
        <v>12</v>
      </c>
      <c r="G2822">
        <v>9000000</v>
      </c>
      <c r="H2822">
        <v>2005</v>
      </c>
      <c r="I2822">
        <v>5.7</v>
      </c>
    </row>
    <row r="2823" spans="1:9" x14ac:dyDescent="0.45">
      <c r="A2823" t="s">
        <v>3457</v>
      </c>
      <c r="B2823">
        <v>92</v>
      </c>
      <c r="C2823">
        <v>4881867</v>
      </c>
      <c r="D2823" t="s">
        <v>2129</v>
      </c>
      <c r="E2823" t="s">
        <v>4750</v>
      </c>
      <c r="F2823" t="s">
        <v>12</v>
      </c>
      <c r="G2823">
        <v>9000000</v>
      </c>
      <c r="H2823">
        <v>2008</v>
      </c>
      <c r="I2823">
        <v>6.4</v>
      </c>
    </row>
    <row r="2824" spans="1:9" x14ac:dyDescent="0.45">
      <c r="A2824" t="s">
        <v>3707</v>
      </c>
      <c r="B2824">
        <v>84</v>
      </c>
      <c r="C2824">
        <v>11860839</v>
      </c>
      <c r="D2824" t="s">
        <v>1364</v>
      </c>
      <c r="E2824" t="s">
        <v>4751</v>
      </c>
      <c r="F2824" t="s">
        <v>12</v>
      </c>
      <c r="G2824">
        <v>9000000</v>
      </c>
      <c r="H2824">
        <v>2011</v>
      </c>
      <c r="I2824">
        <v>5.4</v>
      </c>
    </row>
    <row r="2825" spans="1:9" x14ac:dyDescent="0.45">
      <c r="A2825" t="s">
        <v>4752</v>
      </c>
      <c r="B2825">
        <v>300</v>
      </c>
      <c r="C2825">
        <v>454255</v>
      </c>
      <c r="D2825" t="s">
        <v>372</v>
      </c>
      <c r="E2825" t="s">
        <v>4753</v>
      </c>
      <c r="F2825" t="s">
        <v>4106</v>
      </c>
      <c r="G2825">
        <v>400000000</v>
      </c>
      <c r="H2825">
        <v>2001</v>
      </c>
      <c r="I2825">
        <v>6.6</v>
      </c>
    </row>
    <row r="2826" spans="1:9" x14ac:dyDescent="0.45">
      <c r="A2826" t="s">
        <v>4754</v>
      </c>
      <c r="B2826">
        <v>120</v>
      </c>
      <c r="C2826">
        <v>349618</v>
      </c>
      <c r="D2826" t="s">
        <v>2124</v>
      </c>
      <c r="E2826" t="s">
        <v>4755</v>
      </c>
      <c r="F2826" t="s">
        <v>12</v>
      </c>
      <c r="G2826">
        <v>9000000</v>
      </c>
      <c r="H2826">
        <v>1990</v>
      </c>
      <c r="I2826">
        <v>6.1</v>
      </c>
    </row>
    <row r="2827" spans="1:9" x14ac:dyDescent="0.45">
      <c r="A2827" t="s">
        <v>3572</v>
      </c>
      <c r="B2827">
        <v>121</v>
      </c>
      <c r="C2827">
        <v>112935</v>
      </c>
      <c r="D2827" t="s">
        <v>1152</v>
      </c>
      <c r="E2827" t="s">
        <v>4756</v>
      </c>
      <c r="F2827" t="s">
        <v>12</v>
      </c>
      <c r="G2827">
        <v>9000000</v>
      </c>
      <c r="H2827">
        <v>2002</v>
      </c>
      <c r="I2827">
        <v>7.6</v>
      </c>
    </row>
    <row r="2828" spans="1:9" x14ac:dyDescent="0.45">
      <c r="A2828" t="s">
        <v>4757</v>
      </c>
      <c r="B2828">
        <v>97</v>
      </c>
      <c r="C2828">
        <v>883887</v>
      </c>
      <c r="D2828" t="s">
        <v>1152</v>
      </c>
      <c r="E2828" t="s">
        <v>4758</v>
      </c>
      <c r="F2828" t="s">
        <v>12</v>
      </c>
      <c r="G2828">
        <v>9000000</v>
      </c>
      <c r="H2828">
        <v>2009</v>
      </c>
      <c r="I2828">
        <v>6.2</v>
      </c>
    </row>
    <row r="2829" spans="1:9" x14ac:dyDescent="0.45">
      <c r="A2829" t="s">
        <v>4070</v>
      </c>
      <c r="B2829">
        <v>86</v>
      </c>
      <c r="C2829">
        <v>13751</v>
      </c>
      <c r="D2829" t="s">
        <v>2359</v>
      </c>
      <c r="E2829" t="s">
        <v>4759</v>
      </c>
      <c r="F2829" t="s">
        <v>12</v>
      </c>
      <c r="G2829">
        <v>11400000</v>
      </c>
      <c r="H2829">
        <v>2006</v>
      </c>
      <c r="I2829">
        <v>6.6</v>
      </c>
    </row>
    <row r="2830" spans="1:9" x14ac:dyDescent="0.45">
      <c r="A2830" t="s">
        <v>4760</v>
      </c>
      <c r="B2830">
        <v>45</v>
      </c>
      <c r="C2830">
        <v>145109</v>
      </c>
      <c r="D2830" t="s">
        <v>748</v>
      </c>
      <c r="E2830" t="s">
        <v>4761</v>
      </c>
      <c r="F2830" t="s">
        <v>4762</v>
      </c>
      <c r="G2830">
        <v>45000000</v>
      </c>
      <c r="H2830">
        <v>2008</v>
      </c>
      <c r="I2830">
        <v>7.3</v>
      </c>
    </row>
    <row r="2831" spans="1:9" x14ac:dyDescent="0.45">
      <c r="A2831" t="s">
        <v>4763</v>
      </c>
      <c r="B2831">
        <v>97</v>
      </c>
      <c r="C2831">
        <v>1046166</v>
      </c>
      <c r="D2831" t="s">
        <v>2167</v>
      </c>
      <c r="E2831" t="s">
        <v>4764</v>
      </c>
      <c r="F2831" t="s">
        <v>12</v>
      </c>
      <c r="G2831">
        <v>9000000</v>
      </c>
      <c r="H2831">
        <v>2005</v>
      </c>
      <c r="I2831">
        <v>4.2</v>
      </c>
    </row>
    <row r="2832" spans="1:9" x14ac:dyDescent="0.45">
      <c r="A2832" t="s">
        <v>4765</v>
      </c>
      <c r="B2832">
        <v>93</v>
      </c>
      <c r="C2832">
        <v>174635000</v>
      </c>
      <c r="D2832" t="s">
        <v>1416</v>
      </c>
      <c r="E2832" t="s">
        <v>4766</v>
      </c>
      <c r="F2832" t="s">
        <v>12</v>
      </c>
      <c r="G2832">
        <v>8800000</v>
      </c>
      <c r="H2832">
        <v>1986</v>
      </c>
      <c r="I2832">
        <v>6.5</v>
      </c>
    </row>
    <row r="2833" spans="1:9" x14ac:dyDescent="0.45">
      <c r="A2833" t="s">
        <v>4767</v>
      </c>
      <c r="B2833">
        <v>84</v>
      </c>
      <c r="C2833">
        <v>14373825</v>
      </c>
      <c r="D2833" t="s">
        <v>762</v>
      </c>
      <c r="E2833" t="s">
        <v>4768</v>
      </c>
      <c r="F2833" t="s">
        <v>12</v>
      </c>
      <c r="G2833">
        <v>8600000</v>
      </c>
      <c r="H2833">
        <v>2007</v>
      </c>
      <c r="I2833">
        <v>6.5</v>
      </c>
    </row>
    <row r="2834" spans="1:9" x14ac:dyDescent="0.45">
      <c r="A2834" t="s">
        <v>4769</v>
      </c>
      <c r="B2834">
        <v>96</v>
      </c>
      <c r="C2834">
        <v>162</v>
      </c>
      <c r="D2834" t="s">
        <v>115</v>
      </c>
      <c r="E2834" t="s">
        <v>4770</v>
      </c>
      <c r="F2834" t="s">
        <v>12</v>
      </c>
      <c r="G2834">
        <v>9000000</v>
      </c>
      <c r="H2834">
        <v>2014</v>
      </c>
      <c r="I2834">
        <v>5.7</v>
      </c>
    </row>
    <row r="2835" spans="1:9" x14ac:dyDescent="0.45">
      <c r="A2835" t="s">
        <v>1629</v>
      </c>
      <c r="B2835">
        <v>112</v>
      </c>
      <c r="C2835">
        <v>39462438</v>
      </c>
      <c r="D2835" t="s">
        <v>2557</v>
      </c>
      <c r="E2835" t="s">
        <v>4771</v>
      </c>
      <c r="F2835" t="s">
        <v>12</v>
      </c>
      <c r="G2835">
        <v>7000000</v>
      </c>
      <c r="H2835">
        <v>2009</v>
      </c>
      <c r="I2835">
        <v>7.3</v>
      </c>
    </row>
    <row r="2836" spans="1:9" x14ac:dyDescent="0.45">
      <c r="A2836" t="s">
        <v>4772</v>
      </c>
      <c r="B2836">
        <v>125</v>
      </c>
      <c r="C2836">
        <v>29200000</v>
      </c>
      <c r="D2836" t="s">
        <v>2557</v>
      </c>
      <c r="E2836" t="s">
        <v>4773</v>
      </c>
      <c r="F2836" t="s">
        <v>12</v>
      </c>
      <c r="G2836">
        <v>8500000</v>
      </c>
      <c r="H2836">
        <v>1979</v>
      </c>
      <c r="I2836">
        <v>6.9</v>
      </c>
    </row>
    <row r="2837" spans="1:9" x14ac:dyDescent="0.45">
      <c r="A2837" t="s">
        <v>4774</v>
      </c>
      <c r="B2837">
        <v>96</v>
      </c>
      <c r="C2837">
        <v>21564616</v>
      </c>
      <c r="D2837" t="s">
        <v>565</v>
      </c>
      <c r="E2837" t="s">
        <v>4775</v>
      </c>
      <c r="F2837" t="s">
        <v>12</v>
      </c>
      <c r="G2837">
        <v>8500000</v>
      </c>
      <c r="H2837">
        <v>2013</v>
      </c>
      <c r="I2837">
        <v>5</v>
      </c>
    </row>
    <row r="2838" spans="1:9" x14ac:dyDescent="0.45">
      <c r="A2838" t="s">
        <v>2678</v>
      </c>
      <c r="B2838">
        <v>103</v>
      </c>
      <c r="C2838">
        <v>14879556</v>
      </c>
      <c r="D2838" t="s">
        <v>863</v>
      </c>
      <c r="E2838" t="s">
        <v>4776</v>
      </c>
      <c r="F2838" t="s">
        <v>12</v>
      </c>
      <c r="G2838">
        <v>8000000</v>
      </c>
      <c r="H2838">
        <v>1999</v>
      </c>
      <c r="I2838">
        <v>7.3</v>
      </c>
    </row>
    <row r="2839" spans="1:9" x14ac:dyDescent="0.45">
      <c r="A2839" t="s">
        <v>4777</v>
      </c>
      <c r="B2839">
        <v>101</v>
      </c>
      <c r="C2839">
        <v>34017854</v>
      </c>
      <c r="D2839" t="s">
        <v>565</v>
      </c>
      <c r="E2839" t="s">
        <v>4778</v>
      </c>
      <c r="F2839" t="s">
        <v>12</v>
      </c>
      <c r="G2839">
        <v>8500000</v>
      </c>
      <c r="H2839">
        <v>2015</v>
      </c>
      <c r="I2839">
        <v>6.5</v>
      </c>
    </row>
    <row r="2840" spans="1:9" x14ac:dyDescent="0.45">
      <c r="A2840" t="s">
        <v>4395</v>
      </c>
      <c r="B2840">
        <v>119</v>
      </c>
      <c r="C2840">
        <v>4440055</v>
      </c>
      <c r="D2840" t="s">
        <v>2101</v>
      </c>
      <c r="E2840" t="s">
        <v>4779</v>
      </c>
      <c r="F2840" t="s">
        <v>12</v>
      </c>
      <c r="G2840">
        <v>8500000</v>
      </c>
      <c r="H2840">
        <v>2009</v>
      </c>
      <c r="I2840">
        <v>7</v>
      </c>
    </row>
    <row r="2841" spans="1:9" x14ac:dyDescent="0.45">
      <c r="A2841" t="s">
        <v>4497</v>
      </c>
      <c r="B2841">
        <v>128</v>
      </c>
      <c r="C2841">
        <v>4018695</v>
      </c>
      <c r="D2841" t="s">
        <v>626</v>
      </c>
      <c r="E2841" t="s">
        <v>4780</v>
      </c>
      <c r="F2841" t="s">
        <v>1866</v>
      </c>
      <c r="G2841">
        <v>12000000</v>
      </c>
      <c r="H2841">
        <v>2010</v>
      </c>
      <c r="I2841">
        <v>8</v>
      </c>
    </row>
    <row r="2842" spans="1:9" x14ac:dyDescent="0.45">
      <c r="A2842" t="s">
        <v>3584</v>
      </c>
      <c r="B2842">
        <v>106</v>
      </c>
      <c r="C2842">
        <v>6262942</v>
      </c>
      <c r="D2842" t="s">
        <v>345</v>
      </c>
      <c r="E2842" t="s">
        <v>4781</v>
      </c>
      <c r="F2842" t="s">
        <v>12</v>
      </c>
      <c r="G2842">
        <v>9000000</v>
      </c>
      <c r="H2842">
        <v>2013</v>
      </c>
      <c r="I2842">
        <v>6.9</v>
      </c>
    </row>
    <row r="2843" spans="1:9" x14ac:dyDescent="0.45">
      <c r="A2843" t="s">
        <v>4782</v>
      </c>
      <c r="B2843">
        <v>126</v>
      </c>
      <c r="C2843">
        <v>1997807</v>
      </c>
      <c r="D2843" t="s">
        <v>626</v>
      </c>
      <c r="E2843" t="s">
        <v>4783</v>
      </c>
      <c r="F2843" t="s">
        <v>12</v>
      </c>
      <c r="G2843">
        <v>8000000</v>
      </c>
      <c r="H2843">
        <v>1999</v>
      </c>
      <c r="I2843">
        <v>7.1</v>
      </c>
    </row>
    <row r="2844" spans="1:9" x14ac:dyDescent="0.45">
      <c r="A2844" t="s">
        <v>4515</v>
      </c>
      <c r="B2844">
        <v>150</v>
      </c>
      <c r="C2844">
        <v>140244</v>
      </c>
      <c r="D2844" t="s">
        <v>4784</v>
      </c>
      <c r="E2844" t="s">
        <v>4785</v>
      </c>
      <c r="F2844" t="s">
        <v>12</v>
      </c>
      <c r="G2844">
        <v>8500000</v>
      </c>
      <c r="H2844">
        <v>2008</v>
      </c>
      <c r="I2844">
        <v>6.7</v>
      </c>
    </row>
    <row r="2845" spans="1:9" x14ac:dyDescent="0.45">
      <c r="A2845" t="s">
        <v>600</v>
      </c>
      <c r="B2845">
        <v>178</v>
      </c>
      <c r="C2845">
        <v>107930000</v>
      </c>
      <c r="D2845" t="s">
        <v>662</v>
      </c>
      <c r="E2845" t="s">
        <v>4787</v>
      </c>
      <c r="F2845" t="s">
        <v>12</v>
      </c>
      <c r="G2845">
        <v>8000000</v>
      </c>
      <c r="H2845">
        <v>1994</v>
      </c>
      <c r="I2845">
        <v>8.9</v>
      </c>
    </row>
    <row r="2846" spans="1:9" x14ac:dyDescent="0.45">
      <c r="A2846" t="s">
        <v>4788</v>
      </c>
      <c r="B2846">
        <v>117</v>
      </c>
      <c r="C2846">
        <v>32279955</v>
      </c>
      <c r="D2846" t="s">
        <v>730</v>
      </c>
      <c r="E2846" t="s">
        <v>4789</v>
      </c>
      <c r="F2846" t="s">
        <v>12</v>
      </c>
      <c r="G2846">
        <v>8500000</v>
      </c>
      <c r="H2846">
        <v>2014</v>
      </c>
      <c r="I2846">
        <v>7.9</v>
      </c>
    </row>
    <row r="2847" spans="1:9" x14ac:dyDescent="0.45">
      <c r="A2847" t="s">
        <v>1648</v>
      </c>
      <c r="B2847">
        <v>119</v>
      </c>
      <c r="C2847">
        <v>4992159</v>
      </c>
      <c r="D2847" t="s">
        <v>3974</v>
      </c>
      <c r="E2847" t="s">
        <v>4790</v>
      </c>
      <c r="F2847" t="s">
        <v>12</v>
      </c>
      <c r="G2847">
        <v>8550000</v>
      </c>
      <c r="H2847">
        <v>2004</v>
      </c>
      <c r="I2847">
        <v>5.6</v>
      </c>
    </row>
    <row r="2848" spans="1:9" x14ac:dyDescent="0.45">
      <c r="A2848" t="s">
        <v>2400</v>
      </c>
      <c r="B2848">
        <v>174</v>
      </c>
      <c r="C2848">
        <v>163214286</v>
      </c>
      <c r="D2848" t="s">
        <v>4791</v>
      </c>
      <c r="E2848" t="s">
        <v>4792</v>
      </c>
      <c r="F2848" t="s">
        <v>12</v>
      </c>
      <c r="G2848">
        <v>8200000</v>
      </c>
      <c r="H2848">
        <v>1965</v>
      </c>
      <c r="I2848">
        <v>8</v>
      </c>
    </row>
    <row r="2849" spans="1:9" x14ac:dyDescent="0.45">
      <c r="A2849" t="s">
        <v>283</v>
      </c>
      <c r="B2849">
        <v>111</v>
      </c>
      <c r="C2849">
        <v>69800000</v>
      </c>
      <c r="D2849" t="s">
        <v>1226</v>
      </c>
      <c r="E2849" t="s">
        <v>4793</v>
      </c>
      <c r="F2849" t="s">
        <v>12</v>
      </c>
      <c r="G2849">
        <v>8000000</v>
      </c>
      <c r="H2849">
        <v>1984</v>
      </c>
      <c r="I2849">
        <v>6.2</v>
      </c>
    </row>
    <row r="2850" spans="1:9" x14ac:dyDescent="0.45">
      <c r="A2850" t="s">
        <v>4794</v>
      </c>
      <c r="B2850">
        <v>101</v>
      </c>
      <c r="C2850">
        <v>59889948</v>
      </c>
      <c r="D2850" t="s">
        <v>863</v>
      </c>
      <c r="E2850" t="s">
        <v>4795</v>
      </c>
      <c r="F2850" t="s">
        <v>12</v>
      </c>
      <c r="G2850">
        <v>8000000</v>
      </c>
      <c r="H2850">
        <v>2006</v>
      </c>
      <c r="I2850">
        <v>7.9</v>
      </c>
    </row>
    <row r="2851" spans="1:9" x14ac:dyDescent="0.45">
      <c r="A2851" t="s">
        <v>1307</v>
      </c>
      <c r="B2851">
        <v>89</v>
      </c>
      <c r="C2851">
        <v>52287414</v>
      </c>
      <c r="D2851" t="s">
        <v>2325</v>
      </c>
      <c r="E2851" t="s">
        <v>4796</v>
      </c>
      <c r="F2851" t="s">
        <v>12</v>
      </c>
      <c r="G2851">
        <v>8000000</v>
      </c>
      <c r="H2851">
        <v>1986</v>
      </c>
      <c r="I2851">
        <v>8.1</v>
      </c>
    </row>
    <row r="2852" spans="1:9" x14ac:dyDescent="0.45">
      <c r="A2852" t="s">
        <v>1768</v>
      </c>
      <c r="B2852">
        <v>113</v>
      </c>
      <c r="C2852">
        <v>45063889</v>
      </c>
      <c r="D2852" t="s">
        <v>1072</v>
      </c>
      <c r="E2852" t="s">
        <v>4797</v>
      </c>
      <c r="F2852" t="s">
        <v>12</v>
      </c>
      <c r="G2852">
        <v>8000000</v>
      </c>
      <c r="H2852">
        <v>2002</v>
      </c>
      <c r="I2852">
        <v>7.6</v>
      </c>
    </row>
    <row r="2853" spans="1:9" x14ac:dyDescent="0.45">
      <c r="A2853" t="s">
        <v>4798</v>
      </c>
      <c r="B2853">
        <v>112</v>
      </c>
      <c r="C2853">
        <v>36500000</v>
      </c>
      <c r="D2853" t="s">
        <v>584</v>
      </c>
      <c r="E2853" t="s">
        <v>4799</v>
      </c>
      <c r="F2853" t="s">
        <v>12</v>
      </c>
      <c r="G2853">
        <v>8000000</v>
      </c>
      <c r="H2853">
        <v>1979</v>
      </c>
      <c r="I2853">
        <v>7.6</v>
      </c>
    </row>
    <row r="2854" spans="1:9" x14ac:dyDescent="0.45">
      <c r="A2854" t="s">
        <v>4150</v>
      </c>
      <c r="B2854">
        <v>109</v>
      </c>
      <c r="C2854">
        <v>27362712</v>
      </c>
      <c r="D2854" t="s">
        <v>1923</v>
      </c>
      <c r="E2854" t="s">
        <v>4800</v>
      </c>
      <c r="F2854" t="s">
        <v>12</v>
      </c>
      <c r="G2854">
        <v>8000000</v>
      </c>
      <c r="H2854">
        <v>2002</v>
      </c>
      <c r="I2854">
        <v>6.5</v>
      </c>
    </row>
    <row r="2855" spans="1:9" x14ac:dyDescent="0.45">
      <c r="A2855" t="s">
        <v>4801</v>
      </c>
      <c r="B2855">
        <v>108</v>
      </c>
      <c r="C2855">
        <v>34746109</v>
      </c>
      <c r="D2855" t="s">
        <v>4802</v>
      </c>
      <c r="E2855" t="s">
        <v>4803</v>
      </c>
      <c r="F2855" t="s">
        <v>12</v>
      </c>
      <c r="G2855">
        <v>8000000</v>
      </c>
      <c r="H2855">
        <v>1996</v>
      </c>
      <c r="I2855">
        <v>5.6</v>
      </c>
    </row>
    <row r="2856" spans="1:9" x14ac:dyDescent="0.45">
      <c r="A2856" t="s">
        <v>2680</v>
      </c>
      <c r="B2856">
        <v>100</v>
      </c>
      <c r="C2856">
        <v>34963967</v>
      </c>
      <c r="D2856" t="s">
        <v>481</v>
      </c>
      <c r="E2856" t="s">
        <v>4804</v>
      </c>
      <c r="F2856" t="s">
        <v>12</v>
      </c>
      <c r="G2856">
        <v>8000000</v>
      </c>
      <c r="H2856">
        <v>2011</v>
      </c>
      <c r="I2856">
        <v>7.7</v>
      </c>
    </row>
    <row r="2857" spans="1:9" x14ac:dyDescent="0.45">
      <c r="A2857" t="s">
        <v>4805</v>
      </c>
      <c r="B2857">
        <v>90</v>
      </c>
      <c r="C2857">
        <v>25926543</v>
      </c>
      <c r="D2857" t="s">
        <v>1020</v>
      </c>
      <c r="E2857" t="s">
        <v>4806</v>
      </c>
      <c r="F2857" t="s">
        <v>12</v>
      </c>
      <c r="G2857">
        <v>8000000</v>
      </c>
      <c r="H2857">
        <v>2008</v>
      </c>
      <c r="I2857">
        <v>5.2</v>
      </c>
    </row>
    <row r="2858" spans="1:9" x14ac:dyDescent="0.45">
      <c r="A2858" t="s">
        <v>4807</v>
      </c>
      <c r="B2858">
        <v>94</v>
      </c>
      <c r="C2858">
        <v>26049082</v>
      </c>
      <c r="D2858" t="s">
        <v>570</v>
      </c>
      <c r="E2858" t="s">
        <v>4808</v>
      </c>
      <c r="F2858" t="s">
        <v>12</v>
      </c>
      <c r="G2858">
        <v>8000000</v>
      </c>
      <c r="H2858">
        <v>2014</v>
      </c>
      <c r="I2858">
        <v>6.1</v>
      </c>
    </row>
    <row r="2859" spans="1:9" x14ac:dyDescent="0.45">
      <c r="A2859" t="s">
        <v>286</v>
      </c>
      <c r="B2859">
        <v>111</v>
      </c>
      <c r="C2859">
        <v>22551000</v>
      </c>
      <c r="D2859" t="s">
        <v>481</v>
      </c>
      <c r="E2859" t="s">
        <v>4809</v>
      </c>
      <c r="F2859" t="s">
        <v>12</v>
      </c>
      <c r="G2859">
        <v>8000000</v>
      </c>
      <c r="H2859">
        <v>1993</v>
      </c>
      <c r="I2859">
        <v>7.4</v>
      </c>
    </row>
    <row r="2860" spans="1:9" x14ac:dyDescent="0.45">
      <c r="A2860" t="s">
        <v>4810</v>
      </c>
      <c r="B2860">
        <v>142</v>
      </c>
      <c r="C2860">
        <v>22800000</v>
      </c>
      <c r="D2860" t="s">
        <v>17</v>
      </c>
      <c r="E2860" t="s">
        <v>4811</v>
      </c>
      <c r="F2860" t="s">
        <v>12</v>
      </c>
      <c r="G2860">
        <v>7000000</v>
      </c>
      <c r="H2860">
        <v>1969</v>
      </c>
      <c r="I2860">
        <v>6.8</v>
      </c>
    </row>
    <row r="2861" spans="1:9" x14ac:dyDescent="0.45">
      <c r="A2861" t="s">
        <v>2093</v>
      </c>
      <c r="B2861">
        <v>107</v>
      </c>
      <c r="C2861">
        <v>18090181</v>
      </c>
      <c r="D2861" t="s">
        <v>907</v>
      </c>
      <c r="E2861" t="s">
        <v>4812</v>
      </c>
      <c r="F2861" t="s">
        <v>12</v>
      </c>
      <c r="G2861">
        <v>8000000</v>
      </c>
      <c r="H2861">
        <v>1994</v>
      </c>
      <c r="I2861">
        <v>6.4</v>
      </c>
    </row>
    <row r="2862" spans="1:9" x14ac:dyDescent="0.45">
      <c r="A2862" t="s">
        <v>1963</v>
      </c>
      <c r="B2862">
        <v>91</v>
      </c>
      <c r="C2862">
        <v>17843379</v>
      </c>
      <c r="D2862" t="s">
        <v>481</v>
      </c>
      <c r="E2862" t="s">
        <v>4813</v>
      </c>
      <c r="F2862" t="s">
        <v>12</v>
      </c>
      <c r="G2862">
        <v>8000000</v>
      </c>
      <c r="H2862">
        <v>1999</v>
      </c>
      <c r="I2862">
        <v>5.7</v>
      </c>
    </row>
    <row r="2863" spans="1:9" x14ac:dyDescent="0.45">
      <c r="A2863" t="s">
        <v>4339</v>
      </c>
      <c r="B2863">
        <v>82</v>
      </c>
      <c r="C2863">
        <v>17278980</v>
      </c>
      <c r="D2863" t="s">
        <v>339</v>
      </c>
      <c r="E2863" t="s">
        <v>4814</v>
      </c>
      <c r="F2863" t="s">
        <v>12</v>
      </c>
      <c r="G2863">
        <v>8000000</v>
      </c>
      <c r="H2863">
        <v>1998</v>
      </c>
      <c r="I2863">
        <v>6.7</v>
      </c>
    </row>
    <row r="2864" spans="1:9" x14ac:dyDescent="0.45">
      <c r="A2864" t="s">
        <v>4815</v>
      </c>
      <c r="B2864">
        <v>97</v>
      </c>
      <c r="C2864">
        <v>16699684</v>
      </c>
      <c r="D2864" t="s">
        <v>570</v>
      </c>
      <c r="E2864" t="s">
        <v>4816</v>
      </c>
      <c r="F2864" t="s">
        <v>12</v>
      </c>
      <c r="G2864">
        <v>8000000</v>
      </c>
      <c r="H2864">
        <v>2009</v>
      </c>
      <c r="I2864">
        <v>5.6</v>
      </c>
    </row>
    <row r="2865" spans="1:9" x14ac:dyDescent="0.45">
      <c r="A2865" t="s">
        <v>4817</v>
      </c>
      <c r="B2865">
        <v>102</v>
      </c>
      <c r="C2865">
        <v>15047419</v>
      </c>
      <c r="D2865" t="s">
        <v>662</v>
      </c>
      <c r="E2865" t="s">
        <v>4818</v>
      </c>
      <c r="F2865" t="s">
        <v>12</v>
      </c>
      <c r="G2865">
        <v>7000000</v>
      </c>
      <c r="H2865">
        <v>2000</v>
      </c>
      <c r="I2865">
        <v>7.6</v>
      </c>
    </row>
    <row r="2866" spans="1:9" x14ac:dyDescent="0.45">
      <c r="A2866" t="s">
        <v>2888</v>
      </c>
      <c r="B2866">
        <v>93</v>
      </c>
      <c r="C2866">
        <v>14015786</v>
      </c>
      <c r="D2866" t="s">
        <v>73</v>
      </c>
      <c r="E2866" t="s">
        <v>4819</v>
      </c>
      <c r="F2866" t="s">
        <v>12</v>
      </c>
      <c r="G2866">
        <v>5000000</v>
      </c>
      <c r="H2866">
        <v>2002</v>
      </c>
      <c r="I2866">
        <v>6.5</v>
      </c>
    </row>
    <row r="2867" spans="1:9" x14ac:dyDescent="0.45">
      <c r="A2867" t="s">
        <v>4820</v>
      </c>
      <c r="B2867">
        <v>138</v>
      </c>
      <c r="C2867">
        <v>10269307</v>
      </c>
      <c r="D2867" t="s">
        <v>115</v>
      </c>
      <c r="E2867" t="s">
        <v>4821</v>
      </c>
      <c r="F2867" t="s">
        <v>12</v>
      </c>
      <c r="G2867">
        <v>8000000</v>
      </c>
      <c r="H2867">
        <v>2009</v>
      </c>
      <c r="I2867">
        <v>6.3</v>
      </c>
    </row>
    <row r="2868" spans="1:9" x14ac:dyDescent="0.45">
      <c r="A2868" t="s">
        <v>4822</v>
      </c>
      <c r="B2868">
        <v>93</v>
      </c>
      <c r="C2868">
        <v>17536788</v>
      </c>
      <c r="D2868" t="s">
        <v>481</v>
      </c>
      <c r="E2868" t="s">
        <v>4823</v>
      </c>
      <c r="F2868" t="s">
        <v>12</v>
      </c>
      <c r="G2868">
        <v>8000000</v>
      </c>
      <c r="H2868">
        <v>2013</v>
      </c>
      <c r="I2868">
        <v>7.1</v>
      </c>
    </row>
    <row r="2869" spans="1:9" x14ac:dyDescent="0.45">
      <c r="A2869" t="s">
        <v>1257</v>
      </c>
      <c r="B2869">
        <v>92</v>
      </c>
      <c r="C2869">
        <v>58401464</v>
      </c>
      <c r="D2869" t="s">
        <v>570</v>
      </c>
      <c r="E2869" t="s">
        <v>4824</v>
      </c>
      <c r="F2869" t="s">
        <v>12</v>
      </c>
      <c r="G2869">
        <v>8000000</v>
      </c>
      <c r="H2869">
        <v>2010</v>
      </c>
      <c r="I2869">
        <v>7.1</v>
      </c>
    </row>
    <row r="2870" spans="1:9" x14ac:dyDescent="0.45">
      <c r="A2870" t="s">
        <v>2948</v>
      </c>
      <c r="B2870">
        <v>92</v>
      </c>
      <c r="C2870">
        <v>8279017</v>
      </c>
      <c r="D2870" t="s">
        <v>3633</v>
      </c>
      <c r="E2870" t="s">
        <v>4826</v>
      </c>
      <c r="F2870" t="s">
        <v>12</v>
      </c>
      <c r="G2870">
        <v>8000000</v>
      </c>
      <c r="H2870">
        <v>2000</v>
      </c>
      <c r="I2870">
        <v>6.9</v>
      </c>
    </row>
    <row r="2871" spans="1:9" x14ac:dyDescent="0.45">
      <c r="A2871" t="s">
        <v>3835</v>
      </c>
      <c r="B2871">
        <v>104</v>
      </c>
      <c r="C2871">
        <v>10106233</v>
      </c>
      <c r="D2871" t="s">
        <v>863</v>
      </c>
      <c r="E2871" t="s">
        <v>4827</v>
      </c>
      <c r="F2871" t="s">
        <v>12</v>
      </c>
      <c r="G2871">
        <v>8000000</v>
      </c>
      <c r="H2871">
        <v>2011</v>
      </c>
      <c r="I2871">
        <v>5.4</v>
      </c>
    </row>
    <row r="2872" spans="1:9" x14ac:dyDescent="0.45">
      <c r="A2872" t="s">
        <v>3487</v>
      </c>
      <c r="B2872">
        <v>89</v>
      </c>
      <c r="C2872">
        <v>4692814</v>
      </c>
      <c r="D2872" t="s">
        <v>565</v>
      </c>
      <c r="E2872" t="s">
        <v>4828</v>
      </c>
      <c r="F2872" t="s">
        <v>12</v>
      </c>
      <c r="G2872">
        <v>8000000</v>
      </c>
      <c r="H2872">
        <v>1999</v>
      </c>
      <c r="I2872">
        <v>5.0999999999999996</v>
      </c>
    </row>
    <row r="2873" spans="1:9" x14ac:dyDescent="0.45">
      <c r="A2873" t="s">
        <v>4829</v>
      </c>
      <c r="B2873">
        <v>92</v>
      </c>
      <c r="C2873">
        <v>5018450</v>
      </c>
      <c r="D2873" t="s">
        <v>1226</v>
      </c>
      <c r="E2873" t="s">
        <v>4830</v>
      </c>
      <c r="F2873" t="s">
        <v>12</v>
      </c>
      <c r="G2873">
        <v>8000000</v>
      </c>
      <c r="H2873">
        <v>2000</v>
      </c>
      <c r="I2873">
        <v>5.3</v>
      </c>
    </row>
    <row r="2874" spans="1:9" x14ac:dyDescent="0.45">
      <c r="A2874" t="s">
        <v>4831</v>
      </c>
      <c r="B2874">
        <v>90</v>
      </c>
      <c r="C2874">
        <v>3442820</v>
      </c>
      <c r="D2874" t="s">
        <v>4832</v>
      </c>
      <c r="E2874" t="s">
        <v>4833</v>
      </c>
      <c r="F2874" t="s">
        <v>12</v>
      </c>
      <c r="G2874">
        <v>8000000</v>
      </c>
      <c r="H2874">
        <v>2015</v>
      </c>
      <c r="I2874">
        <v>7.3</v>
      </c>
    </row>
    <row r="2875" spans="1:9" x14ac:dyDescent="0.45">
      <c r="A2875" t="s">
        <v>3572</v>
      </c>
      <c r="B2875">
        <v>129</v>
      </c>
      <c r="C2875">
        <v>3205244</v>
      </c>
      <c r="D2875" t="s">
        <v>863</v>
      </c>
      <c r="E2875" t="s">
        <v>4834</v>
      </c>
      <c r="F2875" t="s">
        <v>12</v>
      </c>
      <c r="G2875">
        <v>10000000</v>
      </c>
      <c r="H2875">
        <v>2010</v>
      </c>
      <c r="I2875">
        <v>7.3</v>
      </c>
    </row>
    <row r="2876" spans="1:9" x14ac:dyDescent="0.45">
      <c r="A2876" t="s">
        <v>4835</v>
      </c>
      <c r="B2876">
        <v>111</v>
      </c>
      <c r="C2876">
        <v>3076425</v>
      </c>
      <c r="D2876" t="s">
        <v>4836</v>
      </c>
      <c r="E2876" t="s">
        <v>4837</v>
      </c>
      <c r="F2876" t="s">
        <v>496</v>
      </c>
      <c r="G2876">
        <v>8000000</v>
      </c>
      <c r="H2876">
        <v>2002</v>
      </c>
      <c r="I2876">
        <v>7.1</v>
      </c>
    </row>
    <row r="2877" spans="1:9" x14ac:dyDescent="0.45">
      <c r="A2877" t="s">
        <v>4023</v>
      </c>
      <c r="B2877">
        <v>79</v>
      </c>
      <c r="C2877">
        <v>2275557</v>
      </c>
      <c r="D2877" t="s">
        <v>139</v>
      </c>
      <c r="E2877" t="s">
        <v>4838</v>
      </c>
      <c r="F2877" t="s">
        <v>12</v>
      </c>
      <c r="G2877">
        <v>8000000</v>
      </c>
      <c r="H2877">
        <v>1991</v>
      </c>
      <c r="I2877">
        <v>6</v>
      </c>
    </row>
    <row r="2878" spans="1:9" x14ac:dyDescent="0.45">
      <c r="A2878" t="s">
        <v>1652</v>
      </c>
      <c r="B2878">
        <v>104</v>
      </c>
      <c r="C2878">
        <v>1789892</v>
      </c>
      <c r="D2878" t="s">
        <v>339</v>
      </c>
      <c r="E2878" t="s">
        <v>4839</v>
      </c>
      <c r="F2878" t="s">
        <v>12</v>
      </c>
      <c r="G2878">
        <v>8000000</v>
      </c>
      <c r="H2878">
        <v>1998</v>
      </c>
      <c r="I2878">
        <v>6.6</v>
      </c>
    </row>
    <row r="2879" spans="1:9" x14ac:dyDescent="0.45">
      <c r="A2879" t="s">
        <v>4840</v>
      </c>
      <c r="B2879">
        <v>101</v>
      </c>
      <c r="C2879">
        <v>6350058</v>
      </c>
      <c r="D2879" t="s">
        <v>481</v>
      </c>
      <c r="E2879" t="s">
        <v>4841</v>
      </c>
      <c r="F2879" t="s">
        <v>12</v>
      </c>
      <c r="G2879">
        <v>8000000</v>
      </c>
      <c r="H2879">
        <v>2010</v>
      </c>
      <c r="I2879">
        <v>7.2</v>
      </c>
    </row>
    <row r="2880" spans="1:9" x14ac:dyDescent="0.45">
      <c r="A2880" t="s">
        <v>3107</v>
      </c>
      <c r="B2880">
        <v>113</v>
      </c>
      <c r="C2880">
        <v>1094798</v>
      </c>
      <c r="D2880" t="s">
        <v>1032</v>
      </c>
      <c r="E2880" t="s">
        <v>4842</v>
      </c>
      <c r="F2880" t="s">
        <v>12</v>
      </c>
      <c r="G2880">
        <v>7200000</v>
      </c>
      <c r="H2880">
        <v>2010</v>
      </c>
      <c r="I2880">
        <v>7.2</v>
      </c>
    </row>
    <row r="2881" spans="1:9" x14ac:dyDescent="0.45">
      <c r="A2881" t="s">
        <v>3647</v>
      </c>
      <c r="B2881">
        <v>92</v>
      </c>
      <c r="C2881">
        <v>1071240</v>
      </c>
      <c r="D2881" t="s">
        <v>526</v>
      </c>
      <c r="E2881" t="s">
        <v>4843</v>
      </c>
      <c r="F2881" t="s">
        <v>12</v>
      </c>
      <c r="G2881">
        <v>8000000</v>
      </c>
      <c r="H2881">
        <v>2007</v>
      </c>
      <c r="I2881">
        <v>6.9</v>
      </c>
    </row>
    <row r="2882" spans="1:9" x14ac:dyDescent="0.45">
      <c r="A2882" t="s">
        <v>4844</v>
      </c>
      <c r="B2882">
        <v>106</v>
      </c>
      <c r="C2882">
        <v>532190</v>
      </c>
      <c r="D2882" t="s">
        <v>2295</v>
      </c>
      <c r="E2882" t="s">
        <v>4845</v>
      </c>
      <c r="F2882" t="s">
        <v>12</v>
      </c>
      <c r="G2882">
        <v>8000000</v>
      </c>
      <c r="H2882">
        <v>1997</v>
      </c>
      <c r="I2882">
        <v>6.8</v>
      </c>
    </row>
    <row r="2883" spans="1:9" x14ac:dyDescent="0.45">
      <c r="A2883" t="s">
        <v>4846</v>
      </c>
      <c r="B2883">
        <v>75</v>
      </c>
      <c r="C2883">
        <v>686383</v>
      </c>
      <c r="D2883" t="s">
        <v>212</v>
      </c>
      <c r="E2883" t="s">
        <v>4847</v>
      </c>
      <c r="F2883" t="s">
        <v>12</v>
      </c>
      <c r="G2883">
        <v>6500000</v>
      </c>
      <c r="H2883">
        <v>2009</v>
      </c>
      <c r="I2883">
        <v>7.7</v>
      </c>
    </row>
    <row r="2884" spans="1:9" x14ac:dyDescent="0.45">
      <c r="A2884" t="s">
        <v>4848</v>
      </c>
      <c r="B2884">
        <v>104</v>
      </c>
      <c r="C2884">
        <v>16168741</v>
      </c>
      <c r="D2884" t="s">
        <v>2059</v>
      </c>
      <c r="E2884" t="s">
        <v>4849</v>
      </c>
      <c r="F2884" t="s">
        <v>12</v>
      </c>
      <c r="G2884">
        <v>8000000</v>
      </c>
      <c r="H2884">
        <v>2013</v>
      </c>
      <c r="I2884">
        <v>7.4</v>
      </c>
    </row>
    <row r="2885" spans="1:9" x14ac:dyDescent="0.45">
      <c r="A2885" t="s">
        <v>4850</v>
      </c>
      <c r="B2885">
        <v>108</v>
      </c>
      <c r="C2885">
        <v>568695</v>
      </c>
      <c r="D2885" t="s">
        <v>2880</v>
      </c>
      <c r="E2885" t="s">
        <v>4851</v>
      </c>
      <c r="F2885" t="s">
        <v>12</v>
      </c>
      <c r="G2885">
        <v>8000000</v>
      </c>
      <c r="H2885">
        <v>2005</v>
      </c>
      <c r="I2885">
        <v>6.5</v>
      </c>
    </row>
    <row r="2886" spans="1:9" x14ac:dyDescent="0.45">
      <c r="A2886" t="s">
        <v>4852</v>
      </c>
      <c r="B2886">
        <v>99</v>
      </c>
      <c r="C2886">
        <v>398420</v>
      </c>
      <c r="D2886" t="s">
        <v>662</v>
      </c>
      <c r="E2886" t="s">
        <v>4853</v>
      </c>
      <c r="F2886" t="s">
        <v>12</v>
      </c>
      <c r="G2886">
        <v>8000000</v>
      </c>
      <c r="H2886">
        <v>2007</v>
      </c>
      <c r="I2886">
        <v>6.4</v>
      </c>
    </row>
    <row r="2887" spans="1:9" x14ac:dyDescent="0.45">
      <c r="A2887" t="s">
        <v>4854</v>
      </c>
      <c r="B2887">
        <v>109</v>
      </c>
      <c r="C2887">
        <v>336456</v>
      </c>
      <c r="D2887" t="s">
        <v>4855</v>
      </c>
      <c r="E2887" t="s">
        <v>4856</v>
      </c>
      <c r="F2887" t="s">
        <v>12</v>
      </c>
      <c r="G2887">
        <v>8000000</v>
      </c>
      <c r="H2887">
        <v>2003</v>
      </c>
      <c r="I2887">
        <v>5.6</v>
      </c>
    </row>
    <row r="2888" spans="1:9" x14ac:dyDescent="0.45">
      <c r="A2888" t="s">
        <v>4857</v>
      </c>
      <c r="B2888">
        <v>93</v>
      </c>
      <c r="C2888">
        <v>298110</v>
      </c>
      <c r="D2888" t="s">
        <v>4400</v>
      </c>
      <c r="E2888" t="s">
        <v>4858</v>
      </c>
      <c r="F2888" t="s">
        <v>12</v>
      </c>
      <c r="G2888">
        <v>8000000</v>
      </c>
      <c r="H2888">
        <v>2006</v>
      </c>
      <c r="I2888">
        <v>6.8</v>
      </c>
    </row>
    <row r="2889" spans="1:9" x14ac:dyDescent="0.45">
      <c r="A2889" t="s">
        <v>1828</v>
      </c>
      <c r="B2889">
        <v>99</v>
      </c>
      <c r="C2889">
        <v>127144</v>
      </c>
      <c r="D2889" t="s">
        <v>481</v>
      </c>
      <c r="E2889" t="s">
        <v>4859</v>
      </c>
      <c r="F2889" t="s">
        <v>12</v>
      </c>
      <c r="G2889">
        <v>8000000</v>
      </c>
      <c r="H2889">
        <v>2005</v>
      </c>
      <c r="I2889">
        <v>5.5</v>
      </c>
    </row>
    <row r="2890" spans="1:9" x14ac:dyDescent="0.45">
      <c r="A2890" t="s">
        <v>2302</v>
      </c>
      <c r="B2890">
        <v>98</v>
      </c>
      <c r="C2890">
        <v>117190</v>
      </c>
      <c r="D2890" t="s">
        <v>595</v>
      </c>
      <c r="E2890" t="s">
        <v>4860</v>
      </c>
      <c r="F2890" t="s">
        <v>12</v>
      </c>
      <c r="G2890">
        <v>8000000</v>
      </c>
      <c r="H2890">
        <v>2010</v>
      </c>
      <c r="I2890">
        <v>6.9</v>
      </c>
    </row>
    <row r="2891" spans="1:9" x14ac:dyDescent="0.45">
      <c r="A2891" t="s">
        <v>4861</v>
      </c>
      <c r="B2891">
        <v>95</v>
      </c>
      <c r="C2891">
        <v>108662</v>
      </c>
      <c r="D2891" t="s">
        <v>2246</v>
      </c>
      <c r="E2891" t="s">
        <v>4862</v>
      </c>
      <c r="F2891" t="s">
        <v>12</v>
      </c>
      <c r="G2891">
        <v>8000000</v>
      </c>
      <c r="H2891">
        <v>2008</v>
      </c>
      <c r="I2891">
        <v>6</v>
      </c>
    </row>
    <row r="2892" spans="1:9" x14ac:dyDescent="0.45">
      <c r="A2892" t="s">
        <v>4863</v>
      </c>
      <c r="B2892">
        <v>107</v>
      </c>
      <c r="C2892">
        <v>53481</v>
      </c>
      <c r="D2892" t="s">
        <v>730</v>
      </c>
      <c r="E2892" t="s">
        <v>4864</v>
      </c>
      <c r="F2892" t="s">
        <v>12</v>
      </c>
      <c r="G2892">
        <v>8000000</v>
      </c>
      <c r="H2892">
        <v>2006</v>
      </c>
      <c r="I2892">
        <v>6.4</v>
      </c>
    </row>
    <row r="2893" spans="1:9" x14ac:dyDescent="0.45">
      <c r="A2893" t="s">
        <v>4865</v>
      </c>
      <c r="B2893">
        <v>102</v>
      </c>
      <c r="C2893">
        <v>23106</v>
      </c>
      <c r="D2893" t="s">
        <v>1053</v>
      </c>
      <c r="E2893" t="s">
        <v>4866</v>
      </c>
      <c r="F2893" t="s">
        <v>12</v>
      </c>
      <c r="G2893">
        <v>50000000</v>
      </c>
      <c r="H2893">
        <v>2004</v>
      </c>
      <c r="I2893">
        <v>6.6</v>
      </c>
    </row>
    <row r="2894" spans="1:9" x14ac:dyDescent="0.45">
      <c r="A2894" t="s">
        <v>4867</v>
      </c>
      <c r="B2894">
        <v>97</v>
      </c>
      <c r="C2894">
        <v>52961</v>
      </c>
      <c r="D2894" t="s">
        <v>1152</v>
      </c>
      <c r="E2894" t="s">
        <v>4868</v>
      </c>
      <c r="F2894" t="s">
        <v>12</v>
      </c>
      <c r="G2894">
        <v>8000000</v>
      </c>
      <c r="H2894">
        <v>2014</v>
      </c>
      <c r="I2894">
        <v>5.3</v>
      </c>
    </row>
    <row r="2895" spans="1:9" x14ac:dyDescent="0.45">
      <c r="A2895" t="s">
        <v>3611</v>
      </c>
      <c r="B2895">
        <v>124</v>
      </c>
      <c r="C2895">
        <v>439162</v>
      </c>
      <c r="D2895" t="s">
        <v>4869</v>
      </c>
      <c r="E2895" t="s">
        <v>4870</v>
      </c>
      <c r="F2895" t="s">
        <v>225</v>
      </c>
      <c r="G2895">
        <v>1100000000</v>
      </c>
      <c r="H2895">
        <v>1988</v>
      </c>
      <c r="I2895">
        <v>8.1</v>
      </c>
    </row>
    <row r="2896" spans="1:9" x14ac:dyDescent="0.45">
      <c r="A2896" t="s">
        <v>4871</v>
      </c>
      <c r="B2896">
        <v>90</v>
      </c>
      <c r="C2896">
        <v>671240</v>
      </c>
      <c r="D2896" t="s">
        <v>481</v>
      </c>
      <c r="E2896" t="s">
        <v>4872</v>
      </c>
      <c r="F2896" t="s">
        <v>12</v>
      </c>
      <c r="G2896">
        <v>7900000</v>
      </c>
      <c r="H2896">
        <v>2005</v>
      </c>
      <c r="I2896">
        <v>6.9</v>
      </c>
    </row>
    <row r="2897" spans="1:9" x14ac:dyDescent="0.45">
      <c r="A2897" t="s">
        <v>4873</v>
      </c>
      <c r="B2897">
        <v>90</v>
      </c>
      <c r="C2897">
        <v>882290</v>
      </c>
      <c r="D2897" t="s">
        <v>1179</v>
      </c>
      <c r="E2897" t="s">
        <v>4874</v>
      </c>
      <c r="F2897" t="s">
        <v>12</v>
      </c>
      <c r="G2897">
        <v>10000000</v>
      </c>
      <c r="H2897">
        <v>1989</v>
      </c>
      <c r="I2897">
        <v>6.5</v>
      </c>
    </row>
    <row r="2898" spans="1:9" x14ac:dyDescent="0.45">
      <c r="A2898" t="s">
        <v>2074</v>
      </c>
      <c r="B2898">
        <v>99</v>
      </c>
      <c r="C2898">
        <v>106593296</v>
      </c>
      <c r="D2898" t="s">
        <v>1322</v>
      </c>
      <c r="E2898" t="s">
        <v>4875</v>
      </c>
      <c r="F2898" t="s">
        <v>12</v>
      </c>
      <c r="G2898">
        <v>7500000</v>
      </c>
      <c r="H2898">
        <v>1989</v>
      </c>
      <c r="I2898">
        <v>7.4</v>
      </c>
    </row>
    <row r="2899" spans="1:9" x14ac:dyDescent="0.45">
      <c r="A2899" t="s">
        <v>2541</v>
      </c>
      <c r="B2899">
        <v>115</v>
      </c>
      <c r="C2899">
        <v>43490057</v>
      </c>
      <c r="D2899" t="s">
        <v>863</v>
      </c>
      <c r="E2899" t="s">
        <v>4876</v>
      </c>
      <c r="F2899" t="s">
        <v>12</v>
      </c>
      <c r="G2899">
        <v>7500000</v>
      </c>
      <c r="H2899">
        <v>1997</v>
      </c>
      <c r="I2899">
        <v>6.9</v>
      </c>
    </row>
    <row r="2900" spans="1:9" x14ac:dyDescent="0.45">
      <c r="A2900" t="s">
        <v>4877</v>
      </c>
      <c r="B2900">
        <v>89</v>
      </c>
      <c r="C2900">
        <v>32333860</v>
      </c>
      <c r="D2900" t="s">
        <v>735</v>
      </c>
      <c r="E2900" t="s">
        <v>4878</v>
      </c>
      <c r="F2900" t="s">
        <v>2389</v>
      </c>
      <c r="G2900">
        <v>7500000</v>
      </c>
      <c r="H2900">
        <v>1995</v>
      </c>
      <c r="I2900">
        <v>6.7</v>
      </c>
    </row>
    <row r="2901" spans="1:9" x14ac:dyDescent="0.45">
      <c r="A2901" t="s">
        <v>2676</v>
      </c>
      <c r="B2901">
        <v>92</v>
      </c>
      <c r="C2901">
        <v>24792061</v>
      </c>
      <c r="D2901" t="s">
        <v>863</v>
      </c>
      <c r="E2901" t="s">
        <v>4879</v>
      </c>
      <c r="F2901" t="s">
        <v>12</v>
      </c>
      <c r="G2901">
        <v>6500000</v>
      </c>
      <c r="H2901">
        <v>2005</v>
      </c>
      <c r="I2901">
        <v>7.6</v>
      </c>
    </row>
    <row r="2902" spans="1:9" x14ac:dyDescent="0.45">
      <c r="A2902" t="s">
        <v>4880</v>
      </c>
      <c r="B2902">
        <v>94</v>
      </c>
      <c r="C2902">
        <v>17544812</v>
      </c>
      <c r="D2902" t="s">
        <v>2124</v>
      </c>
      <c r="E2902" t="s">
        <v>4881</v>
      </c>
      <c r="F2902" t="s">
        <v>12</v>
      </c>
      <c r="G2902">
        <v>10000000</v>
      </c>
      <c r="H2902">
        <v>2007</v>
      </c>
      <c r="I2902">
        <v>5.4</v>
      </c>
    </row>
    <row r="2903" spans="1:9" x14ac:dyDescent="0.45">
      <c r="A2903" t="s">
        <v>4036</v>
      </c>
      <c r="B2903">
        <v>100</v>
      </c>
      <c r="C2903">
        <v>12574715</v>
      </c>
      <c r="D2903" t="s">
        <v>1152</v>
      </c>
      <c r="E2903" t="s">
        <v>4882</v>
      </c>
      <c r="F2903" t="s">
        <v>12</v>
      </c>
      <c r="G2903">
        <v>4500000</v>
      </c>
      <c r="H2903">
        <v>2009</v>
      </c>
      <c r="I2903">
        <v>7.3</v>
      </c>
    </row>
    <row r="2904" spans="1:9" x14ac:dyDescent="0.45">
      <c r="A2904" t="s">
        <v>4883</v>
      </c>
      <c r="B2904">
        <v>109</v>
      </c>
      <c r="C2904">
        <v>5100000</v>
      </c>
      <c r="D2904" t="s">
        <v>481</v>
      </c>
      <c r="E2904" t="s">
        <v>4884</v>
      </c>
      <c r="F2904" t="s">
        <v>12</v>
      </c>
      <c r="G2904">
        <v>7500000</v>
      </c>
      <c r="H2904">
        <v>1984</v>
      </c>
      <c r="I2904">
        <v>6</v>
      </c>
    </row>
    <row r="2905" spans="1:9" x14ac:dyDescent="0.45">
      <c r="A2905" t="s">
        <v>3051</v>
      </c>
      <c r="B2905">
        <v>105</v>
      </c>
      <c r="C2905">
        <v>10460089</v>
      </c>
      <c r="D2905" t="s">
        <v>737</v>
      </c>
      <c r="E2905" t="s">
        <v>4885</v>
      </c>
      <c r="F2905" t="s">
        <v>12</v>
      </c>
      <c r="G2905">
        <v>7500000</v>
      </c>
      <c r="H2905">
        <v>2002</v>
      </c>
      <c r="I2905">
        <v>7.2</v>
      </c>
    </row>
    <row r="2906" spans="1:9" x14ac:dyDescent="0.45">
      <c r="A2906" t="s">
        <v>2813</v>
      </c>
      <c r="B2906">
        <v>102</v>
      </c>
      <c r="C2906">
        <v>4239767</v>
      </c>
      <c r="D2906" t="s">
        <v>1501</v>
      </c>
      <c r="E2906" t="s">
        <v>4886</v>
      </c>
      <c r="F2906" t="s">
        <v>12</v>
      </c>
      <c r="G2906">
        <v>7500000</v>
      </c>
      <c r="H2906">
        <v>2002</v>
      </c>
      <c r="I2906">
        <v>6</v>
      </c>
    </row>
    <row r="2907" spans="1:9" x14ac:dyDescent="0.45">
      <c r="A2907" t="s">
        <v>4887</v>
      </c>
      <c r="B2907">
        <v>118</v>
      </c>
      <c r="C2907">
        <v>3347439</v>
      </c>
      <c r="D2907" t="s">
        <v>73</v>
      </c>
      <c r="E2907" t="s">
        <v>4888</v>
      </c>
      <c r="F2907" t="s">
        <v>12</v>
      </c>
      <c r="G2907">
        <v>7500000</v>
      </c>
      <c r="H2907">
        <v>2004</v>
      </c>
      <c r="I2907">
        <v>6.9</v>
      </c>
    </row>
    <row r="2908" spans="1:9" x14ac:dyDescent="0.45">
      <c r="A2908" t="s">
        <v>4330</v>
      </c>
      <c r="B2908">
        <v>92</v>
      </c>
      <c r="C2908">
        <v>10814185</v>
      </c>
      <c r="D2908" t="s">
        <v>1431</v>
      </c>
      <c r="E2908" t="s">
        <v>4889</v>
      </c>
      <c r="F2908" t="s">
        <v>12</v>
      </c>
      <c r="G2908">
        <v>8000000</v>
      </c>
      <c r="H2908">
        <v>2009</v>
      </c>
      <c r="I2908">
        <v>6.2</v>
      </c>
    </row>
    <row r="2909" spans="1:9" x14ac:dyDescent="0.45">
      <c r="A2909" t="s">
        <v>4890</v>
      </c>
      <c r="B2909">
        <v>103</v>
      </c>
      <c r="C2909">
        <v>206400</v>
      </c>
      <c r="D2909" t="s">
        <v>4802</v>
      </c>
      <c r="E2909" t="s">
        <v>4891</v>
      </c>
      <c r="F2909" t="s">
        <v>496</v>
      </c>
      <c r="G2909">
        <v>50000000</v>
      </c>
      <c r="H2909">
        <v>2001</v>
      </c>
      <c r="I2909">
        <v>6.9</v>
      </c>
    </row>
    <row r="2910" spans="1:9" x14ac:dyDescent="0.45">
      <c r="A2910" t="s">
        <v>3024</v>
      </c>
      <c r="B2910">
        <v>93</v>
      </c>
      <c r="C2910">
        <v>197148</v>
      </c>
      <c r="D2910" t="s">
        <v>4892</v>
      </c>
      <c r="E2910" t="s">
        <v>4893</v>
      </c>
      <c r="F2910" t="s">
        <v>12</v>
      </c>
      <c r="G2910">
        <v>7500000</v>
      </c>
      <c r="H2910">
        <v>2003</v>
      </c>
      <c r="I2910">
        <v>6.3</v>
      </c>
    </row>
    <row r="2911" spans="1:9" x14ac:dyDescent="0.45">
      <c r="A2911" t="s">
        <v>4894</v>
      </c>
      <c r="B2911">
        <v>113</v>
      </c>
      <c r="C2911">
        <v>3014541</v>
      </c>
      <c r="D2911" t="s">
        <v>1152</v>
      </c>
      <c r="E2911" t="s">
        <v>4895</v>
      </c>
      <c r="F2911" t="s">
        <v>12</v>
      </c>
      <c r="G2911">
        <v>8000000</v>
      </c>
      <c r="H2911">
        <v>2011</v>
      </c>
      <c r="I2911">
        <v>6.7</v>
      </c>
    </row>
    <row r="2912" spans="1:9" x14ac:dyDescent="0.45">
      <c r="A2912" t="s">
        <v>4896</v>
      </c>
      <c r="B2912">
        <v>153</v>
      </c>
      <c r="C2912">
        <v>872643</v>
      </c>
      <c r="D2912" t="s">
        <v>928</v>
      </c>
      <c r="E2912" t="s">
        <v>4897</v>
      </c>
      <c r="F2912" t="s">
        <v>1866</v>
      </c>
      <c r="G2912">
        <v>6000000</v>
      </c>
      <c r="H2912">
        <v>2007</v>
      </c>
      <c r="I2912">
        <v>5.4</v>
      </c>
    </row>
    <row r="2913" spans="1:9" x14ac:dyDescent="0.45">
      <c r="A2913" t="s">
        <v>4898</v>
      </c>
      <c r="B2913">
        <v>89</v>
      </c>
      <c r="C2913">
        <v>4443403</v>
      </c>
      <c r="D2913" t="s">
        <v>4899</v>
      </c>
      <c r="E2913" t="s">
        <v>4900</v>
      </c>
      <c r="F2913" t="s">
        <v>496</v>
      </c>
      <c r="G2913">
        <v>7300000</v>
      </c>
      <c r="H2913">
        <v>2007</v>
      </c>
      <c r="I2913">
        <v>8</v>
      </c>
    </row>
    <row r="2914" spans="1:9" x14ac:dyDescent="0.45">
      <c r="A2914" t="s">
        <v>3978</v>
      </c>
      <c r="B2914">
        <v>118</v>
      </c>
      <c r="C2914">
        <v>1330827</v>
      </c>
      <c r="D2914" t="s">
        <v>1847</v>
      </c>
      <c r="E2914" t="s">
        <v>4901</v>
      </c>
      <c r="F2914" t="s">
        <v>12</v>
      </c>
      <c r="G2914">
        <v>7000000</v>
      </c>
      <c r="H2914">
        <v>2016</v>
      </c>
      <c r="I2914">
        <v>7</v>
      </c>
    </row>
    <row r="2915" spans="1:9" x14ac:dyDescent="0.45">
      <c r="A2915" t="s">
        <v>4902</v>
      </c>
      <c r="B2915">
        <v>97</v>
      </c>
      <c r="C2915">
        <v>1818681</v>
      </c>
      <c r="D2915" t="s">
        <v>152</v>
      </c>
      <c r="E2915" t="s">
        <v>4903</v>
      </c>
      <c r="F2915" t="s">
        <v>12</v>
      </c>
      <c r="G2915">
        <v>7300000</v>
      </c>
      <c r="H2915">
        <v>2009</v>
      </c>
      <c r="I2915">
        <v>7.2</v>
      </c>
    </row>
    <row r="2916" spans="1:9" x14ac:dyDescent="0.45">
      <c r="A2916" t="s">
        <v>2676</v>
      </c>
      <c r="B2916">
        <v>96</v>
      </c>
      <c r="C2916">
        <v>143492840</v>
      </c>
      <c r="D2916" t="s">
        <v>481</v>
      </c>
      <c r="E2916" t="s">
        <v>4904</v>
      </c>
      <c r="F2916" t="s">
        <v>12</v>
      </c>
      <c r="G2916">
        <v>7500000</v>
      </c>
      <c r="H2916">
        <v>2007</v>
      </c>
      <c r="I2916">
        <v>7.5</v>
      </c>
    </row>
    <row r="2917" spans="1:9" x14ac:dyDescent="0.45">
      <c r="A2917" t="s">
        <v>4906</v>
      </c>
      <c r="B2917">
        <v>120</v>
      </c>
      <c r="C2917">
        <v>43800000</v>
      </c>
      <c r="D2917" t="s">
        <v>17</v>
      </c>
      <c r="E2917" t="s">
        <v>4907</v>
      </c>
      <c r="F2917" t="s">
        <v>12</v>
      </c>
      <c r="G2917">
        <v>7200000</v>
      </c>
      <c r="H2917">
        <v>1971</v>
      </c>
      <c r="I2917">
        <v>6.7</v>
      </c>
    </row>
    <row r="2918" spans="1:9" x14ac:dyDescent="0.45">
      <c r="A2918" t="s">
        <v>1730</v>
      </c>
      <c r="B2918">
        <v>95</v>
      </c>
      <c r="C2918">
        <v>94900000</v>
      </c>
      <c r="D2918" t="s">
        <v>2557</v>
      </c>
      <c r="E2918" t="s">
        <v>4908</v>
      </c>
      <c r="F2918" t="s">
        <v>12</v>
      </c>
      <c r="G2918">
        <v>4000000</v>
      </c>
      <c r="H2918">
        <v>1983</v>
      </c>
      <c r="I2918">
        <v>6.1</v>
      </c>
    </row>
    <row r="2919" spans="1:9" x14ac:dyDescent="0.45">
      <c r="A2919" t="s">
        <v>62</v>
      </c>
      <c r="B2919">
        <v>95</v>
      </c>
      <c r="C2919">
        <v>32391374</v>
      </c>
      <c r="D2919" t="s">
        <v>481</v>
      </c>
      <c r="E2919" t="s">
        <v>4909</v>
      </c>
      <c r="F2919" t="s">
        <v>12</v>
      </c>
      <c r="G2919">
        <v>7500000</v>
      </c>
      <c r="H2919">
        <v>2009</v>
      </c>
      <c r="I2919">
        <v>7.7</v>
      </c>
    </row>
    <row r="2920" spans="1:9" x14ac:dyDescent="0.45">
      <c r="A2920" t="s">
        <v>4395</v>
      </c>
      <c r="B2920">
        <v>121</v>
      </c>
      <c r="C2920">
        <v>40158000</v>
      </c>
      <c r="D2920" t="s">
        <v>2557</v>
      </c>
      <c r="E2920" t="s">
        <v>4910</v>
      </c>
      <c r="F2920" t="s">
        <v>12</v>
      </c>
      <c r="G2920">
        <v>7000000</v>
      </c>
      <c r="H2920">
        <v>1993</v>
      </c>
      <c r="I2920">
        <v>7.6</v>
      </c>
    </row>
    <row r="2921" spans="1:9" x14ac:dyDescent="0.45">
      <c r="A2921" t="s">
        <v>520</v>
      </c>
      <c r="B2921">
        <v>110</v>
      </c>
      <c r="C2921">
        <v>113709992</v>
      </c>
      <c r="D2921" t="s">
        <v>863</v>
      </c>
      <c r="E2921" t="s">
        <v>4911</v>
      </c>
      <c r="F2921" t="s">
        <v>12</v>
      </c>
      <c r="G2921">
        <v>7000000</v>
      </c>
      <c r="H2921">
        <v>2012</v>
      </c>
      <c r="I2921">
        <v>6.1</v>
      </c>
    </row>
    <row r="2922" spans="1:9" x14ac:dyDescent="0.45">
      <c r="A2922" t="s">
        <v>294</v>
      </c>
      <c r="B2922">
        <v>96</v>
      </c>
      <c r="C2922">
        <v>32131483</v>
      </c>
      <c r="D2922" t="s">
        <v>1020</v>
      </c>
      <c r="E2922" t="s">
        <v>4912</v>
      </c>
      <c r="F2922" t="s">
        <v>12</v>
      </c>
      <c r="G2922">
        <v>11000000</v>
      </c>
      <c r="H2922">
        <v>2003</v>
      </c>
      <c r="I2922">
        <v>4.9000000000000004</v>
      </c>
    </row>
    <row r="2923" spans="1:9" x14ac:dyDescent="0.45">
      <c r="A2923" t="s">
        <v>4906</v>
      </c>
      <c r="B2923">
        <v>121</v>
      </c>
      <c r="C2923">
        <v>35400000</v>
      </c>
      <c r="D2923" t="s">
        <v>17</v>
      </c>
      <c r="E2923" t="s">
        <v>4913</v>
      </c>
      <c r="F2923" t="s">
        <v>12</v>
      </c>
      <c r="G2923">
        <v>7000000</v>
      </c>
      <c r="H2923">
        <v>1973</v>
      </c>
      <c r="I2923">
        <v>6.8</v>
      </c>
    </row>
    <row r="2924" spans="1:9" x14ac:dyDescent="0.45">
      <c r="A2924" t="s">
        <v>1359</v>
      </c>
      <c r="B2924">
        <v>95</v>
      </c>
      <c r="C2924">
        <v>34099640</v>
      </c>
      <c r="D2924" t="s">
        <v>2601</v>
      </c>
      <c r="E2924" t="s">
        <v>4914</v>
      </c>
      <c r="F2924" t="s">
        <v>12</v>
      </c>
      <c r="G2924">
        <v>5000000</v>
      </c>
      <c r="H2924">
        <v>2000</v>
      </c>
      <c r="I2924">
        <v>7</v>
      </c>
    </row>
    <row r="2925" spans="1:9" x14ac:dyDescent="0.45">
      <c r="A2925" t="s">
        <v>4565</v>
      </c>
      <c r="B2925">
        <v>112</v>
      </c>
      <c r="C2925">
        <v>37295394</v>
      </c>
      <c r="D2925" t="s">
        <v>863</v>
      </c>
      <c r="E2925" t="s">
        <v>4915</v>
      </c>
      <c r="F2925" t="s">
        <v>12</v>
      </c>
      <c r="G2925">
        <v>6600000</v>
      </c>
      <c r="H2925">
        <v>2011</v>
      </c>
      <c r="I2925">
        <v>5.7</v>
      </c>
    </row>
    <row r="2926" spans="1:9" x14ac:dyDescent="0.45">
      <c r="A2926" t="s">
        <v>1148</v>
      </c>
      <c r="B2926">
        <v>93</v>
      </c>
      <c r="C2926">
        <v>31501218</v>
      </c>
      <c r="D2926" t="s">
        <v>1975</v>
      </c>
      <c r="E2926" t="s">
        <v>4916</v>
      </c>
      <c r="F2926" t="s">
        <v>12</v>
      </c>
      <c r="G2926">
        <v>7500000</v>
      </c>
      <c r="H2926">
        <v>2005</v>
      </c>
      <c r="I2926">
        <v>7.5</v>
      </c>
    </row>
    <row r="2927" spans="1:9" x14ac:dyDescent="0.45">
      <c r="A2927" t="s">
        <v>1710</v>
      </c>
      <c r="B2927">
        <v>110</v>
      </c>
      <c r="C2927">
        <v>28747570</v>
      </c>
      <c r="D2927" t="s">
        <v>584</v>
      </c>
      <c r="E2927" t="s">
        <v>4917</v>
      </c>
      <c r="F2927" t="s">
        <v>12</v>
      </c>
      <c r="G2927">
        <v>7000000</v>
      </c>
      <c r="H2927">
        <v>2005</v>
      </c>
      <c r="I2927">
        <v>7.4</v>
      </c>
    </row>
    <row r="2928" spans="1:9" x14ac:dyDescent="0.45">
      <c r="A2928" t="s">
        <v>1633</v>
      </c>
      <c r="B2928">
        <v>104</v>
      </c>
      <c r="C2928">
        <v>25625110</v>
      </c>
      <c r="D2928" t="s">
        <v>115</v>
      </c>
      <c r="E2928" t="s">
        <v>4918</v>
      </c>
      <c r="F2928" t="s">
        <v>12</v>
      </c>
      <c r="G2928">
        <v>7000000</v>
      </c>
      <c r="H2928">
        <v>1995</v>
      </c>
      <c r="I2928">
        <v>7.2</v>
      </c>
    </row>
    <row r="2929" spans="1:9" x14ac:dyDescent="0.45">
      <c r="A2929" t="s">
        <v>4919</v>
      </c>
      <c r="B2929">
        <v>119</v>
      </c>
      <c r="C2929">
        <v>25000000</v>
      </c>
      <c r="D2929" t="s">
        <v>25</v>
      </c>
      <c r="E2929" t="s">
        <v>4920</v>
      </c>
      <c r="F2929" t="s">
        <v>12</v>
      </c>
      <c r="G2929">
        <v>9000000</v>
      </c>
      <c r="H2929">
        <v>1976</v>
      </c>
      <c r="I2929">
        <v>6.8</v>
      </c>
    </row>
    <row r="2930" spans="1:9" x14ac:dyDescent="0.45">
      <c r="A2930" t="s">
        <v>4906</v>
      </c>
      <c r="B2930">
        <v>125</v>
      </c>
      <c r="C2930">
        <v>21000000</v>
      </c>
      <c r="D2930" t="s">
        <v>17</v>
      </c>
      <c r="E2930" t="s">
        <v>4921</v>
      </c>
      <c r="F2930" t="s">
        <v>12</v>
      </c>
      <c r="G2930">
        <v>13000000</v>
      </c>
      <c r="H2930">
        <v>1974</v>
      </c>
      <c r="I2930">
        <v>6.8</v>
      </c>
    </row>
    <row r="2931" spans="1:9" x14ac:dyDescent="0.45">
      <c r="A2931" t="s">
        <v>3176</v>
      </c>
      <c r="B2931">
        <v>96</v>
      </c>
      <c r="C2931">
        <v>20257000</v>
      </c>
      <c r="D2931" t="s">
        <v>139</v>
      </c>
      <c r="E2931" t="s">
        <v>4922</v>
      </c>
      <c r="F2931" t="s">
        <v>12</v>
      </c>
      <c r="G2931">
        <v>7000000</v>
      </c>
      <c r="H2931">
        <v>1988</v>
      </c>
      <c r="I2931">
        <v>5.2</v>
      </c>
    </row>
    <row r="2932" spans="1:9" x14ac:dyDescent="0.45">
      <c r="A2932" t="s">
        <v>2572</v>
      </c>
      <c r="B2932">
        <v>100</v>
      </c>
      <c r="C2932">
        <v>26005908</v>
      </c>
      <c r="D2932" t="s">
        <v>2792</v>
      </c>
      <c r="E2932" t="s">
        <v>4923</v>
      </c>
      <c r="F2932" t="s">
        <v>12</v>
      </c>
      <c r="G2932">
        <v>3500000</v>
      </c>
      <c r="H2932">
        <v>2005</v>
      </c>
      <c r="I2932">
        <v>7.2</v>
      </c>
    </row>
    <row r="2933" spans="1:9" x14ac:dyDescent="0.45">
      <c r="A2933" t="s">
        <v>4925</v>
      </c>
      <c r="B2933">
        <v>89</v>
      </c>
      <c r="C2933">
        <v>15818967</v>
      </c>
      <c r="D2933" t="s">
        <v>1704</v>
      </c>
      <c r="E2933" t="s">
        <v>4926</v>
      </c>
      <c r="F2933" t="s">
        <v>12</v>
      </c>
      <c r="G2933">
        <v>7000000</v>
      </c>
      <c r="H2933">
        <v>2014</v>
      </c>
      <c r="I2933">
        <v>4</v>
      </c>
    </row>
    <row r="2934" spans="1:9" x14ac:dyDescent="0.45">
      <c r="A2934" t="s">
        <v>1396</v>
      </c>
      <c r="B2934">
        <v>92</v>
      </c>
      <c r="C2934">
        <v>14891000</v>
      </c>
      <c r="D2934" t="s">
        <v>565</v>
      </c>
      <c r="E2934" t="s">
        <v>4927</v>
      </c>
      <c r="F2934" t="s">
        <v>12</v>
      </c>
      <c r="G2934">
        <v>7000000</v>
      </c>
      <c r="H2934">
        <v>1996</v>
      </c>
      <c r="I2934">
        <v>6.8</v>
      </c>
    </row>
    <row r="2935" spans="1:9" x14ac:dyDescent="0.45">
      <c r="A2935" t="s">
        <v>3967</v>
      </c>
      <c r="B2935">
        <v>109</v>
      </c>
      <c r="C2935">
        <v>16901126</v>
      </c>
      <c r="D2935" t="s">
        <v>4928</v>
      </c>
      <c r="E2935" t="s">
        <v>4929</v>
      </c>
      <c r="F2935" t="s">
        <v>12</v>
      </c>
      <c r="G2935">
        <v>7000000</v>
      </c>
      <c r="H2935">
        <v>2005</v>
      </c>
      <c r="I2935">
        <v>6.9</v>
      </c>
    </row>
    <row r="2936" spans="1:9" x14ac:dyDescent="0.45">
      <c r="A2936" t="s">
        <v>4150</v>
      </c>
      <c r="B2936">
        <v>103</v>
      </c>
      <c r="C2936">
        <v>17474107</v>
      </c>
      <c r="D2936" t="s">
        <v>2955</v>
      </c>
      <c r="E2936" t="s">
        <v>4930</v>
      </c>
      <c r="F2936" t="s">
        <v>12</v>
      </c>
      <c r="G2936">
        <v>7000000</v>
      </c>
      <c r="H2936">
        <v>2015</v>
      </c>
      <c r="I2936">
        <v>7.3</v>
      </c>
    </row>
    <row r="2937" spans="1:9" x14ac:dyDescent="0.45">
      <c r="A2937" t="s">
        <v>2459</v>
      </c>
      <c r="B2937">
        <v>95</v>
      </c>
      <c r="C2937">
        <v>14003141</v>
      </c>
      <c r="D2937" t="s">
        <v>730</v>
      </c>
      <c r="E2937" t="s">
        <v>4931</v>
      </c>
      <c r="F2937" t="s">
        <v>12</v>
      </c>
      <c r="G2937">
        <v>7000000</v>
      </c>
      <c r="H2937">
        <v>1999</v>
      </c>
      <c r="I2937">
        <v>6.1</v>
      </c>
    </row>
    <row r="2938" spans="1:9" x14ac:dyDescent="0.45">
      <c r="A2938" t="s">
        <v>3967</v>
      </c>
      <c r="B2938">
        <v>105</v>
      </c>
      <c r="C2938">
        <v>12583510</v>
      </c>
      <c r="D2938" t="s">
        <v>2124</v>
      </c>
      <c r="E2938" t="s">
        <v>4932</v>
      </c>
      <c r="F2938" t="s">
        <v>12</v>
      </c>
      <c r="G2938">
        <v>7000000</v>
      </c>
      <c r="H2938">
        <v>2003</v>
      </c>
      <c r="I2938">
        <v>6</v>
      </c>
    </row>
    <row r="2939" spans="1:9" x14ac:dyDescent="0.45">
      <c r="A2939" t="s">
        <v>2347</v>
      </c>
      <c r="B2939">
        <v>106</v>
      </c>
      <c r="C2939">
        <v>9190525</v>
      </c>
      <c r="D2939" t="s">
        <v>863</v>
      </c>
      <c r="E2939" t="s">
        <v>4933</v>
      </c>
      <c r="F2939" t="s">
        <v>12</v>
      </c>
      <c r="G2939">
        <v>7000000</v>
      </c>
      <c r="H2939">
        <v>2009</v>
      </c>
      <c r="I2939">
        <v>7</v>
      </c>
    </row>
    <row r="2940" spans="1:9" x14ac:dyDescent="0.45">
      <c r="A2940" t="s">
        <v>4934</v>
      </c>
      <c r="B2940">
        <v>100</v>
      </c>
      <c r="C2940">
        <v>9176553</v>
      </c>
      <c r="D2940" t="s">
        <v>2632</v>
      </c>
      <c r="E2940" t="s">
        <v>4935</v>
      </c>
      <c r="F2940" t="s">
        <v>12</v>
      </c>
      <c r="G2940">
        <v>7500000</v>
      </c>
      <c r="H2940">
        <v>2009</v>
      </c>
      <c r="I2940">
        <v>7.1</v>
      </c>
    </row>
    <row r="2941" spans="1:9" x14ac:dyDescent="0.45">
      <c r="A2941" t="s">
        <v>2332</v>
      </c>
      <c r="B2941">
        <v>103</v>
      </c>
      <c r="C2941">
        <v>9094451</v>
      </c>
      <c r="D2941" t="s">
        <v>2886</v>
      </c>
      <c r="E2941" t="s">
        <v>4936</v>
      </c>
      <c r="F2941" t="s">
        <v>12</v>
      </c>
      <c r="G2941">
        <v>7000000</v>
      </c>
      <c r="H2941">
        <v>1989</v>
      </c>
      <c r="I2941">
        <v>6.2</v>
      </c>
    </row>
    <row r="2942" spans="1:9" x14ac:dyDescent="0.45">
      <c r="A2942" t="s">
        <v>3988</v>
      </c>
      <c r="B2942">
        <v>116</v>
      </c>
      <c r="C2942">
        <v>14612840</v>
      </c>
      <c r="D2942" t="s">
        <v>2059</v>
      </c>
      <c r="E2942" t="s">
        <v>4937</v>
      </c>
      <c r="F2942" t="s">
        <v>12</v>
      </c>
      <c r="G2942">
        <v>7000000</v>
      </c>
      <c r="H2942">
        <v>2014</v>
      </c>
      <c r="I2942">
        <v>6.9</v>
      </c>
    </row>
    <row r="2943" spans="1:9" x14ac:dyDescent="0.45">
      <c r="A2943" t="s">
        <v>4938</v>
      </c>
      <c r="B2943">
        <v>99</v>
      </c>
      <c r="C2943">
        <v>9166863</v>
      </c>
      <c r="D2943" t="s">
        <v>73</v>
      </c>
      <c r="E2943" t="s">
        <v>4939</v>
      </c>
      <c r="F2943" t="s">
        <v>12</v>
      </c>
      <c r="G2943">
        <v>7000000</v>
      </c>
      <c r="H2943">
        <v>2009</v>
      </c>
      <c r="I2943">
        <v>7.6</v>
      </c>
    </row>
    <row r="2944" spans="1:9" x14ac:dyDescent="0.45">
      <c r="A2944" t="s">
        <v>161</v>
      </c>
      <c r="B2944">
        <v>164</v>
      </c>
      <c r="C2944">
        <v>8373585</v>
      </c>
      <c r="D2944" t="s">
        <v>1152</v>
      </c>
      <c r="E2944" t="s">
        <v>4940</v>
      </c>
      <c r="F2944" t="s">
        <v>12</v>
      </c>
      <c r="G2944">
        <v>7000000</v>
      </c>
      <c r="H2944">
        <v>1988</v>
      </c>
      <c r="I2944">
        <v>7.6</v>
      </c>
    </row>
    <row r="2945" spans="1:9" x14ac:dyDescent="0.45">
      <c r="A2945" t="s">
        <v>4852</v>
      </c>
      <c r="B2945">
        <v>96</v>
      </c>
      <c r="C2945">
        <v>7292175</v>
      </c>
      <c r="D2945" t="s">
        <v>481</v>
      </c>
      <c r="E2945" t="s">
        <v>4941</v>
      </c>
      <c r="F2945" t="s">
        <v>12</v>
      </c>
      <c r="G2945">
        <v>7000000</v>
      </c>
      <c r="H2945">
        <v>1999</v>
      </c>
      <c r="I2945">
        <v>6.4</v>
      </c>
    </row>
    <row r="2946" spans="1:9" x14ac:dyDescent="0.45">
      <c r="A2946" t="s">
        <v>4705</v>
      </c>
      <c r="B2946">
        <v>122</v>
      </c>
      <c r="C2946">
        <v>6601079</v>
      </c>
      <c r="D2946" t="s">
        <v>1173</v>
      </c>
      <c r="E2946" t="s">
        <v>4942</v>
      </c>
      <c r="F2946" t="s">
        <v>12</v>
      </c>
      <c r="G2946">
        <v>7000000</v>
      </c>
      <c r="H2946">
        <v>2004</v>
      </c>
      <c r="I2946">
        <v>6.2</v>
      </c>
    </row>
    <row r="2947" spans="1:9" x14ac:dyDescent="0.45">
      <c r="A2947" t="s">
        <v>406</v>
      </c>
      <c r="B2947">
        <v>94</v>
      </c>
      <c r="C2947">
        <v>6165429</v>
      </c>
      <c r="D2947" t="s">
        <v>4943</v>
      </c>
      <c r="E2947" t="s">
        <v>4944</v>
      </c>
      <c r="F2947" t="s">
        <v>764</v>
      </c>
      <c r="G2947">
        <v>6000000</v>
      </c>
      <c r="H2947">
        <v>2002</v>
      </c>
      <c r="I2947">
        <v>7.5</v>
      </c>
    </row>
    <row r="2948" spans="1:9" x14ac:dyDescent="0.45">
      <c r="A2948" t="s">
        <v>4945</v>
      </c>
      <c r="B2948">
        <v>96</v>
      </c>
      <c r="C2948">
        <v>5430822</v>
      </c>
      <c r="D2948" t="s">
        <v>4946</v>
      </c>
      <c r="E2948" t="s">
        <v>4947</v>
      </c>
      <c r="F2948" t="s">
        <v>12</v>
      </c>
      <c r="G2948">
        <v>7000000</v>
      </c>
      <c r="H2948">
        <v>1992</v>
      </c>
      <c r="I2948">
        <v>6.2</v>
      </c>
    </row>
    <row r="2949" spans="1:9" x14ac:dyDescent="0.45">
      <c r="A2949" t="s">
        <v>4948</v>
      </c>
      <c r="B2949">
        <v>113</v>
      </c>
      <c r="C2949">
        <v>4720371</v>
      </c>
      <c r="D2949" t="s">
        <v>3493</v>
      </c>
      <c r="E2949" t="s">
        <v>4949</v>
      </c>
      <c r="F2949" t="s">
        <v>12</v>
      </c>
      <c r="G2949">
        <v>7000000</v>
      </c>
      <c r="H2949">
        <v>2001</v>
      </c>
      <c r="I2949">
        <v>6.5</v>
      </c>
    </row>
    <row r="2950" spans="1:9" x14ac:dyDescent="0.45">
      <c r="A2950" t="s">
        <v>4721</v>
      </c>
      <c r="B2950">
        <v>192</v>
      </c>
      <c r="C2950">
        <v>2921738</v>
      </c>
      <c r="D2950" t="s">
        <v>964</v>
      </c>
      <c r="E2950" t="s">
        <v>4950</v>
      </c>
      <c r="F2950" t="s">
        <v>1866</v>
      </c>
      <c r="G2950">
        <v>7000000</v>
      </c>
      <c r="H2950">
        <v>2004</v>
      </c>
      <c r="I2950">
        <v>7.9</v>
      </c>
    </row>
    <row r="2951" spans="1:9" x14ac:dyDescent="0.45">
      <c r="A2951" t="s">
        <v>657</v>
      </c>
      <c r="B2951">
        <v>99</v>
      </c>
      <c r="C2951">
        <v>2344847</v>
      </c>
      <c r="D2951" t="s">
        <v>1274</v>
      </c>
      <c r="E2951" t="s">
        <v>4951</v>
      </c>
      <c r="F2951" t="s">
        <v>12</v>
      </c>
      <c r="G2951">
        <v>7000000</v>
      </c>
      <c r="H2951">
        <v>2008</v>
      </c>
      <c r="I2951">
        <v>6.8</v>
      </c>
    </row>
    <row r="2952" spans="1:9" x14ac:dyDescent="0.45">
      <c r="A2952" t="s">
        <v>4641</v>
      </c>
      <c r="B2952">
        <v>91</v>
      </c>
      <c r="C2952">
        <v>7455447</v>
      </c>
      <c r="D2952" t="s">
        <v>481</v>
      </c>
      <c r="E2952" t="s">
        <v>4952</v>
      </c>
      <c r="F2952" t="s">
        <v>12</v>
      </c>
      <c r="G2952">
        <v>7000000</v>
      </c>
      <c r="H2952">
        <v>2010</v>
      </c>
      <c r="I2952">
        <v>6.3</v>
      </c>
    </row>
    <row r="2953" spans="1:9" x14ac:dyDescent="0.45">
      <c r="A2953" t="s">
        <v>4953</v>
      </c>
      <c r="B2953">
        <v>100</v>
      </c>
      <c r="C2953">
        <v>2148212</v>
      </c>
      <c r="D2953" t="s">
        <v>2359</v>
      </c>
      <c r="E2953" t="s">
        <v>4954</v>
      </c>
      <c r="F2953" t="s">
        <v>12</v>
      </c>
      <c r="G2953">
        <v>7000000</v>
      </c>
      <c r="H2953">
        <v>1999</v>
      </c>
      <c r="I2953">
        <v>6.3</v>
      </c>
    </row>
    <row r="2954" spans="1:9" x14ac:dyDescent="0.45">
      <c r="A2954" t="s">
        <v>4288</v>
      </c>
      <c r="B2954">
        <v>105</v>
      </c>
      <c r="C2954">
        <v>2062066</v>
      </c>
      <c r="D2954" t="s">
        <v>584</v>
      </c>
      <c r="E2954" t="s">
        <v>4955</v>
      </c>
      <c r="F2954" t="s">
        <v>12</v>
      </c>
      <c r="G2954">
        <v>7000000</v>
      </c>
      <c r="H2954">
        <v>2002</v>
      </c>
      <c r="I2954">
        <v>6.6</v>
      </c>
    </row>
    <row r="2955" spans="1:9" x14ac:dyDescent="0.45">
      <c r="A2955" t="s">
        <v>4303</v>
      </c>
      <c r="B2955">
        <v>99</v>
      </c>
      <c r="C2955">
        <v>1654367</v>
      </c>
      <c r="D2955" t="s">
        <v>526</v>
      </c>
      <c r="E2955" t="s">
        <v>4956</v>
      </c>
      <c r="F2955" t="s">
        <v>12</v>
      </c>
      <c r="G2955">
        <v>7000000</v>
      </c>
      <c r="H2955">
        <v>2006</v>
      </c>
      <c r="I2955">
        <v>6.4</v>
      </c>
    </row>
    <row r="2956" spans="1:9" x14ac:dyDescent="0.45">
      <c r="A2956" t="s">
        <v>4957</v>
      </c>
      <c r="B2956">
        <v>112</v>
      </c>
      <c r="C2956">
        <v>1738692</v>
      </c>
      <c r="D2956" t="s">
        <v>1366</v>
      </c>
      <c r="E2956" t="s">
        <v>4958</v>
      </c>
      <c r="F2956" t="s">
        <v>12</v>
      </c>
      <c r="G2956">
        <v>7000000</v>
      </c>
      <c r="H2956">
        <v>2011</v>
      </c>
      <c r="I2956">
        <v>7.5</v>
      </c>
    </row>
    <row r="2957" spans="1:9" x14ac:dyDescent="0.45">
      <c r="A2957" t="s">
        <v>4959</v>
      </c>
      <c r="B2957">
        <v>99</v>
      </c>
      <c r="C2957">
        <v>1889522</v>
      </c>
      <c r="D2957" t="s">
        <v>1274</v>
      </c>
      <c r="E2957" t="s">
        <v>4960</v>
      </c>
      <c r="F2957" t="s">
        <v>12</v>
      </c>
      <c r="G2957">
        <v>7000000</v>
      </c>
      <c r="H2957">
        <v>2009</v>
      </c>
      <c r="I2957">
        <v>6.5</v>
      </c>
    </row>
    <row r="2958" spans="1:9" x14ac:dyDescent="0.45">
      <c r="A2958" t="s">
        <v>4894</v>
      </c>
      <c r="B2958">
        <v>125</v>
      </c>
      <c r="C2958">
        <v>1110286</v>
      </c>
      <c r="D2958" t="s">
        <v>73</v>
      </c>
      <c r="E2958" t="s">
        <v>4961</v>
      </c>
      <c r="F2958" t="s">
        <v>12</v>
      </c>
      <c r="G2958">
        <v>4825000</v>
      </c>
      <c r="H2958">
        <v>2009</v>
      </c>
      <c r="I2958">
        <v>7.2</v>
      </c>
    </row>
    <row r="2959" spans="1:9" x14ac:dyDescent="0.45">
      <c r="A2959" t="s">
        <v>4962</v>
      </c>
      <c r="B2959">
        <v>107</v>
      </c>
      <c r="C2959">
        <v>1000000</v>
      </c>
      <c r="D2959" t="s">
        <v>415</v>
      </c>
      <c r="E2959" t="s">
        <v>4963</v>
      </c>
      <c r="F2959" t="s">
        <v>12</v>
      </c>
      <c r="G2959">
        <v>9000000</v>
      </c>
      <c r="H2959">
        <v>1977</v>
      </c>
      <c r="I2959">
        <v>6.3</v>
      </c>
    </row>
    <row r="2960" spans="1:9" x14ac:dyDescent="0.45">
      <c r="A2960" t="s">
        <v>2259</v>
      </c>
      <c r="B2960">
        <v>107</v>
      </c>
      <c r="C2960">
        <v>700000</v>
      </c>
      <c r="D2960" t="s">
        <v>2260</v>
      </c>
      <c r="E2960" t="s">
        <v>4964</v>
      </c>
      <c r="F2960" t="s">
        <v>496</v>
      </c>
      <c r="G2960">
        <v>50000000</v>
      </c>
      <c r="H2960">
        <v>1993</v>
      </c>
      <c r="I2960">
        <v>7</v>
      </c>
    </row>
    <row r="2961" spans="1:9" x14ac:dyDescent="0.45">
      <c r="A2961" t="s">
        <v>2220</v>
      </c>
      <c r="B2961">
        <v>97</v>
      </c>
      <c r="C2961">
        <v>1768416</v>
      </c>
      <c r="D2961" t="s">
        <v>863</v>
      </c>
      <c r="E2961" t="s">
        <v>4965</v>
      </c>
      <c r="F2961" t="s">
        <v>12</v>
      </c>
      <c r="G2961">
        <v>7000000</v>
      </c>
      <c r="H2961">
        <v>2010</v>
      </c>
      <c r="I2961">
        <v>6.3</v>
      </c>
    </row>
    <row r="2962" spans="1:9" x14ac:dyDescent="0.45">
      <c r="A2962" t="s">
        <v>4966</v>
      </c>
      <c r="B2962">
        <v>106</v>
      </c>
      <c r="C2962">
        <v>382946</v>
      </c>
      <c r="D2962" t="s">
        <v>1152</v>
      </c>
      <c r="E2962" t="s">
        <v>4967</v>
      </c>
      <c r="F2962" t="s">
        <v>12</v>
      </c>
      <c r="G2962">
        <v>7000000</v>
      </c>
      <c r="H2962">
        <v>2010</v>
      </c>
      <c r="I2962">
        <v>7.1</v>
      </c>
    </row>
    <row r="2963" spans="1:9" x14ac:dyDescent="0.45">
      <c r="A2963" t="s">
        <v>2011</v>
      </c>
      <c r="B2963">
        <v>103</v>
      </c>
      <c r="C2963">
        <v>236266</v>
      </c>
      <c r="D2963" t="s">
        <v>2189</v>
      </c>
      <c r="E2963" t="s">
        <v>4968</v>
      </c>
      <c r="F2963" t="s">
        <v>12</v>
      </c>
      <c r="G2963">
        <v>3500000</v>
      </c>
      <c r="H2963">
        <v>2002</v>
      </c>
      <c r="I2963">
        <v>6.2</v>
      </c>
    </row>
    <row r="2964" spans="1:9" x14ac:dyDescent="0.45">
      <c r="A2964" t="s">
        <v>4969</v>
      </c>
      <c r="B2964">
        <v>96</v>
      </c>
      <c r="C2964">
        <v>196067</v>
      </c>
      <c r="D2964" t="s">
        <v>73</v>
      </c>
      <c r="E2964" t="s">
        <v>4970</v>
      </c>
      <c r="F2964" t="s">
        <v>12</v>
      </c>
      <c r="G2964">
        <v>7000000</v>
      </c>
      <c r="H2964">
        <v>2002</v>
      </c>
      <c r="I2964">
        <v>6.7</v>
      </c>
    </row>
    <row r="2965" spans="1:9" x14ac:dyDescent="0.45">
      <c r="A2965" t="s">
        <v>4549</v>
      </c>
      <c r="B2965">
        <v>103</v>
      </c>
      <c r="C2965">
        <v>532988</v>
      </c>
      <c r="D2965" t="s">
        <v>2101</v>
      </c>
      <c r="E2965" t="s">
        <v>4971</v>
      </c>
      <c r="F2965" t="s">
        <v>12</v>
      </c>
      <c r="G2965">
        <v>7000000</v>
      </c>
      <c r="H2965">
        <v>2015</v>
      </c>
      <c r="I2965">
        <v>6.5</v>
      </c>
    </row>
    <row r="2966" spans="1:9" x14ac:dyDescent="0.45">
      <c r="A2966" t="s">
        <v>4972</v>
      </c>
      <c r="B2966">
        <v>108</v>
      </c>
      <c r="C2966">
        <v>453079</v>
      </c>
      <c r="D2966" t="s">
        <v>565</v>
      </c>
      <c r="E2966" t="s">
        <v>4973</v>
      </c>
      <c r="F2966" t="s">
        <v>12</v>
      </c>
      <c r="G2966">
        <v>7000000</v>
      </c>
      <c r="H2966">
        <v>2010</v>
      </c>
      <c r="I2966">
        <v>5.9</v>
      </c>
    </row>
    <row r="2967" spans="1:9" x14ac:dyDescent="0.45">
      <c r="A2967" t="s">
        <v>4974</v>
      </c>
      <c r="B2967">
        <v>118</v>
      </c>
      <c r="C2967">
        <v>46451</v>
      </c>
      <c r="D2967" t="s">
        <v>1984</v>
      </c>
      <c r="E2967" t="s">
        <v>4975</v>
      </c>
      <c r="F2967" t="s">
        <v>12</v>
      </c>
      <c r="G2967">
        <v>7000000</v>
      </c>
      <c r="H2967">
        <v>2010</v>
      </c>
      <c r="I2967">
        <v>6</v>
      </c>
    </row>
    <row r="2968" spans="1:9" x14ac:dyDescent="0.45">
      <c r="A2968" t="s">
        <v>789</v>
      </c>
      <c r="B2968">
        <v>97</v>
      </c>
      <c r="C2968">
        <v>233103</v>
      </c>
      <c r="D2968" t="s">
        <v>1152</v>
      </c>
      <c r="E2968" t="s">
        <v>4976</v>
      </c>
      <c r="F2968" t="s">
        <v>12</v>
      </c>
      <c r="G2968">
        <v>7000000</v>
      </c>
      <c r="H2968">
        <v>2005</v>
      </c>
      <c r="I2968">
        <v>6.9</v>
      </c>
    </row>
    <row r="2969" spans="1:9" x14ac:dyDescent="0.45">
      <c r="A2969" t="s">
        <v>1246</v>
      </c>
      <c r="B2969">
        <v>115</v>
      </c>
      <c r="C2969">
        <v>41400000</v>
      </c>
      <c r="D2969" t="s">
        <v>4585</v>
      </c>
      <c r="E2969" t="s">
        <v>4977</v>
      </c>
      <c r="F2969" t="s">
        <v>12</v>
      </c>
      <c r="G2969">
        <v>6900000</v>
      </c>
      <c r="H2969">
        <v>1985</v>
      </c>
      <c r="I2969">
        <v>7.3</v>
      </c>
    </row>
    <row r="2970" spans="1:9" x14ac:dyDescent="0.45">
      <c r="A2970" t="s">
        <v>2944</v>
      </c>
      <c r="B2970">
        <v>102</v>
      </c>
      <c r="C2970">
        <v>7993039</v>
      </c>
      <c r="D2970" t="s">
        <v>565</v>
      </c>
      <c r="E2970" t="s">
        <v>4978</v>
      </c>
      <c r="F2970" t="s">
        <v>12</v>
      </c>
      <c r="G2970">
        <v>6900000</v>
      </c>
      <c r="H2970">
        <v>1993</v>
      </c>
      <c r="I2970">
        <v>7.7</v>
      </c>
    </row>
    <row r="2971" spans="1:9" x14ac:dyDescent="0.45">
      <c r="A2971" t="s">
        <v>4979</v>
      </c>
      <c r="B2971">
        <v>125</v>
      </c>
      <c r="C2971">
        <v>927107</v>
      </c>
      <c r="D2971" t="s">
        <v>3746</v>
      </c>
      <c r="E2971" t="s">
        <v>4980</v>
      </c>
      <c r="F2971" t="s">
        <v>2838</v>
      </c>
      <c r="G2971">
        <v>15000000</v>
      </c>
      <c r="H2971">
        <v>1999</v>
      </c>
      <c r="I2971">
        <v>7.3</v>
      </c>
    </row>
    <row r="2972" spans="1:9" x14ac:dyDescent="0.45">
      <c r="A2972" t="s">
        <v>4981</v>
      </c>
      <c r="B2972">
        <v>108</v>
      </c>
      <c r="C2972">
        <v>49526</v>
      </c>
      <c r="D2972" t="s">
        <v>863</v>
      </c>
      <c r="E2972" t="s">
        <v>4982</v>
      </c>
      <c r="F2972" t="s">
        <v>12</v>
      </c>
      <c r="G2972">
        <v>6800000</v>
      </c>
      <c r="H2972">
        <v>2005</v>
      </c>
      <c r="I2972">
        <v>7</v>
      </c>
    </row>
    <row r="2973" spans="1:9" x14ac:dyDescent="0.45">
      <c r="A2973" t="s">
        <v>4983</v>
      </c>
      <c r="B2973">
        <v>101</v>
      </c>
      <c r="C2973">
        <v>10696</v>
      </c>
      <c r="D2973" t="s">
        <v>521</v>
      </c>
      <c r="E2973" t="s">
        <v>4984</v>
      </c>
      <c r="F2973" t="s">
        <v>12</v>
      </c>
      <c r="G2973">
        <v>6800000</v>
      </c>
      <c r="H2973">
        <v>2003</v>
      </c>
      <c r="I2973">
        <v>6.4</v>
      </c>
    </row>
    <row r="2974" spans="1:9" x14ac:dyDescent="0.45">
      <c r="A2974" t="s">
        <v>4985</v>
      </c>
      <c r="B2974">
        <v>101</v>
      </c>
      <c r="C2974">
        <v>31607598</v>
      </c>
      <c r="D2974" t="s">
        <v>1475</v>
      </c>
      <c r="E2974" t="s">
        <v>4986</v>
      </c>
      <c r="F2974" t="s">
        <v>12</v>
      </c>
      <c r="G2974">
        <v>6900000</v>
      </c>
      <c r="H2974">
        <v>2012</v>
      </c>
      <c r="I2974">
        <v>5.6</v>
      </c>
    </row>
    <row r="2975" spans="1:9" x14ac:dyDescent="0.45">
      <c r="A2975" t="s">
        <v>1907</v>
      </c>
      <c r="B2975">
        <v>139</v>
      </c>
      <c r="C2975">
        <v>6857096</v>
      </c>
      <c r="D2975" t="s">
        <v>4987</v>
      </c>
      <c r="E2975" t="s">
        <v>4988</v>
      </c>
      <c r="F2975" t="s">
        <v>496</v>
      </c>
      <c r="G2975">
        <v>6800000</v>
      </c>
      <c r="H2975">
        <v>2010</v>
      </c>
      <c r="I2975">
        <v>8.1999999999999993</v>
      </c>
    </row>
    <row r="2976" spans="1:9" x14ac:dyDescent="0.45">
      <c r="A2976" t="s">
        <v>1547</v>
      </c>
      <c r="B2976">
        <v>125</v>
      </c>
      <c r="C2976">
        <v>223878</v>
      </c>
      <c r="D2976" t="s">
        <v>481</v>
      </c>
      <c r="E2976" t="s">
        <v>4989</v>
      </c>
      <c r="F2976" t="s">
        <v>3135</v>
      </c>
      <c r="G2976">
        <v>5000000</v>
      </c>
      <c r="H2976">
        <v>2003</v>
      </c>
      <c r="I2976">
        <v>6.5</v>
      </c>
    </row>
    <row r="2977" spans="1:9" x14ac:dyDescent="0.45">
      <c r="A2977" t="s">
        <v>475</v>
      </c>
      <c r="B2977">
        <v>115</v>
      </c>
      <c r="C2977">
        <v>8060</v>
      </c>
      <c r="D2977" t="s">
        <v>152</v>
      </c>
      <c r="E2977" t="s">
        <v>4990</v>
      </c>
      <c r="F2977" t="s">
        <v>4446</v>
      </c>
      <c r="G2977">
        <v>4000000</v>
      </c>
      <c r="H2977">
        <v>2007</v>
      </c>
      <c r="I2977">
        <v>8.1</v>
      </c>
    </row>
    <row r="2978" spans="1:9" x14ac:dyDescent="0.45">
      <c r="A2978" t="s">
        <v>2737</v>
      </c>
      <c r="B2978">
        <v>99</v>
      </c>
      <c r="C2978">
        <v>84263837</v>
      </c>
      <c r="D2978" t="s">
        <v>1704</v>
      </c>
      <c r="E2978" t="s">
        <v>4991</v>
      </c>
      <c r="F2978" t="s">
        <v>12</v>
      </c>
      <c r="G2978">
        <v>6500000</v>
      </c>
      <c r="H2978">
        <v>2014</v>
      </c>
      <c r="I2978">
        <v>5.4</v>
      </c>
    </row>
    <row r="2979" spans="1:9" x14ac:dyDescent="0.45">
      <c r="A2979" t="s">
        <v>4992</v>
      </c>
      <c r="B2979">
        <v>88</v>
      </c>
      <c r="C2979">
        <v>110029</v>
      </c>
      <c r="D2979" t="s">
        <v>4993</v>
      </c>
      <c r="E2979" t="s">
        <v>4994</v>
      </c>
      <c r="F2979" t="s">
        <v>12</v>
      </c>
      <c r="G2979">
        <v>6500000</v>
      </c>
      <c r="H2979">
        <v>2009</v>
      </c>
      <c r="I2979">
        <v>6.3</v>
      </c>
    </row>
    <row r="2980" spans="1:9" x14ac:dyDescent="0.45">
      <c r="A2980" t="s">
        <v>991</v>
      </c>
      <c r="B2980">
        <v>112</v>
      </c>
      <c r="C2980">
        <v>57504069</v>
      </c>
      <c r="D2980" t="s">
        <v>662</v>
      </c>
      <c r="E2980" t="s">
        <v>4995</v>
      </c>
      <c r="F2980" t="s">
        <v>12</v>
      </c>
      <c r="G2980">
        <v>6000000</v>
      </c>
      <c r="H2980">
        <v>1991</v>
      </c>
      <c r="I2980">
        <v>7.8</v>
      </c>
    </row>
    <row r="2981" spans="1:9" x14ac:dyDescent="0.45">
      <c r="A2981" t="s">
        <v>4996</v>
      </c>
      <c r="B2981">
        <v>108</v>
      </c>
      <c r="C2981">
        <v>54215416</v>
      </c>
      <c r="D2981" t="s">
        <v>1440</v>
      </c>
      <c r="E2981" t="s">
        <v>4997</v>
      </c>
      <c r="F2981" t="s">
        <v>12</v>
      </c>
      <c r="G2981">
        <v>6500000</v>
      </c>
      <c r="H2981">
        <v>1987</v>
      </c>
      <c r="I2981">
        <v>6.8</v>
      </c>
    </row>
    <row r="2982" spans="1:9" x14ac:dyDescent="0.45">
      <c r="A2982" t="s">
        <v>772</v>
      </c>
      <c r="B2982">
        <v>104</v>
      </c>
      <c r="C2982">
        <v>31899000</v>
      </c>
      <c r="D2982" t="s">
        <v>4998</v>
      </c>
      <c r="E2982" t="s">
        <v>4999</v>
      </c>
      <c r="F2982" t="s">
        <v>12</v>
      </c>
      <c r="G2982">
        <v>6500000</v>
      </c>
      <c r="H2982">
        <v>1980</v>
      </c>
      <c r="I2982">
        <v>7.1</v>
      </c>
    </row>
    <row r="2983" spans="1:9" x14ac:dyDescent="0.45">
      <c r="A2983" t="s">
        <v>179</v>
      </c>
      <c r="B2983">
        <v>108</v>
      </c>
      <c r="C2983">
        <v>24103594</v>
      </c>
      <c r="D2983" t="s">
        <v>5000</v>
      </c>
      <c r="E2983" t="s">
        <v>5001</v>
      </c>
      <c r="F2983" t="s">
        <v>12</v>
      </c>
      <c r="G2983">
        <v>6500000</v>
      </c>
      <c r="H2983">
        <v>1993</v>
      </c>
      <c r="I2983">
        <v>6.2</v>
      </c>
    </row>
    <row r="2984" spans="1:9" x14ac:dyDescent="0.45">
      <c r="A2984" t="s">
        <v>175</v>
      </c>
      <c r="B2984">
        <v>102</v>
      </c>
      <c r="C2984">
        <v>16842303</v>
      </c>
      <c r="D2984" t="s">
        <v>339</v>
      </c>
      <c r="E2984" t="s">
        <v>5002</v>
      </c>
      <c r="F2984" t="s">
        <v>12</v>
      </c>
      <c r="G2984">
        <v>6500000</v>
      </c>
      <c r="H2984">
        <v>1999</v>
      </c>
      <c r="I2984">
        <v>7.3</v>
      </c>
    </row>
    <row r="2985" spans="1:9" x14ac:dyDescent="0.45">
      <c r="A2985" t="s">
        <v>4822</v>
      </c>
      <c r="B2985">
        <v>88</v>
      </c>
      <c r="C2985">
        <v>13367101</v>
      </c>
      <c r="D2985" t="s">
        <v>481</v>
      </c>
      <c r="E2985" t="s">
        <v>5003</v>
      </c>
      <c r="F2985" t="s">
        <v>12</v>
      </c>
      <c r="G2985">
        <v>6500000</v>
      </c>
      <c r="H2985">
        <v>2006</v>
      </c>
      <c r="I2985">
        <v>5.9</v>
      </c>
    </row>
    <row r="2986" spans="1:9" x14ac:dyDescent="0.45">
      <c r="A2986" t="s">
        <v>5004</v>
      </c>
      <c r="B2986">
        <v>141</v>
      </c>
      <c r="C2986">
        <v>6173485</v>
      </c>
      <c r="D2986" t="s">
        <v>526</v>
      </c>
      <c r="E2986" t="s">
        <v>5005</v>
      </c>
      <c r="F2986" t="s">
        <v>12</v>
      </c>
      <c r="G2986">
        <v>7000000</v>
      </c>
      <c r="H2986">
        <v>2001</v>
      </c>
      <c r="I2986">
        <v>7.7</v>
      </c>
    </row>
    <row r="2987" spans="1:9" x14ac:dyDescent="0.45">
      <c r="A2987" t="s">
        <v>3395</v>
      </c>
      <c r="B2987">
        <v>101</v>
      </c>
      <c r="C2987">
        <v>4000304</v>
      </c>
      <c r="D2987" t="s">
        <v>1152</v>
      </c>
      <c r="E2987" t="s">
        <v>5006</v>
      </c>
      <c r="F2987" t="s">
        <v>12</v>
      </c>
      <c r="G2987">
        <v>6500000</v>
      </c>
      <c r="H2987">
        <v>2011</v>
      </c>
      <c r="I2987">
        <v>7.3</v>
      </c>
    </row>
    <row r="2988" spans="1:9" x14ac:dyDescent="0.45">
      <c r="A2988" t="s">
        <v>231</v>
      </c>
      <c r="B2988">
        <v>105</v>
      </c>
      <c r="C2988">
        <v>2338695</v>
      </c>
      <c r="D2988" t="s">
        <v>730</v>
      </c>
      <c r="E2988" t="s">
        <v>5007</v>
      </c>
      <c r="F2988" t="s">
        <v>12</v>
      </c>
      <c r="G2988">
        <v>4000000</v>
      </c>
      <c r="H2988">
        <v>2004</v>
      </c>
      <c r="I2988">
        <v>7.4</v>
      </c>
    </row>
    <row r="2989" spans="1:9" x14ac:dyDescent="0.45">
      <c r="A2989" t="s">
        <v>5008</v>
      </c>
      <c r="B2989">
        <v>100</v>
      </c>
      <c r="C2989">
        <v>2024854</v>
      </c>
      <c r="D2989" t="s">
        <v>601</v>
      </c>
      <c r="E2989" t="s">
        <v>5009</v>
      </c>
      <c r="F2989" t="s">
        <v>12</v>
      </c>
      <c r="G2989">
        <v>6500000</v>
      </c>
      <c r="H2989">
        <v>2005</v>
      </c>
      <c r="I2989">
        <v>6.6</v>
      </c>
    </row>
    <row r="2990" spans="1:9" x14ac:dyDescent="0.45">
      <c r="A2990" t="s">
        <v>5010</v>
      </c>
      <c r="B2990">
        <v>116</v>
      </c>
      <c r="C2990">
        <v>2268296</v>
      </c>
      <c r="D2990" t="s">
        <v>1366</v>
      </c>
      <c r="E2990" t="s">
        <v>5011</v>
      </c>
      <c r="F2990" t="s">
        <v>12</v>
      </c>
      <c r="G2990">
        <v>6500000</v>
      </c>
      <c r="H2990">
        <v>2013</v>
      </c>
      <c r="I2990">
        <v>6.9</v>
      </c>
    </row>
    <row r="2991" spans="1:9" x14ac:dyDescent="0.45">
      <c r="A2991" t="s">
        <v>4003</v>
      </c>
      <c r="B2991">
        <v>97</v>
      </c>
      <c r="C2991">
        <v>1029017</v>
      </c>
      <c r="D2991" t="s">
        <v>73</v>
      </c>
      <c r="E2991" t="s">
        <v>5012</v>
      </c>
      <c r="F2991" t="s">
        <v>12</v>
      </c>
      <c r="G2991">
        <v>6500000</v>
      </c>
      <c r="H2991">
        <v>2004</v>
      </c>
      <c r="I2991">
        <v>6.8</v>
      </c>
    </row>
    <row r="2992" spans="1:9" x14ac:dyDescent="0.45">
      <c r="A2992" t="s">
        <v>5013</v>
      </c>
      <c r="B2992">
        <v>106</v>
      </c>
      <c r="C2992">
        <v>64148</v>
      </c>
      <c r="D2992" t="s">
        <v>1152</v>
      </c>
      <c r="E2992" t="s">
        <v>5014</v>
      </c>
      <c r="F2992" t="s">
        <v>12</v>
      </c>
      <c r="G2992">
        <v>6500000</v>
      </c>
      <c r="H2992">
        <v>2000</v>
      </c>
      <c r="I2992">
        <v>7.3</v>
      </c>
    </row>
    <row r="2993" spans="1:9" x14ac:dyDescent="0.45">
      <c r="A2993" t="s">
        <v>5015</v>
      </c>
      <c r="B2993">
        <v>105</v>
      </c>
      <c r="C2993">
        <v>66637</v>
      </c>
      <c r="D2993" t="s">
        <v>1865</v>
      </c>
      <c r="E2993" t="s">
        <v>5016</v>
      </c>
      <c r="F2993" t="s">
        <v>12</v>
      </c>
      <c r="G2993">
        <v>6500000</v>
      </c>
      <c r="H2993">
        <v>2009</v>
      </c>
      <c r="I2993">
        <v>7.2</v>
      </c>
    </row>
    <row r="2994" spans="1:9" x14ac:dyDescent="0.45">
      <c r="A2994" t="s">
        <v>3429</v>
      </c>
      <c r="B2994">
        <v>122</v>
      </c>
      <c r="C2994">
        <v>871577</v>
      </c>
      <c r="D2994" t="s">
        <v>1440</v>
      </c>
      <c r="E2994" t="s">
        <v>5017</v>
      </c>
      <c r="F2994" t="s">
        <v>12</v>
      </c>
      <c r="G2994">
        <v>4500000</v>
      </c>
      <c r="H2994">
        <v>2007</v>
      </c>
      <c r="I2994">
        <v>7.7</v>
      </c>
    </row>
    <row r="2995" spans="1:9" x14ac:dyDescent="0.45">
      <c r="A2995" t="s">
        <v>9</v>
      </c>
      <c r="B2995">
        <v>107</v>
      </c>
      <c r="C2995">
        <v>38400000</v>
      </c>
      <c r="D2995" t="s">
        <v>218</v>
      </c>
      <c r="E2995" t="s">
        <v>5018</v>
      </c>
      <c r="F2995" t="s">
        <v>12</v>
      </c>
      <c r="G2995">
        <v>6500000</v>
      </c>
      <c r="H2995">
        <v>1984</v>
      </c>
      <c r="I2995">
        <v>8.1</v>
      </c>
    </row>
    <row r="2996" spans="1:9" x14ac:dyDescent="0.45">
      <c r="A2996" t="s">
        <v>5019</v>
      </c>
      <c r="B2996">
        <v>121</v>
      </c>
      <c r="C2996">
        <v>4063859</v>
      </c>
      <c r="D2996" t="s">
        <v>73</v>
      </c>
      <c r="E2996" t="s">
        <v>5020</v>
      </c>
      <c r="F2996" t="s">
        <v>2838</v>
      </c>
      <c r="G2996">
        <v>4800000</v>
      </c>
      <c r="H2996">
        <v>2003</v>
      </c>
      <c r="I2996">
        <v>7.7</v>
      </c>
    </row>
    <row r="2997" spans="1:9" x14ac:dyDescent="0.45">
      <c r="A2997" t="s">
        <v>1236</v>
      </c>
      <c r="B2997">
        <v>98</v>
      </c>
      <c r="C2997">
        <v>449558</v>
      </c>
      <c r="D2997" t="s">
        <v>555</v>
      </c>
      <c r="E2997" t="s">
        <v>5021</v>
      </c>
      <c r="F2997" t="s">
        <v>12</v>
      </c>
      <c r="G2997">
        <v>10000000</v>
      </c>
      <c r="H2997">
        <v>2009</v>
      </c>
      <c r="I2997">
        <v>7.6</v>
      </c>
    </row>
    <row r="2998" spans="1:9" x14ac:dyDescent="0.45">
      <c r="A2998" t="s">
        <v>2354</v>
      </c>
      <c r="B2998">
        <v>123</v>
      </c>
      <c r="C2998">
        <v>2122561</v>
      </c>
      <c r="D2998" t="s">
        <v>570</v>
      </c>
      <c r="E2998" t="s">
        <v>5022</v>
      </c>
      <c r="F2998" t="s">
        <v>12</v>
      </c>
      <c r="G2998">
        <v>6000000</v>
      </c>
      <c r="H2998">
        <v>1995</v>
      </c>
      <c r="I2998">
        <v>7.2</v>
      </c>
    </row>
    <row r="2999" spans="1:9" x14ac:dyDescent="0.45">
      <c r="A2999" t="s">
        <v>4138</v>
      </c>
      <c r="B2999">
        <v>110</v>
      </c>
      <c r="C2999">
        <v>181360000</v>
      </c>
      <c r="D2999" t="s">
        <v>5023</v>
      </c>
      <c r="E2999" t="s">
        <v>5024</v>
      </c>
      <c r="F2999" t="s">
        <v>12</v>
      </c>
      <c r="G2999">
        <v>6000000</v>
      </c>
      <c r="H2999">
        <v>1978</v>
      </c>
      <c r="I2999">
        <v>7.2</v>
      </c>
    </row>
    <row r="3000" spans="1:9" x14ac:dyDescent="0.45">
      <c r="A3000" t="s">
        <v>254</v>
      </c>
      <c r="B3000">
        <v>120</v>
      </c>
      <c r="C3000">
        <v>137963328</v>
      </c>
      <c r="D3000" t="s">
        <v>1146</v>
      </c>
      <c r="E3000" t="s">
        <v>5025</v>
      </c>
      <c r="F3000" t="s">
        <v>12</v>
      </c>
      <c r="G3000">
        <v>6000000</v>
      </c>
      <c r="H3000">
        <v>1986</v>
      </c>
      <c r="I3000">
        <v>8.1</v>
      </c>
    </row>
    <row r="3001" spans="1:9" x14ac:dyDescent="0.45">
      <c r="A3001" t="s">
        <v>1278</v>
      </c>
      <c r="B3001">
        <v>122</v>
      </c>
      <c r="C3001">
        <v>119078393</v>
      </c>
      <c r="D3001" t="s">
        <v>5026</v>
      </c>
      <c r="E3001" t="s">
        <v>5027</v>
      </c>
      <c r="F3001" t="s">
        <v>12</v>
      </c>
      <c r="G3001">
        <v>6000000</v>
      </c>
      <c r="H3001">
        <v>2004</v>
      </c>
      <c r="I3001">
        <v>7.5</v>
      </c>
    </row>
    <row r="3002" spans="1:9" x14ac:dyDescent="0.45">
      <c r="A3002" t="s">
        <v>5028</v>
      </c>
      <c r="B3002">
        <v>110</v>
      </c>
      <c r="C3002">
        <v>102308900</v>
      </c>
      <c r="D3002" t="s">
        <v>5029</v>
      </c>
      <c r="E3002" t="s">
        <v>5030</v>
      </c>
      <c r="F3002" t="s">
        <v>12</v>
      </c>
      <c r="G3002">
        <v>6000000</v>
      </c>
      <c r="H3002">
        <v>1969</v>
      </c>
      <c r="I3002">
        <v>8.1</v>
      </c>
    </row>
    <row r="3003" spans="1:9" x14ac:dyDescent="0.45">
      <c r="A3003" t="s">
        <v>5031</v>
      </c>
      <c r="B3003">
        <v>139</v>
      </c>
      <c r="C3003">
        <v>102300000</v>
      </c>
      <c r="D3003" t="s">
        <v>5032</v>
      </c>
      <c r="E3003" t="s">
        <v>5033</v>
      </c>
      <c r="F3003" t="s">
        <v>12</v>
      </c>
      <c r="G3003">
        <v>6000000</v>
      </c>
      <c r="H3003">
        <v>1964</v>
      </c>
      <c r="I3003">
        <v>7.8</v>
      </c>
    </row>
    <row r="3004" spans="1:9" x14ac:dyDescent="0.45">
      <c r="A3004" t="s">
        <v>1354</v>
      </c>
      <c r="B3004">
        <v>124</v>
      </c>
      <c r="C3004">
        <v>54800000</v>
      </c>
      <c r="D3004" t="s">
        <v>1152</v>
      </c>
      <c r="E3004" t="s">
        <v>5034</v>
      </c>
      <c r="F3004" t="s">
        <v>12</v>
      </c>
      <c r="G3004">
        <v>6000000</v>
      </c>
      <c r="H3004">
        <v>1980</v>
      </c>
      <c r="I3004">
        <v>7.8</v>
      </c>
    </row>
    <row r="3005" spans="1:9" x14ac:dyDescent="0.45">
      <c r="A3005" t="s">
        <v>5035</v>
      </c>
      <c r="B3005">
        <v>152</v>
      </c>
      <c r="C3005">
        <v>43650000</v>
      </c>
      <c r="D3005" t="s">
        <v>5036</v>
      </c>
      <c r="E3005" t="s">
        <v>5037</v>
      </c>
      <c r="F3005" t="s">
        <v>12</v>
      </c>
      <c r="G3005">
        <v>6000000</v>
      </c>
      <c r="H3005">
        <v>1961</v>
      </c>
      <c r="I3005">
        <v>7.6</v>
      </c>
    </row>
    <row r="3006" spans="1:9" x14ac:dyDescent="0.45">
      <c r="A3006" t="s">
        <v>1415</v>
      </c>
      <c r="B3006">
        <v>98</v>
      </c>
      <c r="C3006">
        <v>39800000</v>
      </c>
      <c r="D3006" t="s">
        <v>1315</v>
      </c>
      <c r="E3006" t="s">
        <v>5038</v>
      </c>
      <c r="F3006" t="s">
        <v>12</v>
      </c>
      <c r="G3006">
        <v>6000000</v>
      </c>
      <c r="H3006">
        <v>1980</v>
      </c>
      <c r="I3006">
        <v>7.4</v>
      </c>
    </row>
    <row r="3007" spans="1:9" x14ac:dyDescent="0.45">
      <c r="A3007" t="s">
        <v>5039</v>
      </c>
      <c r="B3007">
        <v>106</v>
      </c>
      <c r="C3007">
        <v>27457409</v>
      </c>
      <c r="D3007" t="s">
        <v>863</v>
      </c>
      <c r="E3007" t="s">
        <v>5040</v>
      </c>
      <c r="F3007" t="s">
        <v>12</v>
      </c>
      <c r="G3007">
        <v>6000000</v>
      </c>
      <c r="H3007">
        <v>2001</v>
      </c>
      <c r="I3007">
        <v>6.3</v>
      </c>
    </row>
    <row r="3008" spans="1:9" x14ac:dyDescent="0.45">
      <c r="A3008" t="s">
        <v>4150</v>
      </c>
      <c r="B3008">
        <v>106</v>
      </c>
      <c r="C3008">
        <v>25047631</v>
      </c>
      <c r="D3008" t="s">
        <v>481</v>
      </c>
      <c r="E3008" t="s">
        <v>5041</v>
      </c>
      <c r="F3008" t="s">
        <v>12</v>
      </c>
      <c r="G3008">
        <v>6000000</v>
      </c>
      <c r="H3008">
        <v>1999</v>
      </c>
      <c r="I3008">
        <v>6.9</v>
      </c>
    </row>
    <row r="3009" spans="1:9" x14ac:dyDescent="0.45">
      <c r="A3009" t="s">
        <v>40</v>
      </c>
      <c r="B3009">
        <v>106</v>
      </c>
      <c r="C3009">
        <v>23272306</v>
      </c>
      <c r="D3009" t="s">
        <v>737</v>
      </c>
      <c r="E3009" t="s">
        <v>5042</v>
      </c>
      <c r="F3009" t="s">
        <v>12</v>
      </c>
      <c r="G3009">
        <v>6000000</v>
      </c>
      <c r="H3009">
        <v>1995</v>
      </c>
      <c r="I3009">
        <v>8.6</v>
      </c>
    </row>
    <row r="3010" spans="1:9" x14ac:dyDescent="0.45">
      <c r="A3010" t="s">
        <v>930</v>
      </c>
      <c r="B3010">
        <v>89</v>
      </c>
      <c r="C3010">
        <v>22168359</v>
      </c>
      <c r="D3010" t="s">
        <v>5043</v>
      </c>
      <c r="E3010" t="s">
        <v>5044</v>
      </c>
      <c r="F3010" t="s">
        <v>12</v>
      </c>
      <c r="G3010">
        <v>8000000</v>
      </c>
      <c r="H3010">
        <v>1989</v>
      </c>
      <c r="I3010">
        <v>5.0999999999999996</v>
      </c>
    </row>
    <row r="3011" spans="1:9" x14ac:dyDescent="0.45">
      <c r="A3011" t="s">
        <v>745</v>
      </c>
      <c r="B3011">
        <v>94</v>
      </c>
      <c r="C3011">
        <v>21005329</v>
      </c>
      <c r="D3011" t="s">
        <v>570</v>
      </c>
      <c r="E3011" t="s">
        <v>5045</v>
      </c>
      <c r="F3011" t="s">
        <v>12</v>
      </c>
      <c r="G3011">
        <v>6000000</v>
      </c>
      <c r="H3011">
        <v>2002</v>
      </c>
      <c r="I3011">
        <v>6.4</v>
      </c>
    </row>
    <row r="3012" spans="1:9" x14ac:dyDescent="0.45">
      <c r="A3012" t="s">
        <v>409</v>
      </c>
      <c r="B3012">
        <v>109</v>
      </c>
      <c r="C3012">
        <v>26236603</v>
      </c>
      <c r="D3012" t="s">
        <v>1274</v>
      </c>
      <c r="E3012" t="s">
        <v>5046</v>
      </c>
      <c r="F3012" t="s">
        <v>12</v>
      </c>
      <c r="G3012">
        <v>6000000</v>
      </c>
      <c r="H3012">
        <v>2008</v>
      </c>
      <c r="I3012">
        <v>7.9</v>
      </c>
    </row>
    <row r="3013" spans="1:9" x14ac:dyDescent="0.45">
      <c r="A3013" t="s">
        <v>5047</v>
      </c>
      <c r="B3013">
        <v>144</v>
      </c>
      <c r="C3013">
        <v>20400000</v>
      </c>
      <c r="D3013" t="s">
        <v>1355</v>
      </c>
      <c r="E3013" t="s">
        <v>5048</v>
      </c>
      <c r="F3013" t="s">
        <v>12</v>
      </c>
      <c r="G3013">
        <v>8000000</v>
      </c>
      <c r="H3013">
        <v>1946</v>
      </c>
      <c r="I3013">
        <v>6.9</v>
      </c>
    </row>
    <row r="3014" spans="1:9" x14ac:dyDescent="0.45">
      <c r="A3014" t="s">
        <v>3546</v>
      </c>
      <c r="B3014">
        <v>90</v>
      </c>
      <c r="C3014">
        <v>18621249</v>
      </c>
      <c r="D3014" t="s">
        <v>565</v>
      </c>
      <c r="E3014" t="s">
        <v>5049</v>
      </c>
      <c r="F3014" t="s">
        <v>12</v>
      </c>
      <c r="G3014">
        <v>6000000</v>
      </c>
      <c r="H3014">
        <v>2000</v>
      </c>
      <c r="I3014">
        <v>7.5</v>
      </c>
    </row>
    <row r="3015" spans="1:9" x14ac:dyDescent="0.45">
      <c r="A3015" t="s">
        <v>1790</v>
      </c>
      <c r="B3015">
        <v>106</v>
      </c>
      <c r="C3015">
        <v>25244700</v>
      </c>
      <c r="D3015" t="s">
        <v>218</v>
      </c>
      <c r="E3015" t="s">
        <v>5050</v>
      </c>
      <c r="F3015" t="s">
        <v>12</v>
      </c>
      <c r="G3015">
        <v>6000000</v>
      </c>
      <c r="H3015">
        <v>1981</v>
      </c>
      <c r="I3015">
        <v>7.2</v>
      </c>
    </row>
    <row r="3016" spans="1:9" x14ac:dyDescent="0.45">
      <c r="A3016" t="s">
        <v>1695</v>
      </c>
      <c r="B3016">
        <v>121</v>
      </c>
      <c r="C3016">
        <v>14545844</v>
      </c>
      <c r="D3016" t="s">
        <v>4993</v>
      </c>
      <c r="E3016" t="s">
        <v>5051</v>
      </c>
      <c r="F3016" t="s">
        <v>12</v>
      </c>
      <c r="G3016">
        <v>6500000</v>
      </c>
      <c r="H3016">
        <v>1988</v>
      </c>
      <c r="I3016">
        <v>5.8</v>
      </c>
    </row>
    <row r="3017" spans="1:9" x14ac:dyDescent="0.45">
      <c r="A3017" t="s">
        <v>1423</v>
      </c>
      <c r="B3017">
        <v>104</v>
      </c>
      <c r="C3017">
        <v>12793213</v>
      </c>
      <c r="D3017" t="s">
        <v>481</v>
      </c>
      <c r="E3017" t="s">
        <v>5052</v>
      </c>
      <c r="F3017" t="s">
        <v>12</v>
      </c>
      <c r="G3017">
        <v>6000000</v>
      </c>
      <c r="H3017">
        <v>1988</v>
      </c>
      <c r="I3017">
        <v>6.2</v>
      </c>
    </row>
    <row r="3018" spans="1:9" x14ac:dyDescent="0.45">
      <c r="A3018" t="s">
        <v>1947</v>
      </c>
      <c r="B3018">
        <v>99</v>
      </c>
      <c r="C3018">
        <v>11883495</v>
      </c>
      <c r="D3018" t="s">
        <v>851</v>
      </c>
      <c r="E3018" t="s">
        <v>5053</v>
      </c>
      <c r="F3018" t="s">
        <v>12</v>
      </c>
      <c r="G3018">
        <v>9000000</v>
      </c>
      <c r="H3018">
        <v>1998</v>
      </c>
      <c r="I3018">
        <v>6.8</v>
      </c>
    </row>
    <row r="3019" spans="1:9" x14ac:dyDescent="0.45">
      <c r="A3019" t="s">
        <v>5054</v>
      </c>
      <c r="B3019">
        <v>98</v>
      </c>
      <c r="C3019">
        <v>11797927</v>
      </c>
      <c r="D3019" t="s">
        <v>3974</v>
      </c>
      <c r="E3019" t="s">
        <v>5055</v>
      </c>
      <c r="F3019" t="s">
        <v>12</v>
      </c>
      <c r="G3019">
        <v>6000000</v>
      </c>
      <c r="H3019">
        <v>1995</v>
      </c>
      <c r="I3019">
        <v>6.1</v>
      </c>
    </row>
    <row r="3020" spans="1:9" x14ac:dyDescent="0.45">
      <c r="A3020" t="s">
        <v>1420</v>
      </c>
      <c r="B3020">
        <v>121</v>
      </c>
      <c r="C3020">
        <v>17605861</v>
      </c>
      <c r="D3020" t="s">
        <v>1993</v>
      </c>
      <c r="E3020" t="s">
        <v>5056</v>
      </c>
      <c r="F3020" t="s">
        <v>12</v>
      </c>
      <c r="G3020">
        <v>6000000</v>
      </c>
      <c r="H3020">
        <v>2006</v>
      </c>
      <c r="I3020">
        <v>7.7</v>
      </c>
    </row>
    <row r="3021" spans="1:9" x14ac:dyDescent="0.45">
      <c r="A3021" t="s">
        <v>5057</v>
      </c>
      <c r="B3021">
        <v>96</v>
      </c>
      <c r="C3021">
        <v>11642254</v>
      </c>
      <c r="D3021" t="s">
        <v>1847</v>
      </c>
      <c r="E3021" t="s">
        <v>5058</v>
      </c>
      <c r="F3021" t="s">
        <v>12</v>
      </c>
      <c r="G3021">
        <v>3000000</v>
      </c>
      <c r="H3021">
        <v>1989</v>
      </c>
      <c r="I3021">
        <v>5.2</v>
      </c>
    </row>
    <row r="3022" spans="1:9" x14ac:dyDescent="0.45">
      <c r="A3022" t="s">
        <v>2944</v>
      </c>
      <c r="B3022">
        <v>99</v>
      </c>
      <c r="C3022">
        <v>9203192</v>
      </c>
      <c r="D3022" t="s">
        <v>2955</v>
      </c>
      <c r="E3022" t="s">
        <v>5059</v>
      </c>
      <c r="F3022" t="s">
        <v>12</v>
      </c>
      <c r="G3022">
        <v>5000000</v>
      </c>
      <c r="H3022">
        <v>2011</v>
      </c>
      <c r="I3022">
        <v>6.8</v>
      </c>
    </row>
    <row r="3023" spans="1:9" x14ac:dyDescent="0.45">
      <c r="A3023" t="s">
        <v>5060</v>
      </c>
      <c r="B3023">
        <v>42</v>
      </c>
      <c r="C3023">
        <v>7518876</v>
      </c>
      <c r="D3023" t="s">
        <v>5061</v>
      </c>
      <c r="E3023" t="s">
        <v>5062</v>
      </c>
      <c r="F3023" t="s">
        <v>12</v>
      </c>
      <c r="G3023">
        <v>6000000</v>
      </c>
      <c r="H3023">
        <v>2008</v>
      </c>
      <c r="I3023">
        <v>6.5</v>
      </c>
    </row>
    <row r="3024" spans="1:9" x14ac:dyDescent="0.45">
      <c r="A3024" t="s">
        <v>3478</v>
      </c>
      <c r="B3024">
        <v>122</v>
      </c>
      <c r="C3024">
        <v>8596914</v>
      </c>
      <c r="D3024" t="s">
        <v>526</v>
      </c>
      <c r="E3024" t="s">
        <v>5063</v>
      </c>
      <c r="F3024" t="s">
        <v>12</v>
      </c>
      <c r="G3024">
        <v>6000000</v>
      </c>
      <c r="H3024">
        <v>2000</v>
      </c>
      <c r="I3024">
        <v>7</v>
      </c>
    </row>
    <row r="3025" spans="1:9" x14ac:dyDescent="0.45">
      <c r="A3025" t="s">
        <v>5064</v>
      </c>
      <c r="B3025">
        <v>101</v>
      </c>
      <c r="C3025">
        <v>6851636</v>
      </c>
      <c r="D3025" t="s">
        <v>481</v>
      </c>
      <c r="E3025" t="s">
        <v>5065</v>
      </c>
      <c r="F3025" t="s">
        <v>12</v>
      </c>
      <c r="G3025">
        <v>6000000</v>
      </c>
      <c r="H3025">
        <v>1999</v>
      </c>
      <c r="I3025">
        <v>5.9</v>
      </c>
    </row>
    <row r="3026" spans="1:9" x14ac:dyDescent="0.45">
      <c r="A3026" t="s">
        <v>5066</v>
      </c>
      <c r="B3026">
        <v>102</v>
      </c>
      <c r="C3026">
        <v>11434867</v>
      </c>
      <c r="D3026" t="s">
        <v>1108</v>
      </c>
      <c r="E3026" t="s">
        <v>5067</v>
      </c>
      <c r="F3026" t="s">
        <v>12</v>
      </c>
      <c r="G3026">
        <v>6000000</v>
      </c>
      <c r="H3026">
        <v>2012</v>
      </c>
      <c r="I3026">
        <v>7.1</v>
      </c>
    </row>
    <row r="3027" spans="1:9" x14ac:dyDescent="0.45">
      <c r="A3027" t="s">
        <v>5068</v>
      </c>
      <c r="B3027">
        <v>84</v>
      </c>
      <c r="C3027">
        <v>5895238</v>
      </c>
      <c r="D3027" t="s">
        <v>1503</v>
      </c>
      <c r="E3027" t="s">
        <v>5069</v>
      </c>
      <c r="F3027" t="s">
        <v>944</v>
      </c>
      <c r="G3027">
        <v>6000000</v>
      </c>
      <c r="H3027">
        <v>2012</v>
      </c>
      <c r="I3027">
        <v>5.5</v>
      </c>
    </row>
    <row r="3028" spans="1:9" x14ac:dyDescent="0.45">
      <c r="A3028" t="s">
        <v>5070</v>
      </c>
      <c r="B3028">
        <v>104</v>
      </c>
      <c r="C3028">
        <v>6670712</v>
      </c>
      <c r="D3028" t="s">
        <v>863</v>
      </c>
      <c r="E3028" t="s">
        <v>5071</v>
      </c>
      <c r="F3028" t="s">
        <v>12</v>
      </c>
      <c r="G3028">
        <v>6000000</v>
      </c>
      <c r="H3028">
        <v>2009</v>
      </c>
      <c r="I3028">
        <v>7.4</v>
      </c>
    </row>
    <row r="3029" spans="1:9" x14ac:dyDescent="0.45">
      <c r="A3029" t="s">
        <v>5072</v>
      </c>
      <c r="B3029">
        <v>96</v>
      </c>
      <c r="C3029">
        <v>5359774</v>
      </c>
      <c r="D3029" t="s">
        <v>1984</v>
      </c>
      <c r="E3029" t="s">
        <v>5073</v>
      </c>
      <c r="F3029" t="s">
        <v>12</v>
      </c>
      <c r="G3029">
        <v>6000000</v>
      </c>
      <c r="H3029">
        <v>2011</v>
      </c>
      <c r="I3029">
        <v>7.3</v>
      </c>
    </row>
    <row r="3030" spans="1:9" x14ac:dyDescent="0.45">
      <c r="A3030" t="s">
        <v>5074</v>
      </c>
      <c r="B3030">
        <v>94</v>
      </c>
      <c r="C3030">
        <v>4693919</v>
      </c>
      <c r="D3030" t="s">
        <v>565</v>
      </c>
      <c r="E3030" t="s">
        <v>5075</v>
      </c>
      <c r="F3030" t="s">
        <v>12</v>
      </c>
      <c r="G3030">
        <v>6500000</v>
      </c>
      <c r="H3030">
        <v>2008</v>
      </c>
      <c r="I3030">
        <v>4.5999999999999996</v>
      </c>
    </row>
    <row r="3031" spans="1:9" x14ac:dyDescent="0.45">
      <c r="A3031" t="s">
        <v>2220</v>
      </c>
      <c r="B3031">
        <v>90</v>
      </c>
      <c r="C3031">
        <v>4859475</v>
      </c>
      <c r="D3031" t="s">
        <v>73</v>
      </c>
      <c r="E3031" t="s">
        <v>5076</v>
      </c>
      <c r="F3031" t="s">
        <v>12</v>
      </c>
      <c r="G3031">
        <v>6000000</v>
      </c>
      <c r="H3031">
        <v>1999</v>
      </c>
      <c r="I3031">
        <v>7.2</v>
      </c>
    </row>
    <row r="3032" spans="1:9" x14ac:dyDescent="0.45">
      <c r="A3032" t="s">
        <v>5077</v>
      </c>
      <c r="B3032">
        <v>90</v>
      </c>
      <c r="C3032">
        <v>4542775</v>
      </c>
      <c r="D3032" t="s">
        <v>570</v>
      </c>
      <c r="E3032" t="s">
        <v>5078</v>
      </c>
      <c r="F3032" t="s">
        <v>12</v>
      </c>
      <c r="G3032">
        <v>6000000</v>
      </c>
      <c r="H3032">
        <v>2009</v>
      </c>
      <c r="I3032">
        <v>5.0999999999999996</v>
      </c>
    </row>
    <row r="3033" spans="1:9" x14ac:dyDescent="0.45">
      <c r="A3033" t="s">
        <v>5079</v>
      </c>
      <c r="B3033">
        <v>106</v>
      </c>
      <c r="C3033">
        <v>3588432</v>
      </c>
      <c r="D3033" t="s">
        <v>863</v>
      </c>
      <c r="E3033" t="s">
        <v>5080</v>
      </c>
      <c r="F3033" t="s">
        <v>12</v>
      </c>
      <c r="G3033">
        <v>6000000</v>
      </c>
      <c r="H3033">
        <v>2014</v>
      </c>
      <c r="I3033">
        <v>6.7</v>
      </c>
    </row>
    <row r="3034" spans="1:9" x14ac:dyDescent="0.45">
      <c r="A3034" t="s">
        <v>5081</v>
      </c>
      <c r="B3034">
        <v>96</v>
      </c>
      <c r="C3034">
        <v>4394936</v>
      </c>
      <c r="D3034" t="s">
        <v>851</v>
      </c>
      <c r="E3034" t="s">
        <v>5082</v>
      </c>
      <c r="F3034" t="s">
        <v>12</v>
      </c>
      <c r="G3034">
        <v>6000000</v>
      </c>
      <c r="H3034">
        <v>1999</v>
      </c>
      <c r="I3034">
        <v>5.3</v>
      </c>
    </row>
    <row r="3035" spans="1:9" x14ac:dyDescent="0.45">
      <c r="A3035" t="s">
        <v>5083</v>
      </c>
      <c r="B3035">
        <v>95</v>
      </c>
      <c r="C3035">
        <v>3029081</v>
      </c>
      <c r="D3035" t="s">
        <v>835</v>
      </c>
      <c r="E3035" t="s">
        <v>5084</v>
      </c>
      <c r="F3035" t="s">
        <v>12</v>
      </c>
      <c r="G3035">
        <v>6000000</v>
      </c>
      <c r="H3035">
        <v>2001</v>
      </c>
      <c r="I3035">
        <v>7.8</v>
      </c>
    </row>
    <row r="3036" spans="1:9" x14ac:dyDescent="0.45">
      <c r="A3036" t="s">
        <v>3861</v>
      </c>
      <c r="B3036">
        <v>99</v>
      </c>
      <c r="C3036">
        <v>3273588</v>
      </c>
      <c r="D3036" t="s">
        <v>259</v>
      </c>
      <c r="E3036" t="s">
        <v>5085</v>
      </c>
      <c r="F3036" t="s">
        <v>12</v>
      </c>
      <c r="G3036">
        <v>6000000</v>
      </c>
      <c r="H3036">
        <v>1993</v>
      </c>
      <c r="I3036">
        <v>6.7</v>
      </c>
    </row>
    <row r="3037" spans="1:9" x14ac:dyDescent="0.45">
      <c r="A3037" t="s">
        <v>3522</v>
      </c>
      <c r="B3037">
        <v>99</v>
      </c>
      <c r="C3037">
        <v>2207975</v>
      </c>
      <c r="D3037" t="s">
        <v>2160</v>
      </c>
      <c r="E3037" t="s">
        <v>5086</v>
      </c>
      <c r="F3037" t="s">
        <v>12</v>
      </c>
      <c r="G3037">
        <v>6000000</v>
      </c>
      <c r="H3037">
        <v>2003</v>
      </c>
      <c r="I3037">
        <v>7.2</v>
      </c>
    </row>
    <row r="3038" spans="1:9" x14ac:dyDescent="0.45">
      <c r="A3038" t="s">
        <v>5087</v>
      </c>
      <c r="B3038">
        <v>95</v>
      </c>
      <c r="C3038">
        <v>2025238</v>
      </c>
      <c r="D3038" t="s">
        <v>1774</v>
      </c>
      <c r="E3038" t="s">
        <v>5088</v>
      </c>
      <c r="F3038" t="s">
        <v>12</v>
      </c>
      <c r="G3038">
        <v>6000000</v>
      </c>
      <c r="H3038">
        <v>2001</v>
      </c>
      <c r="I3038">
        <v>5.8</v>
      </c>
    </row>
    <row r="3039" spans="1:9" x14ac:dyDescent="0.45">
      <c r="A3039" t="s">
        <v>2680</v>
      </c>
      <c r="B3039">
        <v>99</v>
      </c>
      <c r="C3039">
        <v>2077046</v>
      </c>
      <c r="D3039" t="s">
        <v>481</v>
      </c>
      <c r="E3039" t="s">
        <v>5091</v>
      </c>
      <c r="F3039" t="s">
        <v>12</v>
      </c>
      <c r="G3039">
        <v>6000000</v>
      </c>
      <c r="H3039">
        <v>2008</v>
      </c>
      <c r="I3039">
        <v>7</v>
      </c>
    </row>
    <row r="3040" spans="1:9" x14ac:dyDescent="0.45">
      <c r="A3040" t="s">
        <v>5092</v>
      </c>
      <c r="B3040">
        <v>90</v>
      </c>
      <c r="C3040">
        <v>399611</v>
      </c>
      <c r="D3040" t="s">
        <v>555</v>
      </c>
      <c r="E3040" t="s">
        <v>5093</v>
      </c>
      <c r="F3040" t="s">
        <v>12</v>
      </c>
      <c r="G3040">
        <v>6000000</v>
      </c>
      <c r="H3040">
        <v>2010</v>
      </c>
      <c r="I3040">
        <v>5.7</v>
      </c>
    </row>
    <row r="3041" spans="1:9" x14ac:dyDescent="0.45">
      <c r="A3041" t="s">
        <v>3484</v>
      </c>
      <c r="B3041">
        <v>96</v>
      </c>
      <c r="C3041">
        <v>115862</v>
      </c>
      <c r="D3041" t="s">
        <v>73</v>
      </c>
      <c r="E3041" t="s">
        <v>5094</v>
      </c>
      <c r="F3041" t="s">
        <v>12</v>
      </c>
      <c r="G3041">
        <v>6000000</v>
      </c>
      <c r="H3041">
        <v>2009</v>
      </c>
      <c r="I3041">
        <v>6.7</v>
      </c>
    </row>
    <row r="3042" spans="1:9" x14ac:dyDescent="0.45">
      <c r="A3042" t="s">
        <v>1544</v>
      </c>
      <c r="B3042">
        <v>104</v>
      </c>
      <c r="C3042">
        <v>1346503</v>
      </c>
      <c r="D3042" t="s">
        <v>2160</v>
      </c>
      <c r="E3042" t="s">
        <v>5095</v>
      </c>
      <c r="F3042" t="s">
        <v>12</v>
      </c>
      <c r="G3042">
        <v>6000000</v>
      </c>
      <c r="H3042">
        <v>2011</v>
      </c>
      <c r="I3042">
        <v>6.1</v>
      </c>
    </row>
    <row r="3043" spans="1:9" x14ac:dyDescent="0.45">
      <c r="A3043" t="s">
        <v>2644</v>
      </c>
      <c r="B3043">
        <v>97</v>
      </c>
      <c r="C3043">
        <v>117560</v>
      </c>
      <c r="D3043" t="s">
        <v>73</v>
      </c>
      <c r="E3043" t="s">
        <v>5096</v>
      </c>
      <c r="F3043" t="s">
        <v>12</v>
      </c>
      <c r="G3043">
        <v>6000000</v>
      </c>
      <c r="H3043">
        <v>2006</v>
      </c>
      <c r="I3043">
        <v>6.2</v>
      </c>
    </row>
    <row r="3044" spans="1:9" x14ac:dyDescent="0.45">
      <c r="A3044" t="s">
        <v>4070</v>
      </c>
      <c r="B3044">
        <v>107</v>
      </c>
      <c r="C3044">
        <v>54606</v>
      </c>
      <c r="D3044" t="s">
        <v>1431</v>
      </c>
      <c r="E3044" t="s">
        <v>5097</v>
      </c>
      <c r="F3044" t="s">
        <v>12</v>
      </c>
      <c r="G3044">
        <v>6000000</v>
      </c>
      <c r="H3044">
        <v>2001</v>
      </c>
      <c r="I3044">
        <v>6.2</v>
      </c>
    </row>
    <row r="3045" spans="1:9" x14ac:dyDescent="0.45">
      <c r="A3045" t="s">
        <v>5098</v>
      </c>
      <c r="B3045">
        <v>85</v>
      </c>
      <c r="C3045">
        <v>36497</v>
      </c>
      <c r="D3045" t="s">
        <v>565</v>
      </c>
      <c r="E3045" t="s">
        <v>5099</v>
      </c>
      <c r="F3045" t="s">
        <v>12</v>
      </c>
      <c r="G3045">
        <v>6000000</v>
      </c>
      <c r="H3045">
        <v>2008</v>
      </c>
      <c r="I3045">
        <v>4.7</v>
      </c>
    </row>
    <row r="3046" spans="1:9" x14ac:dyDescent="0.45">
      <c r="A3046" t="s">
        <v>4111</v>
      </c>
      <c r="B3046">
        <v>95</v>
      </c>
      <c r="C3046">
        <v>65804</v>
      </c>
      <c r="D3046" t="s">
        <v>730</v>
      </c>
      <c r="E3046" t="s">
        <v>5100</v>
      </c>
      <c r="F3046" t="s">
        <v>12</v>
      </c>
      <c r="G3046">
        <v>12000000</v>
      </c>
      <c r="H3046">
        <v>2012</v>
      </c>
      <c r="I3046">
        <v>6.3</v>
      </c>
    </row>
    <row r="3047" spans="1:9" x14ac:dyDescent="0.45">
      <c r="A3047" t="s">
        <v>5101</v>
      </c>
      <c r="B3047">
        <v>111</v>
      </c>
      <c r="C3047">
        <v>3895664</v>
      </c>
      <c r="D3047" t="s">
        <v>863</v>
      </c>
      <c r="E3047" t="s">
        <v>5102</v>
      </c>
      <c r="F3047" t="s">
        <v>496</v>
      </c>
      <c r="G3047">
        <v>5300000</v>
      </c>
      <c r="H3047">
        <v>2002</v>
      </c>
      <c r="I3047">
        <v>7.3</v>
      </c>
    </row>
    <row r="3048" spans="1:9" x14ac:dyDescent="0.45">
      <c r="A3048" t="s">
        <v>5103</v>
      </c>
      <c r="B3048">
        <v>86</v>
      </c>
      <c r="C3048">
        <v>20200</v>
      </c>
      <c r="D3048" t="s">
        <v>2059</v>
      </c>
      <c r="E3048" t="s">
        <v>5104</v>
      </c>
      <c r="F3048" t="s">
        <v>12</v>
      </c>
      <c r="G3048">
        <v>6000000</v>
      </c>
      <c r="H3048">
        <v>2014</v>
      </c>
      <c r="I3048">
        <v>5.8</v>
      </c>
    </row>
    <row r="3049" spans="1:9" x14ac:dyDescent="0.45">
      <c r="A3049" t="s">
        <v>5105</v>
      </c>
      <c r="B3049">
        <v>103</v>
      </c>
      <c r="C3049">
        <v>542860</v>
      </c>
      <c r="D3049" t="s">
        <v>674</v>
      </c>
      <c r="E3049" t="s">
        <v>5106</v>
      </c>
      <c r="F3049" t="s">
        <v>3324</v>
      </c>
      <c r="G3049">
        <v>4000000</v>
      </c>
      <c r="H3049">
        <v>2008</v>
      </c>
      <c r="I3049">
        <v>7.1</v>
      </c>
    </row>
    <row r="3050" spans="1:9" x14ac:dyDescent="0.45">
      <c r="A3050" t="s">
        <v>5107</v>
      </c>
      <c r="B3050">
        <v>111</v>
      </c>
      <c r="C3050">
        <v>11905519</v>
      </c>
      <c r="D3050" t="s">
        <v>152</v>
      </c>
      <c r="E3050" t="s">
        <v>5108</v>
      </c>
      <c r="F3050" t="s">
        <v>4106</v>
      </c>
      <c r="G3050">
        <v>200000000</v>
      </c>
      <c r="H3050">
        <v>2005</v>
      </c>
      <c r="I3050">
        <v>7.1</v>
      </c>
    </row>
    <row r="3051" spans="1:9" x14ac:dyDescent="0.45">
      <c r="A3051" t="s">
        <v>4705</v>
      </c>
      <c r="B3051">
        <v>112</v>
      </c>
      <c r="C3051">
        <v>32541719</v>
      </c>
      <c r="D3051" t="s">
        <v>1501</v>
      </c>
      <c r="E3051" t="s">
        <v>5109</v>
      </c>
      <c r="F3051" t="s">
        <v>12</v>
      </c>
      <c r="G3051">
        <v>3500159</v>
      </c>
      <c r="H3051">
        <v>2002</v>
      </c>
      <c r="I3051">
        <v>6.7</v>
      </c>
    </row>
    <row r="3052" spans="1:9" x14ac:dyDescent="0.45">
      <c r="A3052" t="s">
        <v>4782</v>
      </c>
      <c r="B3052">
        <v>141</v>
      </c>
      <c r="C3052">
        <v>3064356</v>
      </c>
      <c r="D3052" t="s">
        <v>73</v>
      </c>
      <c r="E3052" t="s">
        <v>5110</v>
      </c>
      <c r="F3052" t="s">
        <v>12</v>
      </c>
      <c r="G3052">
        <v>5600000</v>
      </c>
      <c r="H3052">
        <v>2002</v>
      </c>
      <c r="I3052">
        <v>6.9</v>
      </c>
    </row>
    <row r="3053" spans="1:9" x14ac:dyDescent="0.45">
      <c r="A3053" t="s">
        <v>4502</v>
      </c>
      <c r="B3053">
        <v>85</v>
      </c>
      <c r="C3053">
        <v>27024</v>
      </c>
      <c r="D3053" t="s">
        <v>2124</v>
      </c>
      <c r="E3053" t="s">
        <v>5111</v>
      </c>
      <c r="F3053" t="s">
        <v>944</v>
      </c>
      <c r="G3053">
        <v>5600000</v>
      </c>
      <c r="H3053">
        <v>2009</v>
      </c>
      <c r="I3053">
        <v>6.6</v>
      </c>
    </row>
    <row r="3054" spans="1:9" x14ac:dyDescent="0.45">
      <c r="A3054" t="s">
        <v>5028</v>
      </c>
      <c r="B3054">
        <v>129</v>
      </c>
      <c r="C3054">
        <v>159600000</v>
      </c>
      <c r="D3054" t="s">
        <v>2955</v>
      </c>
      <c r="E3054" t="s">
        <v>5112</v>
      </c>
      <c r="F3054" t="s">
        <v>12</v>
      </c>
      <c r="G3054">
        <v>5500000</v>
      </c>
      <c r="H3054">
        <v>1973</v>
      </c>
      <c r="I3054">
        <v>8.3000000000000007</v>
      </c>
    </row>
    <row r="3055" spans="1:9" x14ac:dyDescent="0.45">
      <c r="A3055" t="s">
        <v>2545</v>
      </c>
      <c r="B3055">
        <v>125</v>
      </c>
      <c r="C3055">
        <v>58800000</v>
      </c>
      <c r="D3055" t="s">
        <v>555</v>
      </c>
      <c r="E3055" t="s">
        <v>5113</v>
      </c>
      <c r="F3055" t="s">
        <v>12</v>
      </c>
      <c r="G3055">
        <v>5500000</v>
      </c>
      <c r="H3055">
        <v>1981</v>
      </c>
      <c r="I3055">
        <v>7.2</v>
      </c>
    </row>
    <row r="3056" spans="1:9" x14ac:dyDescent="0.45">
      <c r="A3056" t="s">
        <v>5114</v>
      </c>
      <c r="B3056">
        <v>116</v>
      </c>
      <c r="C3056">
        <v>50382128</v>
      </c>
      <c r="D3056" t="s">
        <v>481</v>
      </c>
      <c r="E3056" t="s">
        <v>5115</v>
      </c>
      <c r="F3056" t="s">
        <v>12</v>
      </c>
      <c r="G3056">
        <v>5500000</v>
      </c>
      <c r="H3056">
        <v>2005</v>
      </c>
      <c r="I3056">
        <v>5.6</v>
      </c>
    </row>
    <row r="3057" spans="1:9" x14ac:dyDescent="0.45">
      <c r="A3057" t="s">
        <v>2376</v>
      </c>
      <c r="B3057">
        <v>105</v>
      </c>
      <c r="C3057">
        <v>35811509</v>
      </c>
      <c r="D3057" t="s">
        <v>2842</v>
      </c>
      <c r="E3057" t="s">
        <v>5116</v>
      </c>
      <c r="F3057" t="s">
        <v>12</v>
      </c>
      <c r="G3057">
        <v>5500000</v>
      </c>
      <c r="H3057">
        <v>1996</v>
      </c>
      <c r="I3057">
        <v>7.7</v>
      </c>
    </row>
    <row r="3058" spans="1:9" x14ac:dyDescent="0.45">
      <c r="A3058" t="s">
        <v>22</v>
      </c>
      <c r="B3058">
        <v>90</v>
      </c>
      <c r="C3058">
        <v>24475193</v>
      </c>
      <c r="D3058" t="s">
        <v>481</v>
      </c>
      <c r="E3058" t="s">
        <v>5117</v>
      </c>
      <c r="F3058" t="s">
        <v>12</v>
      </c>
      <c r="G3058">
        <v>3000000</v>
      </c>
      <c r="H3058">
        <v>2013</v>
      </c>
      <c r="I3058">
        <v>6.6</v>
      </c>
    </row>
    <row r="3059" spans="1:9" x14ac:dyDescent="0.45">
      <c r="A3059" t="s">
        <v>3676</v>
      </c>
      <c r="B3059">
        <v>111</v>
      </c>
      <c r="C3059">
        <v>6200756</v>
      </c>
      <c r="D3059" t="s">
        <v>863</v>
      </c>
      <c r="E3059" t="s">
        <v>5118</v>
      </c>
      <c r="F3059" t="s">
        <v>12</v>
      </c>
      <c r="G3059">
        <v>7000000</v>
      </c>
      <c r="H3059">
        <v>2001</v>
      </c>
      <c r="I3059">
        <v>7.4</v>
      </c>
    </row>
    <row r="3060" spans="1:9" x14ac:dyDescent="0.45">
      <c r="A3060" t="s">
        <v>2922</v>
      </c>
      <c r="B3060">
        <v>91</v>
      </c>
      <c r="C3060">
        <v>1292119</v>
      </c>
      <c r="D3060" t="s">
        <v>2101</v>
      </c>
      <c r="E3060" t="s">
        <v>5119</v>
      </c>
      <c r="F3060" t="s">
        <v>12</v>
      </c>
      <c r="G3060">
        <v>5500000</v>
      </c>
      <c r="H3060">
        <v>2001</v>
      </c>
      <c r="I3060">
        <v>7.1</v>
      </c>
    </row>
    <row r="3061" spans="1:9" x14ac:dyDescent="0.45">
      <c r="A3061" t="s">
        <v>5120</v>
      </c>
      <c r="B3061">
        <v>97</v>
      </c>
      <c r="C3061">
        <v>3629758</v>
      </c>
      <c r="D3061" t="s">
        <v>2059</v>
      </c>
      <c r="E3061" t="s">
        <v>5121</v>
      </c>
      <c r="F3061" t="s">
        <v>496</v>
      </c>
      <c r="G3061">
        <v>5500000</v>
      </c>
      <c r="H3061">
        <v>2004</v>
      </c>
      <c r="I3061">
        <v>7.9</v>
      </c>
    </row>
    <row r="3062" spans="1:9" x14ac:dyDescent="0.45">
      <c r="A3062" t="s">
        <v>5122</v>
      </c>
      <c r="B3062">
        <v>92</v>
      </c>
      <c r="C3062">
        <v>6239558</v>
      </c>
      <c r="D3062" t="s">
        <v>863</v>
      </c>
      <c r="E3062" t="s">
        <v>5123</v>
      </c>
      <c r="F3062" t="s">
        <v>12</v>
      </c>
      <c r="G3062">
        <v>5000000</v>
      </c>
      <c r="H3062">
        <v>2003</v>
      </c>
      <c r="I3062">
        <v>6.7</v>
      </c>
    </row>
    <row r="3063" spans="1:9" x14ac:dyDescent="0.45">
      <c r="A3063" t="s">
        <v>5124</v>
      </c>
      <c r="B3063">
        <v>104</v>
      </c>
      <c r="C3063">
        <v>1056102</v>
      </c>
      <c r="D3063" t="s">
        <v>737</v>
      </c>
      <c r="E3063" t="s">
        <v>5125</v>
      </c>
      <c r="F3063" t="s">
        <v>12</v>
      </c>
      <c r="G3063">
        <v>5000000</v>
      </c>
      <c r="H3063">
        <v>2003</v>
      </c>
      <c r="I3063">
        <v>6.6</v>
      </c>
    </row>
    <row r="3064" spans="1:9" x14ac:dyDescent="0.45">
      <c r="A3064" t="s">
        <v>1695</v>
      </c>
      <c r="B3064">
        <v>120</v>
      </c>
      <c r="C3064">
        <v>27545445</v>
      </c>
      <c r="D3064" t="s">
        <v>1152</v>
      </c>
      <c r="E3064" t="s">
        <v>5126</v>
      </c>
      <c r="F3064" t="s">
        <v>12</v>
      </c>
      <c r="G3064">
        <v>6500000</v>
      </c>
      <c r="H3064">
        <v>1989</v>
      </c>
      <c r="I3064">
        <v>7.9</v>
      </c>
    </row>
    <row r="3065" spans="1:9" x14ac:dyDescent="0.45">
      <c r="A3065" t="s">
        <v>5127</v>
      </c>
      <c r="B3065">
        <v>99</v>
      </c>
      <c r="C3065">
        <v>56007</v>
      </c>
      <c r="D3065" t="s">
        <v>4802</v>
      </c>
      <c r="E3065" t="s">
        <v>5128</v>
      </c>
      <c r="F3065" t="s">
        <v>12</v>
      </c>
      <c r="G3065">
        <v>5500000</v>
      </c>
      <c r="H3065">
        <v>2001</v>
      </c>
      <c r="I3065">
        <v>4.9000000000000004</v>
      </c>
    </row>
    <row r="3066" spans="1:9" x14ac:dyDescent="0.45">
      <c r="A3066" t="s">
        <v>5129</v>
      </c>
      <c r="B3066">
        <v>93</v>
      </c>
      <c r="C3066">
        <v>611709</v>
      </c>
      <c r="D3066" t="s">
        <v>863</v>
      </c>
      <c r="E3066" t="s">
        <v>5130</v>
      </c>
      <c r="F3066" t="s">
        <v>496</v>
      </c>
      <c r="G3066">
        <v>3850000</v>
      </c>
      <c r="H3066">
        <v>2011</v>
      </c>
      <c r="I3066">
        <v>7.2</v>
      </c>
    </row>
    <row r="3067" spans="1:9" x14ac:dyDescent="0.45">
      <c r="A3067" t="s">
        <v>5131</v>
      </c>
      <c r="B3067">
        <v>99</v>
      </c>
      <c r="C3067">
        <v>22770</v>
      </c>
      <c r="D3067" t="s">
        <v>863</v>
      </c>
      <c r="E3067" t="s">
        <v>5132</v>
      </c>
      <c r="F3067" t="s">
        <v>225</v>
      </c>
      <c r="G3067">
        <v>5500000</v>
      </c>
      <c r="H3067">
        <v>2013</v>
      </c>
      <c r="I3067">
        <v>6.1</v>
      </c>
    </row>
    <row r="3068" spans="1:9" x14ac:dyDescent="0.45">
      <c r="A3068" t="s">
        <v>5133</v>
      </c>
      <c r="B3068">
        <v>96</v>
      </c>
      <c r="C3068">
        <v>27445</v>
      </c>
      <c r="D3068" t="s">
        <v>3927</v>
      </c>
      <c r="E3068" t="s">
        <v>5134</v>
      </c>
      <c r="F3068" t="s">
        <v>12</v>
      </c>
      <c r="G3068">
        <v>9000000</v>
      </c>
      <c r="H3068">
        <v>2011</v>
      </c>
      <c r="I3068">
        <v>5.3</v>
      </c>
    </row>
    <row r="3069" spans="1:9" x14ac:dyDescent="0.45">
      <c r="A3069" t="s">
        <v>2575</v>
      </c>
      <c r="B3069">
        <v>96</v>
      </c>
      <c r="C3069">
        <v>766487</v>
      </c>
      <c r="D3069" t="s">
        <v>570</v>
      </c>
      <c r="E3069" t="s">
        <v>5135</v>
      </c>
      <c r="F3069" t="s">
        <v>12</v>
      </c>
      <c r="G3069">
        <v>5250000</v>
      </c>
      <c r="H3069">
        <v>2007</v>
      </c>
      <c r="I3069">
        <v>5</v>
      </c>
    </row>
    <row r="3070" spans="1:9" x14ac:dyDescent="0.45">
      <c r="A3070" t="s">
        <v>3929</v>
      </c>
      <c r="B3070">
        <v>100</v>
      </c>
      <c r="C3070">
        <v>1196752</v>
      </c>
      <c r="D3070" t="s">
        <v>730</v>
      </c>
      <c r="E3070" t="s">
        <v>5137</v>
      </c>
      <c r="F3070" t="s">
        <v>5138</v>
      </c>
      <c r="G3070">
        <v>30300000</v>
      </c>
      <c r="H3070">
        <v>2011</v>
      </c>
      <c r="I3070">
        <v>7.6</v>
      </c>
    </row>
    <row r="3071" spans="1:9" x14ac:dyDescent="0.45">
      <c r="A3071" t="s">
        <v>5139</v>
      </c>
      <c r="B3071">
        <v>98</v>
      </c>
      <c r="C3071">
        <v>795126</v>
      </c>
      <c r="D3071" t="s">
        <v>2086</v>
      </c>
      <c r="E3071" t="s">
        <v>5140</v>
      </c>
      <c r="F3071" t="s">
        <v>12</v>
      </c>
      <c r="G3071">
        <v>6000000</v>
      </c>
      <c r="H3071">
        <v>2004</v>
      </c>
      <c r="I3071">
        <v>7.6</v>
      </c>
    </row>
    <row r="3072" spans="1:9" x14ac:dyDescent="0.45">
      <c r="A3072" t="s">
        <v>114</v>
      </c>
      <c r="B3072">
        <v>106</v>
      </c>
      <c r="C3072">
        <v>83574831</v>
      </c>
      <c r="D3072" t="s">
        <v>3118</v>
      </c>
      <c r="E3072" t="s">
        <v>5141</v>
      </c>
      <c r="F3072" t="s">
        <v>12</v>
      </c>
      <c r="G3072">
        <v>5000000</v>
      </c>
      <c r="H3072">
        <v>2013</v>
      </c>
      <c r="I3072">
        <v>6.6</v>
      </c>
    </row>
    <row r="3073" spans="1:9" x14ac:dyDescent="0.45">
      <c r="A3073" t="s">
        <v>4515</v>
      </c>
      <c r="B3073">
        <v>95</v>
      </c>
      <c r="C3073">
        <v>87025093</v>
      </c>
      <c r="D3073" t="s">
        <v>1704</v>
      </c>
      <c r="E3073" t="s">
        <v>5142</v>
      </c>
      <c r="F3073" t="s">
        <v>12</v>
      </c>
      <c r="G3073">
        <v>4000000</v>
      </c>
      <c r="H3073">
        <v>2005</v>
      </c>
      <c r="I3073">
        <v>6.6</v>
      </c>
    </row>
    <row r="3074" spans="1:9" x14ac:dyDescent="0.45">
      <c r="A3074" t="s">
        <v>5143</v>
      </c>
      <c r="B3074">
        <v>104</v>
      </c>
      <c r="C3074">
        <v>71897215</v>
      </c>
      <c r="D3074" t="s">
        <v>5144</v>
      </c>
      <c r="E3074" t="s">
        <v>5145</v>
      </c>
      <c r="F3074" t="s">
        <v>12</v>
      </c>
      <c r="G3074">
        <v>15000000</v>
      </c>
      <c r="H3074">
        <v>2016</v>
      </c>
      <c r="I3074">
        <v>7.3</v>
      </c>
    </row>
    <row r="3075" spans="1:9" x14ac:dyDescent="0.45">
      <c r="A3075" t="s">
        <v>3379</v>
      </c>
      <c r="B3075">
        <v>87</v>
      </c>
      <c r="C3075">
        <v>64267897</v>
      </c>
      <c r="D3075" t="s">
        <v>5146</v>
      </c>
      <c r="E3075" t="s">
        <v>5147</v>
      </c>
      <c r="F3075" t="s">
        <v>12</v>
      </c>
      <c r="G3075">
        <v>5000000</v>
      </c>
      <c r="H3075">
        <v>2002</v>
      </c>
      <c r="I3075">
        <v>6.6</v>
      </c>
    </row>
    <row r="3076" spans="1:9" x14ac:dyDescent="0.45">
      <c r="A3076" t="s">
        <v>5148</v>
      </c>
      <c r="B3076">
        <v>81</v>
      </c>
      <c r="C3076">
        <v>56536016</v>
      </c>
      <c r="D3076" t="s">
        <v>2124</v>
      </c>
      <c r="E3076" t="s">
        <v>5149</v>
      </c>
      <c r="F3076" t="s">
        <v>12</v>
      </c>
      <c r="G3076">
        <v>4900000</v>
      </c>
      <c r="H3076">
        <v>2016</v>
      </c>
      <c r="I3076">
        <v>6.9</v>
      </c>
    </row>
    <row r="3077" spans="1:9" x14ac:dyDescent="0.45">
      <c r="A3077" t="s">
        <v>3475</v>
      </c>
      <c r="B3077">
        <v>94</v>
      </c>
      <c r="C3077">
        <v>104007828</v>
      </c>
      <c r="D3077" t="s">
        <v>2124</v>
      </c>
      <c r="E3077" t="s">
        <v>5150</v>
      </c>
      <c r="F3077" t="s">
        <v>12</v>
      </c>
      <c r="G3077">
        <v>5000000</v>
      </c>
      <c r="H3077">
        <v>2011</v>
      </c>
      <c r="I3077">
        <v>5.8</v>
      </c>
    </row>
    <row r="3078" spans="1:9" x14ac:dyDescent="0.45">
      <c r="A3078" t="s">
        <v>5151</v>
      </c>
      <c r="B3078">
        <v>89</v>
      </c>
      <c r="C3078">
        <v>50820940</v>
      </c>
      <c r="D3078" t="s">
        <v>2439</v>
      </c>
      <c r="E3078" t="s">
        <v>5152</v>
      </c>
      <c r="F3078" t="s">
        <v>12</v>
      </c>
      <c r="G3078">
        <v>5000000</v>
      </c>
      <c r="H3078">
        <v>2014</v>
      </c>
      <c r="I3078">
        <v>4.4000000000000004</v>
      </c>
    </row>
    <row r="3079" spans="1:9" x14ac:dyDescent="0.45">
      <c r="A3079" t="s">
        <v>597</v>
      </c>
      <c r="B3079">
        <v>88</v>
      </c>
      <c r="C3079">
        <v>44793200</v>
      </c>
      <c r="D3079" t="s">
        <v>2886</v>
      </c>
      <c r="E3079" t="s">
        <v>5153</v>
      </c>
      <c r="F3079" t="s">
        <v>12</v>
      </c>
      <c r="G3079">
        <v>4500000</v>
      </c>
      <c r="H3079">
        <v>1987</v>
      </c>
      <c r="I3079">
        <v>6.6</v>
      </c>
    </row>
    <row r="3080" spans="1:9" x14ac:dyDescent="0.45">
      <c r="A3080" t="s">
        <v>5154</v>
      </c>
      <c r="B3080">
        <v>115</v>
      </c>
      <c r="C3080">
        <v>44456509</v>
      </c>
      <c r="D3080" t="s">
        <v>863</v>
      </c>
      <c r="E3080" t="s">
        <v>5155</v>
      </c>
      <c r="F3080" t="s">
        <v>944</v>
      </c>
      <c r="G3080">
        <v>5000000</v>
      </c>
      <c r="H3080">
        <v>2013</v>
      </c>
      <c r="I3080">
        <v>7.6</v>
      </c>
    </row>
    <row r="3081" spans="1:9" x14ac:dyDescent="0.45">
      <c r="A3081" t="s">
        <v>3475</v>
      </c>
      <c r="B3081">
        <v>96</v>
      </c>
      <c r="C3081">
        <v>53884821</v>
      </c>
      <c r="D3081" t="s">
        <v>2124</v>
      </c>
      <c r="E3081" t="s">
        <v>5156</v>
      </c>
      <c r="F3081" t="s">
        <v>12</v>
      </c>
      <c r="G3081">
        <v>5000000</v>
      </c>
      <c r="H3081">
        <v>2012</v>
      </c>
      <c r="I3081">
        <v>4.5999999999999996</v>
      </c>
    </row>
    <row r="3082" spans="1:9" x14ac:dyDescent="0.45">
      <c r="A3082" t="s">
        <v>5157</v>
      </c>
      <c r="B3082">
        <v>135</v>
      </c>
      <c r="C3082">
        <v>36000000</v>
      </c>
      <c r="D3082" t="s">
        <v>2160</v>
      </c>
      <c r="E3082" t="s">
        <v>5158</v>
      </c>
      <c r="F3082" t="s">
        <v>12</v>
      </c>
      <c r="G3082">
        <v>5000000</v>
      </c>
      <c r="H3082">
        <v>1953</v>
      </c>
      <c r="I3082">
        <v>6.8</v>
      </c>
    </row>
    <row r="3083" spans="1:9" x14ac:dyDescent="0.45">
      <c r="A3083" t="s">
        <v>3184</v>
      </c>
      <c r="B3083">
        <v>93</v>
      </c>
      <c r="C3083">
        <v>34872293</v>
      </c>
      <c r="D3083" t="s">
        <v>2634</v>
      </c>
      <c r="E3083" t="s">
        <v>5159</v>
      </c>
      <c r="F3083" t="s">
        <v>12</v>
      </c>
      <c r="G3083">
        <v>8500000</v>
      </c>
      <c r="H3083">
        <v>1991</v>
      </c>
      <c r="I3083">
        <v>4.9000000000000004</v>
      </c>
    </row>
    <row r="3084" spans="1:9" x14ac:dyDescent="0.45">
      <c r="A3084" t="s">
        <v>5160</v>
      </c>
      <c r="B3084">
        <v>109</v>
      </c>
      <c r="C3084">
        <v>34468224</v>
      </c>
      <c r="D3084" t="s">
        <v>1890</v>
      </c>
      <c r="E3084" t="s">
        <v>5161</v>
      </c>
      <c r="F3084" t="s">
        <v>12</v>
      </c>
      <c r="G3084">
        <v>4500000</v>
      </c>
      <c r="H3084">
        <v>2003</v>
      </c>
      <c r="I3084">
        <v>7.3</v>
      </c>
    </row>
    <row r="3085" spans="1:9" x14ac:dyDescent="0.45">
      <c r="A3085" t="s">
        <v>5162</v>
      </c>
      <c r="B3085">
        <v>101</v>
      </c>
      <c r="C3085">
        <v>32453345</v>
      </c>
      <c r="D3085" t="s">
        <v>3118</v>
      </c>
      <c r="E3085" t="s">
        <v>5163</v>
      </c>
      <c r="F3085" t="s">
        <v>12</v>
      </c>
      <c r="G3085">
        <v>5000000</v>
      </c>
      <c r="H3085">
        <v>2014</v>
      </c>
      <c r="I3085">
        <v>5</v>
      </c>
    </row>
    <row r="3086" spans="1:9" x14ac:dyDescent="0.45">
      <c r="A3086" t="s">
        <v>2504</v>
      </c>
      <c r="B3086">
        <v>117</v>
      </c>
      <c r="C3086">
        <v>27296514</v>
      </c>
      <c r="D3086" t="s">
        <v>526</v>
      </c>
      <c r="E3086" t="s">
        <v>5164</v>
      </c>
      <c r="F3086" t="s">
        <v>12</v>
      </c>
      <c r="G3086">
        <v>5000000</v>
      </c>
      <c r="H3086">
        <v>2013</v>
      </c>
      <c r="I3086">
        <v>8</v>
      </c>
    </row>
    <row r="3087" spans="1:9" x14ac:dyDescent="0.45">
      <c r="A3087" t="s">
        <v>5165</v>
      </c>
      <c r="B3087">
        <v>83</v>
      </c>
      <c r="C3087">
        <v>25799043</v>
      </c>
      <c r="D3087" t="s">
        <v>1454</v>
      </c>
      <c r="E3087" t="s">
        <v>5166</v>
      </c>
      <c r="F3087" t="s">
        <v>12</v>
      </c>
      <c r="G3087">
        <v>3300000</v>
      </c>
      <c r="H3087">
        <v>2015</v>
      </c>
      <c r="I3087">
        <v>5.2</v>
      </c>
    </row>
    <row r="3088" spans="1:9" x14ac:dyDescent="0.45">
      <c r="A3088" t="s">
        <v>19</v>
      </c>
      <c r="B3088">
        <v>113</v>
      </c>
      <c r="C3088">
        <v>25530884</v>
      </c>
      <c r="D3088" t="s">
        <v>284</v>
      </c>
      <c r="E3088" t="s">
        <v>5167</v>
      </c>
      <c r="F3088" t="s">
        <v>12</v>
      </c>
      <c r="G3088">
        <v>9000000</v>
      </c>
      <c r="H3088">
        <v>2000</v>
      </c>
      <c r="I3088">
        <v>8.5</v>
      </c>
    </row>
    <row r="3089" spans="1:9" x14ac:dyDescent="0.45">
      <c r="A3089" t="s">
        <v>5168</v>
      </c>
      <c r="B3089">
        <v>104</v>
      </c>
      <c r="C3089">
        <v>27689474</v>
      </c>
      <c r="D3089" t="s">
        <v>1704</v>
      </c>
      <c r="E3089" t="s">
        <v>5169</v>
      </c>
      <c r="F3089" t="s">
        <v>12</v>
      </c>
      <c r="G3089">
        <v>5000000</v>
      </c>
      <c r="H3089">
        <v>2013</v>
      </c>
      <c r="I3089">
        <v>6.5</v>
      </c>
    </row>
    <row r="3090" spans="1:9" x14ac:dyDescent="0.45">
      <c r="A3090" t="s">
        <v>2354</v>
      </c>
      <c r="B3090">
        <v>97</v>
      </c>
      <c r="C3090">
        <v>24138847</v>
      </c>
      <c r="D3090" t="s">
        <v>565</v>
      </c>
      <c r="E3090" t="s">
        <v>5170</v>
      </c>
      <c r="F3090" t="s">
        <v>12</v>
      </c>
      <c r="G3090">
        <v>5000000</v>
      </c>
      <c r="H3090">
        <v>2006</v>
      </c>
      <c r="I3090">
        <v>7.4</v>
      </c>
    </row>
    <row r="3091" spans="1:9" x14ac:dyDescent="0.45">
      <c r="A3091" t="s">
        <v>2188</v>
      </c>
      <c r="B3091">
        <v>110</v>
      </c>
      <c r="C3091">
        <v>21994911</v>
      </c>
      <c r="D3091" t="s">
        <v>2059</v>
      </c>
      <c r="E3091" t="s">
        <v>5171</v>
      </c>
      <c r="F3091" t="s">
        <v>12</v>
      </c>
      <c r="G3091">
        <v>5000000</v>
      </c>
      <c r="H3091">
        <v>2000</v>
      </c>
      <c r="I3091">
        <v>7.7</v>
      </c>
    </row>
    <row r="3092" spans="1:9" x14ac:dyDescent="0.45">
      <c r="A3092" t="s">
        <v>2176</v>
      </c>
      <c r="B3092">
        <v>103</v>
      </c>
      <c r="C3092">
        <v>21501098</v>
      </c>
      <c r="D3092" t="s">
        <v>863</v>
      </c>
      <c r="E3092" t="s">
        <v>5172</v>
      </c>
      <c r="F3092" t="s">
        <v>12</v>
      </c>
      <c r="G3092">
        <v>5000000</v>
      </c>
      <c r="H3092">
        <v>2013</v>
      </c>
      <c r="I3092">
        <v>7.4</v>
      </c>
    </row>
    <row r="3093" spans="1:9" x14ac:dyDescent="0.45">
      <c r="A3093" t="s">
        <v>5173</v>
      </c>
      <c r="B3093">
        <v>94</v>
      </c>
      <c r="C3093">
        <v>19281235</v>
      </c>
      <c r="D3093" t="s">
        <v>1923</v>
      </c>
      <c r="E3093" t="s">
        <v>5174</v>
      </c>
      <c r="F3093" t="s">
        <v>12</v>
      </c>
      <c r="G3093">
        <v>5000000</v>
      </c>
      <c r="H3093">
        <v>1991</v>
      </c>
      <c r="I3093">
        <v>5.0999999999999996</v>
      </c>
    </row>
    <row r="3094" spans="1:9" x14ac:dyDescent="0.45">
      <c r="A3094" t="s">
        <v>5175</v>
      </c>
      <c r="B3094">
        <v>77</v>
      </c>
      <c r="C3094">
        <v>19421271</v>
      </c>
      <c r="D3094" t="s">
        <v>1001</v>
      </c>
      <c r="E3094" t="s">
        <v>5176</v>
      </c>
      <c r="F3094" t="s">
        <v>12</v>
      </c>
      <c r="G3094">
        <v>5000000</v>
      </c>
      <c r="H3094">
        <v>1999</v>
      </c>
      <c r="I3094">
        <v>5</v>
      </c>
    </row>
    <row r="3095" spans="1:9" x14ac:dyDescent="0.45">
      <c r="A3095" t="s">
        <v>574</v>
      </c>
      <c r="B3095">
        <v>134</v>
      </c>
      <c r="C3095">
        <v>20733485</v>
      </c>
      <c r="D3095" t="s">
        <v>1152</v>
      </c>
      <c r="E3095" t="s">
        <v>5177</v>
      </c>
      <c r="F3095" t="s">
        <v>12</v>
      </c>
      <c r="G3095">
        <v>5000000</v>
      </c>
      <c r="H3095">
        <v>1997</v>
      </c>
      <c r="I3095">
        <v>7.2</v>
      </c>
    </row>
    <row r="3096" spans="1:9" x14ac:dyDescent="0.45">
      <c r="A3096" t="s">
        <v>5178</v>
      </c>
      <c r="B3096">
        <v>90</v>
      </c>
      <c r="C3096">
        <v>24809547</v>
      </c>
      <c r="D3096" t="s">
        <v>863</v>
      </c>
      <c r="E3096" t="s">
        <v>5179</v>
      </c>
      <c r="F3096" t="s">
        <v>12</v>
      </c>
      <c r="G3096">
        <v>5000000</v>
      </c>
      <c r="H3096">
        <v>2011</v>
      </c>
      <c r="I3096">
        <v>6.4</v>
      </c>
    </row>
    <row r="3097" spans="1:9" x14ac:dyDescent="0.45">
      <c r="A3097" t="s">
        <v>5180</v>
      </c>
      <c r="B3097">
        <v>104</v>
      </c>
      <c r="C3097">
        <v>23031390</v>
      </c>
      <c r="D3097" t="s">
        <v>863</v>
      </c>
      <c r="E3097" t="s">
        <v>5181</v>
      </c>
      <c r="F3097" t="s">
        <v>12</v>
      </c>
      <c r="G3097">
        <v>4500000</v>
      </c>
      <c r="H3097">
        <v>1998</v>
      </c>
      <c r="I3097">
        <v>5.6</v>
      </c>
    </row>
    <row r="3098" spans="1:9" x14ac:dyDescent="0.45">
      <c r="A3098" t="s">
        <v>4344</v>
      </c>
      <c r="B3098">
        <v>93</v>
      </c>
      <c r="C3098">
        <v>21197315</v>
      </c>
      <c r="D3098" t="s">
        <v>1020</v>
      </c>
      <c r="E3098" t="s">
        <v>5182</v>
      </c>
      <c r="F3098" t="s">
        <v>12</v>
      </c>
      <c r="G3098">
        <v>5000000</v>
      </c>
      <c r="H3098">
        <v>2014</v>
      </c>
      <c r="I3098">
        <v>6.1</v>
      </c>
    </row>
    <row r="3099" spans="1:9" x14ac:dyDescent="0.45">
      <c r="A3099" t="s">
        <v>3077</v>
      </c>
      <c r="B3099">
        <v>106</v>
      </c>
      <c r="C3099">
        <v>17382982</v>
      </c>
      <c r="D3099" t="s">
        <v>1366</v>
      </c>
      <c r="E3099" t="s">
        <v>5183</v>
      </c>
      <c r="F3099" t="s">
        <v>944</v>
      </c>
      <c r="G3099">
        <v>5000000</v>
      </c>
      <c r="H3099">
        <v>2014</v>
      </c>
      <c r="I3099">
        <v>5.2</v>
      </c>
    </row>
    <row r="3100" spans="1:9" x14ac:dyDescent="0.45">
      <c r="A3100" t="s">
        <v>3771</v>
      </c>
      <c r="B3100">
        <v>109</v>
      </c>
      <c r="C3100">
        <v>14821531</v>
      </c>
      <c r="D3100" t="s">
        <v>1152</v>
      </c>
      <c r="E3100" t="s">
        <v>5184</v>
      </c>
      <c r="F3100" t="s">
        <v>12</v>
      </c>
      <c r="G3100">
        <v>6000000</v>
      </c>
      <c r="H3100">
        <v>1997</v>
      </c>
      <c r="I3100">
        <v>7.3</v>
      </c>
    </row>
    <row r="3101" spans="1:9" x14ac:dyDescent="0.45">
      <c r="A3101" t="s">
        <v>5185</v>
      </c>
      <c r="B3101">
        <v>101</v>
      </c>
      <c r="C3101">
        <v>18656400</v>
      </c>
      <c r="D3101" t="s">
        <v>1152</v>
      </c>
      <c r="E3101" t="s">
        <v>5186</v>
      </c>
      <c r="F3101" t="s">
        <v>12</v>
      </c>
      <c r="G3101">
        <v>5000000</v>
      </c>
      <c r="H3101">
        <v>2014</v>
      </c>
      <c r="I3101">
        <v>7.5</v>
      </c>
    </row>
    <row r="3102" spans="1:9" x14ac:dyDescent="0.45">
      <c r="A3102" t="s">
        <v>5187</v>
      </c>
      <c r="B3102">
        <v>100</v>
      </c>
      <c r="C3102">
        <v>14343976</v>
      </c>
      <c r="D3102" t="s">
        <v>5188</v>
      </c>
      <c r="E3102" t="s">
        <v>5189</v>
      </c>
      <c r="F3102" t="s">
        <v>12</v>
      </c>
      <c r="G3102">
        <v>5000000</v>
      </c>
      <c r="H3102">
        <v>1989</v>
      </c>
      <c r="I3102">
        <v>4.5</v>
      </c>
    </row>
    <row r="3103" spans="1:9" x14ac:dyDescent="0.45">
      <c r="A3103" t="s">
        <v>1935</v>
      </c>
      <c r="B3103">
        <v>95</v>
      </c>
      <c r="C3103">
        <v>241437427</v>
      </c>
      <c r="D3103" t="s">
        <v>928</v>
      </c>
      <c r="E3103" t="s">
        <v>5190</v>
      </c>
      <c r="F3103" t="s">
        <v>12</v>
      </c>
      <c r="G3103">
        <v>5000000</v>
      </c>
      <c r="H3103">
        <v>2002</v>
      </c>
      <c r="I3103">
        <v>6.6</v>
      </c>
    </row>
    <row r="3104" spans="1:9" x14ac:dyDescent="0.45">
      <c r="A3104" t="s">
        <v>4411</v>
      </c>
      <c r="B3104">
        <v>94</v>
      </c>
      <c r="C3104">
        <v>14123773</v>
      </c>
      <c r="D3104" t="s">
        <v>662</v>
      </c>
      <c r="E3104" t="s">
        <v>5191</v>
      </c>
      <c r="F3104" t="s">
        <v>12</v>
      </c>
      <c r="G3104">
        <v>5000000</v>
      </c>
      <c r="H3104">
        <v>2012</v>
      </c>
      <c r="I3104">
        <v>5.3</v>
      </c>
    </row>
    <row r="3105" spans="1:9" x14ac:dyDescent="0.45">
      <c r="A3105" t="s">
        <v>5192</v>
      </c>
      <c r="B3105">
        <v>93</v>
      </c>
      <c r="C3105">
        <v>15126948</v>
      </c>
      <c r="D3105" t="s">
        <v>1847</v>
      </c>
      <c r="E3105" t="s">
        <v>5193</v>
      </c>
      <c r="F3105" t="s">
        <v>12</v>
      </c>
      <c r="G3105">
        <v>5000000</v>
      </c>
      <c r="H3105">
        <v>1995</v>
      </c>
      <c r="I3105">
        <v>4.9000000000000004</v>
      </c>
    </row>
    <row r="3106" spans="1:9" x14ac:dyDescent="0.45">
      <c r="A3106" t="s">
        <v>413</v>
      </c>
      <c r="B3106">
        <v>106</v>
      </c>
      <c r="C3106">
        <v>13622333</v>
      </c>
      <c r="D3106" t="s">
        <v>3592</v>
      </c>
      <c r="E3106" t="s">
        <v>5194</v>
      </c>
      <c r="F3106" t="s">
        <v>944</v>
      </c>
      <c r="G3106">
        <v>2000000</v>
      </c>
      <c r="H3106">
        <v>2001</v>
      </c>
      <c r="I3106">
        <v>7.7</v>
      </c>
    </row>
    <row r="3107" spans="1:9" x14ac:dyDescent="0.45">
      <c r="A3107" t="s">
        <v>839</v>
      </c>
      <c r="B3107">
        <v>99</v>
      </c>
      <c r="C3107">
        <v>13464388</v>
      </c>
      <c r="D3107" t="s">
        <v>2489</v>
      </c>
      <c r="E3107" t="s">
        <v>5195</v>
      </c>
      <c r="F3107" t="s">
        <v>12</v>
      </c>
      <c r="G3107">
        <v>4000000</v>
      </c>
      <c r="H3107">
        <v>2004</v>
      </c>
      <c r="I3107">
        <v>8</v>
      </c>
    </row>
    <row r="3108" spans="1:9" x14ac:dyDescent="0.45">
      <c r="A3108" t="s">
        <v>4782</v>
      </c>
      <c r="B3108">
        <v>135</v>
      </c>
      <c r="C3108">
        <v>13269963</v>
      </c>
      <c r="D3108" t="s">
        <v>2632</v>
      </c>
      <c r="E3108" t="s">
        <v>5196</v>
      </c>
      <c r="F3108" t="s">
        <v>12</v>
      </c>
      <c r="G3108">
        <v>5000000</v>
      </c>
      <c r="H3108">
        <v>1996</v>
      </c>
      <c r="I3108">
        <v>7.6</v>
      </c>
    </row>
    <row r="3109" spans="1:9" x14ac:dyDescent="0.45">
      <c r="A3109" t="s">
        <v>3090</v>
      </c>
      <c r="B3109">
        <v>88</v>
      </c>
      <c r="C3109">
        <v>17768000</v>
      </c>
      <c r="D3109" t="s">
        <v>1847</v>
      </c>
      <c r="E3109" t="s">
        <v>5197</v>
      </c>
      <c r="F3109" t="s">
        <v>12</v>
      </c>
      <c r="G3109">
        <v>5000000</v>
      </c>
      <c r="H3109">
        <v>1988</v>
      </c>
      <c r="I3109">
        <v>5.9</v>
      </c>
    </row>
    <row r="3110" spans="1:9" x14ac:dyDescent="0.45">
      <c r="A3110" t="s">
        <v>5198</v>
      </c>
      <c r="B3110">
        <v>89</v>
      </c>
      <c r="C3110">
        <v>12947763</v>
      </c>
      <c r="D3110" t="s">
        <v>1704</v>
      </c>
      <c r="E3110" t="s">
        <v>5199</v>
      </c>
      <c r="F3110" t="s">
        <v>12</v>
      </c>
      <c r="G3110">
        <v>5000000</v>
      </c>
      <c r="H3110">
        <v>1986</v>
      </c>
      <c r="I3110">
        <v>6.2</v>
      </c>
    </row>
    <row r="3111" spans="1:9" x14ac:dyDescent="0.45">
      <c r="A3111" t="s">
        <v>1052</v>
      </c>
      <c r="B3111">
        <v>110</v>
      </c>
      <c r="C3111">
        <v>14100000</v>
      </c>
      <c r="D3111" t="s">
        <v>863</v>
      </c>
      <c r="E3111" t="s">
        <v>5200</v>
      </c>
      <c r="F3111" t="s">
        <v>12</v>
      </c>
      <c r="G3111">
        <v>5000000</v>
      </c>
      <c r="H3111">
        <v>1982</v>
      </c>
      <c r="I3111">
        <v>7.2</v>
      </c>
    </row>
    <row r="3112" spans="1:9" x14ac:dyDescent="0.45">
      <c r="A3112" t="s">
        <v>5201</v>
      </c>
      <c r="B3112">
        <v>107</v>
      </c>
      <c r="C3112">
        <v>12200000</v>
      </c>
      <c r="D3112" t="s">
        <v>3269</v>
      </c>
      <c r="E3112" t="s">
        <v>5202</v>
      </c>
      <c r="F3112" t="s">
        <v>12</v>
      </c>
      <c r="G3112">
        <v>5000000</v>
      </c>
      <c r="H3112">
        <v>1983</v>
      </c>
      <c r="I3112">
        <v>6.3</v>
      </c>
    </row>
    <row r="3113" spans="1:9" x14ac:dyDescent="0.45">
      <c r="A3113" t="s">
        <v>5203</v>
      </c>
      <c r="B3113">
        <v>86</v>
      </c>
      <c r="C3113">
        <v>17683670</v>
      </c>
      <c r="D3113" t="s">
        <v>1434</v>
      </c>
      <c r="E3113" t="s">
        <v>5204</v>
      </c>
      <c r="F3113" t="s">
        <v>12</v>
      </c>
      <c r="G3113">
        <v>5000000</v>
      </c>
      <c r="H3113">
        <v>2011</v>
      </c>
      <c r="I3113">
        <v>5.2</v>
      </c>
    </row>
    <row r="3114" spans="1:9" x14ac:dyDescent="0.45">
      <c r="A3114" t="s">
        <v>5205</v>
      </c>
      <c r="B3114">
        <v>91</v>
      </c>
      <c r="C3114">
        <v>12055108</v>
      </c>
      <c r="D3114" t="s">
        <v>863</v>
      </c>
      <c r="E3114" t="s">
        <v>5206</v>
      </c>
      <c r="F3114" t="s">
        <v>12</v>
      </c>
      <c r="G3114">
        <v>8000000</v>
      </c>
      <c r="H3114">
        <v>2008</v>
      </c>
      <c r="I3114">
        <v>6.9</v>
      </c>
    </row>
    <row r="3115" spans="1:9" x14ac:dyDescent="0.45">
      <c r="A3115" t="s">
        <v>4344</v>
      </c>
      <c r="B3115">
        <v>103</v>
      </c>
      <c r="C3115">
        <v>27285953</v>
      </c>
      <c r="D3115" t="s">
        <v>20</v>
      </c>
      <c r="E3115" t="s">
        <v>5207</v>
      </c>
      <c r="F3115" t="s">
        <v>12</v>
      </c>
      <c r="G3115">
        <v>5000000</v>
      </c>
      <c r="H3115">
        <v>2015</v>
      </c>
      <c r="I3115">
        <v>6.8</v>
      </c>
    </row>
    <row r="3116" spans="1:9" x14ac:dyDescent="0.45">
      <c r="A3116" t="s">
        <v>1698</v>
      </c>
      <c r="B3116">
        <v>99</v>
      </c>
      <c r="C3116">
        <v>10572742</v>
      </c>
      <c r="D3116" t="s">
        <v>73</v>
      </c>
      <c r="E3116" t="s">
        <v>5210</v>
      </c>
      <c r="F3116" t="s">
        <v>12</v>
      </c>
      <c r="G3116">
        <v>8000000</v>
      </c>
      <c r="H3116">
        <v>2009</v>
      </c>
      <c r="I3116">
        <v>6.1</v>
      </c>
    </row>
    <row r="3117" spans="1:9" x14ac:dyDescent="0.45">
      <c r="A3117" t="s">
        <v>3077</v>
      </c>
      <c r="B3117">
        <v>96</v>
      </c>
      <c r="C3117">
        <v>9658370</v>
      </c>
      <c r="D3117" t="s">
        <v>570</v>
      </c>
      <c r="E3117" t="s">
        <v>5211</v>
      </c>
      <c r="F3117" t="s">
        <v>12</v>
      </c>
      <c r="G3117">
        <v>5000000</v>
      </c>
      <c r="H3117">
        <v>2016</v>
      </c>
      <c r="I3117">
        <v>4.5</v>
      </c>
    </row>
    <row r="3118" spans="1:9" x14ac:dyDescent="0.45">
      <c r="A3118" t="s">
        <v>5212</v>
      </c>
      <c r="B3118">
        <v>82</v>
      </c>
      <c r="C3118">
        <v>9628751</v>
      </c>
      <c r="D3118" t="s">
        <v>1066</v>
      </c>
      <c r="E3118" t="s">
        <v>5213</v>
      </c>
      <c r="F3118" t="s">
        <v>12</v>
      </c>
      <c r="G3118">
        <v>5000000</v>
      </c>
      <c r="H3118">
        <v>2000</v>
      </c>
      <c r="I3118">
        <v>5.9</v>
      </c>
    </row>
    <row r="3119" spans="1:9" x14ac:dyDescent="0.45">
      <c r="A3119" t="s">
        <v>5214</v>
      </c>
      <c r="B3119">
        <v>92</v>
      </c>
      <c r="C3119">
        <v>8786715</v>
      </c>
      <c r="D3119" t="s">
        <v>863</v>
      </c>
      <c r="E3119" t="s">
        <v>5215</v>
      </c>
      <c r="F3119" t="s">
        <v>12</v>
      </c>
      <c r="G3119">
        <v>5000000</v>
      </c>
      <c r="H3119">
        <v>2004</v>
      </c>
      <c r="I3119">
        <v>6.9</v>
      </c>
    </row>
    <row r="3120" spans="1:9" x14ac:dyDescent="0.45">
      <c r="A3120" t="s">
        <v>5216</v>
      </c>
      <c r="B3120">
        <v>112</v>
      </c>
      <c r="C3120">
        <v>3432342</v>
      </c>
      <c r="D3120" t="s">
        <v>3563</v>
      </c>
      <c r="E3120" t="s">
        <v>5217</v>
      </c>
      <c r="F3120" t="s">
        <v>496</v>
      </c>
      <c r="G3120">
        <v>6000000</v>
      </c>
      <c r="H3120">
        <v>2003</v>
      </c>
      <c r="I3120">
        <v>7.7</v>
      </c>
    </row>
    <row r="3121" spans="1:9" x14ac:dyDescent="0.45">
      <c r="A3121" t="s">
        <v>5218</v>
      </c>
      <c r="B3121">
        <v>90</v>
      </c>
      <c r="C3121">
        <v>6755271</v>
      </c>
      <c r="D3121" t="s">
        <v>1847</v>
      </c>
      <c r="E3121" t="s">
        <v>5219</v>
      </c>
      <c r="F3121" t="s">
        <v>12</v>
      </c>
      <c r="G3121">
        <v>5000000</v>
      </c>
      <c r="H3121">
        <v>2001</v>
      </c>
      <c r="I3121">
        <v>5.3</v>
      </c>
    </row>
    <row r="3122" spans="1:9" x14ac:dyDescent="0.45">
      <c r="A3122" t="s">
        <v>5220</v>
      </c>
      <c r="B3122">
        <v>150</v>
      </c>
      <c r="C3122">
        <v>6157157</v>
      </c>
      <c r="D3122" t="s">
        <v>863</v>
      </c>
      <c r="E3122" t="s">
        <v>5221</v>
      </c>
      <c r="F3122" t="s">
        <v>12</v>
      </c>
      <c r="G3122">
        <v>5000000</v>
      </c>
      <c r="H3122">
        <v>1989</v>
      </c>
      <c r="I3122">
        <v>7</v>
      </c>
    </row>
    <row r="3123" spans="1:9" x14ac:dyDescent="0.45">
      <c r="A3123" t="s">
        <v>4743</v>
      </c>
      <c r="B3123">
        <v>91</v>
      </c>
      <c r="C3123">
        <v>5480318</v>
      </c>
      <c r="D3123" t="s">
        <v>863</v>
      </c>
      <c r="E3123" t="s">
        <v>5222</v>
      </c>
      <c r="F3123" t="s">
        <v>12</v>
      </c>
      <c r="G3123">
        <v>5000000</v>
      </c>
      <c r="H3123">
        <v>1998</v>
      </c>
      <c r="I3123">
        <v>6.6</v>
      </c>
    </row>
    <row r="3124" spans="1:9" x14ac:dyDescent="0.45">
      <c r="A3124" t="s">
        <v>86</v>
      </c>
      <c r="B3124">
        <v>95</v>
      </c>
      <c r="C3124">
        <v>5308707</v>
      </c>
      <c r="D3124" t="s">
        <v>1774</v>
      </c>
      <c r="E3124" t="s">
        <v>5223</v>
      </c>
      <c r="F3124" t="s">
        <v>12</v>
      </c>
      <c r="G3124">
        <v>5000000</v>
      </c>
      <c r="H3124">
        <v>2001</v>
      </c>
      <c r="I3124">
        <v>6.4</v>
      </c>
    </row>
    <row r="3125" spans="1:9" x14ac:dyDescent="0.45">
      <c r="A3125" t="s">
        <v>245</v>
      </c>
      <c r="B3125">
        <v>97</v>
      </c>
      <c r="C3125">
        <v>5009677</v>
      </c>
      <c r="D3125" t="s">
        <v>1852</v>
      </c>
      <c r="E3125" t="s">
        <v>5224</v>
      </c>
      <c r="F3125" t="s">
        <v>12</v>
      </c>
      <c r="G3125">
        <v>5000000</v>
      </c>
      <c r="H3125">
        <v>2009</v>
      </c>
      <c r="I3125">
        <v>7.9</v>
      </c>
    </row>
    <row r="3126" spans="1:9" x14ac:dyDescent="0.45">
      <c r="A3126" t="s">
        <v>5225</v>
      </c>
      <c r="B3126">
        <v>41</v>
      </c>
      <c r="C3126">
        <v>4074023</v>
      </c>
      <c r="D3126" t="s">
        <v>23</v>
      </c>
      <c r="E3126" t="s">
        <v>5226</v>
      </c>
      <c r="F3126" t="s">
        <v>12</v>
      </c>
      <c r="G3126">
        <v>5000000</v>
      </c>
      <c r="H3126">
        <v>2010</v>
      </c>
      <c r="I3126">
        <v>6.9</v>
      </c>
    </row>
    <row r="3127" spans="1:9" x14ac:dyDescent="0.45">
      <c r="A3127" t="s">
        <v>2812</v>
      </c>
      <c r="B3127">
        <v>112</v>
      </c>
      <c r="C3127">
        <v>4306697</v>
      </c>
      <c r="D3127" t="s">
        <v>1152</v>
      </c>
      <c r="E3127" t="s">
        <v>5227</v>
      </c>
      <c r="F3127" t="s">
        <v>12</v>
      </c>
      <c r="G3127">
        <v>5000000</v>
      </c>
      <c r="H3127">
        <v>1997</v>
      </c>
      <c r="I3127">
        <v>7.7</v>
      </c>
    </row>
    <row r="3128" spans="1:9" x14ac:dyDescent="0.45">
      <c r="A3128" t="s">
        <v>5228</v>
      </c>
      <c r="B3128">
        <v>122</v>
      </c>
      <c r="C3128">
        <v>3950029</v>
      </c>
      <c r="D3128" t="s">
        <v>1152</v>
      </c>
      <c r="E3128" t="s">
        <v>5229</v>
      </c>
      <c r="F3128" t="s">
        <v>496</v>
      </c>
      <c r="G3128">
        <v>4000000</v>
      </c>
      <c r="H3128">
        <v>2010</v>
      </c>
      <c r="I3128">
        <v>7.2</v>
      </c>
    </row>
    <row r="3129" spans="1:9" x14ac:dyDescent="0.45">
      <c r="A3129" t="s">
        <v>5230</v>
      </c>
      <c r="B3129">
        <v>110</v>
      </c>
      <c r="C3129">
        <v>4040588</v>
      </c>
      <c r="D3129" t="s">
        <v>863</v>
      </c>
      <c r="E3129" t="s">
        <v>5231</v>
      </c>
      <c r="F3129" t="s">
        <v>12</v>
      </c>
      <c r="G3129">
        <v>5000000</v>
      </c>
      <c r="H3129">
        <v>2008</v>
      </c>
      <c r="I3129">
        <v>6.8</v>
      </c>
    </row>
    <row r="3130" spans="1:9" x14ac:dyDescent="0.45">
      <c r="A3130" t="s">
        <v>59</v>
      </c>
      <c r="B3130">
        <v>108</v>
      </c>
      <c r="C3130">
        <v>3049135</v>
      </c>
      <c r="D3130" t="s">
        <v>5232</v>
      </c>
      <c r="E3130" t="s">
        <v>5233</v>
      </c>
      <c r="F3130" t="s">
        <v>12</v>
      </c>
      <c r="G3130">
        <v>5000000</v>
      </c>
      <c r="H3130">
        <v>1994</v>
      </c>
      <c r="I3130">
        <v>7.4</v>
      </c>
    </row>
    <row r="3131" spans="1:9" x14ac:dyDescent="0.45">
      <c r="A3131" t="s">
        <v>4235</v>
      </c>
      <c r="B3131">
        <v>121</v>
      </c>
      <c r="C3131">
        <v>4700361</v>
      </c>
      <c r="D3131" t="s">
        <v>1152</v>
      </c>
      <c r="E3131" t="s">
        <v>5234</v>
      </c>
      <c r="F3131" t="s">
        <v>12</v>
      </c>
      <c r="G3131">
        <v>5000000</v>
      </c>
      <c r="H3131">
        <v>2015</v>
      </c>
      <c r="I3131">
        <v>4.5999999999999996</v>
      </c>
    </row>
    <row r="3132" spans="1:9" x14ac:dyDescent="0.45">
      <c r="A3132" t="s">
        <v>5235</v>
      </c>
      <c r="B3132">
        <v>97</v>
      </c>
      <c r="C3132">
        <v>2711210</v>
      </c>
      <c r="D3132" t="s">
        <v>863</v>
      </c>
      <c r="E3132" t="s">
        <v>5236</v>
      </c>
      <c r="F3132" t="s">
        <v>12</v>
      </c>
      <c r="G3132">
        <v>5000000</v>
      </c>
      <c r="H3132">
        <v>2010</v>
      </c>
      <c r="I3132">
        <v>6.4</v>
      </c>
    </row>
    <row r="3133" spans="1:9" x14ac:dyDescent="0.45">
      <c r="A3133" t="s">
        <v>2174</v>
      </c>
      <c r="B3133">
        <v>116</v>
      </c>
      <c r="C3133">
        <v>1980338</v>
      </c>
      <c r="D3133" t="s">
        <v>5237</v>
      </c>
      <c r="E3133" t="s">
        <v>5238</v>
      </c>
      <c r="F3133" t="s">
        <v>12</v>
      </c>
      <c r="G3133">
        <v>5000000</v>
      </c>
      <c r="H3133">
        <v>1998</v>
      </c>
      <c r="I3133">
        <v>7</v>
      </c>
    </row>
    <row r="3134" spans="1:9" x14ac:dyDescent="0.45">
      <c r="A3134" t="s">
        <v>4089</v>
      </c>
      <c r="B3134">
        <v>94</v>
      </c>
      <c r="C3134">
        <v>1082044</v>
      </c>
      <c r="D3134" t="s">
        <v>1366</v>
      </c>
      <c r="E3134" t="s">
        <v>5239</v>
      </c>
      <c r="F3134" t="s">
        <v>12</v>
      </c>
      <c r="G3134">
        <v>5000000</v>
      </c>
      <c r="H3134">
        <v>2004</v>
      </c>
      <c r="I3134">
        <v>7.7</v>
      </c>
    </row>
    <row r="3135" spans="1:9" x14ac:dyDescent="0.45">
      <c r="A3135" t="s">
        <v>4288</v>
      </c>
      <c r="B3135">
        <v>103</v>
      </c>
      <c r="C3135">
        <v>1100000</v>
      </c>
      <c r="D3135" t="s">
        <v>662</v>
      </c>
      <c r="E3135" t="s">
        <v>5240</v>
      </c>
      <c r="F3135" t="s">
        <v>12</v>
      </c>
      <c r="G3135">
        <v>5000000</v>
      </c>
      <c r="H3135">
        <v>1992</v>
      </c>
      <c r="I3135">
        <v>6.8</v>
      </c>
    </row>
    <row r="3136" spans="1:9" x14ac:dyDescent="0.45">
      <c r="A3136" t="s">
        <v>5241</v>
      </c>
      <c r="B3136">
        <v>112</v>
      </c>
      <c r="C3136">
        <v>2445646</v>
      </c>
      <c r="D3136" t="s">
        <v>5242</v>
      </c>
      <c r="E3136" t="s">
        <v>5243</v>
      </c>
      <c r="F3136" t="s">
        <v>12</v>
      </c>
      <c r="G3136">
        <v>5000000</v>
      </c>
      <c r="H3136">
        <v>2014</v>
      </c>
      <c r="I3136">
        <v>7</v>
      </c>
    </row>
    <row r="3137" spans="1:9" x14ac:dyDescent="0.45">
      <c r="A3137" t="s">
        <v>5083</v>
      </c>
      <c r="B3137">
        <v>91</v>
      </c>
      <c r="C3137">
        <v>2221809</v>
      </c>
      <c r="D3137" t="s">
        <v>1152</v>
      </c>
      <c r="E3137" t="s">
        <v>5244</v>
      </c>
      <c r="F3137" t="s">
        <v>12</v>
      </c>
      <c r="G3137">
        <v>5000000</v>
      </c>
      <c r="H3137">
        <v>2010</v>
      </c>
      <c r="I3137">
        <v>7</v>
      </c>
    </row>
    <row r="3138" spans="1:9" x14ac:dyDescent="0.45">
      <c r="A3138" t="s">
        <v>5245</v>
      </c>
      <c r="B3138">
        <v>98</v>
      </c>
      <c r="C3138">
        <v>296665</v>
      </c>
      <c r="D3138" t="s">
        <v>1890</v>
      </c>
      <c r="E3138" t="s">
        <v>5246</v>
      </c>
      <c r="F3138" t="s">
        <v>12</v>
      </c>
      <c r="G3138">
        <v>5000000</v>
      </c>
      <c r="H3138">
        <v>2003</v>
      </c>
      <c r="I3138">
        <v>6.3</v>
      </c>
    </row>
    <row r="3139" spans="1:9" x14ac:dyDescent="0.45">
      <c r="A3139" t="s">
        <v>5247</v>
      </c>
      <c r="B3139">
        <v>95</v>
      </c>
      <c r="C3139">
        <v>3219029</v>
      </c>
      <c r="D3139" t="s">
        <v>5248</v>
      </c>
      <c r="E3139" t="s">
        <v>5249</v>
      </c>
      <c r="F3139" t="s">
        <v>12</v>
      </c>
      <c r="G3139">
        <v>5000000</v>
      </c>
      <c r="H3139">
        <v>2015</v>
      </c>
      <c r="I3139">
        <v>7.1</v>
      </c>
    </row>
    <row r="3140" spans="1:9" x14ac:dyDescent="0.45">
      <c r="A3140" t="s">
        <v>5250</v>
      </c>
      <c r="B3140">
        <v>99</v>
      </c>
      <c r="C3140">
        <v>830210</v>
      </c>
      <c r="D3140" t="s">
        <v>1852</v>
      </c>
      <c r="E3140" t="s">
        <v>5251</v>
      </c>
      <c r="F3140" t="s">
        <v>12</v>
      </c>
      <c r="G3140">
        <v>5000000</v>
      </c>
      <c r="H3140">
        <v>2014</v>
      </c>
      <c r="I3140">
        <v>4.4000000000000004</v>
      </c>
    </row>
    <row r="3141" spans="1:9" x14ac:dyDescent="0.45">
      <c r="A3141" t="s">
        <v>1793</v>
      </c>
      <c r="B3141">
        <v>91</v>
      </c>
      <c r="C3141">
        <v>1040879</v>
      </c>
      <c r="D3141" t="s">
        <v>2955</v>
      </c>
      <c r="E3141" t="s">
        <v>5252</v>
      </c>
      <c r="F3141" t="s">
        <v>12</v>
      </c>
      <c r="G3141">
        <v>7000000</v>
      </c>
      <c r="H3141">
        <v>1996</v>
      </c>
      <c r="I3141">
        <v>7.1</v>
      </c>
    </row>
    <row r="3142" spans="1:9" x14ac:dyDescent="0.45">
      <c r="A3142" t="s">
        <v>41</v>
      </c>
      <c r="B3142">
        <v>97</v>
      </c>
      <c r="C3142">
        <v>326308</v>
      </c>
      <c r="D3142" t="s">
        <v>730</v>
      </c>
      <c r="E3142" t="s">
        <v>5253</v>
      </c>
      <c r="F3142" t="s">
        <v>12</v>
      </c>
      <c r="G3142">
        <v>5000000</v>
      </c>
      <c r="H3142">
        <v>1996</v>
      </c>
      <c r="I3142">
        <v>6.1</v>
      </c>
    </row>
    <row r="3143" spans="1:9" x14ac:dyDescent="0.45">
      <c r="A3143" t="s">
        <v>5255</v>
      </c>
      <c r="B3143">
        <v>90</v>
      </c>
      <c r="C3143">
        <v>124720</v>
      </c>
      <c r="D3143" t="s">
        <v>73</v>
      </c>
      <c r="E3143" t="s">
        <v>5256</v>
      </c>
      <c r="F3143" t="s">
        <v>12</v>
      </c>
      <c r="G3143">
        <v>5000000</v>
      </c>
      <c r="H3143">
        <v>2008</v>
      </c>
      <c r="I3143">
        <v>7.3</v>
      </c>
    </row>
    <row r="3144" spans="1:9" x14ac:dyDescent="0.45">
      <c r="A3144" t="s">
        <v>5257</v>
      </c>
      <c r="B3144">
        <v>90</v>
      </c>
      <c r="C3144">
        <v>99147</v>
      </c>
      <c r="D3144" t="s">
        <v>1152</v>
      </c>
      <c r="E3144" t="s">
        <v>5258</v>
      </c>
      <c r="F3144" t="s">
        <v>12</v>
      </c>
      <c r="G3144">
        <v>2000000</v>
      </c>
      <c r="H3144">
        <v>1998</v>
      </c>
      <c r="I3144">
        <v>6.2</v>
      </c>
    </row>
    <row r="3145" spans="1:9" x14ac:dyDescent="0.45">
      <c r="A3145" t="s">
        <v>307</v>
      </c>
      <c r="B3145">
        <v>94</v>
      </c>
      <c r="C3145">
        <v>65069140</v>
      </c>
      <c r="D3145" t="s">
        <v>1847</v>
      </c>
      <c r="E3145" t="s">
        <v>5259</v>
      </c>
      <c r="F3145" t="s">
        <v>12</v>
      </c>
      <c r="G3145">
        <v>5000000</v>
      </c>
      <c r="H3145">
        <v>2015</v>
      </c>
      <c r="I3145">
        <v>6.2</v>
      </c>
    </row>
    <row r="3146" spans="1:9" x14ac:dyDescent="0.45">
      <c r="A3146" t="s">
        <v>772</v>
      </c>
      <c r="B3146">
        <v>90</v>
      </c>
      <c r="C3146">
        <v>65087</v>
      </c>
      <c r="D3146" t="s">
        <v>5260</v>
      </c>
      <c r="E3146" t="s">
        <v>5261</v>
      </c>
      <c r="F3146" t="s">
        <v>12</v>
      </c>
      <c r="G3146">
        <v>5000000</v>
      </c>
      <c r="H3146">
        <v>2007</v>
      </c>
      <c r="I3146">
        <v>6.2</v>
      </c>
    </row>
    <row r="3147" spans="1:9" x14ac:dyDescent="0.45">
      <c r="A3147" t="s">
        <v>5263</v>
      </c>
      <c r="B3147">
        <v>105</v>
      </c>
      <c r="C3147">
        <v>37440</v>
      </c>
      <c r="D3147" t="s">
        <v>1840</v>
      </c>
      <c r="E3147" t="s">
        <v>5264</v>
      </c>
      <c r="F3147" t="s">
        <v>12</v>
      </c>
      <c r="G3147">
        <v>5000000</v>
      </c>
      <c r="H3147">
        <v>2014</v>
      </c>
      <c r="I3147">
        <v>7.5</v>
      </c>
    </row>
    <row r="3148" spans="1:9" x14ac:dyDescent="0.45">
      <c r="A3148" t="s">
        <v>5265</v>
      </c>
      <c r="B3148">
        <v>113</v>
      </c>
      <c r="C3148">
        <v>617228</v>
      </c>
      <c r="D3148" t="s">
        <v>5266</v>
      </c>
      <c r="E3148" t="s">
        <v>5267</v>
      </c>
      <c r="F3148" t="s">
        <v>5268</v>
      </c>
      <c r="G3148">
        <v>84450000</v>
      </c>
      <c r="H3148">
        <v>2006</v>
      </c>
      <c r="I3148">
        <v>7.4</v>
      </c>
    </row>
    <row r="3149" spans="1:9" x14ac:dyDescent="0.45">
      <c r="A3149" t="s">
        <v>5269</v>
      </c>
      <c r="B3149">
        <v>99</v>
      </c>
      <c r="C3149">
        <v>274385</v>
      </c>
      <c r="D3149" t="s">
        <v>863</v>
      </c>
      <c r="E3149" t="s">
        <v>5270</v>
      </c>
      <c r="F3149" t="s">
        <v>2838</v>
      </c>
      <c r="G3149">
        <v>4000000</v>
      </c>
      <c r="H3149">
        <v>2009</v>
      </c>
      <c r="I3149">
        <v>7.3</v>
      </c>
    </row>
    <row r="3150" spans="1:9" x14ac:dyDescent="0.45">
      <c r="A3150" t="s">
        <v>1973</v>
      </c>
      <c r="B3150">
        <v>148</v>
      </c>
      <c r="C3150">
        <v>24475416</v>
      </c>
      <c r="D3150" t="s">
        <v>1152</v>
      </c>
      <c r="E3150" t="s">
        <v>5271</v>
      </c>
      <c r="F3150" t="s">
        <v>12</v>
      </c>
      <c r="G3150">
        <v>890000</v>
      </c>
      <c r="H3150">
        <v>1996</v>
      </c>
      <c r="I3150">
        <v>8</v>
      </c>
    </row>
    <row r="3151" spans="1:9" x14ac:dyDescent="0.45">
      <c r="A3151" t="s">
        <v>4880</v>
      </c>
      <c r="B3151">
        <v>93</v>
      </c>
      <c r="C3151">
        <v>47277326</v>
      </c>
      <c r="D3151" t="s">
        <v>2124</v>
      </c>
      <c r="E3151" t="s">
        <v>5272</v>
      </c>
      <c r="F3151" t="s">
        <v>12</v>
      </c>
      <c r="G3151">
        <v>4800000</v>
      </c>
      <c r="H3151">
        <v>2005</v>
      </c>
      <c r="I3151">
        <v>5.9</v>
      </c>
    </row>
    <row r="3152" spans="1:9" x14ac:dyDescent="0.45">
      <c r="A3152" t="s">
        <v>3024</v>
      </c>
      <c r="B3152">
        <v>94</v>
      </c>
      <c r="C3152">
        <v>1247453</v>
      </c>
      <c r="D3152" t="s">
        <v>863</v>
      </c>
      <c r="E3152" t="s">
        <v>5273</v>
      </c>
      <c r="F3152" t="s">
        <v>12</v>
      </c>
      <c r="G3152">
        <v>2800000</v>
      </c>
      <c r="H3152">
        <v>2005</v>
      </c>
      <c r="I3152">
        <v>6.8</v>
      </c>
    </row>
    <row r="3153" spans="1:9" x14ac:dyDescent="0.45">
      <c r="A3153" t="s">
        <v>3742</v>
      </c>
      <c r="B3153">
        <v>121</v>
      </c>
      <c r="C3153">
        <v>1729969</v>
      </c>
      <c r="D3153" t="s">
        <v>1366</v>
      </c>
      <c r="E3153" t="s">
        <v>5274</v>
      </c>
      <c r="F3153" t="s">
        <v>12</v>
      </c>
      <c r="G3153">
        <v>5000000</v>
      </c>
      <c r="H3153">
        <v>2011</v>
      </c>
      <c r="I3153">
        <v>7.4</v>
      </c>
    </row>
    <row r="3154" spans="1:9" x14ac:dyDescent="0.45">
      <c r="A3154" t="s">
        <v>5275</v>
      </c>
      <c r="B3154">
        <v>118</v>
      </c>
      <c r="C3154">
        <v>1705139</v>
      </c>
      <c r="D3154" t="s">
        <v>907</v>
      </c>
      <c r="E3154" t="s">
        <v>5276</v>
      </c>
      <c r="F3154" t="s">
        <v>12</v>
      </c>
      <c r="G3154">
        <v>4700000</v>
      </c>
      <c r="H3154">
        <v>1988</v>
      </c>
      <c r="I3154">
        <v>6.7</v>
      </c>
    </row>
    <row r="3155" spans="1:9" x14ac:dyDescent="0.45">
      <c r="A3155" t="s">
        <v>2438</v>
      </c>
      <c r="B3155">
        <v>101</v>
      </c>
      <c r="C3155">
        <v>8025872</v>
      </c>
      <c r="D3155" t="s">
        <v>2489</v>
      </c>
      <c r="E3155" t="s">
        <v>5277</v>
      </c>
      <c r="F3155" t="s">
        <v>12</v>
      </c>
      <c r="G3155">
        <v>4700000</v>
      </c>
      <c r="H3155">
        <v>1986</v>
      </c>
      <c r="I3155">
        <v>5.5</v>
      </c>
    </row>
    <row r="3156" spans="1:9" x14ac:dyDescent="0.45">
      <c r="A3156" t="s">
        <v>3978</v>
      </c>
      <c r="B3156">
        <v>90</v>
      </c>
      <c r="C3156">
        <v>778565</v>
      </c>
      <c r="D3156" t="s">
        <v>662</v>
      </c>
      <c r="E3156" t="s">
        <v>5278</v>
      </c>
      <c r="F3156" t="s">
        <v>12</v>
      </c>
      <c r="G3156">
        <v>4800000</v>
      </c>
      <c r="H3156">
        <v>2013</v>
      </c>
      <c r="I3156">
        <v>5.7</v>
      </c>
    </row>
    <row r="3157" spans="1:9" x14ac:dyDescent="0.45">
      <c r="A3157" t="s">
        <v>5279</v>
      </c>
      <c r="B3157">
        <v>100</v>
      </c>
      <c r="C3157">
        <v>513836</v>
      </c>
      <c r="D3157" t="s">
        <v>481</v>
      </c>
      <c r="E3157" t="s">
        <v>5280</v>
      </c>
      <c r="F3157" t="s">
        <v>496</v>
      </c>
      <c r="G3157">
        <v>4600000</v>
      </c>
      <c r="H3157">
        <v>2010</v>
      </c>
      <c r="I3157">
        <v>7.2</v>
      </c>
    </row>
    <row r="3158" spans="1:9" x14ac:dyDescent="0.45">
      <c r="A3158" t="s">
        <v>5281</v>
      </c>
      <c r="B3158">
        <v>97</v>
      </c>
      <c r="C3158">
        <v>434417</v>
      </c>
      <c r="D3158" t="s">
        <v>1152</v>
      </c>
      <c r="E3158" t="s">
        <v>5282</v>
      </c>
      <c r="F3158" t="s">
        <v>12</v>
      </c>
      <c r="G3158">
        <v>4600000</v>
      </c>
      <c r="H3158">
        <v>2007</v>
      </c>
      <c r="I3158">
        <v>5.9</v>
      </c>
    </row>
    <row r="3159" spans="1:9" x14ac:dyDescent="0.45">
      <c r="A3159" t="s">
        <v>2463</v>
      </c>
      <c r="B3159">
        <v>96</v>
      </c>
      <c r="C3159">
        <v>81200000</v>
      </c>
      <c r="D3159" t="s">
        <v>565</v>
      </c>
      <c r="E3159" t="s">
        <v>5283</v>
      </c>
      <c r="F3159" t="s">
        <v>12</v>
      </c>
      <c r="G3159">
        <v>4500000</v>
      </c>
      <c r="H3159">
        <v>1984</v>
      </c>
      <c r="I3159">
        <v>6.7</v>
      </c>
    </row>
    <row r="3160" spans="1:9" x14ac:dyDescent="0.45">
      <c r="A3160" t="s">
        <v>125</v>
      </c>
      <c r="B3160">
        <v>117</v>
      </c>
      <c r="C3160">
        <v>52700832</v>
      </c>
      <c r="D3160" t="s">
        <v>481</v>
      </c>
      <c r="E3160" t="s">
        <v>5284</v>
      </c>
      <c r="F3160" t="s">
        <v>12</v>
      </c>
      <c r="G3160">
        <v>4500000</v>
      </c>
      <c r="H3160">
        <v>1994</v>
      </c>
      <c r="I3160">
        <v>7.1</v>
      </c>
    </row>
    <row r="3161" spans="1:9" x14ac:dyDescent="0.45">
      <c r="A3161" t="s">
        <v>1695</v>
      </c>
      <c r="B3161">
        <v>108</v>
      </c>
      <c r="C3161">
        <v>13060843</v>
      </c>
      <c r="D3161" t="s">
        <v>1152</v>
      </c>
      <c r="E3161" t="s">
        <v>5285</v>
      </c>
      <c r="F3161" t="s">
        <v>12</v>
      </c>
      <c r="G3161">
        <v>15000000</v>
      </c>
      <c r="H3161">
        <v>2002</v>
      </c>
      <c r="I3161">
        <v>7.7</v>
      </c>
    </row>
    <row r="3162" spans="1:9" x14ac:dyDescent="0.45">
      <c r="A3162" t="s">
        <v>147</v>
      </c>
      <c r="B3162">
        <v>109</v>
      </c>
      <c r="C3162">
        <v>3798532</v>
      </c>
      <c r="D3162" t="s">
        <v>1763</v>
      </c>
      <c r="E3162" t="s">
        <v>5286</v>
      </c>
      <c r="F3162" t="s">
        <v>12</v>
      </c>
      <c r="G3162">
        <v>4500000</v>
      </c>
      <c r="H3162">
        <v>1996</v>
      </c>
      <c r="I3162">
        <v>7.4</v>
      </c>
    </row>
    <row r="3163" spans="1:9" x14ac:dyDescent="0.45">
      <c r="A3163" t="s">
        <v>409</v>
      </c>
      <c r="B3163">
        <v>102</v>
      </c>
      <c r="C3163">
        <v>3609278</v>
      </c>
      <c r="D3163" t="s">
        <v>1152</v>
      </c>
      <c r="E3163" t="s">
        <v>5287</v>
      </c>
      <c r="F3163" t="s">
        <v>12</v>
      </c>
      <c r="G3163">
        <v>4500000</v>
      </c>
      <c r="H3163">
        <v>2000</v>
      </c>
      <c r="I3163">
        <v>8.4</v>
      </c>
    </row>
    <row r="3164" spans="1:9" x14ac:dyDescent="0.45">
      <c r="A3164" t="s">
        <v>5288</v>
      </c>
      <c r="B3164">
        <v>115</v>
      </c>
      <c r="C3164">
        <v>1687311</v>
      </c>
      <c r="D3164" t="s">
        <v>5289</v>
      </c>
      <c r="E3164" t="s">
        <v>5290</v>
      </c>
      <c r="F3164" t="s">
        <v>944</v>
      </c>
      <c r="G3164">
        <v>700000000</v>
      </c>
      <c r="H3164">
        <v>1998</v>
      </c>
      <c r="I3164">
        <v>7.2</v>
      </c>
    </row>
    <row r="3165" spans="1:9" x14ac:dyDescent="0.45">
      <c r="A3165" t="s">
        <v>5291</v>
      </c>
      <c r="B3165">
        <v>98</v>
      </c>
      <c r="C3165">
        <v>10429707</v>
      </c>
      <c r="D3165" t="s">
        <v>565</v>
      </c>
      <c r="E3165" t="s">
        <v>5293</v>
      </c>
      <c r="F3165" t="s">
        <v>12</v>
      </c>
      <c r="G3165">
        <v>5000000</v>
      </c>
      <c r="H3165">
        <v>2014</v>
      </c>
      <c r="I3165">
        <v>5.4</v>
      </c>
    </row>
    <row r="3166" spans="1:9" x14ac:dyDescent="0.45">
      <c r="A3166" t="s">
        <v>3137</v>
      </c>
      <c r="B3166">
        <v>133</v>
      </c>
      <c r="C3166">
        <v>727883</v>
      </c>
      <c r="D3166" t="s">
        <v>915</v>
      </c>
      <c r="E3166" t="s">
        <v>5294</v>
      </c>
      <c r="F3166" t="s">
        <v>12</v>
      </c>
      <c r="G3166">
        <v>4500000</v>
      </c>
      <c r="H3166">
        <v>2001</v>
      </c>
      <c r="I3166">
        <v>8.1</v>
      </c>
    </row>
    <row r="3167" spans="1:9" x14ac:dyDescent="0.45">
      <c r="A3167" t="s">
        <v>5295</v>
      </c>
      <c r="B3167">
        <v>122</v>
      </c>
      <c r="C3167">
        <v>713413</v>
      </c>
      <c r="D3167" t="s">
        <v>1037</v>
      </c>
      <c r="E3167" t="s">
        <v>5296</v>
      </c>
      <c r="F3167" t="s">
        <v>3324</v>
      </c>
      <c r="G3167">
        <v>4500000</v>
      </c>
      <c r="H3167">
        <v>1997</v>
      </c>
      <c r="I3167">
        <v>7.8</v>
      </c>
    </row>
    <row r="3168" spans="1:9" x14ac:dyDescent="0.45">
      <c r="A3168" t="s">
        <v>5297</v>
      </c>
      <c r="B3168">
        <v>106</v>
      </c>
      <c r="C3168">
        <v>410241</v>
      </c>
      <c r="D3168" t="s">
        <v>2955</v>
      </c>
      <c r="E3168" t="s">
        <v>5298</v>
      </c>
      <c r="F3168" t="s">
        <v>12</v>
      </c>
      <c r="G3168">
        <v>2000000</v>
      </c>
      <c r="H3168">
        <v>2002</v>
      </c>
      <c r="I3168">
        <v>6.8</v>
      </c>
    </row>
    <row r="3169" spans="1:9" x14ac:dyDescent="0.45">
      <c r="A3169" t="s">
        <v>4409</v>
      </c>
      <c r="B3169">
        <v>112</v>
      </c>
      <c r="C3169">
        <v>211667</v>
      </c>
      <c r="D3169" t="s">
        <v>662</v>
      </c>
      <c r="E3169" t="s">
        <v>5300</v>
      </c>
      <c r="F3169" t="s">
        <v>3928</v>
      </c>
      <c r="G3169">
        <v>4200000000</v>
      </c>
      <c r="H3169">
        <v>2005</v>
      </c>
      <c r="I3169">
        <v>7.7</v>
      </c>
    </row>
    <row r="3170" spans="1:9" x14ac:dyDescent="0.45">
      <c r="A3170" t="s">
        <v>5301</v>
      </c>
      <c r="B3170">
        <v>99</v>
      </c>
      <c r="C3170">
        <v>92191</v>
      </c>
      <c r="D3170" t="s">
        <v>2086</v>
      </c>
      <c r="E3170" t="s">
        <v>5302</v>
      </c>
      <c r="F3170" t="s">
        <v>12</v>
      </c>
      <c r="G3170">
        <v>2500000</v>
      </c>
      <c r="H3170">
        <v>2001</v>
      </c>
      <c r="I3170">
        <v>6.5</v>
      </c>
    </row>
    <row r="3171" spans="1:9" x14ac:dyDescent="0.45">
      <c r="A3171" t="s">
        <v>5303</v>
      </c>
      <c r="B3171">
        <v>110</v>
      </c>
      <c r="C3171">
        <v>49413</v>
      </c>
      <c r="D3171" t="s">
        <v>115</v>
      </c>
      <c r="E3171" t="s">
        <v>5304</v>
      </c>
      <c r="F3171" t="s">
        <v>2389</v>
      </c>
      <c r="G3171">
        <v>35000000</v>
      </c>
      <c r="H3171">
        <v>2006</v>
      </c>
      <c r="I3171">
        <v>7.3</v>
      </c>
    </row>
    <row r="3172" spans="1:9" x14ac:dyDescent="0.45">
      <c r="A3172" t="s">
        <v>5305</v>
      </c>
      <c r="B3172">
        <v>104</v>
      </c>
      <c r="C3172">
        <v>108229</v>
      </c>
      <c r="D3172" t="s">
        <v>2037</v>
      </c>
      <c r="E3172" t="s">
        <v>5306</v>
      </c>
      <c r="F3172" t="s">
        <v>12</v>
      </c>
      <c r="G3172">
        <v>4500000</v>
      </c>
      <c r="H3172">
        <v>2009</v>
      </c>
      <c r="I3172">
        <v>5.9</v>
      </c>
    </row>
    <row r="3173" spans="1:9" x14ac:dyDescent="0.45">
      <c r="A3173" t="s">
        <v>1654</v>
      </c>
      <c r="B3173">
        <v>133</v>
      </c>
      <c r="C3173">
        <v>112000000</v>
      </c>
      <c r="D3173" t="s">
        <v>1152</v>
      </c>
      <c r="E3173" t="s">
        <v>5307</v>
      </c>
      <c r="F3173" t="s">
        <v>12</v>
      </c>
      <c r="G3173">
        <v>4400000</v>
      </c>
      <c r="H3173">
        <v>1975</v>
      </c>
      <c r="I3173">
        <v>8.6999999999999993</v>
      </c>
    </row>
    <row r="3174" spans="1:9" x14ac:dyDescent="0.45">
      <c r="A3174" t="s">
        <v>4905</v>
      </c>
      <c r="B3174">
        <v>103</v>
      </c>
      <c r="C3174">
        <v>8691</v>
      </c>
      <c r="D3174" t="s">
        <v>44</v>
      </c>
      <c r="E3174" t="s">
        <v>5308</v>
      </c>
      <c r="F3174" t="s">
        <v>12</v>
      </c>
      <c r="G3174">
        <v>4500000</v>
      </c>
      <c r="H3174">
        <v>2014</v>
      </c>
      <c r="I3174">
        <v>5.8</v>
      </c>
    </row>
    <row r="3175" spans="1:9" x14ac:dyDescent="0.45">
      <c r="A3175" t="s">
        <v>5309</v>
      </c>
      <c r="B3175">
        <v>112</v>
      </c>
      <c r="C3175">
        <v>26345</v>
      </c>
      <c r="D3175" t="s">
        <v>4629</v>
      </c>
      <c r="E3175" t="s">
        <v>5310</v>
      </c>
      <c r="F3175" t="s">
        <v>12</v>
      </c>
      <c r="G3175">
        <v>3000000</v>
      </c>
      <c r="H3175">
        <v>2012</v>
      </c>
      <c r="I3175">
        <v>6.1</v>
      </c>
    </row>
    <row r="3176" spans="1:9" x14ac:dyDescent="0.45">
      <c r="A3176" t="s">
        <v>2782</v>
      </c>
      <c r="B3176">
        <v>101</v>
      </c>
      <c r="C3176">
        <v>20772796</v>
      </c>
      <c r="D3176" t="s">
        <v>2359</v>
      </c>
      <c r="E3176" t="s">
        <v>5311</v>
      </c>
      <c r="F3176" t="s">
        <v>12</v>
      </c>
      <c r="G3176">
        <v>6000000</v>
      </c>
      <c r="H3176">
        <v>2002</v>
      </c>
      <c r="I3176">
        <v>7.6</v>
      </c>
    </row>
    <row r="3177" spans="1:9" x14ac:dyDescent="0.45">
      <c r="A3177" t="s">
        <v>5312</v>
      </c>
      <c r="B3177">
        <v>133</v>
      </c>
      <c r="C3177">
        <v>199228</v>
      </c>
      <c r="D3177" t="s">
        <v>863</v>
      </c>
      <c r="E3177" t="s">
        <v>5313</v>
      </c>
      <c r="F3177" t="s">
        <v>1866</v>
      </c>
      <c r="G3177">
        <v>150000000</v>
      </c>
      <c r="H3177">
        <v>2009</v>
      </c>
      <c r="I3177">
        <v>7.2</v>
      </c>
    </row>
    <row r="3178" spans="1:9" x14ac:dyDescent="0.45">
      <c r="A3178" t="s">
        <v>741</v>
      </c>
      <c r="B3178">
        <v>104</v>
      </c>
      <c r="C3178">
        <v>1487477</v>
      </c>
      <c r="D3178" t="s">
        <v>5314</v>
      </c>
      <c r="E3178" t="s">
        <v>5315</v>
      </c>
      <c r="F3178" t="s">
        <v>1873</v>
      </c>
      <c r="G3178">
        <v>4200000</v>
      </c>
      <c r="H3178">
        <v>2004</v>
      </c>
      <c r="I3178">
        <v>6.5</v>
      </c>
    </row>
    <row r="3179" spans="1:9" x14ac:dyDescent="0.45">
      <c r="A3179" t="s">
        <v>1685</v>
      </c>
      <c r="B3179">
        <v>112</v>
      </c>
      <c r="C3179">
        <v>62549000</v>
      </c>
      <c r="D3179" t="s">
        <v>1763</v>
      </c>
      <c r="E3179" t="s">
        <v>5316</v>
      </c>
      <c r="F3179" t="s">
        <v>12</v>
      </c>
      <c r="G3179">
        <v>2300000</v>
      </c>
      <c r="H3179">
        <v>1992</v>
      </c>
      <c r="I3179">
        <v>7.3</v>
      </c>
    </row>
    <row r="3180" spans="1:9" x14ac:dyDescent="0.45">
      <c r="A3180" t="s">
        <v>3559</v>
      </c>
      <c r="B3180">
        <v>94</v>
      </c>
      <c r="C3180">
        <v>105500000</v>
      </c>
      <c r="D3180" t="s">
        <v>565</v>
      </c>
      <c r="E3180" t="s">
        <v>5317</v>
      </c>
      <c r="F3180" t="s">
        <v>12</v>
      </c>
      <c r="G3180">
        <v>4000000</v>
      </c>
      <c r="H3180">
        <v>1981</v>
      </c>
      <c r="I3180">
        <v>6.2</v>
      </c>
    </row>
    <row r="3181" spans="1:9" x14ac:dyDescent="0.45">
      <c r="A3181" t="s">
        <v>853</v>
      </c>
      <c r="B3181">
        <v>90</v>
      </c>
      <c r="C3181">
        <v>101055</v>
      </c>
      <c r="D3181" t="s">
        <v>2124</v>
      </c>
      <c r="E3181" t="s">
        <v>5318</v>
      </c>
      <c r="F3181" t="s">
        <v>12</v>
      </c>
      <c r="G3181">
        <v>4000000</v>
      </c>
      <c r="H3181">
        <v>2009</v>
      </c>
      <c r="I3181">
        <v>5</v>
      </c>
    </row>
    <row r="3182" spans="1:9" x14ac:dyDescent="0.45">
      <c r="A3182" t="s">
        <v>2220</v>
      </c>
      <c r="B3182">
        <v>101</v>
      </c>
      <c r="C3182">
        <v>44566004</v>
      </c>
      <c r="D3182" t="s">
        <v>1152</v>
      </c>
      <c r="E3182" t="s">
        <v>5319</v>
      </c>
      <c r="F3182" t="s">
        <v>12</v>
      </c>
      <c r="G3182">
        <v>4000000</v>
      </c>
      <c r="H3182">
        <v>2003</v>
      </c>
      <c r="I3182">
        <v>7.8</v>
      </c>
    </row>
    <row r="3183" spans="1:9" x14ac:dyDescent="0.45">
      <c r="A3183" t="s">
        <v>1341</v>
      </c>
      <c r="B3183">
        <v>93</v>
      </c>
      <c r="C3183">
        <v>39200000</v>
      </c>
      <c r="D3183" t="s">
        <v>570</v>
      </c>
      <c r="E3183" t="s">
        <v>5320</v>
      </c>
      <c r="F3183" t="s">
        <v>12</v>
      </c>
      <c r="G3183">
        <v>4000000</v>
      </c>
      <c r="H3183">
        <v>1977</v>
      </c>
      <c r="I3183">
        <v>8.1</v>
      </c>
    </row>
    <row r="3184" spans="1:9" x14ac:dyDescent="0.45">
      <c r="A3184" t="s">
        <v>5321</v>
      </c>
      <c r="B3184">
        <v>152</v>
      </c>
      <c r="C3184">
        <v>36000000</v>
      </c>
      <c r="D3184" t="s">
        <v>3941</v>
      </c>
      <c r="E3184" t="s">
        <v>5322</v>
      </c>
      <c r="F3184" t="s">
        <v>12</v>
      </c>
      <c r="G3184">
        <v>4000000</v>
      </c>
      <c r="H3184">
        <v>1952</v>
      </c>
      <c r="I3184">
        <v>6.7</v>
      </c>
    </row>
    <row r="3185" spans="1:9" x14ac:dyDescent="0.45">
      <c r="A3185" t="s">
        <v>43</v>
      </c>
      <c r="B3185">
        <v>112</v>
      </c>
      <c r="C3185">
        <v>31252964</v>
      </c>
      <c r="D3185" t="s">
        <v>73</v>
      </c>
      <c r="E3185" t="s">
        <v>5323</v>
      </c>
      <c r="F3185" t="s">
        <v>12</v>
      </c>
      <c r="G3185">
        <v>4000000</v>
      </c>
      <c r="H3185">
        <v>2001</v>
      </c>
      <c r="I3185">
        <v>7.1</v>
      </c>
    </row>
    <row r="3186" spans="1:9" x14ac:dyDescent="0.45">
      <c r="A3186" t="s">
        <v>5324</v>
      </c>
      <c r="B3186">
        <v>95</v>
      </c>
      <c r="C3186">
        <v>131175</v>
      </c>
      <c r="D3186" t="s">
        <v>3633</v>
      </c>
      <c r="E3186" t="s">
        <v>5325</v>
      </c>
      <c r="F3186" t="s">
        <v>12</v>
      </c>
      <c r="G3186">
        <v>8500000</v>
      </c>
      <c r="H3186">
        <v>2015</v>
      </c>
      <c r="I3186">
        <v>5.6</v>
      </c>
    </row>
    <row r="3187" spans="1:9" x14ac:dyDescent="0.45">
      <c r="A3187" t="s">
        <v>5326</v>
      </c>
      <c r="B3187">
        <v>111</v>
      </c>
      <c r="C3187">
        <v>31968347</v>
      </c>
      <c r="D3187" t="s">
        <v>73</v>
      </c>
      <c r="E3187" t="s">
        <v>5327</v>
      </c>
      <c r="F3187" t="s">
        <v>12</v>
      </c>
      <c r="G3187">
        <v>3600000</v>
      </c>
      <c r="H3187">
        <v>1995</v>
      </c>
      <c r="I3187">
        <v>7.6</v>
      </c>
    </row>
    <row r="3188" spans="1:9" x14ac:dyDescent="0.45">
      <c r="A3188" t="s">
        <v>166</v>
      </c>
      <c r="B3188">
        <v>91</v>
      </c>
      <c r="C3188">
        <v>35385560</v>
      </c>
      <c r="D3188" t="s">
        <v>284</v>
      </c>
      <c r="E3188" t="s">
        <v>5329</v>
      </c>
      <c r="F3188" t="s">
        <v>12</v>
      </c>
      <c r="G3188">
        <v>4000000</v>
      </c>
      <c r="H3188">
        <v>2015</v>
      </c>
      <c r="I3188">
        <v>4.5999999999999996</v>
      </c>
    </row>
    <row r="3189" spans="1:9" x14ac:dyDescent="0.45">
      <c r="A3189" t="s">
        <v>5330</v>
      </c>
      <c r="B3189">
        <v>106</v>
      </c>
      <c r="C3189">
        <v>20803237</v>
      </c>
      <c r="D3189" t="s">
        <v>863</v>
      </c>
      <c r="E3189" t="s">
        <v>5331</v>
      </c>
      <c r="F3189" t="s">
        <v>12</v>
      </c>
      <c r="G3189">
        <v>3500000</v>
      </c>
      <c r="H3189">
        <v>2010</v>
      </c>
      <c r="I3189">
        <v>7.1</v>
      </c>
    </row>
    <row r="3190" spans="1:9" x14ac:dyDescent="0.45">
      <c r="A3190" t="s">
        <v>1790</v>
      </c>
      <c r="B3190">
        <v>93</v>
      </c>
      <c r="C3190">
        <v>13008928</v>
      </c>
      <c r="D3190" t="s">
        <v>1454</v>
      </c>
      <c r="E3190" t="s">
        <v>5332</v>
      </c>
      <c r="F3190" t="s">
        <v>12</v>
      </c>
      <c r="G3190">
        <v>4000000</v>
      </c>
      <c r="H3190">
        <v>1988</v>
      </c>
      <c r="I3190">
        <v>7.3</v>
      </c>
    </row>
    <row r="3191" spans="1:9" x14ac:dyDescent="0.45">
      <c r="A3191" t="s">
        <v>5333</v>
      </c>
      <c r="B3191">
        <v>93</v>
      </c>
      <c r="C3191">
        <v>15152879</v>
      </c>
      <c r="D3191" t="s">
        <v>1475</v>
      </c>
      <c r="E3191" t="s">
        <v>5334</v>
      </c>
      <c r="F3191" t="s">
        <v>12</v>
      </c>
      <c r="G3191">
        <v>5000000</v>
      </c>
      <c r="H3191">
        <v>2013</v>
      </c>
      <c r="I3191">
        <v>4</v>
      </c>
    </row>
    <row r="3192" spans="1:9" x14ac:dyDescent="0.45">
      <c r="A3192" t="s">
        <v>2944</v>
      </c>
      <c r="B3192">
        <v>165</v>
      </c>
      <c r="C3192">
        <v>25359200</v>
      </c>
      <c r="D3192" t="s">
        <v>1152</v>
      </c>
      <c r="E3192" t="s">
        <v>5335</v>
      </c>
      <c r="F3192" t="s">
        <v>12</v>
      </c>
      <c r="G3192">
        <v>4000000</v>
      </c>
      <c r="H3192">
        <v>2014</v>
      </c>
      <c r="I3192">
        <v>8</v>
      </c>
    </row>
    <row r="3193" spans="1:9" x14ac:dyDescent="0.45">
      <c r="A3193" t="s">
        <v>1341</v>
      </c>
      <c r="B3193">
        <v>96</v>
      </c>
      <c r="C3193">
        <v>10515579</v>
      </c>
      <c r="D3193" t="s">
        <v>3875</v>
      </c>
      <c r="E3193" t="s">
        <v>5336</v>
      </c>
      <c r="F3193" t="s">
        <v>12</v>
      </c>
      <c r="G3193">
        <v>4000000</v>
      </c>
      <c r="H3193">
        <v>2006</v>
      </c>
      <c r="I3193">
        <v>6.7</v>
      </c>
    </row>
    <row r="3194" spans="1:9" x14ac:dyDescent="0.45">
      <c r="A3194" t="s">
        <v>5337</v>
      </c>
      <c r="B3194">
        <v>93</v>
      </c>
      <c r="C3194">
        <v>10097096</v>
      </c>
      <c r="D3194" t="s">
        <v>565</v>
      </c>
      <c r="E3194" t="s">
        <v>5338</v>
      </c>
      <c r="F3194" t="s">
        <v>12</v>
      </c>
      <c r="G3194">
        <v>4000000</v>
      </c>
      <c r="H3194">
        <v>2001</v>
      </c>
      <c r="I3194">
        <v>4.5999999999999996</v>
      </c>
    </row>
    <row r="3195" spans="1:9" x14ac:dyDescent="0.45">
      <c r="A3195" t="s">
        <v>5337</v>
      </c>
      <c r="B3195">
        <v>82</v>
      </c>
      <c r="C3195">
        <v>9821335</v>
      </c>
      <c r="D3195" t="s">
        <v>565</v>
      </c>
      <c r="E3195" t="s">
        <v>5339</v>
      </c>
      <c r="F3195" t="s">
        <v>12</v>
      </c>
      <c r="G3195">
        <v>6000000</v>
      </c>
      <c r="H3195">
        <v>2000</v>
      </c>
      <c r="I3195">
        <v>4</v>
      </c>
    </row>
    <row r="3196" spans="1:9" x14ac:dyDescent="0.45">
      <c r="A3196" t="s">
        <v>3814</v>
      </c>
      <c r="B3196">
        <v>101</v>
      </c>
      <c r="C3196">
        <v>8243880</v>
      </c>
      <c r="D3196" t="s">
        <v>5340</v>
      </c>
      <c r="E3196" t="s">
        <v>5341</v>
      </c>
      <c r="F3196" t="s">
        <v>12</v>
      </c>
      <c r="G3196">
        <v>3200000</v>
      </c>
      <c r="H3196">
        <v>2003</v>
      </c>
      <c r="I3196">
        <v>7</v>
      </c>
    </row>
    <row r="3197" spans="1:9" x14ac:dyDescent="0.45">
      <c r="A3197" t="s">
        <v>5089</v>
      </c>
      <c r="B3197">
        <v>81</v>
      </c>
      <c r="C3197">
        <v>7825820</v>
      </c>
      <c r="D3197" t="s">
        <v>762</v>
      </c>
      <c r="E3197" t="s">
        <v>5342</v>
      </c>
      <c r="F3197" t="s">
        <v>12</v>
      </c>
      <c r="G3197">
        <v>4000000</v>
      </c>
      <c r="H3197">
        <v>2006</v>
      </c>
      <c r="I3197">
        <v>5.9</v>
      </c>
    </row>
    <row r="3198" spans="1:9" x14ac:dyDescent="0.45">
      <c r="A3198" t="s">
        <v>2225</v>
      </c>
      <c r="B3198">
        <v>105</v>
      </c>
      <c r="C3198">
        <v>7159147</v>
      </c>
      <c r="D3198" t="s">
        <v>658</v>
      </c>
      <c r="E3198" t="s">
        <v>5343</v>
      </c>
      <c r="F3198" t="s">
        <v>944</v>
      </c>
      <c r="G3198">
        <v>3400000</v>
      </c>
      <c r="H3198">
        <v>2007</v>
      </c>
      <c r="I3198">
        <v>7.5</v>
      </c>
    </row>
    <row r="3199" spans="1:9" x14ac:dyDescent="0.45">
      <c r="A3199" t="s">
        <v>5209</v>
      </c>
      <c r="B3199">
        <v>86</v>
      </c>
      <c r="C3199">
        <v>17314483</v>
      </c>
      <c r="D3199" t="s">
        <v>948</v>
      </c>
      <c r="E3199" t="s">
        <v>5344</v>
      </c>
      <c r="F3199" t="s">
        <v>12</v>
      </c>
      <c r="G3199">
        <v>4000000</v>
      </c>
      <c r="H3199">
        <v>2014</v>
      </c>
      <c r="I3199">
        <v>4.7</v>
      </c>
    </row>
    <row r="3200" spans="1:9" x14ac:dyDescent="0.45">
      <c r="A3200" t="s">
        <v>5345</v>
      </c>
      <c r="B3200">
        <v>110</v>
      </c>
      <c r="C3200">
        <v>6525762</v>
      </c>
      <c r="D3200" t="s">
        <v>481</v>
      </c>
      <c r="E3200" t="s">
        <v>5346</v>
      </c>
      <c r="F3200" t="s">
        <v>12</v>
      </c>
      <c r="G3200">
        <v>4000000</v>
      </c>
      <c r="H3200">
        <v>2002</v>
      </c>
      <c r="I3200">
        <v>6.7</v>
      </c>
    </row>
    <row r="3201" spans="1:9" x14ac:dyDescent="0.45">
      <c r="A3201" t="s">
        <v>5347</v>
      </c>
      <c r="B3201">
        <v>110</v>
      </c>
      <c r="C3201">
        <v>4301331</v>
      </c>
      <c r="D3201" t="s">
        <v>948</v>
      </c>
      <c r="E3201" t="s">
        <v>5348</v>
      </c>
      <c r="F3201" t="s">
        <v>12</v>
      </c>
      <c r="G3201">
        <v>4000000</v>
      </c>
      <c r="H3201">
        <v>1995</v>
      </c>
      <c r="I3201">
        <v>6.7</v>
      </c>
    </row>
    <row r="3202" spans="1:9" x14ac:dyDescent="0.45">
      <c r="A3202" t="s">
        <v>3829</v>
      </c>
      <c r="B3202">
        <v>104</v>
      </c>
      <c r="C3202">
        <v>4046737</v>
      </c>
      <c r="D3202" t="s">
        <v>481</v>
      </c>
      <c r="E3202" t="s">
        <v>5349</v>
      </c>
      <c r="F3202" t="s">
        <v>12</v>
      </c>
      <c r="G3202">
        <v>4000000</v>
      </c>
      <c r="H3202">
        <v>2002</v>
      </c>
      <c r="I3202">
        <v>7.1</v>
      </c>
    </row>
    <row r="3203" spans="1:9" x14ac:dyDescent="0.45">
      <c r="A3203" t="s">
        <v>254</v>
      </c>
      <c r="B3203">
        <v>110</v>
      </c>
      <c r="C3203">
        <v>3468572</v>
      </c>
      <c r="D3203" t="s">
        <v>1152</v>
      </c>
      <c r="E3203" t="s">
        <v>5350</v>
      </c>
      <c r="F3203" t="s">
        <v>12</v>
      </c>
      <c r="G3203">
        <v>4000000</v>
      </c>
      <c r="H3203">
        <v>1988</v>
      </c>
      <c r="I3203">
        <v>7.3</v>
      </c>
    </row>
    <row r="3204" spans="1:9" x14ac:dyDescent="0.45">
      <c r="A3204" t="s">
        <v>3546</v>
      </c>
      <c r="B3204">
        <v>84</v>
      </c>
      <c r="C3204">
        <v>2892582</v>
      </c>
      <c r="D3204" t="s">
        <v>565</v>
      </c>
      <c r="E3204" t="s">
        <v>5351</v>
      </c>
      <c r="F3204" t="s">
        <v>12</v>
      </c>
      <c r="G3204">
        <v>4000000</v>
      </c>
      <c r="H3204">
        <v>1996</v>
      </c>
      <c r="I3204">
        <v>7.6</v>
      </c>
    </row>
    <row r="3205" spans="1:9" x14ac:dyDescent="0.45">
      <c r="A3205" t="s">
        <v>5352</v>
      </c>
      <c r="B3205">
        <v>94</v>
      </c>
      <c r="C3205">
        <v>2800000</v>
      </c>
      <c r="D3205" t="s">
        <v>565</v>
      </c>
      <c r="E3205" t="s">
        <v>5353</v>
      </c>
      <c r="F3205" t="s">
        <v>12</v>
      </c>
      <c r="G3205">
        <v>4000000</v>
      </c>
      <c r="H3205">
        <v>1999</v>
      </c>
      <c r="I3205">
        <v>5.8</v>
      </c>
    </row>
    <row r="3206" spans="1:9" x14ac:dyDescent="0.45">
      <c r="A3206" t="s">
        <v>1485</v>
      </c>
      <c r="B3206">
        <v>93</v>
      </c>
      <c r="C3206">
        <v>2426851</v>
      </c>
      <c r="D3206" t="s">
        <v>1421</v>
      </c>
      <c r="E3206" t="s">
        <v>5354</v>
      </c>
      <c r="F3206" t="s">
        <v>12</v>
      </c>
      <c r="G3206">
        <v>4000000</v>
      </c>
      <c r="H3206">
        <v>2007</v>
      </c>
      <c r="I3206">
        <v>6.5</v>
      </c>
    </row>
    <row r="3207" spans="1:9" x14ac:dyDescent="0.45">
      <c r="A3207" t="s">
        <v>5355</v>
      </c>
      <c r="B3207">
        <v>96</v>
      </c>
      <c r="C3207">
        <v>1325073</v>
      </c>
      <c r="D3207" t="s">
        <v>863</v>
      </c>
      <c r="E3207" t="s">
        <v>5356</v>
      </c>
      <c r="F3207" t="s">
        <v>12</v>
      </c>
      <c r="G3207">
        <v>4000000</v>
      </c>
      <c r="H3207">
        <v>2005</v>
      </c>
      <c r="I3207">
        <v>6.6</v>
      </c>
    </row>
    <row r="3208" spans="1:9" x14ac:dyDescent="0.45">
      <c r="A3208" t="s">
        <v>5357</v>
      </c>
      <c r="B3208">
        <v>101</v>
      </c>
      <c r="C3208">
        <v>864959</v>
      </c>
      <c r="D3208" t="s">
        <v>60</v>
      </c>
      <c r="E3208" t="s">
        <v>5358</v>
      </c>
      <c r="F3208" t="s">
        <v>12</v>
      </c>
      <c r="G3208">
        <v>4000000</v>
      </c>
      <c r="H3208">
        <v>2005</v>
      </c>
      <c r="I3208">
        <v>6.9</v>
      </c>
    </row>
    <row r="3209" spans="1:9" x14ac:dyDescent="0.45">
      <c r="A3209" t="s">
        <v>5359</v>
      </c>
      <c r="B3209">
        <v>102</v>
      </c>
      <c r="C3209">
        <v>2601847</v>
      </c>
      <c r="D3209" t="s">
        <v>1364</v>
      </c>
      <c r="E3209" t="s">
        <v>5360</v>
      </c>
      <c r="F3209" t="s">
        <v>4282</v>
      </c>
      <c r="G3209">
        <v>4000000</v>
      </c>
      <c r="H3209">
        <v>2011</v>
      </c>
      <c r="I3209">
        <v>8.5</v>
      </c>
    </row>
    <row r="3210" spans="1:9" x14ac:dyDescent="0.45">
      <c r="A3210" t="s">
        <v>5361</v>
      </c>
      <c r="B3210">
        <v>87</v>
      </c>
      <c r="C3210">
        <v>800000</v>
      </c>
      <c r="D3210" t="s">
        <v>60</v>
      </c>
      <c r="E3210" t="s">
        <v>5362</v>
      </c>
      <c r="F3210" t="s">
        <v>12</v>
      </c>
      <c r="G3210">
        <v>4000000</v>
      </c>
      <c r="H3210">
        <v>1987</v>
      </c>
      <c r="I3210">
        <v>4.8</v>
      </c>
    </row>
    <row r="3211" spans="1:9" x14ac:dyDescent="0.45">
      <c r="A3211" t="s">
        <v>5363</v>
      </c>
      <c r="B3211">
        <v>99</v>
      </c>
      <c r="C3211">
        <v>562059</v>
      </c>
      <c r="D3211" t="s">
        <v>1366</v>
      </c>
      <c r="E3211" t="s">
        <v>5364</v>
      </c>
      <c r="F3211" t="s">
        <v>12</v>
      </c>
      <c r="G3211">
        <v>4000000</v>
      </c>
      <c r="H3211">
        <v>2002</v>
      </c>
      <c r="I3211">
        <v>7</v>
      </c>
    </row>
    <row r="3212" spans="1:9" x14ac:dyDescent="0.45">
      <c r="A3212" t="s">
        <v>5326</v>
      </c>
      <c r="B3212">
        <v>106</v>
      </c>
      <c r="C3212">
        <v>399793</v>
      </c>
      <c r="D3212" t="s">
        <v>1152</v>
      </c>
      <c r="E3212" t="s">
        <v>5365</v>
      </c>
      <c r="F3212" t="s">
        <v>12</v>
      </c>
      <c r="G3212">
        <v>4000000</v>
      </c>
      <c r="H3212">
        <v>1999</v>
      </c>
      <c r="I3212">
        <v>5.4</v>
      </c>
    </row>
    <row r="3213" spans="1:9" x14ac:dyDescent="0.45">
      <c r="A3213" t="s">
        <v>1806</v>
      </c>
      <c r="B3213">
        <v>117</v>
      </c>
      <c r="C3213">
        <v>371897</v>
      </c>
      <c r="D3213" t="s">
        <v>1152</v>
      </c>
      <c r="E3213" t="s">
        <v>5366</v>
      </c>
      <c r="F3213" t="s">
        <v>12</v>
      </c>
      <c r="G3213">
        <v>4000000</v>
      </c>
      <c r="H3213">
        <v>2013</v>
      </c>
      <c r="I3213">
        <v>6.9</v>
      </c>
    </row>
    <row r="3214" spans="1:9" x14ac:dyDescent="0.45">
      <c r="A3214" t="s">
        <v>5367</v>
      </c>
      <c r="B3214">
        <v>99</v>
      </c>
      <c r="C3214">
        <v>302204</v>
      </c>
      <c r="D3214" t="s">
        <v>1431</v>
      </c>
      <c r="E3214" t="s">
        <v>5368</v>
      </c>
      <c r="F3214" t="s">
        <v>12</v>
      </c>
      <c r="G3214">
        <v>3000000</v>
      </c>
      <c r="H3214">
        <v>1997</v>
      </c>
      <c r="I3214">
        <v>6.6</v>
      </c>
    </row>
    <row r="3215" spans="1:9" x14ac:dyDescent="0.45">
      <c r="A3215" t="s">
        <v>711</v>
      </c>
      <c r="B3215">
        <v>102</v>
      </c>
      <c r="C3215">
        <v>354704</v>
      </c>
      <c r="D3215" t="s">
        <v>2197</v>
      </c>
      <c r="E3215" t="s">
        <v>5369</v>
      </c>
      <c r="F3215" t="s">
        <v>12</v>
      </c>
      <c r="G3215">
        <v>1300000</v>
      </c>
      <c r="H3215">
        <v>1987</v>
      </c>
      <c r="I3215">
        <v>5.9</v>
      </c>
    </row>
    <row r="3216" spans="1:9" x14ac:dyDescent="0.45">
      <c r="A3216" t="s">
        <v>5370</v>
      </c>
      <c r="B3216">
        <v>85</v>
      </c>
      <c r="C3216">
        <v>265107</v>
      </c>
      <c r="D3216" t="s">
        <v>5371</v>
      </c>
      <c r="E3216" t="s">
        <v>5372</v>
      </c>
      <c r="F3216" t="s">
        <v>12</v>
      </c>
      <c r="G3216">
        <v>1500000</v>
      </c>
      <c r="H3216">
        <v>2000</v>
      </c>
      <c r="I3216">
        <v>6.3</v>
      </c>
    </row>
    <row r="3217" spans="1:9" x14ac:dyDescent="0.45">
      <c r="A3217" t="s">
        <v>2985</v>
      </c>
      <c r="B3217">
        <v>86</v>
      </c>
      <c r="C3217">
        <v>185577</v>
      </c>
      <c r="D3217" t="s">
        <v>565</v>
      </c>
      <c r="E3217" t="s">
        <v>5373</v>
      </c>
      <c r="F3217" t="s">
        <v>12</v>
      </c>
      <c r="G3217">
        <v>4000000</v>
      </c>
      <c r="H3217">
        <v>1999</v>
      </c>
      <c r="I3217">
        <v>6.3</v>
      </c>
    </row>
    <row r="3218" spans="1:9" x14ac:dyDescent="0.45">
      <c r="A3218" t="s">
        <v>5374</v>
      </c>
      <c r="B3218">
        <v>120</v>
      </c>
      <c r="C3218">
        <v>100412</v>
      </c>
      <c r="D3218" t="s">
        <v>1152</v>
      </c>
      <c r="E3218" t="s">
        <v>5375</v>
      </c>
      <c r="F3218" t="s">
        <v>2838</v>
      </c>
      <c r="G3218">
        <v>4000000</v>
      </c>
      <c r="H3218">
        <v>2013</v>
      </c>
      <c r="I3218">
        <v>7.7</v>
      </c>
    </row>
    <row r="3219" spans="1:9" x14ac:dyDescent="0.45">
      <c r="A3219" t="s">
        <v>4633</v>
      </c>
      <c r="B3219">
        <v>106</v>
      </c>
      <c r="C3219">
        <v>58214</v>
      </c>
      <c r="D3219" t="s">
        <v>730</v>
      </c>
      <c r="E3219" t="s">
        <v>5376</v>
      </c>
      <c r="F3219" t="s">
        <v>12</v>
      </c>
      <c r="G3219">
        <v>9500000</v>
      </c>
      <c r="H3219">
        <v>2010</v>
      </c>
      <c r="I3219">
        <v>7</v>
      </c>
    </row>
    <row r="3220" spans="1:9" x14ac:dyDescent="0.45">
      <c r="A3220" t="s">
        <v>1052</v>
      </c>
      <c r="B3220">
        <v>103</v>
      </c>
      <c r="C3220">
        <v>75078</v>
      </c>
      <c r="D3220" t="s">
        <v>565</v>
      </c>
      <c r="E3220" t="s">
        <v>5377</v>
      </c>
      <c r="F3220" t="s">
        <v>12</v>
      </c>
      <c r="G3220">
        <v>14000000</v>
      </c>
      <c r="H3220">
        <v>2000</v>
      </c>
      <c r="I3220">
        <v>6.3</v>
      </c>
    </row>
    <row r="3221" spans="1:9" x14ac:dyDescent="0.45">
      <c r="A3221" t="s">
        <v>4223</v>
      </c>
      <c r="B3221">
        <v>93</v>
      </c>
      <c r="C3221">
        <v>64359</v>
      </c>
      <c r="D3221" t="s">
        <v>570</v>
      </c>
      <c r="E3221" t="s">
        <v>5378</v>
      </c>
      <c r="F3221" t="s">
        <v>12</v>
      </c>
      <c r="G3221">
        <v>2500000</v>
      </c>
      <c r="H3221">
        <v>1998</v>
      </c>
      <c r="I3221">
        <v>5.9</v>
      </c>
    </row>
    <row r="3222" spans="1:9" x14ac:dyDescent="0.45">
      <c r="A3222" t="s">
        <v>3271</v>
      </c>
      <c r="B3222">
        <v>112</v>
      </c>
      <c r="C3222">
        <v>317125</v>
      </c>
      <c r="D3222" t="s">
        <v>73</v>
      </c>
      <c r="E3222" t="s">
        <v>5379</v>
      </c>
      <c r="F3222" t="s">
        <v>12</v>
      </c>
      <c r="G3222">
        <v>16000000</v>
      </c>
      <c r="H3222">
        <v>2013</v>
      </c>
      <c r="I3222">
        <v>6.2</v>
      </c>
    </row>
    <row r="3223" spans="1:9" x14ac:dyDescent="0.45">
      <c r="A3223" t="s">
        <v>5380</v>
      </c>
      <c r="B3223">
        <v>113</v>
      </c>
      <c r="C3223">
        <v>146402</v>
      </c>
      <c r="D3223" t="s">
        <v>863</v>
      </c>
      <c r="E3223" t="s">
        <v>5381</v>
      </c>
      <c r="F3223" t="s">
        <v>944</v>
      </c>
      <c r="G3223">
        <v>4000000</v>
      </c>
      <c r="H3223">
        <v>2002</v>
      </c>
      <c r="I3223">
        <v>7.7</v>
      </c>
    </row>
    <row r="3224" spans="1:9" x14ac:dyDescent="0.45">
      <c r="A3224" t="s">
        <v>5382</v>
      </c>
      <c r="B3224">
        <v>98</v>
      </c>
      <c r="C3224">
        <v>18469</v>
      </c>
      <c r="D3224" t="s">
        <v>261</v>
      </c>
      <c r="E3224" t="s">
        <v>5383</v>
      </c>
      <c r="F3224" t="s">
        <v>12</v>
      </c>
      <c r="G3224">
        <v>650000</v>
      </c>
      <c r="H3224">
        <v>2010</v>
      </c>
      <c r="I3224">
        <v>6.5</v>
      </c>
    </row>
    <row r="3225" spans="1:9" x14ac:dyDescent="0.45">
      <c r="A3225" t="s">
        <v>2223</v>
      </c>
      <c r="B3225">
        <v>92</v>
      </c>
      <c r="C3225">
        <v>12836</v>
      </c>
      <c r="D3225" t="s">
        <v>526</v>
      </c>
      <c r="E3225" t="s">
        <v>5384</v>
      </c>
      <c r="F3225" t="s">
        <v>12</v>
      </c>
      <c r="G3225">
        <v>4000000</v>
      </c>
      <c r="H3225">
        <v>1997</v>
      </c>
      <c r="I3225">
        <v>5.8</v>
      </c>
    </row>
    <row r="3226" spans="1:9" x14ac:dyDescent="0.45">
      <c r="A3226" t="s">
        <v>5385</v>
      </c>
      <c r="B3226">
        <v>106</v>
      </c>
      <c r="C3226">
        <v>20262</v>
      </c>
      <c r="D3226" t="s">
        <v>1152</v>
      </c>
      <c r="E3226" t="s">
        <v>5386</v>
      </c>
      <c r="F3226" t="s">
        <v>4446</v>
      </c>
      <c r="G3226">
        <v>4000000</v>
      </c>
      <c r="H3226">
        <v>2014</v>
      </c>
      <c r="I3226">
        <v>6.1</v>
      </c>
    </row>
    <row r="3227" spans="1:9" x14ac:dyDescent="0.45">
      <c r="A3227" t="s">
        <v>5387</v>
      </c>
      <c r="B3227">
        <v>93</v>
      </c>
      <c r="C3227">
        <v>4063</v>
      </c>
      <c r="D3227" t="s">
        <v>1108</v>
      </c>
      <c r="E3227" t="s">
        <v>5388</v>
      </c>
      <c r="F3227" t="s">
        <v>12</v>
      </c>
      <c r="G3227">
        <v>4000000</v>
      </c>
      <c r="H3227">
        <v>2012</v>
      </c>
      <c r="I3227">
        <v>5.2</v>
      </c>
    </row>
    <row r="3228" spans="1:9" x14ac:dyDescent="0.45">
      <c r="A3228" t="s">
        <v>5390</v>
      </c>
      <c r="B3228">
        <v>226</v>
      </c>
      <c r="C3228">
        <v>198655278</v>
      </c>
      <c r="D3228" t="s">
        <v>665</v>
      </c>
      <c r="E3228" t="s">
        <v>5391</v>
      </c>
      <c r="F3228" t="s">
        <v>12</v>
      </c>
      <c r="G3228">
        <v>3977000</v>
      </c>
      <c r="H3228">
        <v>1939</v>
      </c>
      <c r="I3228">
        <v>8.1999999999999993</v>
      </c>
    </row>
    <row r="3229" spans="1:9" x14ac:dyDescent="0.45">
      <c r="A3229" t="s">
        <v>5392</v>
      </c>
      <c r="B3229">
        <v>104</v>
      </c>
      <c r="C3229">
        <v>143653</v>
      </c>
      <c r="D3229" t="s">
        <v>526</v>
      </c>
      <c r="E3229" t="s">
        <v>5393</v>
      </c>
      <c r="F3229" t="s">
        <v>12</v>
      </c>
      <c r="G3229">
        <v>4000000</v>
      </c>
      <c r="H3229">
        <v>2014</v>
      </c>
      <c r="I3229">
        <v>6</v>
      </c>
    </row>
    <row r="3230" spans="1:9" x14ac:dyDescent="0.45">
      <c r="A3230" t="s">
        <v>5090</v>
      </c>
      <c r="B3230">
        <v>152</v>
      </c>
      <c r="C3230">
        <v>14873</v>
      </c>
      <c r="D3230" t="s">
        <v>5394</v>
      </c>
      <c r="E3230" t="s">
        <v>5395</v>
      </c>
      <c r="F3230" t="s">
        <v>12</v>
      </c>
      <c r="G3230">
        <v>3800000</v>
      </c>
      <c r="H3230">
        <v>1965</v>
      </c>
      <c r="I3230">
        <v>6.8</v>
      </c>
    </row>
    <row r="3231" spans="1:9" x14ac:dyDescent="0.45">
      <c r="A3231" t="s">
        <v>5396</v>
      </c>
      <c r="B3231">
        <v>107</v>
      </c>
      <c r="C3231">
        <v>8000000</v>
      </c>
      <c r="D3231" t="s">
        <v>5397</v>
      </c>
      <c r="E3231" t="s">
        <v>5398</v>
      </c>
      <c r="F3231" t="s">
        <v>12</v>
      </c>
      <c r="G3231">
        <v>3768785</v>
      </c>
      <c r="H3231">
        <v>1950</v>
      </c>
      <c r="I3231">
        <v>7</v>
      </c>
    </row>
    <row r="3232" spans="1:9" x14ac:dyDescent="0.45">
      <c r="A3232" t="s">
        <v>5399</v>
      </c>
      <c r="B3232">
        <v>95</v>
      </c>
      <c r="C3232">
        <v>37606</v>
      </c>
      <c r="D3232" t="s">
        <v>2955</v>
      </c>
      <c r="E3232" t="s">
        <v>5400</v>
      </c>
      <c r="F3232" t="s">
        <v>12</v>
      </c>
      <c r="G3232">
        <v>3500000</v>
      </c>
      <c r="H3232">
        <v>2009</v>
      </c>
      <c r="I3232">
        <v>6.8</v>
      </c>
    </row>
    <row r="3233" spans="1:9" x14ac:dyDescent="0.45">
      <c r="A3233" t="s">
        <v>5401</v>
      </c>
      <c r="B3233">
        <v>102</v>
      </c>
      <c r="C3233">
        <v>2956000</v>
      </c>
      <c r="D3233" t="s">
        <v>5402</v>
      </c>
      <c r="E3233" t="s">
        <v>5403</v>
      </c>
      <c r="F3233" t="s">
        <v>12</v>
      </c>
      <c r="G3233">
        <v>3700000</v>
      </c>
      <c r="H3233">
        <v>1948</v>
      </c>
      <c r="I3233">
        <v>7.1</v>
      </c>
    </row>
    <row r="3234" spans="1:9" x14ac:dyDescent="0.45">
      <c r="A3234" t="s">
        <v>5404</v>
      </c>
      <c r="B3234">
        <v>99</v>
      </c>
      <c r="C3234">
        <v>19959</v>
      </c>
      <c r="D3234" t="s">
        <v>1152</v>
      </c>
      <c r="E3234" t="s">
        <v>5405</v>
      </c>
      <c r="F3234" t="s">
        <v>12</v>
      </c>
      <c r="G3234">
        <v>3800000</v>
      </c>
      <c r="H3234">
        <v>2009</v>
      </c>
      <c r="I3234">
        <v>6.9</v>
      </c>
    </row>
    <row r="3235" spans="1:9" x14ac:dyDescent="0.45">
      <c r="A3235" t="s">
        <v>3711</v>
      </c>
      <c r="B3235">
        <v>109</v>
      </c>
      <c r="C3235">
        <v>2706659</v>
      </c>
      <c r="D3235" t="s">
        <v>863</v>
      </c>
      <c r="E3235" t="s">
        <v>5406</v>
      </c>
      <c r="F3235" t="s">
        <v>12</v>
      </c>
      <c r="G3235">
        <v>2000000</v>
      </c>
      <c r="H3235">
        <v>2006</v>
      </c>
      <c r="I3235">
        <v>6.9</v>
      </c>
    </row>
    <row r="3236" spans="1:9" x14ac:dyDescent="0.45">
      <c r="A3236" t="s">
        <v>4070</v>
      </c>
      <c r="B3236">
        <v>91</v>
      </c>
      <c r="C3236">
        <v>45857453</v>
      </c>
      <c r="D3236" t="s">
        <v>1840</v>
      </c>
      <c r="E3236" t="s">
        <v>5407</v>
      </c>
      <c r="F3236" t="s">
        <v>12</v>
      </c>
      <c r="G3236">
        <v>3500000</v>
      </c>
      <c r="H3236">
        <v>1997</v>
      </c>
      <c r="I3236">
        <v>7.2</v>
      </c>
    </row>
    <row r="3237" spans="1:9" x14ac:dyDescent="0.45">
      <c r="A3237" t="s">
        <v>5408</v>
      </c>
      <c r="B3237">
        <v>88</v>
      </c>
      <c r="C3237">
        <v>83400000</v>
      </c>
      <c r="D3237" t="s">
        <v>565</v>
      </c>
      <c r="E3237" t="s">
        <v>5409</v>
      </c>
      <c r="F3237" t="s">
        <v>12</v>
      </c>
      <c r="G3237">
        <v>3500000</v>
      </c>
      <c r="H3237">
        <v>1980</v>
      </c>
      <c r="I3237">
        <v>7.8</v>
      </c>
    </row>
    <row r="3238" spans="1:9" x14ac:dyDescent="0.45">
      <c r="A3238" t="s">
        <v>1038</v>
      </c>
      <c r="B3238">
        <v>97</v>
      </c>
      <c r="C3238">
        <v>27900000</v>
      </c>
      <c r="D3238" t="s">
        <v>863</v>
      </c>
      <c r="E3238" t="s">
        <v>5410</v>
      </c>
      <c r="F3238" t="s">
        <v>12</v>
      </c>
      <c r="G3238">
        <v>3500000</v>
      </c>
      <c r="H3238">
        <v>1995</v>
      </c>
      <c r="I3238">
        <v>7.3</v>
      </c>
    </row>
    <row r="3239" spans="1:9" x14ac:dyDescent="0.45">
      <c r="A3239" t="s">
        <v>902</v>
      </c>
      <c r="B3239">
        <v>97</v>
      </c>
      <c r="C3239">
        <v>27900000</v>
      </c>
      <c r="D3239" t="s">
        <v>730</v>
      </c>
      <c r="E3239" t="s">
        <v>5411</v>
      </c>
      <c r="F3239" t="s">
        <v>12</v>
      </c>
      <c r="G3239">
        <v>3500000</v>
      </c>
      <c r="H3239">
        <v>1993</v>
      </c>
      <c r="I3239">
        <v>7.5</v>
      </c>
    </row>
    <row r="3240" spans="1:9" x14ac:dyDescent="0.45">
      <c r="A3240" t="s">
        <v>5412</v>
      </c>
      <c r="B3240">
        <v>85</v>
      </c>
      <c r="C3240">
        <v>14000000</v>
      </c>
      <c r="D3240" t="s">
        <v>2634</v>
      </c>
      <c r="E3240" t="s">
        <v>5413</v>
      </c>
      <c r="F3240" t="s">
        <v>12</v>
      </c>
      <c r="G3240">
        <v>3500000</v>
      </c>
      <c r="H3240">
        <v>1987</v>
      </c>
      <c r="I3240">
        <v>6</v>
      </c>
    </row>
    <row r="3241" spans="1:9" x14ac:dyDescent="0.45">
      <c r="A3241" t="s">
        <v>5414</v>
      </c>
      <c r="B3241">
        <v>92</v>
      </c>
      <c r="C3241">
        <v>25138292</v>
      </c>
      <c r="D3241" t="s">
        <v>1704</v>
      </c>
      <c r="E3241" t="s">
        <v>5415</v>
      </c>
      <c r="F3241" t="s">
        <v>12</v>
      </c>
      <c r="G3241">
        <v>3500000</v>
      </c>
      <c r="H3241">
        <v>2015</v>
      </c>
      <c r="I3241">
        <v>6.8</v>
      </c>
    </row>
    <row r="3242" spans="1:9" x14ac:dyDescent="0.45">
      <c r="A3242" t="s">
        <v>5389</v>
      </c>
      <c r="B3242">
        <v>96</v>
      </c>
      <c r="C3242">
        <v>9449219</v>
      </c>
      <c r="D3242" t="s">
        <v>481</v>
      </c>
      <c r="E3242" t="s">
        <v>5416</v>
      </c>
      <c r="F3242" t="s">
        <v>12</v>
      </c>
      <c r="G3242">
        <v>3500000</v>
      </c>
      <c r="H3242">
        <v>1996</v>
      </c>
      <c r="I3242">
        <v>6.1</v>
      </c>
    </row>
    <row r="3243" spans="1:9" x14ac:dyDescent="0.45">
      <c r="A3243" t="s">
        <v>374</v>
      </c>
      <c r="B3243">
        <v>105</v>
      </c>
      <c r="C3243">
        <v>6390032</v>
      </c>
      <c r="D3243" t="s">
        <v>526</v>
      </c>
      <c r="E3243" t="s">
        <v>5417</v>
      </c>
      <c r="F3243" t="s">
        <v>12</v>
      </c>
      <c r="G3243">
        <v>3500000</v>
      </c>
      <c r="H3243">
        <v>1998</v>
      </c>
      <c r="I3243">
        <v>7.5</v>
      </c>
    </row>
    <row r="3244" spans="1:9" x14ac:dyDescent="0.45">
      <c r="A3244" t="s">
        <v>3341</v>
      </c>
      <c r="B3244">
        <v>129</v>
      </c>
      <c r="C3244">
        <v>20167424</v>
      </c>
      <c r="D3244" t="s">
        <v>658</v>
      </c>
      <c r="E3244" t="s">
        <v>5418</v>
      </c>
      <c r="F3244" t="s">
        <v>944</v>
      </c>
      <c r="G3244">
        <v>2000000</v>
      </c>
      <c r="H3244">
        <v>2009</v>
      </c>
      <c r="I3244">
        <v>8.1999999999999993</v>
      </c>
    </row>
    <row r="3245" spans="1:9" x14ac:dyDescent="0.45">
      <c r="A3245" t="s">
        <v>27</v>
      </c>
      <c r="B3245">
        <v>37</v>
      </c>
      <c r="C3245">
        <v>5923044</v>
      </c>
      <c r="D3245" t="s">
        <v>2634</v>
      </c>
      <c r="E3245" t="s">
        <v>5419</v>
      </c>
      <c r="F3245" t="s">
        <v>12</v>
      </c>
      <c r="G3245">
        <v>3600000</v>
      </c>
      <c r="H3245">
        <v>1987</v>
      </c>
      <c r="I3245">
        <v>7.8</v>
      </c>
    </row>
    <row r="3246" spans="1:9" x14ac:dyDescent="0.45">
      <c r="A3246" t="s">
        <v>5420</v>
      </c>
      <c r="B3246">
        <v>81</v>
      </c>
      <c r="C3246">
        <v>3293258</v>
      </c>
      <c r="D3246" t="s">
        <v>5421</v>
      </c>
      <c r="E3246" t="s">
        <v>5422</v>
      </c>
      <c r="F3246" t="s">
        <v>12</v>
      </c>
      <c r="G3246">
        <v>3000000</v>
      </c>
      <c r="H3246">
        <v>2001</v>
      </c>
      <c r="I3246">
        <v>5.2</v>
      </c>
    </row>
    <row r="3247" spans="1:9" x14ac:dyDescent="0.45">
      <c r="A3247" t="s">
        <v>5423</v>
      </c>
      <c r="B3247">
        <v>106</v>
      </c>
      <c r="C3247">
        <v>886410</v>
      </c>
      <c r="D3247" t="s">
        <v>2160</v>
      </c>
      <c r="E3247" t="s">
        <v>5424</v>
      </c>
      <c r="F3247" t="s">
        <v>944</v>
      </c>
      <c r="G3247">
        <v>3500000</v>
      </c>
      <c r="H3247">
        <v>1998</v>
      </c>
      <c r="I3247">
        <v>6.8</v>
      </c>
    </row>
    <row r="3248" spans="1:9" x14ac:dyDescent="0.45">
      <c r="A3248" t="s">
        <v>5425</v>
      </c>
      <c r="B3248">
        <v>103</v>
      </c>
      <c r="C3248">
        <v>252652</v>
      </c>
      <c r="D3248" t="s">
        <v>5426</v>
      </c>
      <c r="E3248" t="s">
        <v>5427</v>
      </c>
      <c r="F3248" t="s">
        <v>5138</v>
      </c>
      <c r="G3248">
        <v>19900000</v>
      </c>
      <c r="H3248">
        <v>2010</v>
      </c>
      <c r="I3248">
        <v>7</v>
      </c>
    </row>
    <row r="3249" spans="1:9" x14ac:dyDescent="0.45">
      <c r="A3249" t="s">
        <v>5428</v>
      </c>
      <c r="B3249">
        <v>101</v>
      </c>
      <c r="C3249">
        <v>220234</v>
      </c>
      <c r="D3249" t="s">
        <v>570</v>
      </c>
      <c r="E3249" t="s">
        <v>5429</v>
      </c>
      <c r="F3249" t="s">
        <v>12</v>
      </c>
      <c r="G3249">
        <v>3500000</v>
      </c>
      <c r="H3249">
        <v>2006</v>
      </c>
      <c r="I3249">
        <v>6.5</v>
      </c>
    </row>
    <row r="3250" spans="1:9" x14ac:dyDescent="0.45">
      <c r="A3250" t="s">
        <v>5430</v>
      </c>
      <c r="B3250">
        <v>98</v>
      </c>
      <c r="C3250">
        <v>101228</v>
      </c>
      <c r="D3250" t="s">
        <v>863</v>
      </c>
      <c r="E3250" t="s">
        <v>5431</v>
      </c>
      <c r="F3250" t="s">
        <v>12</v>
      </c>
      <c r="G3250">
        <v>3500000</v>
      </c>
      <c r="H3250">
        <v>2005</v>
      </c>
      <c r="I3250">
        <v>6.4</v>
      </c>
    </row>
    <row r="3251" spans="1:9" x14ac:dyDescent="0.45">
      <c r="A3251" t="s">
        <v>1723</v>
      </c>
      <c r="B3251">
        <v>91</v>
      </c>
      <c r="C3251">
        <v>96793</v>
      </c>
      <c r="D3251" t="s">
        <v>484</v>
      </c>
      <c r="E3251" t="s">
        <v>5432</v>
      </c>
      <c r="F3251" t="s">
        <v>12</v>
      </c>
      <c r="G3251">
        <v>3500000</v>
      </c>
      <c r="H3251">
        <v>2004</v>
      </c>
      <c r="I3251">
        <v>5.3</v>
      </c>
    </row>
    <row r="3252" spans="1:9" x14ac:dyDescent="0.45">
      <c r="A3252" t="s">
        <v>5433</v>
      </c>
      <c r="B3252">
        <v>105</v>
      </c>
      <c r="C3252">
        <v>123777</v>
      </c>
      <c r="D3252" t="s">
        <v>5434</v>
      </c>
      <c r="E3252" t="s">
        <v>5435</v>
      </c>
      <c r="F3252" t="s">
        <v>12</v>
      </c>
      <c r="G3252">
        <v>3500000</v>
      </c>
      <c r="H3252">
        <v>2016</v>
      </c>
      <c r="I3252">
        <v>4.7</v>
      </c>
    </row>
    <row r="3253" spans="1:9" x14ac:dyDescent="0.45">
      <c r="A3253" t="s">
        <v>5437</v>
      </c>
      <c r="B3253">
        <v>100</v>
      </c>
      <c r="C3253">
        <v>29233</v>
      </c>
      <c r="D3253" t="s">
        <v>23</v>
      </c>
      <c r="E3253" t="s">
        <v>5438</v>
      </c>
      <c r="F3253" t="s">
        <v>12</v>
      </c>
      <c r="G3253">
        <v>3500000</v>
      </c>
      <c r="H3253">
        <v>2015</v>
      </c>
      <c r="I3253">
        <v>7</v>
      </c>
    </row>
    <row r="3254" spans="1:9" x14ac:dyDescent="0.45">
      <c r="A3254" t="s">
        <v>5439</v>
      </c>
      <c r="B3254">
        <v>80</v>
      </c>
      <c r="C3254">
        <v>77413017</v>
      </c>
      <c r="D3254" t="s">
        <v>23</v>
      </c>
      <c r="E3254" t="s">
        <v>5440</v>
      </c>
      <c r="F3254" t="s">
        <v>496</v>
      </c>
      <c r="G3254">
        <v>8000000</v>
      </c>
      <c r="H3254">
        <v>2005</v>
      </c>
      <c r="I3254">
        <v>7.6</v>
      </c>
    </row>
    <row r="3255" spans="1:9" x14ac:dyDescent="0.45">
      <c r="A3255" t="s">
        <v>3584</v>
      </c>
      <c r="B3255">
        <v>107</v>
      </c>
      <c r="C3255">
        <v>5354039</v>
      </c>
      <c r="D3255" t="s">
        <v>1212</v>
      </c>
      <c r="E3255" t="s">
        <v>5441</v>
      </c>
      <c r="F3255" t="s">
        <v>12</v>
      </c>
      <c r="G3255">
        <v>3500000</v>
      </c>
      <c r="H3255">
        <v>2011</v>
      </c>
      <c r="I3255">
        <v>7.1</v>
      </c>
    </row>
    <row r="3256" spans="1:9" x14ac:dyDescent="0.45">
      <c r="A3256" t="s">
        <v>5442</v>
      </c>
      <c r="B3256">
        <v>92</v>
      </c>
      <c r="C3256">
        <v>2926565</v>
      </c>
      <c r="D3256" t="s">
        <v>863</v>
      </c>
      <c r="E3256" t="s">
        <v>5443</v>
      </c>
      <c r="F3256" t="s">
        <v>12</v>
      </c>
      <c r="G3256">
        <v>3000000</v>
      </c>
      <c r="H3256">
        <v>2008</v>
      </c>
      <c r="I3256">
        <v>6.5</v>
      </c>
    </row>
    <row r="3257" spans="1:9" x14ac:dyDescent="0.45">
      <c r="A3257" t="s">
        <v>5444</v>
      </c>
      <c r="B3257">
        <v>107</v>
      </c>
      <c r="C3257">
        <v>13092000</v>
      </c>
      <c r="D3257" t="s">
        <v>2059</v>
      </c>
      <c r="E3257" t="s">
        <v>5445</v>
      </c>
      <c r="F3257" t="s">
        <v>12</v>
      </c>
      <c r="G3257">
        <v>3300000</v>
      </c>
      <c r="H3257">
        <v>2014</v>
      </c>
      <c r="I3257">
        <v>8.5</v>
      </c>
    </row>
    <row r="3258" spans="1:9" x14ac:dyDescent="0.45">
      <c r="A3258" t="s">
        <v>3004</v>
      </c>
      <c r="B3258">
        <v>135</v>
      </c>
      <c r="C3258">
        <v>7563397</v>
      </c>
      <c r="D3258" t="s">
        <v>662</v>
      </c>
      <c r="E3258" t="s">
        <v>5446</v>
      </c>
      <c r="F3258" t="s">
        <v>4446</v>
      </c>
      <c r="G3258">
        <v>3300000</v>
      </c>
      <c r="H3258">
        <v>2002</v>
      </c>
      <c r="I3258">
        <v>8.6999999999999993</v>
      </c>
    </row>
    <row r="3259" spans="1:9" x14ac:dyDescent="0.45">
      <c r="A3259" t="s">
        <v>5447</v>
      </c>
      <c r="B3259">
        <v>99</v>
      </c>
      <c r="C3259">
        <v>104257</v>
      </c>
      <c r="D3259" t="s">
        <v>2129</v>
      </c>
      <c r="E3259" t="s">
        <v>5448</v>
      </c>
      <c r="F3259" t="s">
        <v>12</v>
      </c>
      <c r="G3259">
        <v>2200000</v>
      </c>
      <c r="H3259">
        <v>1999</v>
      </c>
      <c r="I3259">
        <v>7.1</v>
      </c>
    </row>
    <row r="3260" spans="1:9" x14ac:dyDescent="0.45">
      <c r="A3260" t="s">
        <v>4865</v>
      </c>
      <c r="B3260">
        <v>115</v>
      </c>
      <c r="C3260">
        <v>610968</v>
      </c>
      <c r="D3260" t="s">
        <v>1152</v>
      </c>
      <c r="E3260" t="s">
        <v>5450</v>
      </c>
      <c r="F3260" t="s">
        <v>4762</v>
      </c>
      <c r="G3260">
        <v>3800000</v>
      </c>
      <c r="H3260">
        <v>2012</v>
      </c>
      <c r="I3260">
        <v>8.3000000000000007</v>
      </c>
    </row>
    <row r="3261" spans="1:9" x14ac:dyDescent="0.45">
      <c r="A3261" t="s">
        <v>3575</v>
      </c>
      <c r="B3261">
        <v>91</v>
      </c>
      <c r="C3261">
        <v>8108247</v>
      </c>
      <c r="D3261" t="s">
        <v>73</v>
      </c>
      <c r="E3261" t="s">
        <v>5451</v>
      </c>
      <c r="F3261" t="s">
        <v>12</v>
      </c>
      <c r="G3261">
        <v>3300000</v>
      </c>
      <c r="H3261">
        <v>2006</v>
      </c>
      <c r="I3261">
        <v>7.4</v>
      </c>
    </row>
    <row r="3262" spans="1:9" x14ac:dyDescent="0.45">
      <c r="A3262" t="s">
        <v>5452</v>
      </c>
      <c r="B3262">
        <v>92</v>
      </c>
      <c r="C3262">
        <v>7680</v>
      </c>
      <c r="D3262" t="s">
        <v>73</v>
      </c>
      <c r="E3262" t="s">
        <v>5453</v>
      </c>
      <c r="F3262" t="s">
        <v>12</v>
      </c>
      <c r="G3262">
        <v>2000000</v>
      </c>
      <c r="H3262">
        <v>1999</v>
      </c>
      <c r="I3262">
        <v>6.4</v>
      </c>
    </row>
    <row r="3263" spans="1:9" x14ac:dyDescent="0.45">
      <c r="A3263" t="s">
        <v>5454</v>
      </c>
      <c r="B3263">
        <v>101</v>
      </c>
      <c r="C3263">
        <v>6517198</v>
      </c>
      <c r="D3263" t="s">
        <v>662</v>
      </c>
      <c r="E3263" t="s">
        <v>5455</v>
      </c>
      <c r="F3263" t="s">
        <v>944</v>
      </c>
      <c r="G3263">
        <v>3000000</v>
      </c>
      <c r="H3263">
        <v>2004</v>
      </c>
      <c r="I3263">
        <v>7.5</v>
      </c>
    </row>
    <row r="3264" spans="1:9" x14ac:dyDescent="0.45">
      <c r="A3264" t="s">
        <v>5355</v>
      </c>
      <c r="B3264">
        <v>105</v>
      </c>
      <c r="C3264">
        <v>5776314</v>
      </c>
      <c r="D3264" t="s">
        <v>481</v>
      </c>
      <c r="E3264" t="s">
        <v>5456</v>
      </c>
      <c r="F3264" t="s">
        <v>12</v>
      </c>
      <c r="G3264">
        <v>3200000</v>
      </c>
      <c r="H3264">
        <v>2010</v>
      </c>
      <c r="I3264">
        <v>7.2</v>
      </c>
    </row>
    <row r="3265" spans="1:9" x14ac:dyDescent="0.45">
      <c r="A3265" t="s">
        <v>1753</v>
      </c>
      <c r="B3265">
        <v>109</v>
      </c>
      <c r="C3265">
        <v>141600000</v>
      </c>
      <c r="D3265" t="s">
        <v>565</v>
      </c>
      <c r="E3265" t="s">
        <v>5457</v>
      </c>
      <c r="F3265" t="s">
        <v>12</v>
      </c>
      <c r="G3265">
        <v>3000000</v>
      </c>
      <c r="H3265">
        <v>1978</v>
      </c>
      <c r="I3265">
        <v>7.6</v>
      </c>
    </row>
    <row r="3266" spans="1:9" x14ac:dyDescent="0.45">
      <c r="A3266" t="s">
        <v>4906</v>
      </c>
      <c r="B3266">
        <v>110</v>
      </c>
      <c r="C3266">
        <v>51100000</v>
      </c>
      <c r="D3266" t="s">
        <v>17</v>
      </c>
      <c r="E3266" t="s">
        <v>5458</v>
      </c>
      <c r="F3266" t="s">
        <v>12</v>
      </c>
      <c r="G3266">
        <v>3000000</v>
      </c>
      <c r="H3266">
        <v>1964</v>
      </c>
      <c r="I3266">
        <v>7.8</v>
      </c>
    </row>
    <row r="3267" spans="1:9" x14ac:dyDescent="0.45">
      <c r="A3267" t="s">
        <v>1768</v>
      </c>
      <c r="B3267">
        <v>94</v>
      </c>
      <c r="C3267">
        <v>16501785</v>
      </c>
      <c r="D3267" t="s">
        <v>1152</v>
      </c>
      <c r="E3267" t="s">
        <v>5459</v>
      </c>
      <c r="F3267" t="s">
        <v>12</v>
      </c>
      <c r="G3267">
        <v>3500000</v>
      </c>
      <c r="H3267">
        <v>1996</v>
      </c>
      <c r="I3267">
        <v>8.1999999999999993</v>
      </c>
    </row>
    <row r="3268" spans="1:9" x14ac:dyDescent="0.45">
      <c r="A3268" t="s">
        <v>1695</v>
      </c>
      <c r="B3268">
        <v>115</v>
      </c>
      <c r="C3268">
        <v>38168022</v>
      </c>
      <c r="D3268" t="s">
        <v>5146</v>
      </c>
      <c r="E3268" t="s">
        <v>5460</v>
      </c>
      <c r="F3268" t="s">
        <v>12</v>
      </c>
      <c r="G3268">
        <v>3000000</v>
      </c>
      <c r="H3268">
        <v>2000</v>
      </c>
      <c r="I3268">
        <v>6.6</v>
      </c>
    </row>
    <row r="3269" spans="1:9" x14ac:dyDescent="0.45">
      <c r="A3269" t="s">
        <v>5461</v>
      </c>
      <c r="B3269">
        <v>98</v>
      </c>
      <c r="C3269">
        <v>84749884</v>
      </c>
      <c r="D3269" t="s">
        <v>2124</v>
      </c>
      <c r="E3269" t="s">
        <v>5462</v>
      </c>
      <c r="F3269" t="s">
        <v>12</v>
      </c>
      <c r="G3269">
        <v>3000000</v>
      </c>
      <c r="H3269">
        <v>2010</v>
      </c>
      <c r="I3269">
        <v>5.7</v>
      </c>
    </row>
    <row r="3270" spans="1:9" x14ac:dyDescent="0.45">
      <c r="A3270" t="s">
        <v>2345</v>
      </c>
      <c r="B3270">
        <v>91</v>
      </c>
      <c r="C3270">
        <v>24788807</v>
      </c>
      <c r="D3270" t="s">
        <v>565</v>
      </c>
      <c r="E3270" t="s">
        <v>5463</v>
      </c>
      <c r="F3270" t="s">
        <v>12</v>
      </c>
      <c r="G3270">
        <v>3000000</v>
      </c>
      <c r="H3270">
        <v>1998</v>
      </c>
      <c r="I3270">
        <v>7.4</v>
      </c>
    </row>
    <row r="3271" spans="1:9" x14ac:dyDescent="0.45">
      <c r="A3271" t="s">
        <v>1278</v>
      </c>
      <c r="B3271">
        <v>120</v>
      </c>
      <c r="C3271">
        <v>21244913</v>
      </c>
      <c r="D3271" t="s">
        <v>5464</v>
      </c>
      <c r="E3271" t="s">
        <v>5465</v>
      </c>
      <c r="F3271" t="s">
        <v>12</v>
      </c>
      <c r="G3271">
        <v>4000000</v>
      </c>
      <c r="H3271">
        <v>2002</v>
      </c>
      <c r="I3271">
        <v>8</v>
      </c>
    </row>
    <row r="3272" spans="1:9" x14ac:dyDescent="0.45">
      <c r="A3272" t="s">
        <v>5466</v>
      </c>
      <c r="B3272">
        <v>87</v>
      </c>
      <c r="C3272">
        <v>30000000</v>
      </c>
      <c r="D3272" t="s">
        <v>2439</v>
      </c>
      <c r="E3272" t="s">
        <v>5467</v>
      </c>
      <c r="F3272" t="s">
        <v>12</v>
      </c>
      <c r="G3272">
        <v>2200000</v>
      </c>
      <c r="H3272">
        <v>1985</v>
      </c>
      <c r="I3272">
        <v>5.4</v>
      </c>
    </row>
    <row r="3273" spans="1:9" x14ac:dyDescent="0.45">
      <c r="A3273" t="s">
        <v>3895</v>
      </c>
      <c r="B3273">
        <v>117</v>
      </c>
      <c r="C3273">
        <v>20966644</v>
      </c>
      <c r="D3273" t="s">
        <v>73</v>
      </c>
      <c r="E3273" t="s">
        <v>5468</v>
      </c>
      <c r="F3273" t="s">
        <v>12</v>
      </c>
      <c r="G3273">
        <v>3000000</v>
      </c>
      <c r="H3273">
        <v>1985</v>
      </c>
      <c r="I3273">
        <v>7.4</v>
      </c>
    </row>
    <row r="3274" spans="1:9" x14ac:dyDescent="0.45">
      <c r="A3274" t="s">
        <v>4520</v>
      </c>
      <c r="B3274">
        <v>85</v>
      </c>
      <c r="C3274">
        <v>64423650</v>
      </c>
      <c r="D3274" t="s">
        <v>1454</v>
      </c>
      <c r="E3274" t="s">
        <v>5469</v>
      </c>
      <c r="F3274" t="s">
        <v>12</v>
      </c>
      <c r="G3274">
        <v>3000000</v>
      </c>
      <c r="H3274">
        <v>2013</v>
      </c>
      <c r="I3274">
        <v>5.7</v>
      </c>
    </row>
    <row r="3275" spans="1:9" x14ac:dyDescent="0.45">
      <c r="A3275" t="s">
        <v>914</v>
      </c>
      <c r="B3275">
        <v>110</v>
      </c>
      <c r="C3275">
        <v>48056940</v>
      </c>
      <c r="D3275" t="s">
        <v>1704</v>
      </c>
      <c r="E3275" t="s">
        <v>5470</v>
      </c>
      <c r="F3275" t="s">
        <v>12</v>
      </c>
      <c r="G3275">
        <v>3000000</v>
      </c>
      <c r="H3275">
        <v>2012</v>
      </c>
      <c r="I3275">
        <v>6.8</v>
      </c>
    </row>
    <row r="3276" spans="1:9" x14ac:dyDescent="0.45">
      <c r="A3276" t="s">
        <v>4059</v>
      </c>
      <c r="B3276">
        <v>113</v>
      </c>
      <c r="C3276">
        <v>19184015</v>
      </c>
      <c r="D3276" t="s">
        <v>5471</v>
      </c>
      <c r="E3276" t="s">
        <v>5472</v>
      </c>
      <c r="F3276" t="s">
        <v>12</v>
      </c>
      <c r="G3276">
        <v>3000000</v>
      </c>
      <c r="H3276">
        <v>2002</v>
      </c>
      <c r="I3276">
        <v>5.4</v>
      </c>
    </row>
    <row r="3277" spans="1:9" x14ac:dyDescent="0.45">
      <c r="A3277" t="s">
        <v>2358</v>
      </c>
      <c r="B3277">
        <v>98</v>
      </c>
      <c r="C3277">
        <v>24629916</v>
      </c>
      <c r="D3277" t="s">
        <v>2451</v>
      </c>
      <c r="E3277" t="s">
        <v>5473</v>
      </c>
      <c r="F3277" t="s">
        <v>12</v>
      </c>
      <c r="G3277">
        <v>3000000</v>
      </c>
      <c r="H3277">
        <v>1997</v>
      </c>
      <c r="I3277">
        <v>5.0999999999999996</v>
      </c>
    </row>
    <row r="3278" spans="1:9" x14ac:dyDescent="0.45">
      <c r="A3278" t="s">
        <v>5474</v>
      </c>
      <c r="B3278">
        <v>86</v>
      </c>
      <c r="C3278">
        <v>19472057</v>
      </c>
      <c r="D3278" t="s">
        <v>1847</v>
      </c>
      <c r="E3278" t="s">
        <v>5475</v>
      </c>
      <c r="F3278" t="s">
        <v>12</v>
      </c>
      <c r="G3278">
        <v>3000000</v>
      </c>
      <c r="H3278">
        <v>1986</v>
      </c>
      <c r="I3278">
        <v>5.9</v>
      </c>
    </row>
    <row r="3279" spans="1:9" x14ac:dyDescent="0.45">
      <c r="A3279" t="s">
        <v>2920</v>
      </c>
      <c r="B3279">
        <v>161</v>
      </c>
      <c r="C3279">
        <v>27200000</v>
      </c>
      <c r="D3279" t="s">
        <v>1122</v>
      </c>
      <c r="E3279" t="s">
        <v>5476</v>
      </c>
      <c r="F3279" t="s">
        <v>12</v>
      </c>
      <c r="G3279">
        <v>3000000</v>
      </c>
      <c r="H3279">
        <v>1957</v>
      </c>
      <c r="I3279">
        <v>8.1999999999999993</v>
      </c>
    </row>
    <row r="3280" spans="1:9" x14ac:dyDescent="0.45">
      <c r="A3280" t="s">
        <v>1813</v>
      </c>
      <c r="B3280">
        <v>100</v>
      </c>
      <c r="C3280">
        <v>15369573</v>
      </c>
      <c r="D3280" t="s">
        <v>641</v>
      </c>
      <c r="E3280" t="s">
        <v>5477</v>
      </c>
      <c r="F3280" t="s">
        <v>12</v>
      </c>
      <c r="G3280">
        <v>3000000</v>
      </c>
      <c r="H3280">
        <v>1990</v>
      </c>
      <c r="I3280">
        <v>5.3</v>
      </c>
    </row>
    <row r="3281" spans="1:9" x14ac:dyDescent="0.45">
      <c r="A3281" t="s">
        <v>5478</v>
      </c>
      <c r="B3281">
        <v>91</v>
      </c>
      <c r="C3281">
        <v>15935068</v>
      </c>
      <c r="D3281" t="s">
        <v>3118</v>
      </c>
      <c r="E3281" t="s">
        <v>5479</v>
      </c>
      <c r="F3281" t="s">
        <v>12</v>
      </c>
      <c r="G3281">
        <v>2500000</v>
      </c>
      <c r="H3281">
        <v>1993</v>
      </c>
      <c r="I3281">
        <v>4.3</v>
      </c>
    </row>
    <row r="3282" spans="1:9" x14ac:dyDescent="0.45">
      <c r="A3282" t="s">
        <v>529</v>
      </c>
      <c r="B3282">
        <v>100</v>
      </c>
      <c r="C3282">
        <v>11694528</v>
      </c>
      <c r="D3282" t="s">
        <v>5480</v>
      </c>
      <c r="E3282" t="s">
        <v>5481</v>
      </c>
      <c r="F3282" t="s">
        <v>12</v>
      </c>
      <c r="G3282">
        <v>3000000</v>
      </c>
      <c r="H3282">
        <v>2005</v>
      </c>
      <c r="I3282">
        <v>7.2</v>
      </c>
    </row>
    <row r="3283" spans="1:9" x14ac:dyDescent="0.45">
      <c r="A3283" t="s">
        <v>5482</v>
      </c>
      <c r="B3283">
        <v>84</v>
      </c>
      <c r="C3283">
        <v>10017041</v>
      </c>
      <c r="D3283" t="s">
        <v>595</v>
      </c>
      <c r="E3283" t="s">
        <v>5483</v>
      </c>
      <c r="F3283" t="s">
        <v>12</v>
      </c>
      <c r="G3283">
        <v>3000000</v>
      </c>
      <c r="H3283">
        <v>2009</v>
      </c>
      <c r="I3283">
        <v>5.9</v>
      </c>
    </row>
    <row r="3284" spans="1:9" x14ac:dyDescent="0.45">
      <c r="A3284" t="s">
        <v>2944</v>
      </c>
      <c r="B3284">
        <v>109</v>
      </c>
      <c r="C3284">
        <v>8114507</v>
      </c>
      <c r="D3284" t="s">
        <v>73</v>
      </c>
      <c r="E3284" t="s">
        <v>5484</v>
      </c>
      <c r="F3284" t="s">
        <v>12</v>
      </c>
      <c r="G3284">
        <v>3000000</v>
      </c>
      <c r="H3284">
        <v>2013</v>
      </c>
      <c r="I3284">
        <v>7.9</v>
      </c>
    </row>
    <row r="3285" spans="1:9" x14ac:dyDescent="0.45">
      <c r="A3285" t="s">
        <v>5208</v>
      </c>
      <c r="B3285">
        <v>97</v>
      </c>
      <c r="C3285">
        <v>7282851</v>
      </c>
      <c r="D3285" t="s">
        <v>1449</v>
      </c>
      <c r="E3285" t="s">
        <v>5485</v>
      </c>
      <c r="F3285" t="s">
        <v>12</v>
      </c>
      <c r="G3285">
        <v>3000000</v>
      </c>
      <c r="H3285">
        <v>1988</v>
      </c>
      <c r="I3285">
        <v>6.5</v>
      </c>
    </row>
    <row r="3286" spans="1:9" x14ac:dyDescent="0.45">
      <c r="A3286" t="s">
        <v>5486</v>
      </c>
      <c r="B3286">
        <v>90</v>
      </c>
      <c r="C3286">
        <v>5844929</v>
      </c>
      <c r="D3286" t="s">
        <v>863</v>
      </c>
      <c r="E3286" t="s">
        <v>5487</v>
      </c>
      <c r="F3286" t="s">
        <v>12</v>
      </c>
      <c r="G3286">
        <v>3000000</v>
      </c>
      <c r="H3286">
        <v>2002</v>
      </c>
      <c r="I3286">
        <v>7</v>
      </c>
    </row>
    <row r="3287" spans="1:9" x14ac:dyDescent="0.45">
      <c r="A3287" t="s">
        <v>5488</v>
      </c>
      <c r="B3287">
        <v>96</v>
      </c>
      <c r="C3287">
        <v>4170647</v>
      </c>
      <c r="D3287" t="s">
        <v>863</v>
      </c>
      <c r="E3287" t="s">
        <v>5489</v>
      </c>
      <c r="F3287" t="s">
        <v>12</v>
      </c>
      <c r="G3287">
        <v>1900000</v>
      </c>
      <c r="H3287">
        <v>1999</v>
      </c>
      <c r="I3287">
        <v>6.9</v>
      </c>
    </row>
    <row r="3288" spans="1:9" x14ac:dyDescent="0.45">
      <c r="A3288" t="s">
        <v>5490</v>
      </c>
      <c r="B3288">
        <v>82</v>
      </c>
      <c r="C3288">
        <v>4142507</v>
      </c>
      <c r="D3288" t="s">
        <v>570</v>
      </c>
      <c r="E3288" t="s">
        <v>5491</v>
      </c>
      <c r="F3288" t="s">
        <v>12</v>
      </c>
      <c r="G3288">
        <v>3000000</v>
      </c>
      <c r="H3288">
        <v>2000</v>
      </c>
      <c r="I3288">
        <v>4.4000000000000004</v>
      </c>
    </row>
    <row r="3289" spans="1:9" x14ac:dyDescent="0.45">
      <c r="A3289" t="s">
        <v>3274</v>
      </c>
      <c r="B3289">
        <v>109</v>
      </c>
      <c r="C3289">
        <v>4109095</v>
      </c>
      <c r="D3289" t="s">
        <v>5492</v>
      </c>
      <c r="E3289" t="s">
        <v>5493</v>
      </c>
      <c r="F3289" t="s">
        <v>12</v>
      </c>
      <c r="G3289">
        <v>3000000</v>
      </c>
      <c r="H3289">
        <v>1996</v>
      </c>
      <c r="I3289">
        <v>6</v>
      </c>
    </row>
    <row r="3290" spans="1:9" x14ac:dyDescent="0.45">
      <c r="A3290" t="s">
        <v>5494</v>
      </c>
      <c r="B3290">
        <v>98</v>
      </c>
      <c r="C3290">
        <v>3902679</v>
      </c>
      <c r="D3290" t="s">
        <v>2439</v>
      </c>
      <c r="E3290" t="s">
        <v>5495</v>
      </c>
      <c r="F3290" t="s">
        <v>12</v>
      </c>
      <c r="G3290">
        <v>3000000</v>
      </c>
      <c r="H3290">
        <v>1993</v>
      </c>
      <c r="I3290">
        <v>5.3</v>
      </c>
    </row>
    <row r="3291" spans="1:9" x14ac:dyDescent="0.45">
      <c r="A3291" t="s">
        <v>5496</v>
      </c>
      <c r="B3291">
        <v>95</v>
      </c>
      <c r="C3291">
        <v>3559990</v>
      </c>
      <c r="D3291" t="s">
        <v>339</v>
      </c>
      <c r="E3291" t="s">
        <v>5497</v>
      </c>
      <c r="F3291" t="s">
        <v>12</v>
      </c>
      <c r="G3291">
        <v>3000000</v>
      </c>
      <c r="H3291">
        <v>1997</v>
      </c>
      <c r="I3291">
        <v>5.3</v>
      </c>
    </row>
    <row r="3292" spans="1:9" x14ac:dyDescent="0.45">
      <c r="A3292" t="s">
        <v>5498</v>
      </c>
      <c r="B3292">
        <v>104</v>
      </c>
      <c r="C3292">
        <v>3287435</v>
      </c>
      <c r="D3292" t="s">
        <v>1152</v>
      </c>
      <c r="E3292" t="s">
        <v>5499</v>
      </c>
      <c r="F3292" t="s">
        <v>12</v>
      </c>
      <c r="G3292">
        <v>4500000</v>
      </c>
      <c r="H3292">
        <v>2001</v>
      </c>
      <c r="I3292">
        <v>7.1</v>
      </c>
    </row>
    <row r="3293" spans="1:9" x14ac:dyDescent="0.45">
      <c r="A3293" t="s">
        <v>5500</v>
      </c>
      <c r="B3293">
        <v>87</v>
      </c>
      <c r="C3293">
        <v>3071947</v>
      </c>
      <c r="D3293" t="s">
        <v>1984</v>
      </c>
      <c r="E3293" t="s">
        <v>5501</v>
      </c>
      <c r="F3293" t="s">
        <v>12</v>
      </c>
      <c r="G3293">
        <v>3500000</v>
      </c>
      <c r="H3293">
        <v>1999</v>
      </c>
      <c r="I3293">
        <v>5.4</v>
      </c>
    </row>
    <row r="3294" spans="1:9" x14ac:dyDescent="0.45">
      <c r="A3294" t="s">
        <v>4167</v>
      </c>
      <c r="B3294">
        <v>108</v>
      </c>
      <c r="C3294">
        <v>2961991</v>
      </c>
      <c r="D3294" t="s">
        <v>526</v>
      </c>
      <c r="E3294" t="s">
        <v>5502</v>
      </c>
      <c r="F3294" t="s">
        <v>12</v>
      </c>
      <c r="G3294">
        <v>3300000</v>
      </c>
      <c r="H3294">
        <v>1996</v>
      </c>
      <c r="I3294">
        <v>6.9</v>
      </c>
    </row>
    <row r="3295" spans="1:9" x14ac:dyDescent="0.45">
      <c r="A3295" t="s">
        <v>273</v>
      </c>
      <c r="B3295">
        <v>94</v>
      </c>
      <c r="C3295">
        <v>2912363</v>
      </c>
      <c r="D3295" t="s">
        <v>662</v>
      </c>
      <c r="E3295" t="s">
        <v>5503</v>
      </c>
      <c r="F3295" t="s">
        <v>5504</v>
      </c>
      <c r="G3295">
        <v>3000000</v>
      </c>
      <c r="H3295">
        <v>2005</v>
      </c>
      <c r="I3295">
        <v>7.3</v>
      </c>
    </row>
    <row r="3296" spans="1:9" x14ac:dyDescent="0.45">
      <c r="A3296" t="s">
        <v>5299</v>
      </c>
      <c r="B3296">
        <v>134</v>
      </c>
      <c r="C3296">
        <v>3000000</v>
      </c>
      <c r="D3296" t="s">
        <v>863</v>
      </c>
      <c r="E3296" t="s">
        <v>5505</v>
      </c>
      <c r="F3296" t="s">
        <v>12</v>
      </c>
      <c r="G3296">
        <v>3000000</v>
      </c>
      <c r="H3296">
        <v>1998</v>
      </c>
      <c r="I3296">
        <v>7.8</v>
      </c>
    </row>
    <row r="3297" spans="1:9" x14ac:dyDescent="0.45">
      <c r="A3297" t="s">
        <v>3222</v>
      </c>
      <c r="B3297">
        <v>89</v>
      </c>
      <c r="C3297">
        <v>2223990</v>
      </c>
      <c r="D3297" t="s">
        <v>5146</v>
      </c>
      <c r="E3297" t="s">
        <v>5506</v>
      </c>
      <c r="F3297" t="s">
        <v>12</v>
      </c>
      <c r="G3297">
        <v>3000000</v>
      </c>
      <c r="H3297">
        <v>2003</v>
      </c>
      <c r="I3297">
        <v>6.6</v>
      </c>
    </row>
    <row r="3298" spans="1:9" x14ac:dyDescent="0.45">
      <c r="A3298" t="s">
        <v>2354</v>
      </c>
      <c r="B3298">
        <v>102</v>
      </c>
      <c r="C3298">
        <v>1821983</v>
      </c>
      <c r="D3298" t="s">
        <v>5507</v>
      </c>
      <c r="E3298" t="s">
        <v>5508</v>
      </c>
      <c r="F3298" t="s">
        <v>12</v>
      </c>
      <c r="G3298">
        <v>3000000</v>
      </c>
      <c r="H3298">
        <v>2014</v>
      </c>
      <c r="I3298">
        <v>5.4</v>
      </c>
    </row>
    <row r="3299" spans="1:9" x14ac:dyDescent="0.45">
      <c r="A3299" t="s">
        <v>4409</v>
      </c>
      <c r="B3299">
        <v>120</v>
      </c>
      <c r="C3299">
        <v>2181290</v>
      </c>
      <c r="D3299" t="s">
        <v>658</v>
      </c>
      <c r="E3299" t="s">
        <v>5509</v>
      </c>
      <c r="F3299" t="s">
        <v>3928</v>
      </c>
      <c r="G3299">
        <v>3000000</v>
      </c>
      <c r="H3299">
        <v>2003</v>
      </c>
      <c r="I3299">
        <v>8.4</v>
      </c>
    </row>
    <row r="3300" spans="1:9" x14ac:dyDescent="0.45">
      <c r="A3300" t="s">
        <v>5510</v>
      </c>
      <c r="B3300">
        <v>110</v>
      </c>
      <c r="C3300">
        <v>2848578</v>
      </c>
      <c r="D3300" t="s">
        <v>2359</v>
      </c>
      <c r="E3300" t="s">
        <v>5511</v>
      </c>
      <c r="F3300" t="s">
        <v>12</v>
      </c>
      <c r="G3300">
        <v>3500000</v>
      </c>
      <c r="H3300">
        <v>2010</v>
      </c>
      <c r="I3300">
        <v>6.3</v>
      </c>
    </row>
    <row r="3301" spans="1:9" x14ac:dyDescent="0.45">
      <c r="A3301" t="s">
        <v>5512</v>
      </c>
      <c r="B3301">
        <v>86</v>
      </c>
      <c r="C3301">
        <v>703002</v>
      </c>
      <c r="D3301" t="s">
        <v>588</v>
      </c>
      <c r="E3301" t="s">
        <v>5513</v>
      </c>
      <c r="F3301" t="s">
        <v>12</v>
      </c>
      <c r="G3301">
        <v>3000000</v>
      </c>
      <c r="H3301">
        <v>2011</v>
      </c>
      <c r="I3301">
        <v>6.1</v>
      </c>
    </row>
    <row r="3302" spans="1:9" x14ac:dyDescent="0.45">
      <c r="A3302" t="s">
        <v>5514</v>
      </c>
      <c r="B3302">
        <v>101</v>
      </c>
      <c r="C3302">
        <v>3105269</v>
      </c>
      <c r="D3302" t="s">
        <v>735</v>
      </c>
      <c r="E3302" t="s">
        <v>5515</v>
      </c>
      <c r="F3302" t="s">
        <v>12</v>
      </c>
      <c r="G3302">
        <v>3000000</v>
      </c>
      <c r="H3302">
        <v>2016</v>
      </c>
      <c r="I3302">
        <v>5</v>
      </c>
    </row>
    <row r="3303" spans="1:9" x14ac:dyDescent="0.45">
      <c r="A3303" t="s">
        <v>5518</v>
      </c>
      <c r="B3303">
        <v>87</v>
      </c>
      <c r="C3303">
        <v>418268</v>
      </c>
      <c r="D3303" t="s">
        <v>570</v>
      </c>
      <c r="E3303" t="s">
        <v>5519</v>
      </c>
      <c r="F3303" t="s">
        <v>12</v>
      </c>
      <c r="G3303">
        <v>3000000</v>
      </c>
      <c r="H3303">
        <v>2012</v>
      </c>
      <c r="I3303">
        <v>5.3</v>
      </c>
    </row>
    <row r="3304" spans="1:9" x14ac:dyDescent="0.45">
      <c r="A3304" t="s">
        <v>512</v>
      </c>
      <c r="B3304">
        <v>93</v>
      </c>
      <c r="C3304">
        <v>200803</v>
      </c>
      <c r="D3304" t="s">
        <v>565</v>
      </c>
      <c r="E3304" t="s">
        <v>5520</v>
      </c>
      <c r="F3304" t="s">
        <v>12</v>
      </c>
      <c r="G3304">
        <v>3000000</v>
      </c>
      <c r="H3304">
        <v>2012</v>
      </c>
      <c r="I3304">
        <v>5.3</v>
      </c>
    </row>
    <row r="3305" spans="1:9" x14ac:dyDescent="0.45">
      <c r="A3305" t="s">
        <v>4423</v>
      </c>
      <c r="B3305">
        <v>98</v>
      </c>
      <c r="C3305">
        <v>95016</v>
      </c>
      <c r="D3305" t="s">
        <v>1501</v>
      </c>
      <c r="E3305" t="s">
        <v>5521</v>
      </c>
      <c r="F3305" t="s">
        <v>2838</v>
      </c>
      <c r="G3305">
        <v>2700000</v>
      </c>
      <c r="H3305">
        <v>2004</v>
      </c>
      <c r="I3305">
        <v>7.4</v>
      </c>
    </row>
    <row r="3306" spans="1:9" x14ac:dyDescent="0.45">
      <c r="A3306" t="s">
        <v>5522</v>
      </c>
      <c r="B3306">
        <v>100</v>
      </c>
      <c r="C3306">
        <v>73678</v>
      </c>
      <c r="D3306" t="s">
        <v>674</v>
      </c>
      <c r="E3306" t="s">
        <v>5523</v>
      </c>
      <c r="F3306" t="s">
        <v>12</v>
      </c>
      <c r="G3306">
        <v>3000000</v>
      </c>
      <c r="H3306">
        <v>2011</v>
      </c>
      <c r="I3306">
        <v>5.9</v>
      </c>
    </row>
    <row r="3307" spans="1:9" x14ac:dyDescent="0.45">
      <c r="A3307" t="s">
        <v>5524</v>
      </c>
      <c r="B3307">
        <v>88</v>
      </c>
      <c r="C3307">
        <v>143000</v>
      </c>
      <c r="D3307" t="s">
        <v>1847</v>
      </c>
      <c r="E3307" t="s">
        <v>5525</v>
      </c>
      <c r="F3307" t="s">
        <v>12</v>
      </c>
      <c r="G3307">
        <v>5000000</v>
      </c>
      <c r="H3307">
        <v>2009</v>
      </c>
      <c r="I3307">
        <v>4.0999999999999996</v>
      </c>
    </row>
    <row r="3308" spans="1:9" x14ac:dyDescent="0.45">
      <c r="A3308" t="s">
        <v>604</v>
      </c>
      <c r="B3308">
        <v>97</v>
      </c>
      <c r="C3308">
        <v>39852</v>
      </c>
      <c r="D3308" t="s">
        <v>863</v>
      </c>
      <c r="E3308" t="s">
        <v>5526</v>
      </c>
      <c r="F3308" t="s">
        <v>12</v>
      </c>
      <c r="G3308">
        <v>3000000</v>
      </c>
      <c r="H3308">
        <v>1999</v>
      </c>
      <c r="I3308">
        <v>6.7</v>
      </c>
    </row>
    <row r="3309" spans="1:9" x14ac:dyDescent="0.45">
      <c r="A3309" t="s">
        <v>3769</v>
      </c>
      <c r="B3309">
        <v>122</v>
      </c>
      <c r="C3309">
        <v>22000</v>
      </c>
      <c r="D3309" t="s">
        <v>915</v>
      </c>
      <c r="E3309" t="s">
        <v>5527</v>
      </c>
      <c r="F3309" t="s">
        <v>12</v>
      </c>
      <c r="G3309">
        <v>3000000</v>
      </c>
      <c r="H3309">
        <v>2011</v>
      </c>
      <c r="I3309">
        <v>5.8</v>
      </c>
    </row>
    <row r="3310" spans="1:9" x14ac:dyDescent="0.45">
      <c r="A3310" t="s">
        <v>5528</v>
      </c>
      <c r="B3310">
        <v>96</v>
      </c>
      <c r="C3310">
        <v>5005</v>
      </c>
      <c r="D3310" t="s">
        <v>1152</v>
      </c>
      <c r="E3310" t="s">
        <v>5529</v>
      </c>
      <c r="F3310" t="s">
        <v>12</v>
      </c>
      <c r="G3310">
        <v>3000000</v>
      </c>
      <c r="H3310">
        <v>2009</v>
      </c>
      <c r="I3310">
        <v>5.9</v>
      </c>
    </row>
    <row r="3311" spans="1:9" x14ac:dyDescent="0.45">
      <c r="A3311" t="s">
        <v>1474</v>
      </c>
      <c r="B3311">
        <v>113</v>
      </c>
      <c r="C3311">
        <v>5595428</v>
      </c>
      <c r="D3311" t="s">
        <v>1152</v>
      </c>
      <c r="E3311" t="s">
        <v>5531</v>
      </c>
      <c r="F3311" t="s">
        <v>4446</v>
      </c>
      <c r="G3311">
        <v>2900000</v>
      </c>
      <c r="H3311">
        <v>1998</v>
      </c>
      <c r="I3311">
        <v>8</v>
      </c>
    </row>
    <row r="3312" spans="1:9" x14ac:dyDescent="0.45">
      <c r="A3312" t="s">
        <v>5532</v>
      </c>
      <c r="B3312">
        <v>105</v>
      </c>
      <c r="C3312">
        <v>3123749</v>
      </c>
      <c r="D3312" t="s">
        <v>570</v>
      </c>
      <c r="E3312" t="s">
        <v>5533</v>
      </c>
      <c r="F3312" t="s">
        <v>12</v>
      </c>
      <c r="G3312">
        <v>1500000</v>
      </c>
      <c r="H3312">
        <v>2005</v>
      </c>
      <c r="I3312">
        <v>6.5</v>
      </c>
    </row>
    <row r="3313" spans="1:9" x14ac:dyDescent="0.45">
      <c r="A3313" t="s">
        <v>5534</v>
      </c>
      <c r="B3313">
        <v>93</v>
      </c>
      <c r="C3313">
        <v>100675</v>
      </c>
      <c r="D3313" t="s">
        <v>23</v>
      </c>
      <c r="E3313" t="s">
        <v>5535</v>
      </c>
      <c r="F3313" t="s">
        <v>12</v>
      </c>
      <c r="G3313">
        <v>3000000</v>
      </c>
      <c r="H3313">
        <v>2010</v>
      </c>
      <c r="I3313">
        <v>6.4</v>
      </c>
    </row>
    <row r="3314" spans="1:9" x14ac:dyDescent="0.45">
      <c r="A3314" t="s">
        <v>2457</v>
      </c>
      <c r="B3314">
        <v>89</v>
      </c>
      <c r="C3314">
        <v>3645438</v>
      </c>
      <c r="D3314" t="s">
        <v>2124</v>
      </c>
      <c r="E3314" t="s">
        <v>5536</v>
      </c>
      <c r="F3314" t="s">
        <v>496</v>
      </c>
      <c r="G3314">
        <v>2200000</v>
      </c>
      <c r="H3314">
        <v>2003</v>
      </c>
      <c r="I3314">
        <v>6.8</v>
      </c>
    </row>
    <row r="3315" spans="1:9" x14ac:dyDescent="0.45">
      <c r="A3315" t="s">
        <v>4054</v>
      </c>
      <c r="B3315">
        <v>116</v>
      </c>
      <c r="C3315">
        <v>22201636</v>
      </c>
      <c r="D3315" t="s">
        <v>1856</v>
      </c>
      <c r="E3315" t="s">
        <v>5537</v>
      </c>
      <c r="F3315" t="s">
        <v>12</v>
      </c>
      <c r="G3315">
        <v>8000000</v>
      </c>
      <c r="H3315">
        <v>2005</v>
      </c>
      <c r="I3315">
        <v>7.4</v>
      </c>
    </row>
    <row r="3316" spans="1:9" x14ac:dyDescent="0.45">
      <c r="A3316" t="s">
        <v>5328</v>
      </c>
      <c r="B3316">
        <v>120</v>
      </c>
      <c r="C3316">
        <v>25000000</v>
      </c>
      <c r="D3316" t="s">
        <v>2167</v>
      </c>
      <c r="E3316" t="s">
        <v>5538</v>
      </c>
      <c r="F3316" t="s">
        <v>12</v>
      </c>
      <c r="G3316">
        <v>2883848</v>
      </c>
      <c r="H3316">
        <v>1959</v>
      </c>
      <c r="I3316">
        <v>8.3000000000000007</v>
      </c>
    </row>
    <row r="3317" spans="1:9" x14ac:dyDescent="0.45">
      <c r="A3317" t="s">
        <v>5539</v>
      </c>
      <c r="B3317">
        <v>88</v>
      </c>
      <c r="C3317">
        <v>19170001</v>
      </c>
      <c r="D3317" t="s">
        <v>2124</v>
      </c>
      <c r="E3317" t="s">
        <v>5540</v>
      </c>
      <c r="F3317" t="s">
        <v>12</v>
      </c>
      <c r="G3317">
        <v>2800000</v>
      </c>
      <c r="H3317">
        <v>1988</v>
      </c>
      <c r="I3317">
        <v>5.3</v>
      </c>
    </row>
    <row r="3318" spans="1:9" x14ac:dyDescent="0.45">
      <c r="A3318" t="s">
        <v>5390</v>
      </c>
      <c r="B3318">
        <v>102</v>
      </c>
      <c r="C3318">
        <v>22202612</v>
      </c>
      <c r="D3318" t="s">
        <v>3133</v>
      </c>
      <c r="E3318" t="s">
        <v>5541</v>
      </c>
      <c r="F3318" t="s">
        <v>12</v>
      </c>
      <c r="G3318">
        <v>2800000</v>
      </c>
      <c r="H3318">
        <v>1939</v>
      </c>
      <c r="I3318">
        <v>8.1</v>
      </c>
    </row>
    <row r="3319" spans="1:9" x14ac:dyDescent="0.45">
      <c r="A3319" t="s">
        <v>3277</v>
      </c>
      <c r="B3319">
        <v>106</v>
      </c>
      <c r="C3319">
        <v>86300000</v>
      </c>
      <c r="D3319" t="s">
        <v>565</v>
      </c>
      <c r="E3319" t="s">
        <v>5542</v>
      </c>
      <c r="F3319" t="s">
        <v>12</v>
      </c>
      <c r="G3319">
        <v>2800000</v>
      </c>
      <c r="H3319">
        <v>1974</v>
      </c>
      <c r="I3319">
        <v>8</v>
      </c>
    </row>
    <row r="3320" spans="1:9" x14ac:dyDescent="0.45">
      <c r="A3320" t="s">
        <v>853</v>
      </c>
      <c r="B3320">
        <v>95</v>
      </c>
      <c r="C3320">
        <v>952620</v>
      </c>
      <c r="D3320" t="s">
        <v>2124</v>
      </c>
      <c r="E3320" t="s">
        <v>5543</v>
      </c>
      <c r="F3320" t="s">
        <v>12</v>
      </c>
      <c r="G3320">
        <v>2000000</v>
      </c>
      <c r="H3320">
        <v>2007</v>
      </c>
      <c r="I3320">
        <v>5.7</v>
      </c>
    </row>
    <row r="3321" spans="1:9" x14ac:dyDescent="0.45">
      <c r="A3321" t="s">
        <v>5544</v>
      </c>
      <c r="B3321">
        <v>113</v>
      </c>
      <c r="C3321">
        <v>9054736</v>
      </c>
      <c r="D3321" t="s">
        <v>1152</v>
      </c>
      <c r="E3321" t="s">
        <v>5545</v>
      </c>
      <c r="F3321" t="s">
        <v>12</v>
      </c>
      <c r="G3321">
        <v>2700000</v>
      </c>
      <c r="H3321">
        <v>1997</v>
      </c>
      <c r="I3321">
        <v>7.1</v>
      </c>
    </row>
    <row r="3322" spans="1:9" x14ac:dyDescent="0.45">
      <c r="A3322" t="s">
        <v>3277</v>
      </c>
      <c r="B3322">
        <v>93</v>
      </c>
      <c r="C3322">
        <v>119500000</v>
      </c>
      <c r="D3322" t="s">
        <v>1503</v>
      </c>
      <c r="E3322" t="s">
        <v>5547</v>
      </c>
      <c r="F3322" t="s">
        <v>12</v>
      </c>
      <c r="G3322">
        <v>2600000</v>
      </c>
      <c r="H3322">
        <v>1974</v>
      </c>
      <c r="I3322">
        <v>7.8</v>
      </c>
    </row>
    <row r="3323" spans="1:9" x14ac:dyDescent="0.45">
      <c r="A3323" t="s">
        <v>4573</v>
      </c>
      <c r="B3323">
        <v>97</v>
      </c>
      <c r="C3323">
        <v>32600000</v>
      </c>
      <c r="D3323" t="s">
        <v>1847</v>
      </c>
      <c r="E3323" t="s">
        <v>5548</v>
      </c>
      <c r="F3323" t="s">
        <v>12</v>
      </c>
      <c r="G3323">
        <v>1800000</v>
      </c>
      <c r="H3323">
        <v>1984</v>
      </c>
      <c r="I3323">
        <v>5.9</v>
      </c>
    </row>
    <row r="3324" spans="1:9" x14ac:dyDescent="0.45">
      <c r="A3324" t="s">
        <v>3895</v>
      </c>
      <c r="B3324">
        <v>140</v>
      </c>
      <c r="C3324">
        <v>3130592</v>
      </c>
      <c r="D3324" t="s">
        <v>73</v>
      </c>
      <c r="E3324" t="s">
        <v>5550</v>
      </c>
      <c r="F3324" t="s">
        <v>12</v>
      </c>
      <c r="G3324">
        <v>2600000</v>
      </c>
      <c r="H3324">
        <v>1987</v>
      </c>
      <c r="I3324">
        <v>7.8</v>
      </c>
    </row>
    <row r="3325" spans="1:9" x14ac:dyDescent="0.45">
      <c r="A3325" t="s">
        <v>5551</v>
      </c>
      <c r="B3325">
        <v>86</v>
      </c>
      <c r="C3325">
        <v>475000</v>
      </c>
      <c r="D3325" t="s">
        <v>1315</v>
      </c>
      <c r="E3325" t="s">
        <v>5552</v>
      </c>
      <c r="F3325" t="s">
        <v>12</v>
      </c>
      <c r="G3325">
        <v>2800000</v>
      </c>
      <c r="H3325">
        <v>2006</v>
      </c>
      <c r="I3325">
        <v>6</v>
      </c>
    </row>
    <row r="3326" spans="1:9" x14ac:dyDescent="0.45">
      <c r="A3326" t="s">
        <v>5553</v>
      </c>
      <c r="B3326">
        <v>66</v>
      </c>
      <c r="C3326">
        <v>38108</v>
      </c>
      <c r="D3326" t="s">
        <v>1434</v>
      </c>
      <c r="E3326" t="s">
        <v>5554</v>
      </c>
      <c r="F3326" t="s">
        <v>944</v>
      </c>
      <c r="G3326">
        <v>2600000</v>
      </c>
      <c r="H3326">
        <v>2007</v>
      </c>
      <c r="I3326">
        <v>7.2</v>
      </c>
    </row>
    <row r="3327" spans="1:9" x14ac:dyDescent="0.45">
      <c r="A3327" t="s">
        <v>5209</v>
      </c>
      <c r="B3327">
        <v>86</v>
      </c>
      <c r="C3327">
        <v>40041683</v>
      </c>
      <c r="D3327" t="s">
        <v>948</v>
      </c>
      <c r="E3327" t="s">
        <v>5555</v>
      </c>
      <c r="F3327" t="s">
        <v>12</v>
      </c>
      <c r="G3327">
        <v>2500000</v>
      </c>
      <c r="H3327">
        <v>2013</v>
      </c>
      <c r="I3327">
        <v>5.0999999999999996</v>
      </c>
    </row>
    <row r="3328" spans="1:9" x14ac:dyDescent="0.45">
      <c r="A3328" t="s">
        <v>5556</v>
      </c>
      <c r="B3328">
        <v>87</v>
      </c>
      <c r="C3328">
        <v>33349949</v>
      </c>
      <c r="D3328" t="s">
        <v>23</v>
      </c>
      <c r="E3328" t="s">
        <v>5557</v>
      </c>
      <c r="F3328" t="s">
        <v>12</v>
      </c>
      <c r="G3328">
        <v>2500000</v>
      </c>
      <c r="H3328">
        <v>2012</v>
      </c>
      <c r="I3328">
        <v>5.0999999999999996</v>
      </c>
    </row>
    <row r="3329" spans="1:9" x14ac:dyDescent="0.45">
      <c r="A3329" t="s">
        <v>110</v>
      </c>
      <c r="B3329">
        <v>149</v>
      </c>
      <c r="C3329">
        <v>25809813</v>
      </c>
      <c r="D3329" t="s">
        <v>1840</v>
      </c>
      <c r="E3329" t="s">
        <v>5558</v>
      </c>
      <c r="F3329" t="s">
        <v>12</v>
      </c>
      <c r="G3329">
        <v>26000000</v>
      </c>
      <c r="H3329">
        <v>1996</v>
      </c>
      <c r="I3329">
        <v>6.9</v>
      </c>
    </row>
    <row r="3330" spans="1:9" x14ac:dyDescent="0.45">
      <c r="A3330" t="s">
        <v>5559</v>
      </c>
      <c r="B3330">
        <v>98</v>
      </c>
      <c r="C3330">
        <v>14400000</v>
      </c>
      <c r="D3330" t="s">
        <v>2327</v>
      </c>
      <c r="E3330" t="s">
        <v>5560</v>
      </c>
      <c r="F3330" t="s">
        <v>12</v>
      </c>
      <c r="G3330">
        <v>2500000</v>
      </c>
      <c r="H3330">
        <v>1982</v>
      </c>
      <c r="I3330">
        <v>4.5999999999999996</v>
      </c>
    </row>
    <row r="3331" spans="1:9" x14ac:dyDescent="0.45">
      <c r="A3331" t="s">
        <v>5561</v>
      </c>
      <c r="B3331">
        <v>75</v>
      </c>
      <c r="C3331">
        <v>32230907</v>
      </c>
      <c r="D3331" t="s">
        <v>5146</v>
      </c>
      <c r="E3331" t="s">
        <v>5562</v>
      </c>
      <c r="F3331" t="s">
        <v>12</v>
      </c>
      <c r="G3331">
        <v>2500000</v>
      </c>
      <c r="H3331">
        <v>2013</v>
      </c>
      <c r="I3331">
        <v>6.7</v>
      </c>
    </row>
    <row r="3332" spans="1:9" x14ac:dyDescent="0.45">
      <c r="A3332" t="s">
        <v>2011</v>
      </c>
      <c r="B3332">
        <v>104</v>
      </c>
      <c r="C3332">
        <v>6401336</v>
      </c>
      <c r="D3332" t="s">
        <v>1152</v>
      </c>
      <c r="E3332" t="s">
        <v>5563</v>
      </c>
      <c r="F3332" t="s">
        <v>12</v>
      </c>
      <c r="G3332">
        <v>2500000</v>
      </c>
      <c r="H3332">
        <v>1991</v>
      </c>
      <c r="I3332">
        <v>7.1</v>
      </c>
    </row>
    <row r="3333" spans="1:9" x14ac:dyDescent="0.45">
      <c r="A3333" t="s">
        <v>5079</v>
      </c>
      <c r="B3333">
        <v>102</v>
      </c>
      <c r="C3333">
        <v>26781723</v>
      </c>
      <c r="D3333" t="s">
        <v>481</v>
      </c>
      <c r="E3333" t="s">
        <v>5564</v>
      </c>
      <c r="F3333" t="s">
        <v>12</v>
      </c>
      <c r="G3333">
        <v>2500000</v>
      </c>
      <c r="H3333">
        <v>2004</v>
      </c>
      <c r="I3333">
        <v>7.6</v>
      </c>
    </row>
    <row r="3334" spans="1:9" x14ac:dyDescent="0.45">
      <c r="A3334" t="s">
        <v>2944</v>
      </c>
      <c r="B3334">
        <v>105</v>
      </c>
      <c r="C3334">
        <v>5400000</v>
      </c>
      <c r="D3334" t="s">
        <v>73</v>
      </c>
      <c r="E3334" t="s">
        <v>5565</v>
      </c>
      <c r="F3334" t="s">
        <v>12</v>
      </c>
      <c r="G3334">
        <v>2500000</v>
      </c>
      <c r="H3334">
        <v>1995</v>
      </c>
      <c r="I3334">
        <v>8.1</v>
      </c>
    </row>
    <row r="3335" spans="1:9" x14ac:dyDescent="0.45">
      <c r="A3335" t="s">
        <v>5567</v>
      </c>
      <c r="B3335">
        <v>107</v>
      </c>
      <c r="C3335">
        <v>1282084</v>
      </c>
      <c r="D3335" t="s">
        <v>1152</v>
      </c>
      <c r="E3335" t="s">
        <v>5568</v>
      </c>
      <c r="F3335" t="s">
        <v>12</v>
      </c>
      <c r="G3335">
        <v>2500000</v>
      </c>
      <c r="H3335">
        <v>1999</v>
      </c>
      <c r="I3335">
        <v>7</v>
      </c>
    </row>
    <row r="3336" spans="1:9" x14ac:dyDescent="0.45">
      <c r="A3336" t="s">
        <v>4365</v>
      </c>
      <c r="B3336">
        <v>89</v>
      </c>
      <c r="C3336">
        <v>3325638</v>
      </c>
      <c r="D3336" t="s">
        <v>5569</v>
      </c>
      <c r="E3336" t="s">
        <v>5570</v>
      </c>
      <c r="F3336" t="s">
        <v>12</v>
      </c>
      <c r="G3336">
        <v>2500000</v>
      </c>
      <c r="H3336">
        <v>2012</v>
      </c>
      <c r="I3336">
        <v>7.1</v>
      </c>
    </row>
    <row r="3337" spans="1:9" x14ac:dyDescent="0.45">
      <c r="A3337" t="s">
        <v>5571</v>
      </c>
      <c r="B3337">
        <v>106</v>
      </c>
      <c r="C3337">
        <v>395592</v>
      </c>
      <c r="D3337" t="s">
        <v>73</v>
      </c>
      <c r="E3337" t="s">
        <v>5572</v>
      </c>
      <c r="F3337" t="s">
        <v>12</v>
      </c>
      <c r="G3337">
        <v>2000000</v>
      </c>
      <c r="H3337">
        <v>2003</v>
      </c>
      <c r="I3337">
        <v>7.6</v>
      </c>
    </row>
    <row r="3338" spans="1:9" x14ac:dyDescent="0.45">
      <c r="A3338" t="s">
        <v>5573</v>
      </c>
      <c r="B3338">
        <v>95</v>
      </c>
      <c r="C3338">
        <v>6851969</v>
      </c>
      <c r="D3338" t="s">
        <v>481</v>
      </c>
      <c r="E3338" t="s">
        <v>5574</v>
      </c>
      <c r="F3338" t="s">
        <v>12</v>
      </c>
      <c r="G3338">
        <v>2500000</v>
      </c>
      <c r="H3338">
        <v>2013</v>
      </c>
      <c r="I3338">
        <v>7.1</v>
      </c>
    </row>
    <row r="3339" spans="1:9" x14ac:dyDescent="0.45">
      <c r="A3339" t="s">
        <v>5230</v>
      </c>
      <c r="B3339">
        <v>34</v>
      </c>
      <c r="C3339">
        <v>333658</v>
      </c>
      <c r="D3339" t="s">
        <v>5575</v>
      </c>
      <c r="E3339" t="s">
        <v>5576</v>
      </c>
      <c r="F3339" t="s">
        <v>12</v>
      </c>
      <c r="G3339">
        <v>34000</v>
      </c>
      <c r="H3339">
        <v>1990</v>
      </c>
      <c r="I3339">
        <v>7.1</v>
      </c>
    </row>
    <row r="3340" spans="1:9" x14ac:dyDescent="0.45">
      <c r="A3340" t="s">
        <v>1253</v>
      </c>
      <c r="B3340">
        <v>101</v>
      </c>
      <c r="C3340">
        <v>12995673</v>
      </c>
      <c r="D3340" t="s">
        <v>5577</v>
      </c>
      <c r="E3340" t="s">
        <v>5578</v>
      </c>
      <c r="F3340" t="s">
        <v>12</v>
      </c>
      <c r="G3340">
        <v>2500000</v>
      </c>
      <c r="H3340">
        <v>2008</v>
      </c>
      <c r="I3340">
        <v>7.7</v>
      </c>
    </row>
    <row r="3341" spans="1:9" x14ac:dyDescent="0.45">
      <c r="A3341" t="s">
        <v>5579</v>
      </c>
      <c r="B3341">
        <v>112</v>
      </c>
      <c r="C3341">
        <v>173783</v>
      </c>
      <c r="D3341" t="s">
        <v>23</v>
      </c>
      <c r="E3341" t="s">
        <v>5580</v>
      </c>
      <c r="F3341" t="s">
        <v>12</v>
      </c>
      <c r="G3341">
        <v>2500000</v>
      </c>
      <c r="H3341">
        <v>2008</v>
      </c>
      <c r="I3341">
        <v>7.6</v>
      </c>
    </row>
    <row r="3342" spans="1:9" x14ac:dyDescent="0.45">
      <c r="A3342" t="s">
        <v>5581</v>
      </c>
      <c r="B3342">
        <v>100</v>
      </c>
      <c r="C3342">
        <v>118666</v>
      </c>
      <c r="D3342" t="s">
        <v>1152</v>
      </c>
      <c r="E3342" t="s">
        <v>5582</v>
      </c>
      <c r="F3342" t="s">
        <v>12</v>
      </c>
      <c r="G3342">
        <v>2500000</v>
      </c>
      <c r="H3342">
        <v>2006</v>
      </c>
      <c r="I3342">
        <v>6.6</v>
      </c>
    </row>
    <row r="3343" spans="1:9" x14ac:dyDescent="0.45">
      <c r="A3343" t="s">
        <v>5583</v>
      </c>
      <c r="B3343">
        <v>100</v>
      </c>
      <c r="C3343">
        <v>71904</v>
      </c>
      <c r="D3343" t="s">
        <v>1322</v>
      </c>
      <c r="E3343" t="s">
        <v>5584</v>
      </c>
      <c r="F3343" t="s">
        <v>12</v>
      </c>
      <c r="G3343">
        <v>2500000</v>
      </c>
      <c r="H3343">
        <v>2006</v>
      </c>
      <c r="I3343">
        <v>5.7</v>
      </c>
    </row>
    <row r="3344" spans="1:9" x14ac:dyDescent="0.45">
      <c r="A3344" t="s">
        <v>5585</v>
      </c>
      <c r="B3344">
        <v>80</v>
      </c>
      <c r="C3344">
        <v>99851</v>
      </c>
      <c r="D3344" t="s">
        <v>23</v>
      </c>
      <c r="E3344" t="s">
        <v>5586</v>
      </c>
      <c r="F3344" t="s">
        <v>12</v>
      </c>
      <c r="G3344">
        <v>2500000</v>
      </c>
      <c r="H3344">
        <v>2010</v>
      </c>
      <c r="I3344">
        <v>7.1</v>
      </c>
    </row>
    <row r="3345" spans="1:9" x14ac:dyDescent="0.45">
      <c r="A3345" t="s">
        <v>5587</v>
      </c>
      <c r="B3345">
        <v>106</v>
      </c>
      <c r="C3345">
        <v>115504</v>
      </c>
      <c r="D3345" t="s">
        <v>481</v>
      </c>
      <c r="E3345" t="s">
        <v>5588</v>
      </c>
      <c r="F3345" t="s">
        <v>12</v>
      </c>
      <c r="G3345">
        <v>14000000</v>
      </c>
      <c r="H3345">
        <v>2008</v>
      </c>
      <c r="I3345">
        <v>6.2</v>
      </c>
    </row>
    <row r="3346" spans="1:9" x14ac:dyDescent="0.45">
      <c r="A3346" t="s">
        <v>4111</v>
      </c>
      <c r="B3346">
        <v>103</v>
      </c>
      <c r="C3346">
        <v>5725</v>
      </c>
      <c r="D3346" t="s">
        <v>1847</v>
      </c>
      <c r="E3346" t="s">
        <v>5589</v>
      </c>
      <c r="F3346" t="s">
        <v>2838</v>
      </c>
      <c r="G3346">
        <v>8400000</v>
      </c>
      <c r="H3346">
        <v>2000</v>
      </c>
      <c r="I3346">
        <v>6.1</v>
      </c>
    </row>
    <row r="3347" spans="1:9" x14ac:dyDescent="0.45">
      <c r="A3347" t="s">
        <v>5590</v>
      </c>
      <c r="B3347">
        <v>90</v>
      </c>
      <c r="C3347">
        <v>75727</v>
      </c>
      <c r="D3347" t="s">
        <v>4892</v>
      </c>
      <c r="E3347" t="s">
        <v>5591</v>
      </c>
      <c r="F3347" t="s">
        <v>944</v>
      </c>
      <c r="G3347">
        <v>2500000</v>
      </c>
      <c r="H3347">
        <v>2008</v>
      </c>
      <c r="I3347">
        <v>5.9</v>
      </c>
    </row>
    <row r="3348" spans="1:9" x14ac:dyDescent="0.45">
      <c r="A3348" t="s">
        <v>220</v>
      </c>
      <c r="B3348">
        <v>96</v>
      </c>
      <c r="C3348">
        <v>322157</v>
      </c>
      <c r="D3348" t="s">
        <v>2955</v>
      </c>
      <c r="E3348" t="s">
        <v>5592</v>
      </c>
      <c r="F3348" t="s">
        <v>12</v>
      </c>
      <c r="G3348">
        <v>2500000</v>
      </c>
      <c r="H3348">
        <v>2010</v>
      </c>
      <c r="I3348">
        <v>6.8</v>
      </c>
    </row>
    <row r="3349" spans="1:9" x14ac:dyDescent="0.45">
      <c r="A3349" t="s">
        <v>1695</v>
      </c>
      <c r="B3349">
        <v>120</v>
      </c>
      <c r="C3349">
        <v>5731103</v>
      </c>
      <c r="D3349" t="s">
        <v>2160</v>
      </c>
      <c r="E3349" t="s">
        <v>5593</v>
      </c>
      <c r="F3349" t="s">
        <v>12</v>
      </c>
      <c r="G3349">
        <v>2400000</v>
      </c>
      <c r="H3349">
        <v>1996</v>
      </c>
      <c r="I3349">
        <v>6.8</v>
      </c>
    </row>
    <row r="3350" spans="1:9" x14ac:dyDescent="0.45">
      <c r="A3350" t="s">
        <v>5594</v>
      </c>
      <c r="B3350">
        <v>101</v>
      </c>
      <c r="C3350">
        <v>978908</v>
      </c>
      <c r="D3350" t="s">
        <v>2037</v>
      </c>
      <c r="E3350" t="s">
        <v>5595</v>
      </c>
      <c r="F3350" t="s">
        <v>12</v>
      </c>
      <c r="G3350">
        <v>2400000</v>
      </c>
      <c r="H3350">
        <v>2006</v>
      </c>
      <c r="I3350">
        <v>5.0999999999999996</v>
      </c>
    </row>
    <row r="3351" spans="1:9" x14ac:dyDescent="0.45">
      <c r="A3351" t="s">
        <v>5136</v>
      </c>
      <c r="B3351">
        <v>101</v>
      </c>
      <c r="C3351">
        <v>327919</v>
      </c>
      <c r="D3351" t="s">
        <v>662</v>
      </c>
      <c r="E3351" t="s">
        <v>5596</v>
      </c>
      <c r="F3351" t="s">
        <v>12</v>
      </c>
      <c r="G3351">
        <v>1500000</v>
      </c>
      <c r="H3351">
        <v>2006</v>
      </c>
      <c r="I3351">
        <v>7.7</v>
      </c>
    </row>
    <row r="3352" spans="1:9" x14ac:dyDescent="0.45">
      <c r="A3352" t="s">
        <v>936</v>
      </c>
      <c r="B3352">
        <v>120</v>
      </c>
      <c r="C3352">
        <v>76400000</v>
      </c>
      <c r="D3352" t="s">
        <v>937</v>
      </c>
      <c r="E3352" t="s">
        <v>5597</v>
      </c>
      <c r="F3352" t="s">
        <v>12</v>
      </c>
      <c r="G3352">
        <v>2280000</v>
      </c>
      <c r="H3352">
        <v>1940</v>
      </c>
      <c r="I3352">
        <v>7.8</v>
      </c>
    </row>
    <row r="3353" spans="1:9" x14ac:dyDescent="0.45">
      <c r="A3353" t="s">
        <v>2332</v>
      </c>
      <c r="B3353">
        <v>91</v>
      </c>
      <c r="C3353">
        <v>36200000</v>
      </c>
      <c r="D3353" t="s">
        <v>1847</v>
      </c>
      <c r="E3353" t="s">
        <v>5598</v>
      </c>
      <c r="F3353" t="s">
        <v>12</v>
      </c>
      <c r="G3353">
        <v>4000000</v>
      </c>
      <c r="H3353">
        <v>1982</v>
      </c>
      <c r="I3353">
        <v>5.7</v>
      </c>
    </row>
    <row r="3354" spans="1:9" x14ac:dyDescent="0.45">
      <c r="A3354" t="s">
        <v>5599</v>
      </c>
      <c r="B3354">
        <v>92</v>
      </c>
      <c r="C3354">
        <v>21300000</v>
      </c>
      <c r="D3354" t="s">
        <v>1020</v>
      </c>
      <c r="E3354" t="s">
        <v>5600</v>
      </c>
      <c r="F3354" t="s">
        <v>12</v>
      </c>
      <c r="G3354">
        <v>2200000</v>
      </c>
      <c r="H3354">
        <v>1985</v>
      </c>
      <c r="I3354">
        <v>4.7</v>
      </c>
    </row>
    <row r="3355" spans="1:9" x14ac:dyDescent="0.45">
      <c r="A3355" t="s">
        <v>5516</v>
      </c>
      <c r="B3355">
        <v>117</v>
      </c>
      <c r="C3355">
        <v>379643</v>
      </c>
      <c r="D3355" t="s">
        <v>1152</v>
      </c>
      <c r="E3355" t="s">
        <v>5601</v>
      </c>
      <c r="F3355" t="s">
        <v>12</v>
      </c>
      <c r="G3355">
        <v>2200000</v>
      </c>
      <c r="H3355">
        <v>2007</v>
      </c>
      <c r="I3355">
        <v>5.9</v>
      </c>
    </row>
    <row r="3356" spans="1:9" x14ac:dyDescent="0.45">
      <c r="A3356" t="s">
        <v>5602</v>
      </c>
      <c r="B3356">
        <v>120</v>
      </c>
      <c r="C3356">
        <v>12985267</v>
      </c>
      <c r="D3356" t="s">
        <v>1152</v>
      </c>
      <c r="E3356" t="s">
        <v>5603</v>
      </c>
      <c r="F3356" t="s">
        <v>12</v>
      </c>
      <c r="G3356">
        <v>2300000</v>
      </c>
      <c r="H3356">
        <v>2015</v>
      </c>
      <c r="I3356">
        <v>5.9</v>
      </c>
    </row>
    <row r="3357" spans="1:9" x14ac:dyDescent="0.45">
      <c r="A3357" t="s">
        <v>5604</v>
      </c>
      <c r="B3357">
        <v>172</v>
      </c>
      <c r="C3357">
        <v>23650000</v>
      </c>
      <c r="D3357" t="s">
        <v>1865</v>
      </c>
      <c r="E3357" t="s">
        <v>5605</v>
      </c>
      <c r="F3357" t="s">
        <v>12</v>
      </c>
      <c r="G3357">
        <v>2100000</v>
      </c>
      <c r="H3357">
        <v>1946</v>
      </c>
      <c r="I3357">
        <v>8.1</v>
      </c>
    </row>
    <row r="3358" spans="1:9" x14ac:dyDescent="0.45">
      <c r="A3358" t="s">
        <v>5607</v>
      </c>
      <c r="B3358">
        <v>89</v>
      </c>
      <c r="C3358">
        <v>313436</v>
      </c>
      <c r="D3358" t="s">
        <v>863</v>
      </c>
      <c r="E3358" t="s">
        <v>5608</v>
      </c>
      <c r="F3358" t="s">
        <v>5138</v>
      </c>
      <c r="G3358">
        <v>15500000</v>
      </c>
      <c r="H3358">
        <v>2001</v>
      </c>
      <c r="I3358">
        <v>7.6</v>
      </c>
    </row>
    <row r="3359" spans="1:9" x14ac:dyDescent="0.45">
      <c r="A3359" t="s">
        <v>5609</v>
      </c>
      <c r="B3359">
        <v>125</v>
      </c>
      <c r="C3359">
        <v>3330</v>
      </c>
      <c r="D3359" t="s">
        <v>662</v>
      </c>
      <c r="E3359" t="s">
        <v>5610</v>
      </c>
      <c r="F3359" t="s">
        <v>12</v>
      </c>
      <c r="G3359">
        <v>2100000</v>
      </c>
      <c r="H3359">
        <v>2015</v>
      </c>
      <c r="I3359">
        <v>7.2</v>
      </c>
    </row>
    <row r="3360" spans="1:9" x14ac:dyDescent="0.45">
      <c r="A3360" t="s">
        <v>1892</v>
      </c>
      <c r="B3360">
        <v>115</v>
      </c>
      <c r="C3360">
        <v>24800000</v>
      </c>
      <c r="D3360" t="s">
        <v>17</v>
      </c>
      <c r="E3360" t="s">
        <v>5611</v>
      </c>
      <c r="F3360" t="s">
        <v>12</v>
      </c>
      <c r="G3360">
        <v>2000000</v>
      </c>
      <c r="H3360">
        <v>1963</v>
      </c>
      <c r="I3360">
        <v>7.5</v>
      </c>
    </row>
    <row r="3361" spans="1:9" x14ac:dyDescent="0.45">
      <c r="A3361" t="s">
        <v>5612</v>
      </c>
      <c r="B3361">
        <v>96</v>
      </c>
      <c r="C3361">
        <v>792966</v>
      </c>
      <c r="D3361" t="s">
        <v>5613</v>
      </c>
      <c r="E3361" t="s">
        <v>5614</v>
      </c>
      <c r="F3361" t="s">
        <v>12</v>
      </c>
      <c r="G3361">
        <v>2300000</v>
      </c>
      <c r="H3361">
        <v>1989</v>
      </c>
      <c r="I3361">
        <v>5.0999999999999996</v>
      </c>
    </row>
    <row r="3362" spans="1:9" x14ac:dyDescent="0.45">
      <c r="A3362" t="s">
        <v>5615</v>
      </c>
      <c r="B3362">
        <v>100</v>
      </c>
      <c r="C3362">
        <v>14673301</v>
      </c>
      <c r="D3362" t="s">
        <v>1704</v>
      </c>
      <c r="E3362" t="s">
        <v>5616</v>
      </c>
      <c r="F3362" t="s">
        <v>12</v>
      </c>
      <c r="G3362">
        <v>2000000</v>
      </c>
      <c r="H3362">
        <v>2014</v>
      </c>
      <c r="I3362">
        <v>6.9</v>
      </c>
    </row>
    <row r="3363" spans="1:9" x14ac:dyDescent="0.45">
      <c r="A3363" t="s">
        <v>281</v>
      </c>
      <c r="B3363">
        <v>87</v>
      </c>
      <c r="C3363">
        <v>9003011</v>
      </c>
      <c r="D3363" t="s">
        <v>78</v>
      </c>
      <c r="E3363" t="s">
        <v>5617</v>
      </c>
      <c r="F3363" t="s">
        <v>12</v>
      </c>
      <c r="G3363">
        <v>2000000</v>
      </c>
      <c r="H3363">
        <v>1981</v>
      </c>
      <c r="I3363">
        <v>7.6</v>
      </c>
    </row>
    <row r="3364" spans="1:9" x14ac:dyDescent="0.45">
      <c r="A3364" t="s">
        <v>5618</v>
      </c>
      <c r="B3364">
        <v>102</v>
      </c>
      <c r="C3364">
        <v>11546543</v>
      </c>
      <c r="D3364" t="s">
        <v>735</v>
      </c>
      <c r="E3364" t="s">
        <v>5619</v>
      </c>
      <c r="F3364" t="s">
        <v>2389</v>
      </c>
      <c r="G3364">
        <v>2000000</v>
      </c>
      <c r="H3364">
        <v>1994</v>
      </c>
      <c r="I3364">
        <v>7.6</v>
      </c>
    </row>
    <row r="3365" spans="1:9" x14ac:dyDescent="0.45">
      <c r="A3365" t="s">
        <v>2739</v>
      </c>
      <c r="B3365">
        <v>118</v>
      </c>
      <c r="C3365">
        <v>11533945</v>
      </c>
      <c r="D3365" t="s">
        <v>4607</v>
      </c>
      <c r="E3365" t="s">
        <v>5620</v>
      </c>
      <c r="F3365" t="s">
        <v>12</v>
      </c>
      <c r="G3365">
        <v>2000000</v>
      </c>
      <c r="H3365">
        <v>1999</v>
      </c>
      <c r="I3365">
        <v>7.6</v>
      </c>
    </row>
    <row r="3366" spans="1:9" x14ac:dyDescent="0.45">
      <c r="A3366" t="s">
        <v>5621</v>
      </c>
      <c r="B3366">
        <v>86</v>
      </c>
      <c r="C3366">
        <v>12555230</v>
      </c>
      <c r="D3366" t="s">
        <v>2037</v>
      </c>
      <c r="E3366" t="s">
        <v>5622</v>
      </c>
      <c r="F3366" t="s">
        <v>12</v>
      </c>
      <c r="G3366">
        <v>2000000</v>
      </c>
      <c r="H3366">
        <v>2011</v>
      </c>
      <c r="I3366">
        <v>5.3</v>
      </c>
    </row>
    <row r="3367" spans="1:9" x14ac:dyDescent="0.45">
      <c r="A3367" t="s">
        <v>620</v>
      </c>
      <c r="B3367">
        <v>137</v>
      </c>
      <c r="C3367">
        <v>11284657</v>
      </c>
      <c r="D3367" t="s">
        <v>1366</v>
      </c>
      <c r="E3367" t="s">
        <v>5623</v>
      </c>
      <c r="F3367" t="s">
        <v>2838</v>
      </c>
      <c r="G3367">
        <v>2000000</v>
      </c>
      <c r="H3367">
        <v>2006</v>
      </c>
      <c r="I3367">
        <v>8.5</v>
      </c>
    </row>
    <row r="3368" spans="1:9" x14ac:dyDescent="0.45">
      <c r="A3368" t="s">
        <v>5292</v>
      </c>
      <c r="B3368">
        <v>129</v>
      </c>
      <c r="C3368">
        <v>34522221</v>
      </c>
      <c r="D3368" t="s">
        <v>1152</v>
      </c>
      <c r="E3368" t="s">
        <v>5624</v>
      </c>
      <c r="F3368" t="s">
        <v>12</v>
      </c>
      <c r="G3368">
        <v>2000000</v>
      </c>
      <c r="H3368">
        <v>2011</v>
      </c>
      <c r="I3368">
        <v>7</v>
      </c>
    </row>
    <row r="3369" spans="1:9" x14ac:dyDescent="0.45">
      <c r="A3369" t="s">
        <v>5625</v>
      </c>
      <c r="B3369">
        <v>80</v>
      </c>
      <c r="C3369">
        <v>7002255</v>
      </c>
      <c r="D3369" t="s">
        <v>5626</v>
      </c>
      <c r="E3369" t="s">
        <v>5627</v>
      </c>
      <c r="F3369" t="s">
        <v>496</v>
      </c>
      <c r="G3369">
        <v>9500000</v>
      </c>
      <c r="H3369">
        <v>2003</v>
      </c>
      <c r="I3369">
        <v>7.8</v>
      </c>
    </row>
    <row r="3370" spans="1:9" x14ac:dyDescent="0.45">
      <c r="A3370" t="s">
        <v>5628</v>
      </c>
      <c r="B3370">
        <v>89</v>
      </c>
      <c r="C3370">
        <v>6719300</v>
      </c>
      <c r="D3370" t="s">
        <v>863</v>
      </c>
      <c r="E3370" t="s">
        <v>5629</v>
      </c>
      <c r="F3370" t="s">
        <v>12</v>
      </c>
      <c r="G3370">
        <v>2000000</v>
      </c>
      <c r="H3370">
        <v>1998</v>
      </c>
      <c r="I3370">
        <v>7.2</v>
      </c>
    </row>
    <row r="3371" spans="1:9" x14ac:dyDescent="0.45">
      <c r="A3371" t="s">
        <v>2944</v>
      </c>
      <c r="B3371">
        <v>80</v>
      </c>
      <c r="C3371">
        <v>5792822</v>
      </c>
      <c r="D3371" t="s">
        <v>73</v>
      </c>
      <c r="E3371" t="s">
        <v>5630</v>
      </c>
      <c r="F3371" t="s">
        <v>12</v>
      </c>
      <c r="G3371">
        <v>2700000</v>
      </c>
      <c r="H3371">
        <v>2004</v>
      </c>
      <c r="I3371">
        <v>8</v>
      </c>
    </row>
    <row r="3372" spans="1:9" x14ac:dyDescent="0.45">
      <c r="A3372" t="s">
        <v>383</v>
      </c>
      <c r="B3372">
        <v>115</v>
      </c>
      <c r="C3372">
        <v>5383834</v>
      </c>
      <c r="D3372" t="s">
        <v>1366</v>
      </c>
      <c r="E3372" t="s">
        <v>5631</v>
      </c>
      <c r="F3372" t="s">
        <v>944</v>
      </c>
      <c r="G3372">
        <v>2000000</v>
      </c>
      <c r="H3372">
        <v>2000</v>
      </c>
      <c r="I3372">
        <v>8.1</v>
      </c>
    </row>
    <row r="3373" spans="1:9" x14ac:dyDescent="0.45">
      <c r="A3373" t="s">
        <v>2042</v>
      </c>
      <c r="B3373">
        <v>100</v>
      </c>
      <c r="C3373">
        <v>4599680</v>
      </c>
      <c r="D3373" t="s">
        <v>1152</v>
      </c>
      <c r="E3373" t="s">
        <v>5632</v>
      </c>
      <c r="F3373" t="s">
        <v>12</v>
      </c>
      <c r="G3373">
        <v>1500000</v>
      </c>
      <c r="H3373">
        <v>2003</v>
      </c>
      <c r="I3373">
        <v>6.8</v>
      </c>
    </row>
    <row r="3374" spans="1:9" x14ac:dyDescent="0.45">
      <c r="A3374" t="s">
        <v>5634</v>
      </c>
      <c r="B3374">
        <v>100</v>
      </c>
      <c r="C3374">
        <v>6531491</v>
      </c>
      <c r="D3374" t="s">
        <v>1152</v>
      </c>
      <c r="E3374" t="s">
        <v>5635</v>
      </c>
      <c r="F3374" t="s">
        <v>12</v>
      </c>
      <c r="G3374">
        <v>2000000</v>
      </c>
      <c r="H3374">
        <v>2010</v>
      </c>
      <c r="I3374">
        <v>7.2</v>
      </c>
    </row>
    <row r="3375" spans="1:9" x14ac:dyDescent="0.45">
      <c r="A3375" t="s">
        <v>5636</v>
      </c>
      <c r="B3375">
        <v>91</v>
      </c>
      <c r="C3375">
        <v>3885134</v>
      </c>
      <c r="D3375" t="s">
        <v>863</v>
      </c>
      <c r="E3375" t="s">
        <v>5637</v>
      </c>
      <c r="F3375" t="s">
        <v>12</v>
      </c>
      <c r="G3375">
        <v>2000000</v>
      </c>
      <c r="H3375">
        <v>2005</v>
      </c>
      <c r="I3375">
        <v>7.4</v>
      </c>
    </row>
    <row r="3376" spans="1:9" x14ac:dyDescent="0.45">
      <c r="A3376" t="s">
        <v>5639</v>
      </c>
      <c r="B3376">
        <v>96</v>
      </c>
      <c r="C3376">
        <v>3590010</v>
      </c>
      <c r="D3376" t="s">
        <v>2557</v>
      </c>
      <c r="E3376" t="s">
        <v>5640</v>
      </c>
      <c r="F3376" t="s">
        <v>12</v>
      </c>
      <c r="G3376">
        <v>2000000</v>
      </c>
      <c r="H3376">
        <v>2015</v>
      </c>
      <c r="I3376">
        <v>6.1</v>
      </c>
    </row>
    <row r="3377" spans="1:9" x14ac:dyDescent="0.45">
      <c r="A3377" t="s">
        <v>169</v>
      </c>
      <c r="B3377">
        <v>116</v>
      </c>
      <c r="C3377">
        <v>3335839</v>
      </c>
      <c r="D3377" t="s">
        <v>152</v>
      </c>
      <c r="E3377" t="s">
        <v>5641</v>
      </c>
      <c r="F3377" t="s">
        <v>12</v>
      </c>
      <c r="G3377">
        <v>2000000</v>
      </c>
      <c r="H3377">
        <v>2005</v>
      </c>
      <c r="I3377">
        <v>7</v>
      </c>
    </row>
    <row r="3378" spans="1:9" x14ac:dyDescent="0.45">
      <c r="A3378" t="s">
        <v>2250</v>
      </c>
      <c r="B3378">
        <v>97</v>
      </c>
      <c r="C3378">
        <v>2557668</v>
      </c>
      <c r="D3378" t="s">
        <v>730</v>
      </c>
      <c r="E3378" t="s">
        <v>5642</v>
      </c>
      <c r="F3378" t="s">
        <v>12</v>
      </c>
      <c r="G3378">
        <v>2000000</v>
      </c>
      <c r="H3378">
        <v>2015</v>
      </c>
      <c r="I3378">
        <v>5.3</v>
      </c>
    </row>
    <row r="3379" spans="1:9" x14ac:dyDescent="0.45">
      <c r="A3379" t="s">
        <v>520</v>
      </c>
      <c r="B3379">
        <v>101</v>
      </c>
      <c r="C3379">
        <v>2506446</v>
      </c>
      <c r="D3379" t="s">
        <v>570</v>
      </c>
      <c r="E3379" t="s">
        <v>5643</v>
      </c>
      <c r="F3379" t="s">
        <v>12</v>
      </c>
      <c r="G3379">
        <v>2000000</v>
      </c>
      <c r="H3379">
        <v>2002</v>
      </c>
      <c r="I3379">
        <v>4.7</v>
      </c>
    </row>
    <row r="3380" spans="1:9" x14ac:dyDescent="0.45">
      <c r="A3380" t="s">
        <v>5644</v>
      </c>
      <c r="B3380">
        <v>98</v>
      </c>
      <c r="C3380">
        <v>7369373</v>
      </c>
      <c r="D3380" t="s">
        <v>1020</v>
      </c>
      <c r="E3380" t="s">
        <v>5645</v>
      </c>
      <c r="F3380" t="s">
        <v>12</v>
      </c>
      <c r="G3380">
        <v>2000000</v>
      </c>
      <c r="H3380">
        <v>1986</v>
      </c>
      <c r="I3380">
        <v>5.7</v>
      </c>
    </row>
    <row r="3381" spans="1:9" x14ac:dyDescent="0.45">
      <c r="A3381" t="s">
        <v>5083</v>
      </c>
      <c r="B3381">
        <v>101</v>
      </c>
      <c r="C3381">
        <v>1984378</v>
      </c>
      <c r="D3381" t="s">
        <v>481</v>
      </c>
      <c r="E3381" t="s">
        <v>5646</v>
      </c>
      <c r="F3381" t="s">
        <v>12</v>
      </c>
      <c r="G3381">
        <v>2000000</v>
      </c>
      <c r="H3381">
        <v>2006</v>
      </c>
      <c r="I3381">
        <v>6.5</v>
      </c>
    </row>
    <row r="3382" spans="1:9" x14ac:dyDescent="0.45">
      <c r="A3382" t="s">
        <v>5647</v>
      </c>
      <c r="B3382">
        <v>90</v>
      </c>
      <c r="C3382">
        <v>2283276</v>
      </c>
      <c r="D3382" t="s">
        <v>5648</v>
      </c>
      <c r="E3382" t="s">
        <v>5649</v>
      </c>
      <c r="F3382" t="s">
        <v>3658</v>
      </c>
      <c r="G3382">
        <v>1500000</v>
      </c>
      <c r="H3382">
        <v>2008</v>
      </c>
      <c r="I3382">
        <v>8</v>
      </c>
    </row>
    <row r="3383" spans="1:9" x14ac:dyDescent="0.45">
      <c r="A3383" t="s">
        <v>5437</v>
      </c>
      <c r="B3383">
        <v>102</v>
      </c>
      <c r="C3383">
        <v>1430185</v>
      </c>
      <c r="D3383" t="s">
        <v>5650</v>
      </c>
      <c r="E3383" t="s">
        <v>5651</v>
      </c>
      <c r="F3383" t="s">
        <v>12</v>
      </c>
      <c r="G3383">
        <v>2000000</v>
      </c>
      <c r="H3383">
        <v>2007</v>
      </c>
      <c r="I3383">
        <v>8.3000000000000007</v>
      </c>
    </row>
    <row r="3384" spans="1:9" x14ac:dyDescent="0.45">
      <c r="A3384" t="s">
        <v>5652</v>
      </c>
      <c r="B3384">
        <v>102</v>
      </c>
      <c r="C3384">
        <v>1477002</v>
      </c>
      <c r="D3384" t="s">
        <v>73</v>
      </c>
      <c r="E3384" t="s">
        <v>5653</v>
      </c>
      <c r="F3384" t="s">
        <v>12</v>
      </c>
      <c r="G3384">
        <v>2000000</v>
      </c>
      <c r="H3384">
        <v>2015</v>
      </c>
      <c r="I3384">
        <v>6.9</v>
      </c>
    </row>
    <row r="3385" spans="1:9" x14ac:dyDescent="0.45">
      <c r="A3385" t="s">
        <v>5654</v>
      </c>
      <c r="B3385">
        <v>100</v>
      </c>
      <c r="C3385">
        <v>1134049</v>
      </c>
      <c r="D3385" t="s">
        <v>5655</v>
      </c>
      <c r="E3385" t="s">
        <v>5656</v>
      </c>
      <c r="F3385" t="s">
        <v>12</v>
      </c>
      <c r="G3385">
        <v>2000000</v>
      </c>
      <c r="H3385">
        <v>2007</v>
      </c>
      <c r="I3385">
        <v>8.1</v>
      </c>
    </row>
    <row r="3386" spans="1:9" x14ac:dyDescent="0.45">
      <c r="A3386" t="s">
        <v>5245</v>
      </c>
      <c r="B3386">
        <v>89</v>
      </c>
      <c r="C3386">
        <v>653621</v>
      </c>
      <c r="D3386" t="s">
        <v>5658</v>
      </c>
      <c r="E3386" t="s">
        <v>5659</v>
      </c>
      <c r="F3386" t="s">
        <v>12</v>
      </c>
      <c r="G3386">
        <v>2000000</v>
      </c>
      <c r="H3386">
        <v>2005</v>
      </c>
      <c r="I3386">
        <v>6.8</v>
      </c>
    </row>
    <row r="3387" spans="1:9" x14ac:dyDescent="0.45">
      <c r="A3387" t="s">
        <v>5660</v>
      </c>
      <c r="B3387">
        <v>86</v>
      </c>
      <c r="C3387">
        <v>535249</v>
      </c>
      <c r="D3387" t="s">
        <v>565</v>
      </c>
      <c r="E3387" t="s">
        <v>5661</v>
      </c>
      <c r="F3387" t="s">
        <v>12</v>
      </c>
      <c r="G3387">
        <v>3400000</v>
      </c>
      <c r="H3387">
        <v>2010</v>
      </c>
      <c r="I3387">
        <v>4.5999999999999996</v>
      </c>
    </row>
    <row r="3388" spans="1:9" x14ac:dyDescent="0.45">
      <c r="A3388" t="s">
        <v>5662</v>
      </c>
      <c r="B3388">
        <v>96</v>
      </c>
      <c r="C3388">
        <v>371081</v>
      </c>
      <c r="D3388" t="s">
        <v>863</v>
      </c>
      <c r="E3388" t="s">
        <v>5663</v>
      </c>
      <c r="F3388" t="s">
        <v>12</v>
      </c>
      <c r="G3388">
        <v>6000000</v>
      </c>
      <c r="H3388">
        <v>2004</v>
      </c>
      <c r="I3388">
        <v>7</v>
      </c>
    </row>
    <row r="3389" spans="1:9" x14ac:dyDescent="0.45">
      <c r="A3389" t="s">
        <v>5664</v>
      </c>
      <c r="B3389">
        <v>91</v>
      </c>
      <c r="C3389">
        <v>124494</v>
      </c>
      <c r="D3389" t="s">
        <v>5665</v>
      </c>
      <c r="E3389" t="s">
        <v>5666</v>
      </c>
      <c r="F3389" t="s">
        <v>12</v>
      </c>
      <c r="G3389">
        <v>2000000</v>
      </c>
      <c r="H3389">
        <v>1998</v>
      </c>
      <c r="I3389">
        <v>6.7</v>
      </c>
    </row>
    <row r="3390" spans="1:9" x14ac:dyDescent="0.45">
      <c r="A3390" t="s">
        <v>5667</v>
      </c>
      <c r="B3390">
        <v>85</v>
      </c>
      <c r="C3390">
        <v>100669</v>
      </c>
      <c r="D3390" t="s">
        <v>863</v>
      </c>
      <c r="E3390" t="s">
        <v>5668</v>
      </c>
      <c r="F3390" t="s">
        <v>12</v>
      </c>
      <c r="G3390">
        <v>3800000</v>
      </c>
      <c r="H3390">
        <v>2009</v>
      </c>
      <c r="I3390">
        <v>5.8</v>
      </c>
    </row>
    <row r="3391" spans="1:9" x14ac:dyDescent="0.45">
      <c r="A3391" t="s">
        <v>141</v>
      </c>
      <c r="B3391">
        <v>129</v>
      </c>
      <c r="C3391">
        <v>186354</v>
      </c>
      <c r="D3391" t="s">
        <v>1152</v>
      </c>
      <c r="E3391" t="s">
        <v>5669</v>
      </c>
      <c r="F3391" t="s">
        <v>12</v>
      </c>
      <c r="G3391">
        <v>13500000</v>
      </c>
      <c r="H3391">
        <v>2015</v>
      </c>
      <c r="I3391">
        <v>4.5</v>
      </c>
    </row>
    <row r="3392" spans="1:9" x14ac:dyDescent="0.45">
      <c r="A3392" t="s">
        <v>5670</v>
      </c>
      <c r="B3392">
        <v>95</v>
      </c>
      <c r="C3392">
        <v>17580</v>
      </c>
      <c r="D3392" t="s">
        <v>1152</v>
      </c>
      <c r="E3392" t="s">
        <v>5671</v>
      </c>
      <c r="F3392" t="s">
        <v>12</v>
      </c>
      <c r="G3392">
        <v>1500000</v>
      </c>
      <c r="H3392">
        <v>2009</v>
      </c>
      <c r="I3392">
        <v>6.2</v>
      </c>
    </row>
    <row r="3393" spans="1:9" x14ac:dyDescent="0.45">
      <c r="A3393" t="s">
        <v>5672</v>
      </c>
      <c r="B3393">
        <v>92</v>
      </c>
      <c r="C3393">
        <v>12667</v>
      </c>
      <c r="D3393" t="s">
        <v>73</v>
      </c>
      <c r="E3393" t="s">
        <v>5673</v>
      </c>
      <c r="F3393" t="s">
        <v>12</v>
      </c>
      <c r="G3393">
        <v>14000</v>
      </c>
      <c r="H3393">
        <v>2005</v>
      </c>
      <c r="I3393">
        <v>6.6</v>
      </c>
    </row>
    <row r="3394" spans="1:9" x14ac:dyDescent="0.45">
      <c r="A3394" t="s">
        <v>5674</v>
      </c>
      <c r="B3394">
        <v>96</v>
      </c>
      <c r="C3394">
        <v>198407</v>
      </c>
      <c r="D3394" t="s">
        <v>1152</v>
      </c>
      <c r="E3394" t="s">
        <v>5675</v>
      </c>
      <c r="F3394" t="s">
        <v>12</v>
      </c>
      <c r="G3394">
        <v>2000000</v>
      </c>
      <c r="H3394">
        <v>2006</v>
      </c>
      <c r="I3394">
        <v>6.6</v>
      </c>
    </row>
    <row r="3395" spans="1:9" x14ac:dyDescent="0.45">
      <c r="A3395" t="s">
        <v>5676</v>
      </c>
      <c r="B3395">
        <v>119</v>
      </c>
      <c r="C3395">
        <v>4958</v>
      </c>
      <c r="D3395" t="s">
        <v>4629</v>
      </c>
      <c r="E3395" t="s">
        <v>5677</v>
      </c>
      <c r="F3395" t="s">
        <v>12</v>
      </c>
      <c r="G3395">
        <v>2000000</v>
      </c>
      <c r="H3395">
        <v>2008</v>
      </c>
      <c r="I3395">
        <v>7.8</v>
      </c>
    </row>
    <row r="3396" spans="1:9" x14ac:dyDescent="0.45">
      <c r="A3396" t="s">
        <v>5678</v>
      </c>
      <c r="B3396">
        <v>92</v>
      </c>
      <c r="C3396">
        <v>7927</v>
      </c>
      <c r="D3396" t="s">
        <v>5679</v>
      </c>
      <c r="E3396" t="s">
        <v>5680</v>
      </c>
      <c r="F3396" t="s">
        <v>12</v>
      </c>
      <c r="G3396">
        <v>2300000</v>
      </c>
      <c r="H3396">
        <v>1947</v>
      </c>
      <c r="I3396">
        <v>7.7</v>
      </c>
    </row>
    <row r="3397" spans="1:9" x14ac:dyDescent="0.45">
      <c r="A3397" t="s">
        <v>5681</v>
      </c>
      <c r="B3397">
        <v>106</v>
      </c>
      <c r="C3397">
        <v>2436</v>
      </c>
      <c r="D3397" t="s">
        <v>5682</v>
      </c>
      <c r="E3397" t="s">
        <v>5683</v>
      </c>
      <c r="F3397" t="s">
        <v>12</v>
      </c>
      <c r="G3397">
        <v>2000000</v>
      </c>
      <c r="H3397">
        <v>2012</v>
      </c>
      <c r="I3397">
        <v>5.7</v>
      </c>
    </row>
    <row r="3398" spans="1:9" x14ac:dyDescent="0.45">
      <c r="A3398" t="s">
        <v>5684</v>
      </c>
      <c r="B3398">
        <v>99</v>
      </c>
      <c r="C3398">
        <v>4600000</v>
      </c>
      <c r="D3398" t="s">
        <v>662</v>
      </c>
      <c r="E3398" t="s">
        <v>5685</v>
      </c>
      <c r="F3398" t="s">
        <v>12</v>
      </c>
      <c r="G3398">
        <v>1900000</v>
      </c>
      <c r="H3398">
        <v>1986</v>
      </c>
      <c r="I3398">
        <v>7.1</v>
      </c>
    </row>
    <row r="3399" spans="1:9" x14ac:dyDescent="0.45">
      <c r="A3399" t="s">
        <v>4235</v>
      </c>
      <c r="B3399">
        <v>103</v>
      </c>
      <c r="C3399">
        <v>1420578</v>
      </c>
      <c r="D3399" t="s">
        <v>1777</v>
      </c>
      <c r="E3399" t="s">
        <v>5686</v>
      </c>
      <c r="F3399" t="s">
        <v>12</v>
      </c>
      <c r="G3399">
        <v>1900000</v>
      </c>
      <c r="H3399">
        <v>2003</v>
      </c>
      <c r="I3399">
        <v>6.4</v>
      </c>
    </row>
    <row r="3400" spans="1:9" x14ac:dyDescent="0.45">
      <c r="A3400" t="s">
        <v>3761</v>
      </c>
      <c r="B3400">
        <v>95</v>
      </c>
      <c r="C3400">
        <v>1028658</v>
      </c>
      <c r="D3400" t="s">
        <v>658</v>
      </c>
      <c r="E3400" t="s">
        <v>5687</v>
      </c>
      <c r="F3400" t="s">
        <v>12</v>
      </c>
      <c r="G3400">
        <v>3000000</v>
      </c>
      <c r="H3400">
        <v>2010</v>
      </c>
      <c r="I3400">
        <v>7</v>
      </c>
    </row>
    <row r="3401" spans="1:9" x14ac:dyDescent="0.45">
      <c r="A3401" t="s">
        <v>5688</v>
      </c>
      <c r="B3401">
        <v>95</v>
      </c>
      <c r="C3401">
        <v>18435</v>
      </c>
      <c r="D3401" t="s">
        <v>1152</v>
      </c>
      <c r="E3401" t="s">
        <v>5689</v>
      </c>
      <c r="F3401" t="s">
        <v>496</v>
      </c>
      <c r="G3401">
        <v>1400000</v>
      </c>
      <c r="H3401">
        <v>2006</v>
      </c>
      <c r="I3401">
        <v>5.8</v>
      </c>
    </row>
    <row r="3402" spans="1:9" x14ac:dyDescent="0.45">
      <c r="A3402" t="s">
        <v>3961</v>
      </c>
      <c r="B3402">
        <v>90</v>
      </c>
      <c r="C3402">
        <v>2957978</v>
      </c>
      <c r="D3402" t="s">
        <v>5690</v>
      </c>
      <c r="E3402" t="s">
        <v>5691</v>
      </c>
      <c r="F3402" t="s">
        <v>12</v>
      </c>
      <c r="G3402">
        <v>1000000</v>
      </c>
      <c r="H3402">
        <v>2008</v>
      </c>
      <c r="I3402">
        <v>7.8</v>
      </c>
    </row>
    <row r="3403" spans="1:9" x14ac:dyDescent="0.45">
      <c r="A3403" t="s">
        <v>5692</v>
      </c>
      <c r="B3403">
        <v>89</v>
      </c>
      <c r="C3403">
        <v>444044</v>
      </c>
      <c r="D3403" t="s">
        <v>1152</v>
      </c>
      <c r="E3403" t="s">
        <v>5693</v>
      </c>
      <c r="F3403" t="s">
        <v>12</v>
      </c>
      <c r="G3403">
        <v>1900000</v>
      </c>
      <c r="H3403">
        <v>2015</v>
      </c>
      <c r="I3403">
        <v>7.2</v>
      </c>
    </row>
    <row r="3404" spans="1:9" x14ac:dyDescent="0.45">
      <c r="A3404" t="s">
        <v>5694</v>
      </c>
      <c r="B3404">
        <v>87</v>
      </c>
      <c r="C3404">
        <v>40990055</v>
      </c>
      <c r="D3404" t="s">
        <v>1475</v>
      </c>
      <c r="E3404" t="s">
        <v>5695</v>
      </c>
      <c r="F3404" t="s">
        <v>12</v>
      </c>
      <c r="G3404">
        <v>1800000</v>
      </c>
      <c r="H3404">
        <v>2010</v>
      </c>
      <c r="I3404">
        <v>5.6</v>
      </c>
    </row>
    <row r="3405" spans="1:9" x14ac:dyDescent="0.45">
      <c r="A3405" t="s">
        <v>5696</v>
      </c>
      <c r="B3405">
        <v>118</v>
      </c>
      <c r="C3405">
        <v>5709616</v>
      </c>
      <c r="D3405" t="s">
        <v>73</v>
      </c>
      <c r="E3405" t="s">
        <v>5697</v>
      </c>
      <c r="F3405" t="s">
        <v>944</v>
      </c>
      <c r="G3405">
        <v>1800000</v>
      </c>
      <c r="H3405">
        <v>2002</v>
      </c>
      <c r="I3405">
        <v>6.8</v>
      </c>
    </row>
    <row r="3406" spans="1:9" x14ac:dyDescent="0.45">
      <c r="A3406" t="s">
        <v>5698</v>
      </c>
      <c r="B3406">
        <v>93</v>
      </c>
      <c r="C3406">
        <v>12784397</v>
      </c>
      <c r="D3406" t="s">
        <v>1777</v>
      </c>
      <c r="E3406" t="s">
        <v>5699</v>
      </c>
      <c r="F3406" t="s">
        <v>12</v>
      </c>
      <c r="G3406">
        <v>1800000</v>
      </c>
      <c r="H3406">
        <v>2012</v>
      </c>
      <c r="I3406">
        <v>7.3</v>
      </c>
    </row>
    <row r="3407" spans="1:9" x14ac:dyDescent="0.45">
      <c r="A3407" t="s">
        <v>5700</v>
      </c>
      <c r="B3407">
        <v>109</v>
      </c>
      <c r="C3407">
        <v>3050934</v>
      </c>
      <c r="D3407" t="s">
        <v>2059</v>
      </c>
      <c r="E3407" t="s">
        <v>5701</v>
      </c>
      <c r="F3407" t="s">
        <v>12</v>
      </c>
      <c r="G3407">
        <v>1800000</v>
      </c>
      <c r="H3407">
        <v>2000</v>
      </c>
      <c r="I3407">
        <v>7.3</v>
      </c>
    </row>
    <row r="3408" spans="1:9" x14ac:dyDescent="0.45">
      <c r="A3408" t="s">
        <v>4590</v>
      </c>
      <c r="B3408">
        <v>90</v>
      </c>
      <c r="C3408">
        <v>638476</v>
      </c>
      <c r="D3408" t="s">
        <v>5146</v>
      </c>
      <c r="E3408" t="s">
        <v>5702</v>
      </c>
      <c r="F3408" t="s">
        <v>12</v>
      </c>
      <c r="G3408">
        <v>1500000</v>
      </c>
      <c r="H3408">
        <v>2011</v>
      </c>
      <c r="I3408">
        <v>6.6</v>
      </c>
    </row>
    <row r="3409" spans="1:9" x14ac:dyDescent="0.45">
      <c r="A3409" t="s">
        <v>5703</v>
      </c>
      <c r="B3409">
        <v>108</v>
      </c>
      <c r="C3409">
        <v>505295</v>
      </c>
      <c r="D3409" t="s">
        <v>2325</v>
      </c>
      <c r="E3409" t="s">
        <v>5704</v>
      </c>
      <c r="F3409" t="s">
        <v>5705</v>
      </c>
      <c r="G3409">
        <v>1800000</v>
      </c>
      <c r="H3409">
        <v>2003</v>
      </c>
      <c r="I3409">
        <v>7.5</v>
      </c>
    </row>
    <row r="3410" spans="1:9" x14ac:dyDescent="0.45">
      <c r="A3410" t="s">
        <v>633</v>
      </c>
      <c r="B3410">
        <v>81</v>
      </c>
      <c r="C3410">
        <v>7267324</v>
      </c>
      <c r="D3410" t="s">
        <v>662</v>
      </c>
      <c r="E3410" t="s">
        <v>5706</v>
      </c>
      <c r="F3410" t="s">
        <v>2838</v>
      </c>
      <c r="G3410">
        <v>3500000</v>
      </c>
      <c r="H3410">
        <v>1998</v>
      </c>
      <c r="I3410">
        <v>7.8</v>
      </c>
    </row>
    <row r="3411" spans="1:9" x14ac:dyDescent="0.45">
      <c r="A3411" t="s">
        <v>5707</v>
      </c>
      <c r="B3411">
        <v>93</v>
      </c>
      <c r="C3411">
        <v>145540</v>
      </c>
      <c r="D3411" t="s">
        <v>3633</v>
      </c>
      <c r="E3411" t="s">
        <v>5708</v>
      </c>
      <c r="F3411" t="s">
        <v>12</v>
      </c>
      <c r="G3411">
        <v>500000</v>
      </c>
      <c r="H3411">
        <v>2002</v>
      </c>
      <c r="I3411">
        <v>6.7</v>
      </c>
    </row>
    <row r="3412" spans="1:9" x14ac:dyDescent="0.45">
      <c r="A3412" t="s">
        <v>4168</v>
      </c>
      <c r="B3412">
        <v>138</v>
      </c>
      <c r="C3412">
        <v>35918429</v>
      </c>
      <c r="D3412" t="s">
        <v>662</v>
      </c>
      <c r="E3412" t="s">
        <v>5709</v>
      </c>
      <c r="F3412" t="s">
        <v>12</v>
      </c>
      <c r="G3412">
        <v>1700000</v>
      </c>
      <c r="H3412">
        <v>2001</v>
      </c>
      <c r="I3412">
        <v>7.5</v>
      </c>
    </row>
    <row r="3413" spans="1:9" x14ac:dyDescent="0.45">
      <c r="A3413" t="s">
        <v>5710</v>
      </c>
      <c r="B3413">
        <v>105</v>
      </c>
      <c r="C3413">
        <v>92401</v>
      </c>
      <c r="D3413" t="s">
        <v>1847</v>
      </c>
      <c r="E3413" t="s">
        <v>5711</v>
      </c>
      <c r="F3413" t="s">
        <v>12</v>
      </c>
      <c r="G3413">
        <v>2000000</v>
      </c>
      <c r="H3413">
        <v>2010</v>
      </c>
      <c r="I3413">
        <v>6.3</v>
      </c>
    </row>
    <row r="3414" spans="1:9" x14ac:dyDescent="0.45">
      <c r="A3414" t="s">
        <v>5712</v>
      </c>
      <c r="B3414">
        <v>98</v>
      </c>
      <c r="C3414">
        <v>1943649</v>
      </c>
      <c r="D3414" t="s">
        <v>1431</v>
      </c>
      <c r="E3414" t="s">
        <v>5713</v>
      </c>
      <c r="F3414" t="s">
        <v>12</v>
      </c>
      <c r="G3414">
        <v>1700000</v>
      </c>
      <c r="H3414">
        <v>1999</v>
      </c>
      <c r="I3414">
        <v>6.3</v>
      </c>
    </row>
    <row r="3415" spans="1:9" x14ac:dyDescent="0.45">
      <c r="A3415" t="s">
        <v>5549</v>
      </c>
      <c r="B3415">
        <v>86</v>
      </c>
      <c r="C3415">
        <v>992238</v>
      </c>
      <c r="D3415" t="s">
        <v>73</v>
      </c>
      <c r="E3415" t="s">
        <v>5714</v>
      </c>
      <c r="F3415" t="s">
        <v>12</v>
      </c>
      <c r="G3415">
        <v>1700000</v>
      </c>
      <c r="H3415">
        <v>2004</v>
      </c>
      <c r="I3415">
        <v>6.8</v>
      </c>
    </row>
    <row r="3416" spans="1:9" x14ac:dyDescent="0.45">
      <c r="A3416" t="s">
        <v>5715</v>
      </c>
      <c r="B3416">
        <v>104</v>
      </c>
      <c r="C3416">
        <v>4231500</v>
      </c>
      <c r="D3416" t="s">
        <v>73</v>
      </c>
      <c r="E3416" t="s">
        <v>5716</v>
      </c>
      <c r="F3416" t="s">
        <v>1866</v>
      </c>
      <c r="G3416">
        <v>1000000</v>
      </c>
      <c r="H3416">
        <v>2013</v>
      </c>
      <c r="I3416">
        <v>7.8</v>
      </c>
    </row>
    <row r="3417" spans="1:9" x14ac:dyDescent="0.45">
      <c r="A3417" t="s">
        <v>5717</v>
      </c>
      <c r="B3417">
        <v>100</v>
      </c>
      <c r="C3417">
        <v>396035</v>
      </c>
      <c r="D3417" t="s">
        <v>73</v>
      </c>
      <c r="E3417" t="s">
        <v>5718</v>
      </c>
      <c r="F3417" t="s">
        <v>12</v>
      </c>
      <c r="G3417">
        <v>1000000</v>
      </c>
      <c r="H3417">
        <v>2004</v>
      </c>
      <c r="I3417">
        <v>6.9</v>
      </c>
    </row>
    <row r="3418" spans="1:9" x14ac:dyDescent="0.45">
      <c r="A3418" t="s">
        <v>5719</v>
      </c>
      <c r="B3418">
        <v>84</v>
      </c>
      <c r="C3418">
        <v>6026908</v>
      </c>
      <c r="D3418" t="s">
        <v>863</v>
      </c>
      <c r="E3418" t="s">
        <v>5720</v>
      </c>
      <c r="F3418" t="s">
        <v>12</v>
      </c>
      <c r="G3418">
        <v>2000000</v>
      </c>
      <c r="H3418">
        <v>1999</v>
      </c>
      <c r="I3418">
        <v>4.3</v>
      </c>
    </row>
    <row r="3419" spans="1:9" x14ac:dyDescent="0.45">
      <c r="A3419" t="s">
        <v>5721</v>
      </c>
      <c r="B3419">
        <v>95</v>
      </c>
      <c r="C3419">
        <v>1060591</v>
      </c>
      <c r="D3419" t="s">
        <v>481</v>
      </c>
      <c r="E3419" t="s">
        <v>5722</v>
      </c>
      <c r="F3419" t="s">
        <v>4786</v>
      </c>
      <c r="G3419">
        <v>1300000</v>
      </c>
      <c r="H3419">
        <v>2007</v>
      </c>
      <c r="I3419">
        <v>7.2</v>
      </c>
    </row>
    <row r="3420" spans="1:9" x14ac:dyDescent="0.45">
      <c r="A3420" t="s">
        <v>5723</v>
      </c>
      <c r="B3420">
        <v>90</v>
      </c>
      <c r="C3420">
        <v>155972</v>
      </c>
      <c r="D3420" t="s">
        <v>481</v>
      </c>
      <c r="E3420" t="s">
        <v>5724</v>
      </c>
      <c r="F3420" t="s">
        <v>3658</v>
      </c>
      <c r="G3420">
        <v>1500000</v>
      </c>
      <c r="H3420">
        <v>2006</v>
      </c>
      <c r="I3420">
        <v>7.3</v>
      </c>
    </row>
    <row r="3421" spans="1:9" x14ac:dyDescent="0.45">
      <c r="A3421" t="s">
        <v>5725</v>
      </c>
      <c r="B3421">
        <v>123</v>
      </c>
      <c r="C3421">
        <v>26893</v>
      </c>
      <c r="D3421" t="s">
        <v>1611</v>
      </c>
      <c r="E3421" t="s">
        <v>5726</v>
      </c>
      <c r="F3421" t="s">
        <v>496</v>
      </c>
      <c r="G3421">
        <v>1600000</v>
      </c>
      <c r="H3421">
        <v>1969</v>
      </c>
      <c r="I3421">
        <v>7.2</v>
      </c>
    </row>
    <row r="3422" spans="1:9" x14ac:dyDescent="0.45">
      <c r="A3422" t="s">
        <v>970</v>
      </c>
      <c r="B3422">
        <v>111</v>
      </c>
      <c r="C3422">
        <v>2580</v>
      </c>
      <c r="D3422" t="s">
        <v>2632</v>
      </c>
      <c r="E3422" t="s">
        <v>5727</v>
      </c>
      <c r="F3422" t="s">
        <v>12</v>
      </c>
      <c r="G3422">
        <v>1650000</v>
      </c>
      <c r="H3422">
        <v>2003</v>
      </c>
      <c r="I3422">
        <v>5.4</v>
      </c>
    </row>
    <row r="3423" spans="1:9" x14ac:dyDescent="0.45">
      <c r="A3423" t="s">
        <v>5728</v>
      </c>
      <c r="B3423">
        <v>108</v>
      </c>
      <c r="C3423">
        <v>19067631</v>
      </c>
      <c r="D3423" t="s">
        <v>481</v>
      </c>
      <c r="E3423" t="s">
        <v>5729</v>
      </c>
      <c r="F3423" t="s">
        <v>12</v>
      </c>
      <c r="G3423">
        <v>2000000</v>
      </c>
      <c r="H3423">
        <v>2007</v>
      </c>
      <c r="I3423">
        <v>7.1</v>
      </c>
    </row>
    <row r="3424" spans="1:9" x14ac:dyDescent="0.45">
      <c r="A3424" t="s">
        <v>5730</v>
      </c>
      <c r="B3424">
        <v>92</v>
      </c>
      <c r="C3424">
        <v>11806119</v>
      </c>
      <c r="D3424" t="s">
        <v>2351</v>
      </c>
      <c r="E3424" t="s">
        <v>5731</v>
      </c>
      <c r="F3424" t="s">
        <v>12</v>
      </c>
      <c r="G3424">
        <v>1100000</v>
      </c>
      <c r="H3424">
        <v>1988</v>
      </c>
      <c r="I3424">
        <v>6.8</v>
      </c>
    </row>
    <row r="3425" spans="1:9" x14ac:dyDescent="0.45">
      <c r="A3425" t="s">
        <v>5606</v>
      </c>
      <c r="B3425">
        <v>91</v>
      </c>
      <c r="C3425">
        <v>7417210</v>
      </c>
      <c r="D3425" t="s">
        <v>1152</v>
      </c>
      <c r="E3425" t="s">
        <v>5732</v>
      </c>
      <c r="F3425" t="s">
        <v>12</v>
      </c>
      <c r="G3425">
        <v>1500000</v>
      </c>
      <c r="H3425">
        <v>1995</v>
      </c>
      <c r="I3425">
        <v>7</v>
      </c>
    </row>
    <row r="3426" spans="1:9" x14ac:dyDescent="0.45">
      <c r="A3426" t="s">
        <v>4660</v>
      </c>
      <c r="B3426">
        <v>88</v>
      </c>
      <c r="C3426">
        <v>7362100</v>
      </c>
      <c r="D3426" t="s">
        <v>863</v>
      </c>
      <c r="E3426" t="s">
        <v>5733</v>
      </c>
      <c r="F3426" t="s">
        <v>12</v>
      </c>
      <c r="G3426">
        <v>1500000</v>
      </c>
      <c r="H3426">
        <v>2005</v>
      </c>
      <c r="I3426">
        <v>7.4</v>
      </c>
    </row>
    <row r="3427" spans="1:9" x14ac:dyDescent="0.45">
      <c r="A3427" t="s">
        <v>3035</v>
      </c>
      <c r="B3427">
        <v>97</v>
      </c>
      <c r="C3427">
        <v>7022940</v>
      </c>
      <c r="D3427" t="s">
        <v>481</v>
      </c>
      <c r="E3427" t="s">
        <v>5734</v>
      </c>
      <c r="F3427" t="s">
        <v>12</v>
      </c>
      <c r="G3427">
        <v>1000000</v>
      </c>
      <c r="H3427">
        <v>2001</v>
      </c>
      <c r="I3427">
        <v>6.7</v>
      </c>
    </row>
    <row r="3428" spans="1:9" x14ac:dyDescent="0.45">
      <c r="A3428" t="s">
        <v>2812</v>
      </c>
      <c r="B3428">
        <v>103</v>
      </c>
      <c r="C3428">
        <v>5132222</v>
      </c>
      <c r="D3428" t="s">
        <v>1288</v>
      </c>
      <c r="E3428" t="s">
        <v>5735</v>
      </c>
      <c r="F3428" t="s">
        <v>12</v>
      </c>
      <c r="G3428">
        <v>2000000</v>
      </c>
      <c r="H3428">
        <v>1994</v>
      </c>
      <c r="I3428">
        <v>7.2</v>
      </c>
    </row>
    <row r="3429" spans="1:9" x14ac:dyDescent="0.45">
      <c r="A3429" t="s">
        <v>4298</v>
      </c>
      <c r="B3429">
        <v>110</v>
      </c>
      <c r="C3429">
        <v>2365931</v>
      </c>
      <c r="D3429" t="s">
        <v>1053</v>
      </c>
      <c r="E3429" t="s">
        <v>5736</v>
      </c>
      <c r="F3429" t="s">
        <v>12</v>
      </c>
      <c r="G3429">
        <v>1500000</v>
      </c>
      <c r="H3429">
        <v>1998</v>
      </c>
      <c r="I3429">
        <v>7.5</v>
      </c>
    </row>
    <row r="3430" spans="1:9" x14ac:dyDescent="0.45">
      <c r="A3430" t="s">
        <v>114</v>
      </c>
      <c r="B3430">
        <v>103</v>
      </c>
      <c r="C3430">
        <v>53991137</v>
      </c>
      <c r="D3430" t="s">
        <v>907</v>
      </c>
      <c r="E3430" t="s">
        <v>5737</v>
      </c>
      <c r="F3430" t="s">
        <v>12</v>
      </c>
      <c r="G3430">
        <v>1500000</v>
      </c>
      <c r="H3430">
        <v>2010</v>
      </c>
      <c r="I3430">
        <v>6.8</v>
      </c>
    </row>
    <row r="3431" spans="1:9" x14ac:dyDescent="0.45">
      <c r="A3431" t="s">
        <v>5738</v>
      </c>
      <c r="B3431">
        <v>114</v>
      </c>
      <c r="C3431">
        <v>1221261</v>
      </c>
      <c r="D3431" t="s">
        <v>730</v>
      </c>
      <c r="E3431" t="s">
        <v>5739</v>
      </c>
      <c r="F3431" t="s">
        <v>944</v>
      </c>
      <c r="G3431">
        <v>1500000</v>
      </c>
      <c r="H3431">
        <v>2000</v>
      </c>
      <c r="I3431">
        <v>7.9</v>
      </c>
    </row>
    <row r="3432" spans="1:9" x14ac:dyDescent="0.45">
      <c r="A3432" t="s">
        <v>5740</v>
      </c>
      <c r="B3432">
        <v>112</v>
      </c>
      <c r="C3432">
        <v>712294</v>
      </c>
      <c r="D3432" t="s">
        <v>1152</v>
      </c>
      <c r="E3432" t="s">
        <v>5741</v>
      </c>
      <c r="F3432" t="s">
        <v>12</v>
      </c>
      <c r="G3432">
        <v>1500000</v>
      </c>
      <c r="H3432">
        <v>2005</v>
      </c>
      <c r="I3432">
        <v>6.7</v>
      </c>
    </row>
    <row r="3433" spans="1:9" x14ac:dyDescent="0.45">
      <c r="A3433" t="s">
        <v>5742</v>
      </c>
      <c r="B3433">
        <v>104</v>
      </c>
      <c r="C3433">
        <v>3447339</v>
      </c>
      <c r="D3433" t="s">
        <v>570</v>
      </c>
      <c r="E3433" t="s">
        <v>5743</v>
      </c>
      <c r="F3433" t="s">
        <v>12</v>
      </c>
      <c r="G3433">
        <v>1500000</v>
      </c>
      <c r="H3433">
        <v>2013</v>
      </c>
      <c r="I3433">
        <v>5.8</v>
      </c>
    </row>
    <row r="3434" spans="1:9" x14ac:dyDescent="0.45">
      <c r="A3434" t="s">
        <v>5345</v>
      </c>
      <c r="B3434">
        <v>99</v>
      </c>
      <c r="C3434">
        <v>418953</v>
      </c>
      <c r="D3434" t="s">
        <v>730</v>
      </c>
      <c r="E3434" t="s">
        <v>5744</v>
      </c>
      <c r="F3434" t="s">
        <v>12</v>
      </c>
      <c r="G3434">
        <v>1500000</v>
      </c>
      <c r="H3434">
        <v>1993</v>
      </c>
      <c r="I3434">
        <v>6.5</v>
      </c>
    </row>
    <row r="3435" spans="1:9" x14ac:dyDescent="0.45">
      <c r="A3435" t="s">
        <v>5745</v>
      </c>
      <c r="B3435">
        <v>98</v>
      </c>
      <c r="C3435">
        <v>406035</v>
      </c>
      <c r="D3435" t="s">
        <v>1152</v>
      </c>
      <c r="E3435" t="s">
        <v>5746</v>
      </c>
      <c r="F3435" t="s">
        <v>12</v>
      </c>
      <c r="G3435">
        <v>1500000</v>
      </c>
      <c r="H3435">
        <v>2001</v>
      </c>
      <c r="I3435">
        <v>7.2</v>
      </c>
    </row>
    <row r="3436" spans="1:9" x14ac:dyDescent="0.45">
      <c r="A3436" t="s">
        <v>4089</v>
      </c>
      <c r="B3436">
        <v>100</v>
      </c>
      <c r="C3436">
        <v>373967</v>
      </c>
      <c r="D3436" t="s">
        <v>1704</v>
      </c>
      <c r="E3436" t="s">
        <v>5747</v>
      </c>
      <c r="F3436" t="s">
        <v>12</v>
      </c>
      <c r="G3436">
        <v>1500000</v>
      </c>
      <c r="H3436">
        <v>2001</v>
      </c>
      <c r="I3436">
        <v>6.5</v>
      </c>
    </row>
    <row r="3437" spans="1:9" x14ac:dyDescent="0.45">
      <c r="A3437" t="s">
        <v>138</v>
      </c>
      <c r="B3437">
        <v>80</v>
      </c>
      <c r="C3437">
        <v>194568</v>
      </c>
      <c r="D3437" t="s">
        <v>570</v>
      </c>
      <c r="E3437" t="s">
        <v>5748</v>
      </c>
      <c r="F3437" t="s">
        <v>12</v>
      </c>
      <c r="G3437">
        <v>1500000</v>
      </c>
      <c r="H3437">
        <v>2006</v>
      </c>
      <c r="I3437">
        <v>6.2</v>
      </c>
    </row>
    <row r="3438" spans="1:9" x14ac:dyDescent="0.45">
      <c r="A3438" t="s">
        <v>5749</v>
      </c>
      <c r="B3438">
        <v>87</v>
      </c>
      <c r="C3438">
        <v>163245</v>
      </c>
      <c r="D3438" t="s">
        <v>1322</v>
      </c>
      <c r="E3438" t="s">
        <v>5750</v>
      </c>
      <c r="F3438" t="s">
        <v>12</v>
      </c>
      <c r="G3438">
        <v>1500000</v>
      </c>
      <c r="H3438">
        <v>1936</v>
      </c>
      <c r="I3438">
        <v>8.6</v>
      </c>
    </row>
    <row r="3439" spans="1:9" x14ac:dyDescent="0.45">
      <c r="A3439" t="s">
        <v>5751</v>
      </c>
      <c r="B3439">
        <v>91</v>
      </c>
      <c r="C3439">
        <v>119841</v>
      </c>
      <c r="D3439" t="s">
        <v>1152</v>
      </c>
      <c r="E3439" t="s">
        <v>5752</v>
      </c>
      <c r="F3439" t="s">
        <v>12</v>
      </c>
      <c r="G3439">
        <v>1500000</v>
      </c>
      <c r="H3439">
        <v>2002</v>
      </c>
      <c r="I3439">
        <v>6.5</v>
      </c>
    </row>
    <row r="3440" spans="1:9" x14ac:dyDescent="0.45">
      <c r="A3440" t="s">
        <v>2076</v>
      </c>
      <c r="B3440">
        <v>84</v>
      </c>
      <c r="C3440">
        <v>173066</v>
      </c>
      <c r="D3440" t="s">
        <v>948</v>
      </c>
      <c r="E3440" t="s">
        <v>5753</v>
      </c>
      <c r="F3440" t="s">
        <v>12</v>
      </c>
      <c r="G3440">
        <v>1500000</v>
      </c>
      <c r="H3440">
        <v>2007</v>
      </c>
      <c r="I3440">
        <v>6.3</v>
      </c>
    </row>
    <row r="3441" spans="1:9" x14ac:dyDescent="0.45">
      <c r="A3441" t="s">
        <v>4229</v>
      </c>
      <c r="B3441">
        <v>90</v>
      </c>
      <c r="C3441">
        <v>92362</v>
      </c>
      <c r="D3441" t="s">
        <v>863</v>
      </c>
      <c r="E3441" t="s">
        <v>5754</v>
      </c>
      <c r="F3441" t="s">
        <v>12</v>
      </c>
      <c r="G3441">
        <v>1500000</v>
      </c>
      <c r="H3441">
        <v>2005</v>
      </c>
      <c r="I3441">
        <v>4.3</v>
      </c>
    </row>
    <row r="3442" spans="1:9" x14ac:dyDescent="0.45">
      <c r="A3442" t="s">
        <v>5755</v>
      </c>
      <c r="B3442">
        <v>98</v>
      </c>
      <c r="C3442">
        <v>105943</v>
      </c>
      <c r="D3442" t="s">
        <v>565</v>
      </c>
      <c r="E3442" t="s">
        <v>5756</v>
      </c>
      <c r="F3442" t="s">
        <v>12</v>
      </c>
      <c r="G3442">
        <v>1500000</v>
      </c>
      <c r="H3442">
        <v>2015</v>
      </c>
      <c r="I3442">
        <v>6.1</v>
      </c>
    </row>
    <row r="3443" spans="1:9" x14ac:dyDescent="0.45">
      <c r="A3443" t="s">
        <v>4782</v>
      </c>
      <c r="B3443">
        <v>124</v>
      </c>
      <c r="C3443">
        <v>183490</v>
      </c>
      <c r="D3443" t="s">
        <v>1146</v>
      </c>
      <c r="E3443" t="s">
        <v>5757</v>
      </c>
      <c r="F3443" t="s">
        <v>12</v>
      </c>
      <c r="G3443">
        <v>1700000</v>
      </c>
      <c r="H3443">
        <v>2010</v>
      </c>
      <c r="I3443">
        <v>5.8</v>
      </c>
    </row>
    <row r="3444" spans="1:9" x14ac:dyDescent="0.45">
      <c r="A3444" t="s">
        <v>5758</v>
      </c>
      <c r="B3444">
        <v>95</v>
      </c>
      <c r="C3444">
        <v>3478</v>
      </c>
      <c r="D3444" t="s">
        <v>2439</v>
      </c>
      <c r="E3444" t="s">
        <v>5759</v>
      </c>
      <c r="F3444" t="s">
        <v>12</v>
      </c>
      <c r="G3444">
        <v>1500000</v>
      </c>
      <c r="H3444">
        <v>2008</v>
      </c>
      <c r="I3444">
        <v>6.7</v>
      </c>
    </row>
    <row r="3445" spans="1:9" x14ac:dyDescent="0.45">
      <c r="A3445" t="s">
        <v>5760</v>
      </c>
      <c r="B3445">
        <v>90</v>
      </c>
      <c r="C3445">
        <v>52166</v>
      </c>
      <c r="D3445" t="s">
        <v>1152</v>
      </c>
      <c r="E3445" t="s">
        <v>5761</v>
      </c>
      <c r="F3445" t="s">
        <v>12</v>
      </c>
      <c r="G3445">
        <v>2000000</v>
      </c>
      <c r="H3445">
        <v>2008</v>
      </c>
      <c r="I3445">
        <v>6.7</v>
      </c>
    </row>
    <row r="3446" spans="1:9" x14ac:dyDescent="0.45">
      <c r="A3446" t="s">
        <v>3967</v>
      </c>
      <c r="B3446">
        <v>101</v>
      </c>
      <c r="C3446">
        <v>1163508</v>
      </c>
      <c r="D3446" t="s">
        <v>301</v>
      </c>
      <c r="E3446" t="s">
        <v>5762</v>
      </c>
      <c r="F3446" t="s">
        <v>12</v>
      </c>
      <c r="G3446">
        <v>2500000</v>
      </c>
      <c r="H3446">
        <v>2012</v>
      </c>
      <c r="I3446">
        <v>5.0999999999999996</v>
      </c>
    </row>
    <row r="3447" spans="1:9" x14ac:dyDescent="0.45">
      <c r="A3447" t="s">
        <v>5763</v>
      </c>
      <c r="B3447">
        <v>83</v>
      </c>
      <c r="C3447">
        <v>184925485</v>
      </c>
      <c r="D3447" t="s">
        <v>2003</v>
      </c>
      <c r="E3447" t="s">
        <v>5764</v>
      </c>
      <c r="F3447" t="s">
        <v>12</v>
      </c>
      <c r="G3447">
        <v>2000000</v>
      </c>
      <c r="H3447">
        <v>1937</v>
      </c>
      <c r="I3447">
        <v>7.7</v>
      </c>
    </row>
    <row r="3448" spans="1:9" x14ac:dyDescent="0.45">
      <c r="A3448" t="s">
        <v>5765</v>
      </c>
      <c r="B3448">
        <v>106</v>
      </c>
      <c r="C3448">
        <v>304124</v>
      </c>
      <c r="D3448" t="s">
        <v>1152</v>
      </c>
      <c r="E3448" t="s">
        <v>5766</v>
      </c>
      <c r="F3448" t="s">
        <v>944</v>
      </c>
      <c r="G3448">
        <v>1400000</v>
      </c>
      <c r="H3448">
        <v>2004</v>
      </c>
      <c r="I3448">
        <v>6.7</v>
      </c>
    </row>
    <row r="3449" spans="1:9" x14ac:dyDescent="0.45">
      <c r="A3449" t="s">
        <v>5767</v>
      </c>
      <c r="B3449">
        <v>94</v>
      </c>
      <c r="C3449">
        <v>36830</v>
      </c>
      <c r="D3449" t="s">
        <v>5768</v>
      </c>
      <c r="E3449" t="s">
        <v>5769</v>
      </c>
      <c r="F3449" t="s">
        <v>12</v>
      </c>
      <c r="G3449">
        <v>1400000</v>
      </c>
      <c r="H3449">
        <v>2004</v>
      </c>
      <c r="I3449">
        <v>6.6</v>
      </c>
    </row>
    <row r="3450" spans="1:9" x14ac:dyDescent="0.45">
      <c r="A3450" t="s">
        <v>439</v>
      </c>
      <c r="B3450">
        <v>120</v>
      </c>
      <c r="C3450">
        <v>3650677</v>
      </c>
      <c r="D3450" t="s">
        <v>339</v>
      </c>
      <c r="E3450" t="s">
        <v>5770</v>
      </c>
      <c r="F3450" t="s">
        <v>12</v>
      </c>
      <c r="G3450">
        <v>960000</v>
      </c>
      <c r="H3450">
        <v>1998</v>
      </c>
      <c r="I3450">
        <v>8.1999999999999993</v>
      </c>
    </row>
    <row r="3451" spans="1:9" x14ac:dyDescent="0.45">
      <c r="A3451" t="s">
        <v>4865</v>
      </c>
      <c r="B3451">
        <v>105</v>
      </c>
      <c r="C3451">
        <v>1647780</v>
      </c>
      <c r="D3451" t="s">
        <v>1152</v>
      </c>
      <c r="E3451" t="s">
        <v>5771</v>
      </c>
      <c r="F3451" t="s">
        <v>4762</v>
      </c>
      <c r="G3451">
        <v>1300000</v>
      </c>
      <c r="H3451">
        <v>1998</v>
      </c>
      <c r="I3451">
        <v>8.1</v>
      </c>
    </row>
    <row r="3452" spans="1:9" x14ac:dyDescent="0.45">
      <c r="A3452" t="s">
        <v>95</v>
      </c>
      <c r="B3452">
        <v>95</v>
      </c>
      <c r="C3452">
        <v>695229</v>
      </c>
      <c r="D3452" t="s">
        <v>863</v>
      </c>
      <c r="E3452" t="s">
        <v>5772</v>
      </c>
      <c r="F3452" t="s">
        <v>12</v>
      </c>
      <c r="G3452">
        <v>1300000</v>
      </c>
      <c r="H3452">
        <v>1996</v>
      </c>
      <c r="I3452">
        <v>7.2</v>
      </c>
    </row>
    <row r="3453" spans="1:9" x14ac:dyDescent="0.45">
      <c r="A3453" t="s">
        <v>5773</v>
      </c>
      <c r="B3453">
        <v>135</v>
      </c>
      <c r="C3453">
        <v>638951</v>
      </c>
      <c r="D3453" t="s">
        <v>1152</v>
      </c>
      <c r="E3453" t="s">
        <v>5774</v>
      </c>
      <c r="F3453" t="s">
        <v>5775</v>
      </c>
      <c r="G3453">
        <v>1592000</v>
      </c>
      <c r="H3453">
        <v>2006</v>
      </c>
      <c r="I3453">
        <v>7.4</v>
      </c>
    </row>
    <row r="3454" spans="1:9" x14ac:dyDescent="0.45">
      <c r="A3454" t="s">
        <v>5776</v>
      </c>
      <c r="B3454">
        <v>105</v>
      </c>
      <c r="C3454">
        <v>609042</v>
      </c>
      <c r="D3454" t="s">
        <v>1152</v>
      </c>
      <c r="E3454" t="s">
        <v>5777</v>
      </c>
      <c r="F3454" t="s">
        <v>12</v>
      </c>
      <c r="G3454">
        <v>1300000</v>
      </c>
      <c r="H3454">
        <v>1999</v>
      </c>
      <c r="I3454">
        <v>6.5</v>
      </c>
    </row>
    <row r="3455" spans="1:9" x14ac:dyDescent="0.45">
      <c r="A3455" t="s">
        <v>5778</v>
      </c>
      <c r="B3455">
        <v>83</v>
      </c>
      <c r="C3455">
        <v>1521</v>
      </c>
      <c r="D3455" t="s">
        <v>2489</v>
      </c>
      <c r="E3455" t="s">
        <v>5779</v>
      </c>
      <c r="F3455" t="s">
        <v>12</v>
      </c>
      <c r="G3455">
        <v>1500000</v>
      </c>
      <c r="H3455">
        <v>2012</v>
      </c>
      <c r="I3455">
        <v>5.7</v>
      </c>
    </row>
    <row r="3456" spans="1:9" x14ac:dyDescent="0.45">
      <c r="A3456" t="s">
        <v>5780</v>
      </c>
      <c r="B3456">
        <v>87</v>
      </c>
      <c r="C3456">
        <v>19539</v>
      </c>
      <c r="D3456" t="s">
        <v>565</v>
      </c>
      <c r="E3456" t="s">
        <v>5781</v>
      </c>
      <c r="F3456" t="s">
        <v>12</v>
      </c>
      <c r="G3456">
        <v>1000000</v>
      </c>
      <c r="H3456">
        <v>2003</v>
      </c>
      <c r="I3456">
        <v>6.2</v>
      </c>
    </row>
    <row r="3457" spans="1:9" x14ac:dyDescent="0.45">
      <c r="A3457" t="s">
        <v>2332</v>
      </c>
      <c r="B3457">
        <v>87</v>
      </c>
      <c r="C3457">
        <v>19100000</v>
      </c>
      <c r="D3457" t="s">
        <v>1020</v>
      </c>
      <c r="E3457" t="s">
        <v>5782</v>
      </c>
      <c r="F3457" t="s">
        <v>12</v>
      </c>
      <c r="G3457">
        <v>1250000</v>
      </c>
      <c r="H3457">
        <v>1981</v>
      </c>
      <c r="I3457">
        <v>6.1</v>
      </c>
    </row>
    <row r="3458" spans="1:9" x14ac:dyDescent="0.45">
      <c r="A3458" t="s">
        <v>5530</v>
      </c>
      <c r="B3458">
        <v>80</v>
      </c>
      <c r="C3458">
        <v>2833383</v>
      </c>
      <c r="D3458" t="s">
        <v>2059</v>
      </c>
      <c r="E3458" t="s">
        <v>5783</v>
      </c>
      <c r="F3458" t="s">
        <v>12</v>
      </c>
      <c r="G3458">
        <v>427000</v>
      </c>
      <c r="H3458">
        <v>2012</v>
      </c>
      <c r="I3458">
        <v>5.7</v>
      </c>
    </row>
    <row r="3459" spans="1:9" x14ac:dyDescent="0.45">
      <c r="A3459" t="s">
        <v>520</v>
      </c>
      <c r="B3459">
        <v>100</v>
      </c>
      <c r="C3459">
        <v>24741700</v>
      </c>
      <c r="D3459" t="s">
        <v>1152</v>
      </c>
      <c r="E3459" t="s">
        <v>5784</v>
      </c>
      <c r="F3459" t="s">
        <v>12</v>
      </c>
      <c r="G3459">
        <v>1200000</v>
      </c>
      <c r="H3459">
        <v>1989</v>
      </c>
      <c r="I3459">
        <v>7.2</v>
      </c>
    </row>
    <row r="3460" spans="1:9" x14ac:dyDescent="0.45">
      <c r="A3460" t="s">
        <v>114</v>
      </c>
      <c r="B3460">
        <v>103</v>
      </c>
      <c r="C3460">
        <v>55153403</v>
      </c>
      <c r="D3460" t="s">
        <v>1020</v>
      </c>
      <c r="E3460" t="s">
        <v>5785</v>
      </c>
      <c r="F3460" t="s">
        <v>12</v>
      </c>
      <c r="G3460">
        <v>1200000</v>
      </c>
      <c r="H3460">
        <v>2004</v>
      </c>
      <c r="I3460">
        <v>7.7</v>
      </c>
    </row>
    <row r="3461" spans="1:9" x14ac:dyDescent="0.45">
      <c r="A3461" t="s">
        <v>1648</v>
      </c>
      <c r="B3461">
        <v>100</v>
      </c>
      <c r="C3461">
        <v>18488314</v>
      </c>
      <c r="D3461" t="s">
        <v>3875</v>
      </c>
      <c r="E3461" t="s">
        <v>5786</v>
      </c>
      <c r="F3461" t="s">
        <v>12</v>
      </c>
      <c r="G3461">
        <v>1200000</v>
      </c>
      <c r="H3461">
        <v>2001</v>
      </c>
      <c r="I3461">
        <v>7.1</v>
      </c>
    </row>
    <row r="3462" spans="1:9" x14ac:dyDescent="0.45">
      <c r="A3462" t="s">
        <v>5787</v>
      </c>
      <c r="B3462">
        <v>89</v>
      </c>
      <c r="C3462">
        <v>11278</v>
      </c>
      <c r="D3462" t="s">
        <v>863</v>
      </c>
      <c r="E3462" t="s">
        <v>5788</v>
      </c>
      <c r="F3462" t="s">
        <v>944</v>
      </c>
      <c r="G3462">
        <v>1300000</v>
      </c>
      <c r="H3462">
        <v>2013</v>
      </c>
      <c r="I3462">
        <v>7</v>
      </c>
    </row>
    <row r="3463" spans="1:9" x14ac:dyDescent="0.45">
      <c r="A3463" t="s">
        <v>3274</v>
      </c>
      <c r="B3463">
        <v>114</v>
      </c>
      <c r="C3463">
        <v>13876974</v>
      </c>
      <c r="D3463" t="s">
        <v>481</v>
      </c>
      <c r="E3463" t="s">
        <v>5789</v>
      </c>
      <c r="F3463" t="s">
        <v>1866</v>
      </c>
      <c r="G3463">
        <v>7000000</v>
      </c>
      <c r="H3463">
        <v>2001</v>
      </c>
      <c r="I3463">
        <v>7.4</v>
      </c>
    </row>
    <row r="3464" spans="1:9" x14ac:dyDescent="0.45">
      <c r="A3464" t="s">
        <v>4181</v>
      </c>
      <c r="B3464">
        <v>111</v>
      </c>
      <c r="C3464">
        <v>9180275</v>
      </c>
      <c r="D3464" t="s">
        <v>1152</v>
      </c>
      <c r="E3464" t="s">
        <v>5790</v>
      </c>
      <c r="F3464" t="s">
        <v>12</v>
      </c>
      <c r="G3464">
        <v>1200000</v>
      </c>
      <c r="H3464">
        <v>2000</v>
      </c>
      <c r="I3464">
        <v>7.7</v>
      </c>
    </row>
    <row r="3465" spans="1:9" x14ac:dyDescent="0.45">
      <c r="A3465" t="s">
        <v>5791</v>
      </c>
      <c r="B3465">
        <v>85</v>
      </c>
      <c r="C3465">
        <v>2199853</v>
      </c>
      <c r="D3465" t="s">
        <v>863</v>
      </c>
      <c r="E3465" t="s">
        <v>5792</v>
      </c>
      <c r="F3465" t="s">
        <v>12</v>
      </c>
      <c r="G3465">
        <v>1200000</v>
      </c>
      <c r="H3465">
        <v>1999</v>
      </c>
      <c r="I3465">
        <v>6.6</v>
      </c>
    </row>
    <row r="3466" spans="1:9" x14ac:dyDescent="0.45">
      <c r="A3466" t="s">
        <v>5793</v>
      </c>
      <c r="B3466">
        <v>113</v>
      </c>
      <c r="C3466">
        <v>2859955</v>
      </c>
      <c r="D3466" t="s">
        <v>1274</v>
      </c>
      <c r="E3466" t="s">
        <v>5794</v>
      </c>
      <c r="F3466" t="s">
        <v>12</v>
      </c>
      <c r="G3466">
        <v>1200000</v>
      </c>
      <c r="H3466">
        <v>2013</v>
      </c>
      <c r="I3466">
        <v>6</v>
      </c>
    </row>
    <row r="3467" spans="1:9" x14ac:dyDescent="0.45">
      <c r="A3467" t="s">
        <v>600</v>
      </c>
      <c r="B3467">
        <v>99</v>
      </c>
      <c r="C3467">
        <v>2812029</v>
      </c>
      <c r="D3467" t="s">
        <v>730</v>
      </c>
      <c r="E3467" t="s">
        <v>5795</v>
      </c>
      <c r="F3467" t="s">
        <v>12</v>
      </c>
      <c r="G3467">
        <v>1200000</v>
      </c>
      <c r="H3467">
        <v>1992</v>
      </c>
      <c r="I3467">
        <v>8.4</v>
      </c>
    </row>
    <row r="3468" spans="1:9" x14ac:dyDescent="0.45">
      <c r="A3468" t="s">
        <v>2818</v>
      </c>
      <c r="B3468">
        <v>142</v>
      </c>
      <c r="C3468">
        <v>6100000</v>
      </c>
      <c r="D3468" t="s">
        <v>4585</v>
      </c>
      <c r="E3468" t="s">
        <v>5796</v>
      </c>
      <c r="F3468" t="s">
        <v>3135</v>
      </c>
      <c r="G3468">
        <v>1200000</v>
      </c>
      <c r="H3468">
        <v>1966</v>
      </c>
      <c r="I3468">
        <v>8.9</v>
      </c>
    </row>
    <row r="3469" spans="1:9" x14ac:dyDescent="0.45">
      <c r="A3469" t="s">
        <v>5797</v>
      </c>
      <c r="B3469">
        <v>112</v>
      </c>
      <c r="C3469">
        <v>375723</v>
      </c>
      <c r="D3469" t="s">
        <v>863</v>
      </c>
      <c r="E3469" t="s">
        <v>5798</v>
      </c>
      <c r="F3469" t="s">
        <v>4446</v>
      </c>
      <c r="G3469">
        <v>4000000</v>
      </c>
      <c r="H3469">
        <v>2015</v>
      </c>
      <c r="I3469">
        <v>7.9</v>
      </c>
    </row>
    <row r="3470" spans="1:9" x14ac:dyDescent="0.45">
      <c r="A3470" t="s">
        <v>5799</v>
      </c>
      <c r="B3470">
        <v>108</v>
      </c>
      <c r="C3470">
        <v>594904</v>
      </c>
      <c r="D3470" t="s">
        <v>863</v>
      </c>
      <c r="E3470" t="s">
        <v>5800</v>
      </c>
      <c r="F3470" t="s">
        <v>12</v>
      </c>
      <c r="G3470">
        <v>1200000</v>
      </c>
      <c r="H3470">
        <v>2012</v>
      </c>
      <c r="I3470">
        <v>6</v>
      </c>
    </row>
    <row r="3471" spans="1:9" x14ac:dyDescent="0.45">
      <c r="A3471" t="s">
        <v>5801</v>
      </c>
      <c r="B3471">
        <v>88</v>
      </c>
      <c r="C3471">
        <v>58936</v>
      </c>
      <c r="D3471" t="s">
        <v>2129</v>
      </c>
      <c r="E3471" t="s">
        <v>5802</v>
      </c>
      <c r="F3471" t="s">
        <v>12</v>
      </c>
      <c r="G3471">
        <v>1200000</v>
      </c>
      <c r="H3471">
        <v>2001</v>
      </c>
      <c r="I3471">
        <v>6.1</v>
      </c>
    </row>
    <row r="3472" spans="1:9" x14ac:dyDescent="0.45">
      <c r="A3472" t="s">
        <v>4509</v>
      </c>
      <c r="B3472">
        <v>97</v>
      </c>
      <c r="C3472">
        <v>24784</v>
      </c>
      <c r="D3472" t="s">
        <v>23</v>
      </c>
      <c r="E3472" t="s">
        <v>5803</v>
      </c>
      <c r="F3472" t="s">
        <v>12</v>
      </c>
      <c r="G3472">
        <v>1200000</v>
      </c>
      <c r="H3472">
        <v>2011</v>
      </c>
      <c r="I3472">
        <v>7.4</v>
      </c>
    </row>
    <row r="3473" spans="1:9" x14ac:dyDescent="0.45">
      <c r="A3473" t="s">
        <v>5804</v>
      </c>
      <c r="B3473">
        <v>85</v>
      </c>
      <c r="C3473">
        <v>7826</v>
      </c>
      <c r="D3473" t="s">
        <v>5146</v>
      </c>
      <c r="E3473" t="s">
        <v>5805</v>
      </c>
      <c r="F3473" t="s">
        <v>12</v>
      </c>
      <c r="G3473">
        <v>1200000</v>
      </c>
      <c r="H3473">
        <v>2007</v>
      </c>
      <c r="I3473">
        <v>6.2</v>
      </c>
    </row>
    <row r="3474" spans="1:9" x14ac:dyDescent="0.45">
      <c r="A3474" t="s">
        <v>5806</v>
      </c>
      <c r="B3474">
        <v>110</v>
      </c>
      <c r="C3474">
        <v>3830</v>
      </c>
      <c r="D3474" t="s">
        <v>863</v>
      </c>
      <c r="E3474" t="s">
        <v>5807</v>
      </c>
      <c r="F3474" t="s">
        <v>944</v>
      </c>
      <c r="G3474">
        <v>1200000</v>
      </c>
      <c r="H3474">
        <v>2013</v>
      </c>
      <c r="I3474">
        <v>7.2</v>
      </c>
    </row>
    <row r="3475" spans="1:9" x14ac:dyDescent="0.45">
      <c r="A3475" t="s">
        <v>1218</v>
      </c>
      <c r="B3475">
        <v>91</v>
      </c>
      <c r="C3475">
        <v>2850263</v>
      </c>
      <c r="D3475" t="s">
        <v>5808</v>
      </c>
      <c r="E3475" t="s">
        <v>5809</v>
      </c>
      <c r="F3475" t="s">
        <v>12</v>
      </c>
      <c r="G3475">
        <v>2600000</v>
      </c>
      <c r="H3475">
        <v>1993</v>
      </c>
      <c r="I3475">
        <v>6.2</v>
      </c>
    </row>
    <row r="3476" spans="1:9" x14ac:dyDescent="0.45">
      <c r="A3476" t="s">
        <v>5810</v>
      </c>
      <c r="B3476">
        <v>94</v>
      </c>
      <c r="C3476">
        <v>16101109</v>
      </c>
      <c r="D3476" t="s">
        <v>565</v>
      </c>
      <c r="E3476" t="s">
        <v>5811</v>
      </c>
      <c r="F3476" t="s">
        <v>12</v>
      </c>
      <c r="G3476">
        <v>3000000</v>
      </c>
      <c r="H3476">
        <v>2005</v>
      </c>
      <c r="I3476">
        <v>6.8</v>
      </c>
    </row>
    <row r="3477" spans="1:9" x14ac:dyDescent="0.45">
      <c r="A3477" t="s">
        <v>5136</v>
      </c>
      <c r="B3477">
        <v>90</v>
      </c>
      <c r="C3477">
        <v>6013</v>
      </c>
      <c r="D3477" t="s">
        <v>730</v>
      </c>
      <c r="E3477" t="s">
        <v>5812</v>
      </c>
      <c r="F3477" t="s">
        <v>12</v>
      </c>
      <c r="G3477">
        <v>695393</v>
      </c>
      <c r="H3477">
        <v>2004</v>
      </c>
      <c r="I3477">
        <v>7.7</v>
      </c>
    </row>
    <row r="3478" spans="1:9" x14ac:dyDescent="0.45">
      <c r="A3478" t="s">
        <v>5813</v>
      </c>
      <c r="B3478">
        <v>92</v>
      </c>
      <c r="C3478">
        <v>1400000</v>
      </c>
      <c r="D3478" t="s">
        <v>5566</v>
      </c>
      <c r="E3478" t="s">
        <v>5814</v>
      </c>
      <c r="F3478" t="s">
        <v>12</v>
      </c>
      <c r="G3478">
        <v>1100000</v>
      </c>
      <c r="H3478">
        <v>1987</v>
      </c>
      <c r="I3478">
        <v>5.9</v>
      </c>
    </row>
    <row r="3479" spans="1:9" x14ac:dyDescent="0.45">
      <c r="A3479" t="s">
        <v>5815</v>
      </c>
      <c r="B3479">
        <v>73</v>
      </c>
      <c r="C3479">
        <v>39659</v>
      </c>
      <c r="D3479" t="s">
        <v>5816</v>
      </c>
      <c r="E3479" t="s">
        <v>5817</v>
      </c>
      <c r="F3479" t="s">
        <v>12</v>
      </c>
      <c r="G3479">
        <v>1600000</v>
      </c>
      <c r="H3479">
        <v>2002</v>
      </c>
      <c r="I3479">
        <v>7</v>
      </c>
    </row>
    <row r="3480" spans="1:9" x14ac:dyDescent="0.45">
      <c r="A3480" t="s">
        <v>5818</v>
      </c>
      <c r="B3480">
        <v>110</v>
      </c>
      <c r="C3480">
        <v>56129</v>
      </c>
      <c r="D3480" t="s">
        <v>996</v>
      </c>
      <c r="E3480" t="s">
        <v>5819</v>
      </c>
      <c r="F3480" t="s">
        <v>12</v>
      </c>
      <c r="G3480">
        <v>1100000</v>
      </c>
      <c r="H3480">
        <v>2010</v>
      </c>
      <c r="I3480">
        <v>6.1</v>
      </c>
    </row>
    <row r="3481" spans="1:9" x14ac:dyDescent="0.45">
      <c r="A3481" t="s">
        <v>5820</v>
      </c>
      <c r="B3481">
        <v>102</v>
      </c>
      <c r="C3481">
        <v>4105123</v>
      </c>
      <c r="D3481" t="s">
        <v>115</v>
      </c>
      <c r="E3481" t="s">
        <v>5821</v>
      </c>
      <c r="F3481" t="s">
        <v>5822</v>
      </c>
      <c r="G3481">
        <v>1100000</v>
      </c>
      <c r="H3481">
        <v>2011</v>
      </c>
      <c r="I3481">
        <v>7.6</v>
      </c>
    </row>
    <row r="3482" spans="1:9" x14ac:dyDescent="0.45">
      <c r="A3482" t="s">
        <v>2068</v>
      </c>
      <c r="B3482">
        <v>145</v>
      </c>
      <c r="C3482">
        <v>117235247</v>
      </c>
      <c r="D3482" t="s">
        <v>1274</v>
      </c>
      <c r="E3482" t="s">
        <v>5823</v>
      </c>
      <c r="F3482" t="s">
        <v>12</v>
      </c>
      <c r="G3482">
        <v>960000</v>
      </c>
      <c r="H3482">
        <v>1976</v>
      </c>
      <c r="I3482">
        <v>8.1</v>
      </c>
    </row>
    <row r="3483" spans="1:9" x14ac:dyDescent="0.45">
      <c r="A3483" t="s">
        <v>5824</v>
      </c>
      <c r="B3483">
        <v>83</v>
      </c>
      <c r="C3483">
        <v>31537320</v>
      </c>
      <c r="D3483" t="s">
        <v>1020</v>
      </c>
      <c r="E3483" t="s">
        <v>5825</v>
      </c>
      <c r="F3483" t="s">
        <v>12</v>
      </c>
      <c r="G3483">
        <v>1000000</v>
      </c>
      <c r="H3483">
        <v>2014</v>
      </c>
      <c r="I3483">
        <v>5.7</v>
      </c>
    </row>
    <row r="3484" spans="1:9" x14ac:dyDescent="0.45">
      <c r="A3484" t="s">
        <v>962</v>
      </c>
      <c r="B3484">
        <v>91</v>
      </c>
      <c r="C3484">
        <v>17986000</v>
      </c>
      <c r="D3484" t="s">
        <v>2124</v>
      </c>
      <c r="E3484" t="s">
        <v>5826</v>
      </c>
      <c r="F3484" t="s">
        <v>12</v>
      </c>
      <c r="G3484">
        <v>1000000</v>
      </c>
      <c r="H3484">
        <v>1981</v>
      </c>
      <c r="I3484">
        <v>6.6</v>
      </c>
    </row>
    <row r="3485" spans="1:9" x14ac:dyDescent="0.45">
      <c r="A3485" t="s">
        <v>1892</v>
      </c>
      <c r="B3485">
        <v>110</v>
      </c>
      <c r="C3485">
        <v>16067035</v>
      </c>
      <c r="D3485" t="s">
        <v>17</v>
      </c>
      <c r="E3485" t="s">
        <v>5827</v>
      </c>
      <c r="F3485" t="s">
        <v>12</v>
      </c>
      <c r="G3485">
        <v>1100000</v>
      </c>
      <c r="H3485">
        <v>1962</v>
      </c>
      <c r="I3485">
        <v>7.3</v>
      </c>
    </row>
    <row r="3486" spans="1:9" x14ac:dyDescent="0.45">
      <c r="A3486" t="s">
        <v>5828</v>
      </c>
      <c r="B3486">
        <v>86</v>
      </c>
      <c r="C3486">
        <v>18112929</v>
      </c>
      <c r="D3486" t="s">
        <v>1434</v>
      </c>
      <c r="E3486" t="s">
        <v>5829</v>
      </c>
      <c r="F3486" t="s">
        <v>12</v>
      </c>
      <c r="G3486">
        <v>1000000</v>
      </c>
      <c r="H3486">
        <v>2012</v>
      </c>
      <c r="I3486">
        <v>5</v>
      </c>
    </row>
    <row r="3487" spans="1:9" x14ac:dyDescent="0.45">
      <c r="A3487" t="s">
        <v>5830</v>
      </c>
      <c r="B3487">
        <v>86</v>
      </c>
      <c r="C3487">
        <v>14564027</v>
      </c>
      <c r="D3487" t="s">
        <v>2439</v>
      </c>
      <c r="E3487" t="s">
        <v>5831</v>
      </c>
      <c r="F3487" t="s">
        <v>12</v>
      </c>
      <c r="G3487">
        <v>1000000</v>
      </c>
      <c r="H3487">
        <v>1987</v>
      </c>
      <c r="I3487">
        <v>7</v>
      </c>
    </row>
    <row r="3488" spans="1:9" x14ac:dyDescent="0.45">
      <c r="A3488" t="s">
        <v>2912</v>
      </c>
      <c r="B3488">
        <v>90</v>
      </c>
      <c r="C3488">
        <v>10042266</v>
      </c>
      <c r="D3488" t="s">
        <v>2037</v>
      </c>
      <c r="E3488" t="s">
        <v>5832</v>
      </c>
      <c r="F3488" t="s">
        <v>12</v>
      </c>
      <c r="G3488">
        <v>1000000</v>
      </c>
      <c r="H3488">
        <v>2005</v>
      </c>
      <c r="I3488">
        <v>5.9</v>
      </c>
    </row>
    <row r="3489" spans="1:9" x14ac:dyDescent="0.45">
      <c r="A3489" t="s">
        <v>5833</v>
      </c>
      <c r="B3489">
        <v>99</v>
      </c>
      <c r="C3489">
        <v>10037390</v>
      </c>
      <c r="D3489" t="s">
        <v>1882</v>
      </c>
      <c r="E3489" t="s">
        <v>5834</v>
      </c>
      <c r="F3489" t="s">
        <v>225</v>
      </c>
      <c r="G3489">
        <v>1000000000</v>
      </c>
      <c r="H3489">
        <v>1999</v>
      </c>
      <c r="I3489">
        <v>6</v>
      </c>
    </row>
    <row r="3490" spans="1:9" x14ac:dyDescent="0.45">
      <c r="A3490" t="s">
        <v>4017</v>
      </c>
      <c r="B3490">
        <v>112</v>
      </c>
      <c r="C3490">
        <v>9701559</v>
      </c>
      <c r="D3490" t="s">
        <v>73</v>
      </c>
      <c r="E3490" t="s">
        <v>5835</v>
      </c>
      <c r="F3490" t="s">
        <v>12</v>
      </c>
      <c r="G3490">
        <v>3500000</v>
      </c>
      <c r="H3490">
        <v>2010</v>
      </c>
      <c r="I3490">
        <v>7.4</v>
      </c>
    </row>
    <row r="3491" spans="1:9" x14ac:dyDescent="0.45">
      <c r="A3491" t="s">
        <v>5836</v>
      </c>
      <c r="B3491">
        <v>103</v>
      </c>
      <c r="C3491">
        <v>9013113</v>
      </c>
      <c r="D3491" t="s">
        <v>1794</v>
      </c>
      <c r="E3491" t="s">
        <v>5837</v>
      </c>
      <c r="F3491" t="s">
        <v>12</v>
      </c>
      <c r="G3491">
        <v>1000000</v>
      </c>
      <c r="H3491">
        <v>2005</v>
      </c>
      <c r="I3491">
        <v>7.4</v>
      </c>
    </row>
    <row r="3492" spans="1:9" x14ac:dyDescent="0.45">
      <c r="A3492" t="s">
        <v>3466</v>
      </c>
      <c r="B3492">
        <v>83</v>
      </c>
      <c r="C3492">
        <v>53245055</v>
      </c>
      <c r="D3492" t="s">
        <v>2124</v>
      </c>
      <c r="E3492" t="s">
        <v>5838</v>
      </c>
      <c r="F3492" t="s">
        <v>12</v>
      </c>
      <c r="G3492">
        <v>1000000</v>
      </c>
      <c r="H3492">
        <v>2012</v>
      </c>
      <c r="I3492">
        <v>4.2</v>
      </c>
    </row>
    <row r="3493" spans="1:9" x14ac:dyDescent="0.45">
      <c r="A3493" t="s">
        <v>5839</v>
      </c>
      <c r="B3493">
        <v>109</v>
      </c>
      <c r="C3493">
        <v>9000000</v>
      </c>
      <c r="D3493" t="s">
        <v>1840</v>
      </c>
      <c r="E3493" t="s">
        <v>5840</v>
      </c>
      <c r="F3493" t="s">
        <v>12</v>
      </c>
      <c r="G3493">
        <v>900000</v>
      </c>
      <c r="H3493">
        <v>1970</v>
      </c>
      <c r="I3493">
        <v>6.2</v>
      </c>
    </row>
    <row r="3494" spans="1:9" x14ac:dyDescent="0.45">
      <c r="A3494" t="s">
        <v>4880</v>
      </c>
      <c r="B3494">
        <v>100</v>
      </c>
      <c r="C3494">
        <v>7186670</v>
      </c>
      <c r="D3494" t="s">
        <v>5188</v>
      </c>
      <c r="E3494" t="s">
        <v>5841</v>
      </c>
      <c r="F3494" t="s">
        <v>12</v>
      </c>
      <c r="G3494">
        <v>6000000</v>
      </c>
      <c r="H3494">
        <v>2013</v>
      </c>
      <c r="I3494">
        <v>5.4</v>
      </c>
    </row>
    <row r="3495" spans="1:9" x14ac:dyDescent="0.45">
      <c r="A3495" t="s">
        <v>5842</v>
      </c>
      <c r="B3495">
        <v>95</v>
      </c>
      <c r="C3495">
        <v>5997134</v>
      </c>
      <c r="D3495" t="s">
        <v>1676</v>
      </c>
      <c r="E3495" t="s">
        <v>5843</v>
      </c>
      <c r="F3495" t="s">
        <v>12</v>
      </c>
      <c r="G3495">
        <v>1000000</v>
      </c>
      <c r="H3495">
        <v>2012</v>
      </c>
      <c r="I3495">
        <v>7.2</v>
      </c>
    </row>
    <row r="3496" spans="1:9" x14ac:dyDescent="0.45">
      <c r="A3496" t="s">
        <v>4089</v>
      </c>
      <c r="B3496">
        <v>104</v>
      </c>
      <c r="C3496">
        <v>3386698</v>
      </c>
      <c r="D3496" t="s">
        <v>481</v>
      </c>
      <c r="E3496" t="s">
        <v>5844</v>
      </c>
      <c r="F3496" t="s">
        <v>12</v>
      </c>
      <c r="G3496">
        <v>1000000</v>
      </c>
      <c r="H3496">
        <v>1998</v>
      </c>
      <c r="I3496">
        <v>6.7</v>
      </c>
    </row>
    <row r="3497" spans="1:9" x14ac:dyDescent="0.45">
      <c r="A3497" t="s">
        <v>5845</v>
      </c>
      <c r="B3497">
        <v>97</v>
      </c>
      <c r="C3497">
        <v>2508841</v>
      </c>
      <c r="D3497" t="s">
        <v>662</v>
      </c>
      <c r="E3497" t="s">
        <v>5846</v>
      </c>
      <c r="F3497" t="s">
        <v>12</v>
      </c>
      <c r="G3497">
        <v>1000000</v>
      </c>
      <c r="H3497">
        <v>2008</v>
      </c>
      <c r="I3497">
        <v>7.2</v>
      </c>
    </row>
    <row r="3498" spans="1:9" x14ac:dyDescent="0.45">
      <c r="A3498" t="s">
        <v>5847</v>
      </c>
      <c r="B3498">
        <v>91</v>
      </c>
      <c r="C3498">
        <v>4946250</v>
      </c>
      <c r="D3498" t="s">
        <v>1364</v>
      </c>
      <c r="E3498" t="s">
        <v>5848</v>
      </c>
      <c r="F3498" t="s">
        <v>12</v>
      </c>
      <c r="G3498">
        <v>1000000</v>
      </c>
      <c r="H3498">
        <v>2013</v>
      </c>
      <c r="I3498">
        <v>7.4</v>
      </c>
    </row>
    <row r="3499" spans="1:9" x14ac:dyDescent="0.45">
      <c r="A3499" t="s">
        <v>5127</v>
      </c>
      <c r="B3499">
        <v>84</v>
      </c>
      <c r="C3499">
        <v>1950218</v>
      </c>
      <c r="D3499" t="s">
        <v>863</v>
      </c>
      <c r="E3499" t="s">
        <v>5849</v>
      </c>
      <c r="F3499" t="s">
        <v>12</v>
      </c>
      <c r="G3499">
        <v>1000000</v>
      </c>
      <c r="H3499">
        <v>1997</v>
      </c>
      <c r="I3499">
        <v>5.6</v>
      </c>
    </row>
    <row r="3500" spans="1:9" x14ac:dyDescent="0.45">
      <c r="A3500" t="s">
        <v>4822</v>
      </c>
      <c r="B3500">
        <v>86</v>
      </c>
      <c r="C3500">
        <v>1277257</v>
      </c>
      <c r="D3500" t="s">
        <v>481</v>
      </c>
      <c r="E3500" t="s">
        <v>5850</v>
      </c>
      <c r="F3500" t="s">
        <v>12</v>
      </c>
      <c r="G3500">
        <v>1000000</v>
      </c>
      <c r="H3500">
        <v>1996</v>
      </c>
      <c r="I3500">
        <v>6.8</v>
      </c>
    </row>
    <row r="3501" spans="1:9" x14ac:dyDescent="0.45">
      <c r="A3501" t="s">
        <v>5851</v>
      </c>
      <c r="B3501">
        <v>92</v>
      </c>
      <c r="C3501">
        <v>1677838</v>
      </c>
      <c r="D3501" t="s">
        <v>23</v>
      </c>
      <c r="E3501" t="s">
        <v>5852</v>
      </c>
      <c r="F3501" t="s">
        <v>12</v>
      </c>
      <c r="G3501">
        <v>1000000</v>
      </c>
      <c r="H3501">
        <v>2006</v>
      </c>
      <c r="I3501">
        <v>7.7</v>
      </c>
    </row>
    <row r="3502" spans="1:9" x14ac:dyDescent="0.45">
      <c r="A3502" t="s">
        <v>5853</v>
      </c>
      <c r="B3502">
        <v>94</v>
      </c>
      <c r="C3502">
        <v>1744858</v>
      </c>
      <c r="D3502" t="s">
        <v>1501</v>
      </c>
      <c r="E3502" t="s">
        <v>5854</v>
      </c>
      <c r="F3502" t="s">
        <v>12</v>
      </c>
      <c r="G3502">
        <v>1000000</v>
      </c>
      <c r="H3502">
        <v>2000</v>
      </c>
      <c r="I3502">
        <v>7</v>
      </c>
    </row>
    <row r="3503" spans="1:9" x14ac:dyDescent="0.45">
      <c r="A3503" t="s">
        <v>5855</v>
      </c>
      <c r="B3503">
        <v>100</v>
      </c>
      <c r="C3503">
        <v>982214</v>
      </c>
      <c r="D3503" t="s">
        <v>1152</v>
      </c>
      <c r="E3503" t="s">
        <v>5856</v>
      </c>
      <c r="F3503" t="s">
        <v>12</v>
      </c>
      <c r="G3503">
        <v>1000000</v>
      </c>
      <c r="H3503">
        <v>1998</v>
      </c>
      <c r="I3503">
        <v>7.2</v>
      </c>
    </row>
    <row r="3504" spans="1:9" x14ac:dyDescent="0.45">
      <c r="A3504" t="s">
        <v>5857</v>
      </c>
      <c r="B3504">
        <v>119</v>
      </c>
      <c r="C3504">
        <v>798341</v>
      </c>
      <c r="D3504" t="s">
        <v>1037</v>
      </c>
      <c r="E3504" t="s">
        <v>5858</v>
      </c>
      <c r="F3504" t="s">
        <v>12</v>
      </c>
      <c r="G3504">
        <v>1000000</v>
      </c>
      <c r="H3504">
        <v>2001</v>
      </c>
      <c r="I3504">
        <v>7.2</v>
      </c>
    </row>
    <row r="3505" spans="1:9" x14ac:dyDescent="0.45">
      <c r="A3505" t="s">
        <v>5859</v>
      </c>
      <c r="B3505">
        <v>167</v>
      </c>
      <c r="C3505">
        <v>610991</v>
      </c>
      <c r="D3505" t="s">
        <v>73</v>
      </c>
      <c r="E3505" t="s">
        <v>5860</v>
      </c>
      <c r="F3505" t="s">
        <v>1866</v>
      </c>
      <c r="G3505">
        <v>1000000</v>
      </c>
      <c r="H3505">
        <v>2000</v>
      </c>
      <c r="I3505">
        <v>6.2</v>
      </c>
    </row>
    <row r="3506" spans="1:9" x14ac:dyDescent="0.45">
      <c r="A3506" t="s">
        <v>3344</v>
      </c>
      <c r="B3506">
        <v>92</v>
      </c>
      <c r="C3506">
        <v>582024</v>
      </c>
      <c r="D3506" t="s">
        <v>1830</v>
      </c>
      <c r="E3506" t="s">
        <v>5861</v>
      </c>
      <c r="F3506" t="s">
        <v>12</v>
      </c>
      <c r="G3506">
        <v>1000000</v>
      </c>
      <c r="H3506">
        <v>1997</v>
      </c>
      <c r="I3506">
        <v>6.2</v>
      </c>
    </row>
    <row r="3507" spans="1:9" x14ac:dyDescent="0.45">
      <c r="A3507" t="s">
        <v>1806</v>
      </c>
      <c r="B3507">
        <v>108</v>
      </c>
      <c r="C3507">
        <v>548712</v>
      </c>
      <c r="D3507" t="s">
        <v>73</v>
      </c>
      <c r="E3507" t="s">
        <v>5862</v>
      </c>
      <c r="F3507" t="s">
        <v>12</v>
      </c>
      <c r="G3507">
        <v>2500000</v>
      </c>
      <c r="H3507">
        <v>2003</v>
      </c>
      <c r="I3507">
        <v>6.9</v>
      </c>
    </row>
    <row r="3508" spans="1:9" x14ac:dyDescent="0.45">
      <c r="A3508" t="s">
        <v>5863</v>
      </c>
      <c r="B3508">
        <v>97</v>
      </c>
      <c r="C3508">
        <v>464655</v>
      </c>
      <c r="D3508" t="s">
        <v>863</v>
      </c>
      <c r="E3508" t="s">
        <v>5864</v>
      </c>
      <c r="F3508" t="s">
        <v>12</v>
      </c>
      <c r="G3508">
        <v>1000000</v>
      </c>
      <c r="H3508">
        <v>1997</v>
      </c>
      <c r="I3508">
        <v>7</v>
      </c>
    </row>
    <row r="3509" spans="1:9" x14ac:dyDescent="0.45">
      <c r="A3509" t="s">
        <v>5449</v>
      </c>
      <c r="B3509">
        <v>88</v>
      </c>
      <c r="C3509">
        <v>464126</v>
      </c>
      <c r="D3509" t="s">
        <v>1152</v>
      </c>
      <c r="E3509" t="s">
        <v>5865</v>
      </c>
      <c r="F3509" t="s">
        <v>12</v>
      </c>
      <c r="G3509">
        <v>1000000</v>
      </c>
      <c r="H3509">
        <v>2002</v>
      </c>
      <c r="I3509">
        <v>6.7</v>
      </c>
    </row>
    <row r="3510" spans="1:9" x14ac:dyDescent="0.45">
      <c r="A3510" t="s">
        <v>5866</v>
      </c>
      <c r="B3510">
        <v>88</v>
      </c>
      <c r="C3510">
        <v>104077</v>
      </c>
      <c r="D3510" t="s">
        <v>851</v>
      </c>
      <c r="E3510" t="s">
        <v>5867</v>
      </c>
      <c r="F3510" t="s">
        <v>12</v>
      </c>
      <c r="G3510">
        <v>1000000</v>
      </c>
      <c r="H3510">
        <v>2006</v>
      </c>
      <c r="I3510">
        <v>7.4</v>
      </c>
    </row>
    <row r="3511" spans="1:9" x14ac:dyDescent="0.45">
      <c r="A3511" t="s">
        <v>5869</v>
      </c>
      <c r="B3511">
        <v>79</v>
      </c>
      <c r="C3511">
        <v>279282</v>
      </c>
      <c r="D3511" t="s">
        <v>481</v>
      </c>
      <c r="E3511" t="s">
        <v>5870</v>
      </c>
      <c r="F3511" t="s">
        <v>12</v>
      </c>
      <c r="G3511">
        <v>1000000</v>
      </c>
      <c r="H3511">
        <v>2003</v>
      </c>
      <c r="I3511">
        <v>6.1</v>
      </c>
    </row>
    <row r="3512" spans="1:9" x14ac:dyDescent="0.45">
      <c r="A3512" t="s">
        <v>5871</v>
      </c>
      <c r="B3512">
        <v>96</v>
      </c>
      <c r="C3512">
        <v>484221</v>
      </c>
      <c r="D3512" t="s">
        <v>5872</v>
      </c>
      <c r="E3512" t="s">
        <v>5873</v>
      </c>
      <c r="F3512" t="s">
        <v>5822</v>
      </c>
      <c r="G3512">
        <v>1000000</v>
      </c>
      <c r="H3512">
        <v>2012</v>
      </c>
      <c r="I3512">
        <v>8.1999999999999993</v>
      </c>
    </row>
    <row r="3513" spans="1:9" x14ac:dyDescent="0.45">
      <c r="A3513" t="s">
        <v>5874</v>
      </c>
      <c r="B3513">
        <v>53</v>
      </c>
      <c r="C3513">
        <v>274661</v>
      </c>
      <c r="D3513" t="s">
        <v>5254</v>
      </c>
      <c r="E3513" t="s">
        <v>5875</v>
      </c>
      <c r="F3513" t="s">
        <v>12</v>
      </c>
      <c r="G3513">
        <v>1000000</v>
      </c>
      <c r="H3513">
        <v>2007</v>
      </c>
      <c r="I3513">
        <v>7.7</v>
      </c>
    </row>
    <row r="3514" spans="1:9" x14ac:dyDescent="0.45">
      <c r="A3514" t="s">
        <v>5876</v>
      </c>
      <c r="B3514">
        <v>97</v>
      </c>
      <c r="C3514">
        <v>144431</v>
      </c>
      <c r="D3514" t="s">
        <v>4924</v>
      </c>
      <c r="E3514" t="s">
        <v>5877</v>
      </c>
      <c r="F3514" t="s">
        <v>12</v>
      </c>
      <c r="G3514">
        <v>1000000</v>
      </c>
      <c r="H3514">
        <v>2006</v>
      </c>
      <c r="I3514">
        <v>7.3</v>
      </c>
    </row>
    <row r="3515" spans="1:9" x14ac:dyDescent="0.45">
      <c r="A3515" t="s">
        <v>5878</v>
      </c>
      <c r="B3515">
        <v>91</v>
      </c>
      <c r="C3515">
        <v>287761</v>
      </c>
      <c r="D3515" t="s">
        <v>5879</v>
      </c>
      <c r="E3515" t="s">
        <v>5880</v>
      </c>
      <c r="F3515" t="s">
        <v>12</v>
      </c>
      <c r="G3515">
        <v>1000000</v>
      </c>
      <c r="H3515">
        <v>2013</v>
      </c>
      <c r="I3515">
        <v>7.6</v>
      </c>
    </row>
    <row r="3516" spans="1:9" x14ac:dyDescent="0.45">
      <c r="A3516" t="s">
        <v>5881</v>
      </c>
      <c r="B3516">
        <v>93</v>
      </c>
      <c r="C3516">
        <v>100240</v>
      </c>
      <c r="D3516" t="s">
        <v>23</v>
      </c>
      <c r="E3516" t="s">
        <v>5882</v>
      </c>
      <c r="F3516" t="s">
        <v>12</v>
      </c>
      <c r="G3516">
        <v>1000000</v>
      </c>
      <c r="H3516">
        <v>2014</v>
      </c>
      <c r="I3516">
        <v>6.8</v>
      </c>
    </row>
    <row r="3517" spans="1:9" x14ac:dyDescent="0.45">
      <c r="A3517" t="s">
        <v>5883</v>
      </c>
      <c r="B3517">
        <v>112</v>
      </c>
      <c r="C3517">
        <v>96734</v>
      </c>
      <c r="D3517" t="s">
        <v>259</v>
      </c>
      <c r="E3517" t="s">
        <v>5884</v>
      </c>
      <c r="F3517" t="s">
        <v>12</v>
      </c>
      <c r="G3517">
        <v>1000000</v>
      </c>
      <c r="H3517">
        <v>2012</v>
      </c>
      <c r="I3517">
        <v>5.6</v>
      </c>
    </row>
    <row r="3518" spans="1:9" x14ac:dyDescent="0.45">
      <c r="A3518" t="s">
        <v>5885</v>
      </c>
      <c r="B3518">
        <v>160</v>
      </c>
      <c r="C3518">
        <v>49000</v>
      </c>
      <c r="D3518" t="s">
        <v>3302</v>
      </c>
      <c r="E3518" t="s">
        <v>5886</v>
      </c>
      <c r="F3518" t="s">
        <v>1866</v>
      </c>
      <c r="G3518">
        <v>1500000</v>
      </c>
      <c r="H3518">
        <v>2005</v>
      </c>
      <c r="I3518">
        <v>4.8</v>
      </c>
    </row>
    <row r="3519" spans="1:9" x14ac:dyDescent="0.45">
      <c r="A3519" t="s">
        <v>5887</v>
      </c>
      <c r="B3519">
        <v>95</v>
      </c>
      <c r="C3519">
        <v>100659</v>
      </c>
      <c r="D3519" t="s">
        <v>2124</v>
      </c>
      <c r="E3519" t="s">
        <v>5889</v>
      </c>
      <c r="F3519" t="s">
        <v>12</v>
      </c>
      <c r="G3519">
        <v>900000</v>
      </c>
      <c r="H3519">
        <v>2009</v>
      </c>
      <c r="I3519">
        <v>6.4</v>
      </c>
    </row>
    <row r="3520" spans="1:9" x14ac:dyDescent="0.45">
      <c r="A3520" t="s">
        <v>5890</v>
      </c>
      <c r="B3520">
        <v>93</v>
      </c>
      <c r="C3520">
        <v>48430</v>
      </c>
      <c r="D3520" t="s">
        <v>1984</v>
      </c>
      <c r="E3520" t="s">
        <v>5891</v>
      </c>
      <c r="F3520" t="s">
        <v>12</v>
      </c>
      <c r="G3520">
        <v>500000</v>
      </c>
      <c r="H3520">
        <v>2010</v>
      </c>
      <c r="I3520">
        <v>6.8</v>
      </c>
    </row>
    <row r="3521" spans="1:9" x14ac:dyDescent="0.45">
      <c r="A3521" t="s">
        <v>2024</v>
      </c>
      <c r="B3521">
        <v>88</v>
      </c>
      <c r="C3521">
        <v>21210</v>
      </c>
      <c r="D3521" t="s">
        <v>339</v>
      </c>
      <c r="E3521" t="s">
        <v>5892</v>
      </c>
      <c r="F3521" t="s">
        <v>12</v>
      </c>
      <c r="G3521">
        <v>1000000</v>
      </c>
      <c r="H3521">
        <v>1998</v>
      </c>
      <c r="I3521">
        <v>6.1</v>
      </c>
    </row>
    <row r="3522" spans="1:9" x14ac:dyDescent="0.45">
      <c r="A3522" t="s">
        <v>2484</v>
      </c>
      <c r="B3522">
        <v>82</v>
      </c>
      <c r="C3522">
        <v>12996</v>
      </c>
      <c r="D3522" t="s">
        <v>326</v>
      </c>
      <c r="E3522" t="s">
        <v>5893</v>
      </c>
      <c r="F3522" t="s">
        <v>12</v>
      </c>
      <c r="G3522">
        <v>1000000</v>
      </c>
      <c r="H3522">
        <v>2000</v>
      </c>
      <c r="I3522">
        <v>6</v>
      </c>
    </row>
    <row r="3523" spans="1:9" x14ac:dyDescent="0.45">
      <c r="A3523" t="s">
        <v>5894</v>
      </c>
      <c r="B3523">
        <v>78</v>
      </c>
      <c r="C3523">
        <v>10018</v>
      </c>
      <c r="D3523" t="s">
        <v>730</v>
      </c>
      <c r="E3523" t="s">
        <v>5895</v>
      </c>
      <c r="F3523" t="s">
        <v>12</v>
      </c>
      <c r="G3523">
        <v>1000000</v>
      </c>
      <c r="H3523">
        <v>2006</v>
      </c>
      <c r="I3523">
        <v>6.1</v>
      </c>
    </row>
    <row r="3524" spans="1:9" x14ac:dyDescent="0.45">
      <c r="A3524" t="s">
        <v>5896</v>
      </c>
      <c r="B3524">
        <v>97</v>
      </c>
      <c r="C3524">
        <v>62480</v>
      </c>
      <c r="D3524" t="s">
        <v>634</v>
      </c>
      <c r="E3524" t="s">
        <v>5897</v>
      </c>
      <c r="F3524" t="s">
        <v>12</v>
      </c>
      <c r="G3524">
        <v>1000000</v>
      </c>
      <c r="H3524">
        <v>2015</v>
      </c>
      <c r="I3524">
        <v>5.5</v>
      </c>
    </row>
    <row r="3525" spans="1:9" x14ac:dyDescent="0.45">
      <c r="A3525" t="s">
        <v>5898</v>
      </c>
      <c r="B3525">
        <v>81</v>
      </c>
      <c r="C3525">
        <v>6387</v>
      </c>
      <c r="D3525" t="s">
        <v>775</v>
      </c>
      <c r="E3525" t="s">
        <v>5899</v>
      </c>
      <c r="F3525" t="s">
        <v>12</v>
      </c>
      <c r="G3525">
        <v>1000000</v>
      </c>
      <c r="H3525">
        <v>2006</v>
      </c>
      <c r="I3525">
        <v>6.9</v>
      </c>
    </row>
    <row r="3526" spans="1:9" x14ac:dyDescent="0.45">
      <c r="A3526" t="s">
        <v>3317</v>
      </c>
      <c r="B3526">
        <v>88</v>
      </c>
      <c r="C3526">
        <v>721</v>
      </c>
      <c r="D3526" t="s">
        <v>259</v>
      </c>
      <c r="E3526" t="s">
        <v>5900</v>
      </c>
      <c r="F3526" t="s">
        <v>12</v>
      </c>
      <c r="G3526">
        <v>1000000</v>
      </c>
      <c r="H3526">
        <v>2006</v>
      </c>
      <c r="I3526">
        <v>4.0999999999999996</v>
      </c>
    </row>
    <row r="3527" spans="1:9" x14ac:dyDescent="0.45">
      <c r="A3527" t="s">
        <v>2471</v>
      </c>
      <c r="B3527">
        <v>96</v>
      </c>
      <c r="C3527">
        <v>703</v>
      </c>
      <c r="D3527" t="s">
        <v>863</v>
      </c>
      <c r="E3527" t="s">
        <v>5901</v>
      </c>
      <c r="F3527" t="s">
        <v>12</v>
      </c>
      <c r="G3527">
        <v>1500000</v>
      </c>
      <c r="H3527">
        <v>2001</v>
      </c>
      <c r="I3527">
        <v>5.4</v>
      </c>
    </row>
    <row r="3528" spans="1:9" x14ac:dyDescent="0.45">
      <c r="A3528" t="s">
        <v>5633</v>
      </c>
      <c r="B3528">
        <v>108</v>
      </c>
      <c r="C3528">
        <v>9600000</v>
      </c>
      <c r="D3528" t="s">
        <v>1611</v>
      </c>
      <c r="E3528" t="s">
        <v>5902</v>
      </c>
      <c r="F3528" t="s">
        <v>12</v>
      </c>
      <c r="G3528">
        <v>910000</v>
      </c>
      <c r="H3528">
        <v>1954</v>
      </c>
      <c r="I3528">
        <v>8.1999999999999993</v>
      </c>
    </row>
    <row r="3529" spans="1:9" x14ac:dyDescent="0.45">
      <c r="A3529" t="s">
        <v>5903</v>
      </c>
      <c r="B3529">
        <v>100</v>
      </c>
      <c r="C3529">
        <v>20186</v>
      </c>
      <c r="D3529" t="s">
        <v>565</v>
      </c>
      <c r="E3529" t="s">
        <v>5904</v>
      </c>
      <c r="F3529" t="s">
        <v>12</v>
      </c>
      <c r="G3529">
        <v>930000</v>
      </c>
      <c r="H3529">
        <v>2011</v>
      </c>
      <c r="I3529">
        <v>5.7</v>
      </c>
    </row>
    <row r="3530" spans="1:9" x14ac:dyDescent="0.45">
      <c r="A3530" t="s">
        <v>5905</v>
      </c>
      <c r="B3530">
        <v>113</v>
      </c>
      <c r="C3530">
        <v>1185783</v>
      </c>
      <c r="D3530" t="s">
        <v>1152</v>
      </c>
      <c r="E3530" t="s">
        <v>5906</v>
      </c>
      <c r="F3530" t="s">
        <v>5907</v>
      </c>
      <c r="G3530">
        <v>590000</v>
      </c>
      <c r="H3530">
        <v>2007</v>
      </c>
      <c r="I3530">
        <v>7.9</v>
      </c>
    </row>
    <row r="3531" spans="1:9" x14ac:dyDescent="0.45">
      <c r="A3531" t="s">
        <v>1198</v>
      </c>
      <c r="B3531">
        <v>104</v>
      </c>
      <c r="C3531">
        <v>1007962</v>
      </c>
      <c r="D3531" t="s">
        <v>730</v>
      </c>
      <c r="E3531" t="s">
        <v>5908</v>
      </c>
      <c r="F3531" t="s">
        <v>12</v>
      </c>
      <c r="G3531">
        <v>950000</v>
      </c>
      <c r="H3531">
        <v>2005</v>
      </c>
      <c r="I3531">
        <v>7.1</v>
      </c>
    </row>
    <row r="3532" spans="1:9" x14ac:dyDescent="0.45">
      <c r="A3532" t="s">
        <v>5791</v>
      </c>
      <c r="B3532">
        <v>91</v>
      </c>
      <c r="C3532">
        <v>381186</v>
      </c>
      <c r="D3532" t="s">
        <v>1366</v>
      </c>
      <c r="E3532" t="s">
        <v>5909</v>
      </c>
      <c r="F3532" t="s">
        <v>12</v>
      </c>
      <c r="G3532">
        <v>900000</v>
      </c>
      <c r="H3532">
        <v>2005</v>
      </c>
      <c r="I3532">
        <v>6.4</v>
      </c>
    </row>
    <row r="3533" spans="1:9" x14ac:dyDescent="0.45">
      <c r="A3533" t="s">
        <v>2342</v>
      </c>
      <c r="B3533">
        <v>85</v>
      </c>
      <c r="C3533">
        <v>16097842</v>
      </c>
      <c r="D3533" t="s">
        <v>2101</v>
      </c>
      <c r="E3533" t="s">
        <v>5911</v>
      </c>
      <c r="F3533" t="s">
        <v>12</v>
      </c>
      <c r="G3533">
        <v>900000</v>
      </c>
      <c r="H3533">
        <v>2013</v>
      </c>
      <c r="I3533">
        <v>7.5</v>
      </c>
    </row>
    <row r="3534" spans="1:9" x14ac:dyDescent="0.45">
      <c r="A3534" t="s">
        <v>5912</v>
      </c>
      <c r="B3534">
        <v>101</v>
      </c>
      <c r="C3534">
        <v>6643</v>
      </c>
      <c r="D3534" t="s">
        <v>5913</v>
      </c>
      <c r="E3534" t="s">
        <v>5914</v>
      </c>
      <c r="F3534" t="s">
        <v>12</v>
      </c>
      <c r="G3534">
        <v>900000</v>
      </c>
      <c r="H3534">
        <v>2012</v>
      </c>
      <c r="I3534">
        <v>6.4</v>
      </c>
    </row>
    <row r="3535" spans="1:9" x14ac:dyDescent="0.45">
      <c r="A3535" t="s">
        <v>3035</v>
      </c>
      <c r="B3535">
        <v>88</v>
      </c>
      <c r="C3535">
        <v>442638</v>
      </c>
      <c r="D3535" t="s">
        <v>1309</v>
      </c>
      <c r="E3535" t="s">
        <v>5915</v>
      </c>
      <c r="F3535" t="s">
        <v>12</v>
      </c>
      <c r="G3535">
        <v>850000</v>
      </c>
      <c r="H3535">
        <v>2007</v>
      </c>
      <c r="I3535">
        <v>7.3</v>
      </c>
    </row>
    <row r="3536" spans="1:9" x14ac:dyDescent="0.45">
      <c r="A3536" t="s">
        <v>5916</v>
      </c>
      <c r="B3536">
        <v>107</v>
      </c>
      <c r="C3536">
        <v>819939</v>
      </c>
      <c r="D3536" t="s">
        <v>481</v>
      </c>
      <c r="E3536" t="s">
        <v>5917</v>
      </c>
      <c r="F3536" t="s">
        <v>12</v>
      </c>
      <c r="G3536">
        <v>850000</v>
      </c>
      <c r="H3536">
        <v>2003</v>
      </c>
      <c r="I3536">
        <v>7.2</v>
      </c>
    </row>
    <row r="3537" spans="1:9" x14ac:dyDescent="0.45">
      <c r="A3537" t="s">
        <v>5918</v>
      </c>
      <c r="B3537">
        <v>88</v>
      </c>
      <c r="C3537">
        <v>1243961</v>
      </c>
      <c r="D3537" t="s">
        <v>565</v>
      </c>
      <c r="E3537" t="s">
        <v>5919</v>
      </c>
      <c r="F3537" t="s">
        <v>12</v>
      </c>
      <c r="G3537">
        <v>850000</v>
      </c>
      <c r="H3537">
        <v>2012</v>
      </c>
      <c r="I3537">
        <v>6</v>
      </c>
    </row>
    <row r="3538" spans="1:9" x14ac:dyDescent="0.45">
      <c r="A3538" t="s">
        <v>5920</v>
      </c>
      <c r="B3538">
        <v>95</v>
      </c>
      <c r="C3538">
        <v>15278</v>
      </c>
      <c r="D3538" t="s">
        <v>5921</v>
      </c>
      <c r="E3538" t="s">
        <v>5922</v>
      </c>
      <c r="F3538" t="s">
        <v>12</v>
      </c>
      <c r="G3538">
        <v>825000</v>
      </c>
      <c r="H3538">
        <v>2002</v>
      </c>
      <c r="I3538">
        <v>5.6</v>
      </c>
    </row>
    <row r="3539" spans="1:9" x14ac:dyDescent="0.45">
      <c r="A3539" t="s">
        <v>5923</v>
      </c>
      <c r="B3539">
        <v>123</v>
      </c>
      <c r="C3539">
        <v>7098492</v>
      </c>
      <c r="D3539" t="s">
        <v>2632</v>
      </c>
      <c r="E3539" t="s">
        <v>5924</v>
      </c>
      <c r="F3539" t="s">
        <v>5910</v>
      </c>
      <c r="G3539">
        <v>500000</v>
      </c>
      <c r="H3539">
        <v>2011</v>
      </c>
      <c r="I3539">
        <v>8.4</v>
      </c>
    </row>
    <row r="3540" spans="1:9" x14ac:dyDescent="0.45">
      <c r="A3540" t="s">
        <v>5299</v>
      </c>
      <c r="B3540">
        <v>88</v>
      </c>
      <c r="C3540">
        <v>4771000</v>
      </c>
      <c r="D3540" t="s">
        <v>863</v>
      </c>
      <c r="E3540" t="s">
        <v>5925</v>
      </c>
      <c r="F3540" t="s">
        <v>12</v>
      </c>
      <c r="G3540">
        <v>800000</v>
      </c>
      <c r="H3540">
        <v>1995</v>
      </c>
      <c r="I3540">
        <v>7.5</v>
      </c>
    </row>
    <row r="3541" spans="1:9" x14ac:dyDescent="0.45">
      <c r="A3541" t="s">
        <v>5544</v>
      </c>
      <c r="B3541">
        <v>114</v>
      </c>
      <c r="C3541">
        <v>1001437</v>
      </c>
      <c r="D3541" t="s">
        <v>73</v>
      </c>
      <c r="E3541" t="s">
        <v>5926</v>
      </c>
      <c r="F3541" t="s">
        <v>12</v>
      </c>
      <c r="G3541">
        <v>800000</v>
      </c>
      <c r="H3541">
        <v>1993</v>
      </c>
      <c r="I3541">
        <v>7.2</v>
      </c>
    </row>
    <row r="3542" spans="1:9" x14ac:dyDescent="0.45">
      <c r="A3542" t="s">
        <v>4549</v>
      </c>
      <c r="B3542">
        <v>88</v>
      </c>
      <c r="C3542">
        <v>2073984</v>
      </c>
      <c r="D3542" t="s">
        <v>73</v>
      </c>
      <c r="E3542" t="s">
        <v>5927</v>
      </c>
      <c r="F3542" t="s">
        <v>12</v>
      </c>
      <c r="G3542">
        <v>800000</v>
      </c>
      <c r="H3542">
        <v>2002</v>
      </c>
      <c r="I3542">
        <v>7.2</v>
      </c>
    </row>
    <row r="3543" spans="1:9" x14ac:dyDescent="0.45">
      <c r="A3543" t="s">
        <v>1462</v>
      </c>
      <c r="B3543">
        <v>104</v>
      </c>
      <c r="C3543">
        <v>144583</v>
      </c>
      <c r="D3543" t="s">
        <v>1366</v>
      </c>
      <c r="E3543" t="s">
        <v>5928</v>
      </c>
      <c r="F3543" t="s">
        <v>12</v>
      </c>
      <c r="G3543">
        <v>800000</v>
      </c>
      <c r="H3543">
        <v>1999</v>
      </c>
      <c r="I3543">
        <v>6.5</v>
      </c>
    </row>
    <row r="3544" spans="1:9" x14ac:dyDescent="0.45">
      <c r="A3544" t="s">
        <v>5929</v>
      </c>
      <c r="B3544">
        <v>93</v>
      </c>
      <c r="C3544">
        <v>35688</v>
      </c>
      <c r="D3544" t="s">
        <v>565</v>
      </c>
      <c r="E3544" t="s">
        <v>5930</v>
      </c>
      <c r="F3544" t="s">
        <v>12</v>
      </c>
      <c r="G3544">
        <v>600000</v>
      </c>
      <c r="H3544">
        <v>2014</v>
      </c>
      <c r="I3544">
        <v>5.0999999999999996</v>
      </c>
    </row>
    <row r="3545" spans="1:9" x14ac:dyDescent="0.45">
      <c r="A3545" t="s">
        <v>1728</v>
      </c>
      <c r="B3545">
        <v>91</v>
      </c>
      <c r="C3545">
        <v>41709</v>
      </c>
      <c r="D3545" t="s">
        <v>2489</v>
      </c>
      <c r="E3545" t="s">
        <v>5931</v>
      </c>
      <c r="F3545" t="s">
        <v>5138</v>
      </c>
      <c r="G3545">
        <v>800000</v>
      </c>
      <c r="H3545">
        <v>2009</v>
      </c>
      <c r="I3545">
        <v>6.4</v>
      </c>
    </row>
    <row r="3546" spans="1:9" x14ac:dyDescent="0.45">
      <c r="A3546" t="s">
        <v>5932</v>
      </c>
      <c r="B3546">
        <v>90</v>
      </c>
      <c r="C3546">
        <v>1310270</v>
      </c>
      <c r="D3546" t="s">
        <v>5933</v>
      </c>
      <c r="E3546" t="s">
        <v>5934</v>
      </c>
      <c r="F3546" t="s">
        <v>12</v>
      </c>
      <c r="G3546">
        <v>780000</v>
      </c>
      <c r="H3546">
        <v>2003</v>
      </c>
      <c r="I3546">
        <v>6.8</v>
      </c>
    </row>
    <row r="3547" spans="1:9" x14ac:dyDescent="0.45">
      <c r="A3547" t="s">
        <v>488</v>
      </c>
      <c r="B3547">
        <v>112</v>
      </c>
      <c r="C3547">
        <v>115000000</v>
      </c>
      <c r="D3547" t="s">
        <v>1840</v>
      </c>
      <c r="E3547" t="s">
        <v>5935</v>
      </c>
      <c r="F3547" t="s">
        <v>12</v>
      </c>
      <c r="G3547">
        <v>777000</v>
      </c>
      <c r="H3547">
        <v>1973</v>
      </c>
      <c r="I3547">
        <v>7.5</v>
      </c>
    </row>
    <row r="3548" spans="1:9" x14ac:dyDescent="0.45">
      <c r="A3548" t="s">
        <v>5936</v>
      </c>
      <c r="B3548">
        <v>86</v>
      </c>
      <c r="C3548">
        <v>5518918</v>
      </c>
      <c r="D3548" t="s">
        <v>5937</v>
      </c>
      <c r="E3548" t="s">
        <v>5938</v>
      </c>
      <c r="F3548" t="s">
        <v>12</v>
      </c>
      <c r="G3548">
        <v>750000</v>
      </c>
      <c r="H3548">
        <v>2007</v>
      </c>
      <c r="I3548">
        <v>6.9</v>
      </c>
    </row>
    <row r="3549" spans="1:9" x14ac:dyDescent="0.45">
      <c r="A3549" t="s">
        <v>80</v>
      </c>
      <c r="B3549">
        <v>86</v>
      </c>
      <c r="C3549">
        <v>4007792</v>
      </c>
      <c r="D3549" t="s">
        <v>481</v>
      </c>
      <c r="E3549" t="s">
        <v>5939</v>
      </c>
      <c r="F3549" t="s">
        <v>12</v>
      </c>
      <c r="G3549">
        <v>750000</v>
      </c>
      <c r="H3549">
        <v>2012</v>
      </c>
      <c r="I3549">
        <v>7</v>
      </c>
    </row>
    <row r="3550" spans="1:9" x14ac:dyDescent="0.45">
      <c r="A3550" t="s">
        <v>5940</v>
      </c>
      <c r="B3550">
        <v>95</v>
      </c>
      <c r="C3550">
        <v>26297</v>
      </c>
      <c r="D3550" t="s">
        <v>2246</v>
      </c>
      <c r="E3550" t="s">
        <v>5941</v>
      </c>
      <c r="F3550" t="s">
        <v>12</v>
      </c>
      <c r="G3550">
        <v>500000</v>
      </c>
      <c r="H3550">
        <v>2011</v>
      </c>
      <c r="I3550">
        <v>6.3</v>
      </c>
    </row>
    <row r="3551" spans="1:9" x14ac:dyDescent="0.45">
      <c r="A3551" t="s">
        <v>5887</v>
      </c>
      <c r="B3551">
        <v>101</v>
      </c>
      <c r="C3551">
        <v>77501</v>
      </c>
      <c r="D3551" t="s">
        <v>2124</v>
      </c>
      <c r="E3551" t="s">
        <v>5942</v>
      </c>
      <c r="F3551" t="s">
        <v>12</v>
      </c>
      <c r="G3551">
        <v>750000</v>
      </c>
      <c r="H3551">
        <v>2011</v>
      </c>
      <c r="I3551">
        <v>5.5</v>
      </c>
    </row>
    <row r="3552" spans="1:9" x14ac:dyDescent="0.45">
      <c r="A3552" t="s">
        <v>820</v>
      </c>
      <c r="B3552">
        <v>88</v>
      </c>
      <c r="C3552">
        <v>47329</v>
      </c>
      <c r="D3552" t="s">
        <v>1152</v>
      </c>
      <c r="E3552" t="s">
        <v>5943</v>
      </c>
      <c r="F3552" t="s">
        <v>12</v>
      </c>
      <c r="G3552">
        <v>750000</v>
      </c>
      <c r="H3552">
        <v>2002</v>
      </c>
      <c r="I3552">
        <v>6.6</v>
      </c>
    </row>
    <row r="3553" spans="1:9" x14ac:dyDescent="0.45">
      <c r="A3553" t="s">
        <v>5944</v>
      </c>
      <c r="B3553">
        <v>99</v>
      </c>
      <c r="C3553">
        <v>18378</v>
      </c>
      <c r="D3553" t="s">
        <v>2197</v>
      </c>
      <c r="E3553" t="s">
        <v>5945</v>
      </c>
      <c r="F3553" t="s">
        <v>12</v>
      </c>
      <c r="G3553">
        <v>900000</v>
      </c>
      <c r="H3553">
        <v>2008</v>
      </c>
      <c r="I3553">
        <v>5.2</v>
      </c>
    </row>
    <row r="3554" spans="1:9" x14ac:dyDescent="0.45">
      <c r="A3554" t="s">
        <v>4844</v>
      </c>
      <c r="B3554">
        <v>170</v>
      </c>
      <c r="C3554">
        <v>7830611</v>
      </c>
      <c r="D3554" t="s">
        <v>5946</v>
      </c>
      <c r="E3554" t="s">
        <v>5947</v>
      </c>
      <c r="F3554" t="s">
        <v>12</v>
      </c>
      <c r="G3554">
        <v>700000</v>
      </c>
      <c r="H3554">
        <v>1994</v>
      </c>
      <c r="I3554">
        <v>8.3000000000000007</v>
      </c>
    </row>
    <row r="3555" spans="1:9" x14ac:dyDescent="0.45">
      <c r="A3555" t="s">
        <v>5241</v>
      </c>
      <c r="B3555">
        <v>97</v>
      </c>
      <c r="C3555">
        <v>1141829</v>
      </c>
      <c r="D3555" t="s">
        <v>662</v>
      </c>
      <c r="E3555" t="s">
        <v>5948</v>
      </c>
      <c r="F3555" t="s">
        <v>12</v>
      </c>
      <c r="G3555">
        <v>700000</v>
      </c>
      <c r="H3555">
        <v>2001</v>
      </c>
      <c r="I3555">
        <v>7.2</v>
      </c>
    </row>
    <row r="3556" spans="1:9" x14ac:dyDescent="0.45">
      <c r="A3556" t="s">
        <v>5949</v>
      </c>
      <c r="B3556">
        <v>106</v>
      </c>
      <c r="C3556">
        <v>2694973</v>
      </c>
      <c r="D3556" t="s">
        <v>1152</v>
      </c>
      <c r="E3556" t="s">
        <v>5950</v>
      </c>
      <c r="F3556" t="s">
        <v>12</v>
      </c>
      <c r="G3556">
        <v>700000</v>
      </c>
      <c r="H3556">
        <v>2006</v>
      </c>
      <c r="I3556">
        <v>7.2</v>
      </c>
    </row>
    <row r="3557" spans="1:9" x14ac:dyDescent="0.45">
      <c r="A3557" t="s">
        <v>5951</v>
      </c>
      <c r="B3557">
        <v>107</v>
      </c>
      <c r="C3557">
        <v>10508</v>
      </c>
      <c r="D3557" t="s">
        <v>1152</v>
      </c>
      <c r="E3557" t="s">
        <v>5952</v>
      </c>
      <c r="F3557" t="s">
        <v>12</v>
      </c>
      <c r="G3557">
        <v>700000</v>
      </c>
      <c r="H3557">
        <v>1998</v>
      </c>
      <c r="I3557">
        <v>6.5</v>
      </c>
    </row>
    <row r="3558" spans="1:9" x14ac:dyDescent="0.45">
      <c r="A3558" t="s">
        <v>5953</v>
      </c>
      <c r="B3558">
        <v>84</v>
      </c>
      <c r="C3558">
        <v>2301777</v>
      </c>
      <c r="D3558" t="s">
        <v>565</v>
      </c>
      <c r="E3558" t="s">
        <v>5954</v>
      </c>
      <c r="F3558" t="s">
        <v>12</v>
      </c>
      <c r="G3558">
        <v>650000</v>
      </c>
      <c r="H3558">
        <v>1997</v>
      </c>
      <c r="I3558">
        <v>6.5</v>
      </c>
    </row>
    <row r="3559" spans="1:9" x14ac:dyDescent="0.45">
      <c r="A3559" t="s">
        <v>5955</v>
      </c>
      <c r="B3559">
        <v>81</v>
      </c>
      <c r="C3559">
        <v>3000000</v>
      </c>
      <c r="D3559" t="s">
        <v>3555</v>
      </c>
      <c r="E3559" t="s">
        <v>5956</v>
      </c>
      <c r="F3559" t="s">
        <v>12</v>
      </c>
      <c r="G3559">
        <v>609000</v>
      </c>
      <c r="H3559">
        <v>1935</v>
      </c>
      <c r="I3559">
        <v>7.8</v>
      </c>
    </row>
    <row r="3560" spans="1:9" x14ac:dyDescent="0.45">
      <c r="A3560" t="s">
        <v>5957</v>
      </c>
      <c r="B3560">
        <v>81</v>
      </c>
      <c r="C3560">
        <v>140530114</v>
      </c>
      <c r="D3560" t="s">
        <v>2124</v>
      </c>
      <c r="E3560" t="s">
        <v>5958</v>
      </c>
      <c r="F3560" t="s">
        <v>12</v>
      </c>
      <c r="G3560">
        <v>60000</v>
      </c>
      <c r="H3560">
        <v>1999</v>
      </c>
      <c r="I3560">
        <v>6.4</v>
      </c>
    </row>
    <row r="3561" spans="1:9" x14ac:dyDescent="0.45">
      <c r="A3561" t="s">
        <v>5959</v>
      </c>
      <c r="B3561">
        <v>215</v>
      </c>
      <c r="C3561">
        <v>13300000</v>
      </c>
      <c r="D3561" t="s">
        <v>5960</v>
      </c>
      <c r="E3561" t="s">
        <v>5961</v>
      </c>
      <c r="F3561" t="s">
        <v>12</v>
      </c>
      <c r="G3561">
        <v>600000</v>
      </c>
      <c r="H3561">
        <v>1970</v>
      </c>
      <c r="I3561">
        <v>8.1</v>
      </c>
    </row>
    <row r="3562" spans="1:9" x14ac:dyDescent="0.45">
      <c r="A3562" t="s">
        <v>5602</v>
      </c>
      <c r="B3562">
        <v>106</v>
      </c>
      <c r="C3562">
        <v>171988</v>
      </c>
      <c r="D3562" t="s">
        <v>4629</v>
      </c>
      <c r="E3562" t="s">
        <v>5962</v>
      </c>
      <c r="F3562" t="s">
        <v>12</v>
      </c>
      <c r="G3562">
        <v>600000</v>
      </c>
      <c r="H3562">
        <v>2000</v>
      </c>
      <c r="I3562">
        <v>5.6</v>
      </c>
    </row>
    <row r="3563" spans="1:9" x14ac:dyDescent="0.45">
      <c r="A3563" t="s">
        <v>5963</v>
      </c>
      <c r="B3563">
        <v>103</v>
      </c>
      <c r="C3563">
        <v>23616</v>
      </c>
      <c r="D3563" t="s">
        <v>284</v>
      </c>
      <c r="E3563" t="s">
        <v>5964</v>
      </c>
      <c r="F3563" t="s">
        <v>12</v>
      </c>
      <c r="G3563">
        <v>600000</v>
      </c>
      <c r="H3563">
        <v>2007</v>
      </c>
      <c r="I3563">
        <v>5.6</v>
      </c>
    </row>
    <row r="3564" spans="1:9" x14ac:dyDescent="0.45">
      <c r="A3564" t="s">
        <v>5965</v>
      </c>
      <c r="B3564">
        <v>90</v>
      </c>
      <c r="C3564">
        <v>13493</v>
      </c>
      <c r="D3564" t="s">
        <v>1152</v>
      </c>
      <c r="E3564" t="s">
        <v>5966</v>
      </c>
      <c r="F3564" t="s">
        <v>12</v>
      </c>
      <c r="G3564">
        <v>600000</v>
      </c>
      <c r="H3564">
        <v>1998</v>
      </c>
      <c r="I3564">
        <v>6.6</v>
      </c>
    </row>
    <row r="3565" spans="1:9" x14ac:dyDescent="0.45">
      <c r="A3565" t="s">
        <v>1621</v>
      </c>
      <c r="B3565">
        <v>87</v>
      </c>
      <c r="C3565">
        <v>515005</v>
      </c>
      <c r="D3565" t="s">
        <v>1969</v>
      </c>
      <c r="E3565" t="s">
        <v>5967</v>
      </c>
      <c r="F3565" t="s">
        <v>12</v>
      </c>
      <c r="G3565">
        <v>560000</v>
      </c>
      <c r="H3565">
        <v>1964</v>
      </c>
      <c r="I3565">
        <v>7.7</v>
      </c>
    </row>
    <row r="3566" spans="1:9" x14ac:dyDescent="0.45">
      <c r="A3566" t="s">
        <v>5968</v>
      </c>
      <c r="B3566">
        <v>80</v>
      </c>
      <c r="C3566">
        <v>2245</v>
      </c>
      <c r="D3566" t="s">
        <v>23</v>
      </c>
      <c r="E3566" t="s">
        <v>5969</v>
      </c>
      <c r="F3566" t="s">
        <v>12</v>
      </c>
      <c r="G3566">
        <v>560000</v>
      </c>
      <c r="H3566">
        <v>2011</v>
      </c>
      <c r="I3566">
        <v>7.2</v>
      </c>
    </row>
    <row r="3567" spans="1:9" x14ac:dyDescent="0.45">
      <c r="A3567" t="s">
        <v>5292</v>
      </c>
      <c r="B3567">
        <v>122</v>
      </c>
      <c r="C3567">
        <v>33451479</v>
      </c>
      <c r="D3567" t="s">
        <v>73</v>
      </c>
      <c r="E3567" t="s">
        <v>5970</v>
      </c>
      <c r="F3567" t="s">
        <v>12</v>
      </c>
      <c r="G3567">
        <v>500000</v>
      </c>
      <c r="H3567">
        <v>2008</v>
      </c>
      <c r="I3567">
        <v>6.5</v>
      </c>
    </row>
    <row r="3568" spans="1:9" x14ac:dyDescent="0.45">
      <c r="A3568" t="s">
        <v>5972</v>
      </c>
      <c r="B3568">
        <v>86</v>
      </c>
      <c r="C3568">
        <v>39552600</v>
      </c>
      <c r="D3568" t="s">
        <v>5973</v>
      </c>
      <c r="E3568" t="s">
        <v>5974</v>
      </c>
      <c r="F3568" t="s">
        <v>12</v>
      </c>
      <c r="G3568">
        <v>500000</v>
      </c>
      <c r="H3568">
        <v>1974</v>
      </c>
      <c r="I3568">
        <v>6.1</v>
      </c>
    </row>
    <row r="3569" spans="1:9" x14ac:dyDescent="0.45">
      <c r="A3569" t="s">
        <v>5621</v>
      </c>
      <c r="B3569">
        <v>79</v>
      </c>
      <c r="C3569">
        <v>30500882</v>
      </c>
      <c r="D3569" t="s">
        <v>5975</v>
      </c>
      <c r="E3569" t="s">
        <v>5976</v>
      </c>
      <c r="F3569" t="s">
        <v>12</v>
      </c>
      <c r="G3569">
        <v>500000</v>
      </c>
      <c r="H3569">
        <v>2003</v>
      </c>
      <c r="I3569">
        <v>5.7</v>
      </c>
    </row>
    <row r="3570" spans="1:9" x14ac:dyDescent="0.45">
      <c r="A3570" t="s">
        <v>5977</v>
      </c>
      <c r="B3570">
        <v>97</v>
      </c>
      <c r="C3570">
        <v>17000000</v>
      </c>
      <c r="D3570" t="s">
        <v>3252</v>
      </c>
      <c r="E3570" t="s">
        <v>5978</v>
      </c>
      <c r="F3570" t="s">
        <v>12</v>
      </c>
      <c r="G3570">
        <v>500000</v>
      </c>
      <c r="H3570">
        <v>1977</v>
      </c>
      <c r="I3570">
        <v>5.9</v>
      </c>
    </row>
    <row r="3571" spans="1:9" x14ac:dyDescent="0.45">
      <c r="A3571" t="s">
        <v>143</v>
      </c>
      <c r="B3571">
        <v>89</v>
      </c>
      <c r="C3571">
        <v>5739376</v>
      </c>
      <c r="D3571" t="s">
        <v>863</v>
      </c>
      <c r="E3571" t="s">
        <v>5979</v>
      </c>
      <c r="F3571" t="s">
        <v>12</v>
      </c>
      <c r="G3571">
        <v>500000</v>
      </c>
      <c r="H3571">
        <v>2003</v>
      </c>
      <c r="I3571">
        <v>7.7</v>
      </c>
    </row>
    <row r="3572" spans="1:9" x14ac:dyDescent="0.45">
      <c r="A3572" t="s">
        <v>5980</v>
      </c>
      <c r="B3572">
        <v>120</v>
      </c>
      <c r="C3572">
        <v>3773863</v>
      </c>
      <c r="D3572" t="s">
        <v>1152</v>
      </c>
      <c r="E3572" t="s">
        <v>5981</v>
      </c>
      <c r="F3572" t="s">
        <v>12</v>
      </c>
      <c r="G3572">
        <v>1000000</v>
      </c>
      <c r="H3572">
        <v>2009</v>
      </c>
      <c r="I3572">
        <v>7.1</v>
      </c>
    </row>
    <row r="3573" spans="1:9" x14ac:dyDescent="0.45">
      <c r="A3573" t="s">
        <v>5982</v>
      </c>
      <c r="B3573">
        <v>108</v>
      </c>
      <c r="C3573">
        <v>2047570</v>
      </c>
      <c r="D3573" t="s">
        <v>5983</v>
      </c>
      <c r="E3573" t="s">
        <v>5984</v>
      </c>
      <c r="F3573" t="s">
        <v>12</v>
      </c>
      <c r="G3573">
        <v>500000</v>
      </c>
      <c r="H3573">
        <v>1999</v>
      </c>
      <c r="I3573">
        <v>7.6</v>
      </c>
    </row>
    <row r="3574" spans="1:9" x14ac:dyDescent="0.45">
      <c r="A3574" t="s">
        <v>5985</v>
      </c>
      <c r="B3574">
        <v>102</v>
      </c>
      <c r="C3574">
        <v>1250798</v>
      </c>
      <c r="D3574" t="s">
        <v>481</v>
      </c>
      <c r="E3574" t="s">
        <v>5986</v>
      </c>
      <c r="F3574" t="s">
        <v>12</v>
      </c>
      <c r="G3574">
        <v>500000</v>
      </c>
      <c r="H3574">
        <v>2002</v>
      </c>
      <c r="I3574">
        <v>6.4</v>
      </c>
    </row>
    <row r="3575" spans="1:9" x14ac:dyDescent="0.45">
      <c r="A3575" t="s">
        <v>5987</v>
      </c>
      <c r="B3575">
        <v>83</v>
      </c>
      <c r="C3575">
        <v>1127331</v>
      </c>
      <c r="D3575" t="s">
        <v>1152</v>
      </c>
      <c r="E3575" t="s">
        <v>5988</v>
      </c>
      <c r="F3575" t="s">
        <v>3512</v>
      </c>
      <c r="G3575">
        <v>46000</v>
      </c>
      <c r="H3575">
        <v>2003</v>
      </c>
      <c r="I3575">
        <v>7.4</v>
      </c>
    </row>
    <row r="3576" spans="1:9" x14ac:dyDescent="0.45">
      <c r="A3576" t="s">
        <v>5989</v>
      </c>
      <c r="B3576">
        <v>93</v>
      </c>
      <c r="C3576">
        <v>906666</v>
      </c>
      <c r="D3576" t="s">
        <v>23</v>
      </c>
      <c r="E3576" t="s">
        <v>5990</v>
      </c>
      <c r="F3576" t="s">
        <v>12</v>
      </c>
      <c r="G3576">
        <v>500000</v>
      </c>
      <c r="H3576">
        <v>2011</v>
      </c>
      <c r="I3576">
        <v>6.8</v>
      </c>
    </row>
    <row r="3577" spans="1:9" x14ac:dyDescent="0.45">
      <c r="A3577" t="s">
        <v>5991</v>
      </c>
      <c r="B3577">
        <v>86</v>
      </c>
      <c r="C3577">
        <v>1114943</v>
      </c>
      <c r="D3577" t="s">
        <v>2059</v>
      </c>
      <c r="E3577" t="s">
        <v>5992</v>
      </c>
      <c r="F3577" t="s">
        <v>12</v>
      </c>
      <c r="G3577">
        <v>500000</v>
      </c>
      <c r="H3577">
        <v>2000</v>
      </c>
      <c r="I3577">
        <v>6.5</v>
      </c>
    </row>
    <row r="3578" spans="1:9" x14ac:dyDescent="0.45">
      <c r="A3578" t="s">
        <v>5985</v>
      </c>
      <c r="B3578">
        <v>101</v>
      </c>
      <c r="C3578">
        <v>1111615</v>
      </c>
      <c r="D3578" t="s">
        <v>4370</v>
      </c>
      <c r="E3578" t="s">
        <v>5993</v>
      </c>
      <c r="F3578" t="s">
        <v>12</v>
      </c>
      <c r="G3578">
        <v>500000</v>
      </c>
      <c r="H3578">
        <v>2003</v>
      </c>
      <c r="I3578">
        <v>6</v>
      </c>
    </row>
    <row r="3579" spans="1:9" x14ac:dyDescent="0.45">
      <c r="A3579" t="s">
        <v>4235</v>
      </c>
      <c r="B3579">
        <v>111</v>
      </c>
      <c r="C3579">
        <v>985341</v>
      </c>
      <c r="D3579" t="s">
        <v>1152</v>
      </c>
      <c r="E3579" t="s">
        <v>5994</v>
      </c>
      <c r="F3579" t="s">
        <v>12</v>
      </c>
      <c r="G3579">
        <v>500000</v>
      </c>
      <c r="H3579">
        <v>1999</v>
      </c>
      <c r="I3579">
        <v>7.3</v>
      </c>
    </row>
    <row r="3580" spans="1:9" x14ac:dyDescent="0.45">
      <c r="A3580" t="s">
        <v>5995</v>
      </c>
      <c r="B3580">
        <v>90</v>
      </c>
      <c r="C3580">
        <v>603943</v>
      </c>
      <c r="D3580" t="s">
        <v>662</v>
      </c>
      <c r="E3580" t="s">
        <v>5996</v>
      </c>
      <c r="F3580" t="s">
        <v>12</v>
      </c>
      <c r="G3580">
        <v>500000</v>
      </c>
      <c r="H3580">
        <v>2004</v>
      </c>
      <c r="I3580">
        <v>7.3</v>
      </c>
    </row>
    <row r="3581" spans="1:9" x14ac:dyDescent="0.45">
      <c r="A3581" t="s">
        <v>5257</v>
      </c>
      <c r="B3581">
        <v>86</v>
      </c>
      <c r="C3581">
        <v>334041</v>
      </c>
      <c r="D3581" t="s">
        <v>1611</v>
      </c>
      <c r="E3581" t="s">
        <v>5997</v>
      </c>
      <c r="F3581" t="s">
        <v>12</v>
      </c>
      <c r="G3581">
        <v>500000</v>
      </c>
      <c r="H3581">
        <v>1997</v>
      </c>
      <c r="I3581">
        <v>6.5</v>
      </c>
    </row>
    <row r="3582" spans="1:9" x14ac:dyDescent="0.45">
      <c r="A3582" t="s">
        <v>5998</v>
      </c>
      <c r="B3582">
        <v>98</v>
      </c>
      <c r="C3582">
        <v>295468</v>
      </c>
      <c r="D3582" t="s">
        <v>570</v>
      </c>
      <c r="E3582" t="s">
        <v>5999</v>
      </c>
      <c r="F3582" t="s">
        <v>12</v>
      </c>
      <c r="G3582">
        <v>500000</v>
      </c>
      <c r="H3582">
        <v>2001</v>
      </c>
      <c r="I3582">
        <v>6</v>
      </c>
    </row>
    <row r="3583" spans="1:9" x14ac:dyDescent="0.45">
      <c r="A3583" t="s">
        <v>6000</v>
      </c>
      <c r="B3583">
        <v>91</v>
      </c>
      <c r="C3583">
        <v>243347</v>
      </c>
      <c r="D3583" t="s">
        <v>730</v>
      </c>
      <c r="E3583" t="s">
        <v>6001</v>
      </c>
      <c r="F3583" t="s">
        <v>12</v>
      </c>
      <c r="G3583">
        <v>500000</v>
      </c>
      <c r="H3583">
        <v>2002</v>
      </c>
      <c r="I3583">
        <v>5.3</v>
      </c>
    </row>
    <row r="3584" spans="1:9" x14ac:dyDescent="0.45">
      <c r="A3584" t="s">
        <v>95</v>
      </c>
      <c r="B3584">
        <v>91</v>
      </c>
      <c r="C3584">
        <v>154077</v>
      </c>
      <c r="D3584" t="s">
        <v>863</v>
      </c>
      <c r="E3584" t="s">
        <v>6002</v>
      </c>
      <c r="F3584" t="s">
        <v>12</v>
      </c>
      <c r="G3584">
        <v>500000</v>
      </c>
      <c r="H3584">
        <v>2005</v>
      </c>
      <c r="I3584">
        <v>6.6</v>
      </c>
    </row>
    <row r="3585" spans="1:9" x14ac:dyDescent="0.45">
      <c r="A3585" t="s">
        <v>6004</v>
      </c>
      <c r="B3585">
        <v>88</v>
      </c>
      <c r="C3585">
        <v>151389</v>
      </c>
      <c r="D3585" t="s">
        <v>23</v>
      </c>
      <c r="E3585" t="s">
        <v>6005</v>
      </c>
      <c r="F3585" t="s">
        <v>12</v>
      </c>
      <c r="G3585">
        <v>500000</v>
      </c>
      <c r="H3585">
        <v>2012</v>
      </c>
      <c r="I3585">
        <v>7.1</v>
      </c>
    </row>
    <row r="3586" spans="1:9" x14ac:dyDescent="0.45">
      <c r="A3586" t="s">
        <v>4439</v>
      </c>
      <c r="B3586">
        <v>202</v>
      </c>
      <c r="C3586">
        <v>269061</v>
      </c>
      <c r="D3586" t="s">
        <v>345</v>
      </c>
      <c r="E3586" t="s">
        <v>6006</v>
      </c>
      <c r="F3586" t="s">
        <v>225</v>
      </c>
      <c r="G3586">
        <v>2000000</v>
      </c>
      <c r="H3586">
        <v>1954</v>
      </c>
      <c r="I3586">
        <v>8.6999999999999993</v>
      </c>
    </row>
    <row r="3587" spans="1:9" x14ac:dyDescent="0.45">
      <c r="A3587" t="s">
        <v>6007</v>
      </c>
      <c r="B3587">
        <v>89</v>
      </c>
      <c r="C3587">
        <v>133778</v>
      </c>
      <c r="D3587" t="s">
        <v>4924</v>
      </c>
      <c r="E3587" t="s">
        <v>6008</v>
      </c>
      <c r="F3587" t="s">
        <v>12</v>
      </c>
      <c r="G3587">
        <v>500000</v>
      </c>
      <c r="H3587">
        <v>2012</v>
      </c>
      <c r="I3587">
        <v>8.4</v>
      </c>
    </row>
    <row r="3588" spans="1:9" x14ac:dyDescent="0.45">
      <c r="A3588" t="s">
        <v>134</v>
      </c>
      <c r="B3588">
        <v>84</v>
      </c>
      <c r="C3588">
        <v>52850</v>
      </c>
      <c r="D3588" t="s">
        <v>565</v>
      </c>
      <c r="E3588" t="s">
        <v>6009</v>
      </c>
      <c r="F3588" t="s">
        <v>12</v>
      </c>
      <c r="G3588">
        <v>500000</v>
      </c>
      <c r="H3588">
        <v>2007</v>
      </c>
      <c r="I3588">
        <v>6.2</v>
      </c>
    </row>
    <row r="3589" spans="1:9" x14ac:dyDescent="0.45">
      <c r="A3589" t="s">
        <v>6010</v>
      </c>
      <c r="B3589">
        <v>82</v>
      </c>
      <c r="C3589">
        <v>98017</v>
      </c>
      <c r="D3589" t="s">
        <v>296</v>
      </c>
      <c r="E3589" t="s">
        <v>6011</v>
      </c>
      <c r="F3589" t="s">
        <v>12</v>
      </c>
      <c r="G3589">
        <v>500000</v>
      </c>
      <c r="H3589">
        <v>2010</v>
      </c>
      <c r="I3589">
        <v>5.8</v>
      </c>
    </row>
    <row r="3590" spans="1:9" x14ac:dyDescent="0.45">
      <c r="A3590" t="s">
        <v>5916</v>
      </c>
      <c r="B3590">
        <v>100</v>
      </c>
      <c r="C3590">
        <v>31937</v>
      </c>
      <c r="D3590" t="s">
        <v>570</v>
      </c>
      <c r="E3590" t="s">
        <v>6012</v>
      </c>
      <c r="F3590" t="s">
        <v>12</v>
      </c>
      <c r="G3590">
        <v>500000</v>
      </c>
      <c r="H3590">
        <v>2007</v>
      </c>
      <c r="I3590">
        <v>5.7</v>
      </c>
    </row>
    <row r="3591" spans="1:9" x14ac:dyDescent="0.45">
      <c r="A3591" t="s">
        <v>6013</v>
      </c>
      <c r="B3591">
        <v>112</v>
      </c>
      <c r="C3591">
        <v>13134</v>
      </c>
      <c r="D3591" t="s">
        <v>1274</v>
      </c>
      <c r="E3591" t="s">
        <v>6014</v>
      </c>
      <c r="F3591" t="s">
        <v>12</v>
      </c>
      <c r="G3591">
        <v>500000</v>
      </c>
      <c r="H3591">
        <v>2002</v>
      </c>
      <c r="I3591">
        <v>6.1</v>
      </c>
    </row>
    <row r="3592" spans="1:9" x14ac:dyDescent="0.45">
      <c r="A3592" t="s">
        <v>6015</v>
      </c>
      <c r="B3592">
        <v>94</v>
      </c>
      <c r="C3592">
        <v>237301</v>
      </c>
      <c r="D3592" t="s">
        <v>915</v>
      </c>
      <c r="E3592" t="s">
        <v>6016</v>
      </c>
      <c r="F3592" t="s">
        <v>12</v>
      </c>
      <c r="G3592">
        <v>500000</v>
      </c>
      <c r="H3592">
        <v>2010</v>
      </c>
      <c r="I3592">
        <v>6.4</v>
      </c>
    </row>
    <row r="3593" spans="1:9" x14ac:dyDescent="0.45">
      <c r="A3593" t="s">
        <v>6017</v>
      </c>
      <c r="B3593">
        <v>91</v>
      </c>
      <c r="C3593">
        <v>12055</v>
      </c>
      <c r="D3593" t="s">
        <v>565</v>
      </c>
      <c r="E3593" t="s">
        <v>6018</v>
      </c>
      <c r="F3593" t="s">
        <v>12</v>
      </c>
      <c r="G3593">
        <v>500000</v>
      </c>
      <c r="H3593">
        <v>2007</v>
      </c>
      <c r="I3593">
        <v>6.5</v>
      </c>
    </row>
    <row r="3594" spans="1:9" x14ac:dyDescent="0.45">
      <c r="A3594" t="s">
        <v>6019</v>
      </c>
      <c r="B3594">
        <v>87</v>
      </c>
      <c r="C3594">
        <v>1332</v>
      </c>
      <c r="D3594" t="s">
        <v>2489</v>
      </c>
      <c r="E3594" t="s">
        <v>6020</v>
      </c>
      <c r="F3594" t="s">
        <v>12</v>
      </c>
      <c r="G3594">
        <v>500000</v>
      </c>
      <c r="H3594">
        <v>2012</v>
      </c>
      <c r="I3594">
        <v>4.5999999999999996</v>
      </c>
    </row>
    <row r="3595" spans="1:9" x14ac:dyDescent="0.45">
      <c r="A3595" t="s">
        <v>6021</v>
      </c>
      <c r="B3595">
        <v>82</v>
      </c>
      <c r="C3595">
        <v>21199</v>
      </c>
      <c r="D3595" t="s">
        <v>6022</v>
      </c>
      <c r="E3595" t="s">
        <v>6023</v>
      </c>
      <c r="F3595" t="s">
        <v>12</v>
      </c>
      <c r="G3595">
        <v>500000</v>
      </c>
      <c r="H3595">
        <v>2014</v>
      </c>
      <c r="I3595">
        <v>6.8</v>
      </c>
    </row>
    <row r="3596" spans="1:9" x14ac:dyDescent="0.45">
      <c r="A3596" t="s">
        <v>4825</v>
      </c>
      <c r="B3596">
        <v>91</v>
      </c>
      <c r="C3596">
        <v>2712293</v>
      </c>
      <c r="D3596" t="s">
        <v>662</v>
      </c>
      <c r="E3596" t="s">
        <v>6024</v>
      </c>
      <c r="F3596" t="s">
        <v>12</v>
      </c>
      <c r="G3596">
        <v>450000</v>
      </c>
      <c r="H3596">
        <v>1991</v>
      </c>
      <c r="I3596">
        <v>5.9</v>
      </c>
    </row>
    <row r="3597" spans="1:9" x14ac:dyDescent="0.45">
      <c r="A3597" t="s">
        <v>391</v>
      </c>
      <c r="B3597">
        <v>107</v>
      </c>
      <c r="C3597">
        <v>768045</v>
      </c>
      <c r="D3597" t="s">
        <v>674</v>
      </c>
      <c r="E3597" t="s">
        <v>6025</v>
      </c>
      <c r="F3597" t="s">
        <v>12</v>
      </c>
      <c r="G3597">
        <v>2000000</v>
      </c>
      <c r="H3597">
        <v>2002</v>
      </c>
      <c r="I3597">
        <v>7.7</v>
      </c>
    </row>
    <row r="3598" spans="1:9" x14ac:dyDescent="0.45">
      <c r="A3598" t="s">
        <v>6026</v>
      </c>
      <c r="B3598">
        <v>84</v>
      </c>
      <c r="C3598">
        <v>379122</v>
      </c>
      <c r="D3598" t="s">
        <v>481</v>
      </c>
      <c r="E3598" t="s">
        <v>6027</v>
      </c>
      <c r="F3598" t="s">
        <v>12</v>
      </c>
      <c r="G3598">
        <v>450000</v>
      </c>
      <c r="H3598">
        <v>2005</v>
      </c>
      <c r="I3598">
        <v>7.1</v>
      </c>
    </row>
    <row r="3599" spans="1:9" x14ac:dyDescent="0.45">
      <c r="A3599" t="s">
        <v>6028</v>
      </c>
      <c r="B3599">
        <v>103</v>
      </c>
      <c r="C3599">
        <v>23000</v>
      </c>
      <c r="D3599" t="s">
        <v>5816</v>
      </c>
      <c r="E3599" t="s">
        <v>6029</v>
      </c>
      <c r="F3599" t="s">
        <v>12</v>
      </c>
      <c r="G3599">
        <v>500000</v>
      </c>
      <c r="H3599">
        <v>2006</v>
      </c>
      <c r="I3599">
        <v>6.2</v>
      </c>
    </row>
    <row r="3600" spans="1:9" x14ac:dyDescent="0.45">
      <c r="A3600" t="s">
        <v>6030</v>
      </c>
      <c r="B3600">
        <v>89</v>
      </c>
      <c r="C3600">
        <v>2300000</v>
      </c>
      <c r="D3600" t="s">
        <v>3555</v>
      </c>
      <c r="E3600" t="s">
        <v>6031</v>
      </c>
      <c r="F3600" t="s">
        <v>12</v>
      </c>
      <c r="G3600">
        <v>439000</v>
      </c>
      <c r="H3600">
        <v>1933</v>
      </c>
      <c r="I3600">
        <v>7.7</v>
      </c>
    </row>
    <row r="3601" spans="1:9" x14ac:dyDescent="0.45">
      <c r="A3601" t="s">
        <v>5517</v>
      </c>
      <c r="B3601">
        <v>98</v>
      </c>
      <c r="C3601">
        <v>2938208</v>
      </c>
      <c r="D3601" t="s">
        <v>481</v>
      </c>
      <c r="E3601" t="s">
        <v>6032</v>
      </c>
      <c r="F3601" t="s">
        <v>12</v>
      </c>
      <c r="G3601">
        <v>225000</v>
      </c>
      <c r="H3601">
        <v>1990</v>
      </c>
      <c r="I3601">
        <v>7.5</v>
      </c>
    </row>
    <row r="3602" spans="1:9" x14ac:dyDescent="0.45">
      <c r="A3602" t="s">
        <v>6033</v>
      </c>
      <c r="B3602">
        <v>133</v>
      </c>
      <c r="C3602">
        <v>9910</v>
      </c>
      <c r="D3602" t="s">
        <v>1923</v>
      </c>
      <c r="E3602" t="s">
        <v>6034</v>
      </c>
      <c r="F3602" t="s">
        <v>3869</v>
      </c>
      <c r="G3602">
        <v>25000000</v>
      </c>
      <c r="H3602">
        <v>2004</v>
      </c>
      <c r="I3602">
        <v>7.6</v>
      </c>
    </row>
    <row r="3603" spans="1:9" x14ac:dyDescent="0.45">
      <c r="A3603" t="s">
        <v>2582</v>
      </c>
      <c r="B3603">
        <v>92</v>
      </c>
      <c r="C3603">
        <v>44540956</v>
      </c>
      <c r="D3603" t="s">
        <v>565</v>
      </c>
      <c r="E3603" t="s">
        <v>6035</v>
      </c>
      <c r="F3603" t="s">
        <v>12</v>
      </c>
      <c r="G3603">
        <v>400000</v>
      </c>
      <c r="H3603">
        <v>2004</v>
      </c>
      <c r="I3603">
        <v>6.9</v>
      </c>
    </row>
    <row r="3604" spans="1:9" x14ac:dyDescent="0.45">
      <c r="A3604" t="s">
        <v>5247</v>
      </c>
      <c r="B3604">
        <v>90</v>
      </c>
      <c r="C3604">
        <v>258113</v>
      </c>
      <c r="D3604" t="s">
        <v>730</v>
      </c>
      <c r="E3604" t="s">
        <v>6036</v>
      </c>
      <c r="F3604" t="s">
        <v>12</v>
      </c>
      <c r="G3604">
        <v>1066167</v>
      </c>
      <c r="H3604">
        <v>2013</v>
      </c>
      <c r="I3604">
        <v>7.1</v>
      </c>
    </row>
    <row r="3605" spans="1:9" x14ac:dyDescent="0.45">
      <c r="A3605" t="s">
        <v>5262</v>
      </c>
      <c r="B3605">
        <v>84</v>
      </c>
      <c r="C3605">
        <v>107917283</v>
      </c>
      <c r="D3605" t="s">
        <v>2124</v>
      </c>
      <c r="E3605" t="s">
        <v>6037</v>
      </c>
      <c r="F3605" t="s">
        <v>12</v>
      </c>
      <c r="G3605">
        <v>15000</v>
      </c>
      <c r="H3605">
        <v>2007</v>
      </c>
      <c r="I3605">
        <v>6.3</v>
      </c>
    </row>
    <row r="3606" spans="1:9" x14ac:dyDescent="0.45">
      <c r="A3606" t="s">
        <v>950</v>
      </c>
      <c r="B3606">
        <v>91</v>
      </c>
      <c r="C3606">
        <v>1229197</v>
      </c>
      <c r="D3606" t="s">
        <v>1807</v>
      </c>
      <c r="E3606" t="s">
        <v>6038</v>
      </c>
      <c r="F3606" t="s">
        <v>12</v>
      </c>
      <c r="G3606">
        <v>229575</v>
      </c>
      <c r="H3606">
        <v>1975</v>
      </c>
      <c r="I3606">
        <v>8.3000000000000007</v>
      </c>
    </row>
    <row r="3607" spans="1:9" x14ac:dyDescent="0.45">
      <c r="A3607" t="s">
        <v>5185</v>
      </c>
      <c r="B3607">
        <v>90</v>
      </c>
      <c r="C3607">
        <v>1689999</v>
      </c>
      <c r="D3607" t="s">
        <v>1152</v>
      </c>
      <c r="E3607" t="s">
        <v>6039</v>
      </c>
      <c r="F3607" t="s">
        <v>944</v>
      </c>
      <c r="G3607">
        <v>400000</v>
      </c>
      <c r="H3607">
        <v>2006</v>
      </c>
      <c r="I3607">
        <v>7.1</v>
      </c>
    </row>
    <row r="3608" spans="1:9" x14ac:dyDescent="0.45">
      <c r="A3608" t="s">
        <v>6040</v>
      </c>
      <c r="B3608">
        <v>96</v>
      </c>
      <c r="C3608">
        <v>11798</v>
      </c>
      <c r="D3608" t="s">
        <v>6041</v>
      </c>
      <c r="E3608" t="s">
        <v>6042</v>
      </c>
      <c r="F3608" t="s">
        <v>12</v>
      </c>
      <c r="G3608">
        <v>100000</v>
      </c>
      <c r="H3608">
        <v>2003</v>
      </c>
      <c r="I3608">
        <v>4.7</v>
      </c>
    </row>
    <row r="3609" spans="1:9" x14ac:dyDescent="0.45">
      <c r="A3609" t="s">
        <v>6043</v>
      </c>
      <c r="B3609">
        <v>88</v>
      </c>
      <c r="C3609">
        <v>592014</v>
      </c>
      <c r="D3609" t="s">
        <v>6044</v>
      </c>
      <c r="E3609" t="s">
        <v>6045</v>
      </c>
      <c r="F3609" t="s">
        <v>12</v>
      </c>
      <c r="G3609">
        <v>218</v>
      </c>
      <c r="H3609">
        <v>2003</v>
      </c>
      <c r="I3609">
        <v>7.2</v>
      </c>
    </row>
    <row r="3610" spans="1:9" x14ac:dyDescent="0.45">
      <c r="A3610" t="s">
        <v>6046</v>
      </c>
      <c r="B3610">
        <v>92</v>
      </c>
      <c r="C3610">
        <v>425899</v>
      </c>
      <c r="D3610" t="s">
        <v>23</v>
      </c>
      <c r="E3610" t="s">
        <v>6047</v>
      </c>
      <c r="F3610" t="s">
        <v>12</v>
      </c>
      <c r="G3610">
        <v>400000</v>
      </c>
      <c r="H3610">
        <v>2010</v>
      </c>
      <c r="I3610">
        <v>5.0999999999999996</v>
      </c>
    </row>
    <row r="3611" spans="1:9" x14ac:dyDescent="0.45">
      <c r="A3611" t="s">
        <v>6048</v>
      </c>
      <c r="B3611">
        <v>82</v>
      </c>
      <c r="C3611">
        <v>126387</v>
      </c>
      <c r="D3611" t="s">
        <v>2124</v>
      </c>
      <c r="E3611" t="s">
        <v>6049</v>
      </c>
      <c r="F3611" t="s">
        <v>3135</v>
      </c>
      <c r="G3611">
        <v>400000</v>
      </c>
      <c r="H3611">
        <v>1981</v>
      </c>
      <c r="I3611">
        <v>6.9</v>
      </c>
    </row>
    <row r="3612" spans="1:9" x14ac:dyDescent="0.45">
      <c r="A3612" t="s">
        <v>2651</v>
      </c>
      <c r="B3612">
        <v>101</v>
      </c>
      <c r="C3612">
        <v>80276912</v>
      </c>
      <c r="D3612" t="s">
        <v>570</v>
      </c>
      <c r="E3612" t="s">
        <v>6050</v>
      </c>
      <c r="F3612" t="s">
        <v>12</v>
      </c>
      <c r="G3612">
        <v>35000000</v>
      </c>
      <c r="H3612">
        <v>2008</v>
      </c>
      <c r="I3612">
        <v>6.1</v>
      </c>
    </row>
    <row r="3613" spans="1:9" x14ac:dyDescent="0.45">
      <c r="A3613" t="s">
        <v>6051</v>
      </c>
      <c r="B3613">
        <v>86</v>
      </c>
      <c r="C3613">
        <v>617172</v>
      </c>
      <c r="D3613" t="s">
        <v>23</v>
      </c>
      <c r="E3613" t="s">
        <v>6052</v>
      </c>
      <c r="F3613" t="s">
        <v>12</v>
      </c>
      <c r="G3613">
        <v>375000</v>
      </c>
      <c r="H3613">
        <v>1997</v>
      </c>
      <c r="I3613">
        <v>7</v>
      </c>
    </row>
    <row r="3614" spans="1:9" x14ac:dyDescent="0.45">
      <c r="A3614" t="s">
        <v>6053</v>
      </c>
      <c r="B3614">
        <v>100</v>
      </c>
      <c r="C3614">
        <v>2808000</v>
      </c>
      <c r="D3614" t="s">
        <v>5023</v>
      </c>
      <c r="E3614" t="s">
        <v>6054</v>
      </c>
      <c r="F3614" t="s">
        <v>12</v>
      </c>
      <c r="G3614">
        <v>379000</v>
      </c>
      <c r="H3614">
        <v>1929</v>
      </c>
      <c r="I3614">
        <v>6.3</v>
      </c>
    </row>
    <row r="3615" spans="1:9" x14ac:dyDescent="0.45">
      <c r="A3615" t="s">
        <v>6055</v>
      </c>
      <c r="B3615">
        <v>89</v>
      </c>
      <c r="C3615">
        <v>12843</v>
      </c>
      <c r="D3615" t="s">
        <v>1847</v>
      </c>
      <c r="E3615" t="s">
        <v>6056</v>
      </c>
      <c r="F3615" t="s">
        <v>12</v>
      </c>
      <c r="G3615">
        <v>6000000</v>
      </c>
      <c r="H3615">
        <v>2012</v>
      </c>
      <c r="I3615">
        <v>6.1</v>
      </c>
    </row>
    <row r="3616" spans="1:9" x14ac:dyDescent="0.45">
      <c r="A3616" t="s">
        <v>6057</v>
      </c>
      <c r="B3616">
        <v>84</v>
      </c>
      <c r="C3616">
        <v>34151</v>
      </c>
      <c r="D3616" t="s">
        <v>5655</v>
      </c>
      <c r="E3616" t="s">
        <v>6058</v>
      </c>
      <c r="F3616" t="s">
        <v>3658</v>
      </c>
      <c r="G3616">
        <v>450000</v>
      </c>
      <c r="H3616">
        <v>2015</v>
      </c>
      <c r="I3616">
        <v>7.2</v>
      </c>
    </row>
    <row r="3617" spans="1:9" x14ac:dyDescent="0.45">
      <c r="A3617" t="s">
        <v>6059</v>
      </c>
      <c r="B3617">
        <v>88</v>
      </c>
      <c r="C3617">
        <v>1523883</v>
      </c>
      <c r="D3617" t="s">
        <v>4924</v>
      </c>
      <c r="E3617" t="s">
        <v>6060</v>
      </c>
      <c r="F3617" t="s">
        <v>12</v>
      </c>
      <c r="G3617">
        <v>1750211</v>
      </c>
      <c r="H3617">
        <v>2005</v>
      </c>
      <c r="I3617">
        <v>7.8</v>
      </c>
    </row>
    <row r="3618" spans="1:9" x14ac:dyDescent="0.45">
      <c r="A3618" t="s">
        <v>6061</v>
      </c>
      <c r="B3618">
        <v>90</v>
      </c>
      <c r="C3618">
        <v>4000000</v>
      </c>
      <c r="D3618" t="s">
        <v>259</v>
      </c>
      <c r="E3618" t="s">
        <v>6062</v>
      </c>
      <c r="F3618" t="s">
        <v>12</v>
      </c>
      <c r="G3618">
        <v>350000</v>
      </c>
      <c r="H3618">
        <v>1987</v>
      </c>
      <c r="I3618">
        <v>4.7</v>
      </c>
    </row>
    <row r="3619" spans="1:9" x14ac:dyDescent="0.45">
      <c r="A3619" t="s">
        <v>2789</v>
      </c>
      <c r="B3619">
        <v>102</v>
      </c>
      <c r="C3619">
        <v>1281176</v>
      </c>
      <c r="D3619" t="s">
        <v>863</v>
      </c>
      <c r="E3619" t="s">
        <v>6063</v>
      </c>
      <c r="F3619" t="s">
        <v>12</v>
      </c>
      <c r="G3619">
        <v>312000</v>
      </c>
      <c r="H3619">
        <v>1999</v>
      </c>
      <c r="I3619">
        <v>6.7</v>
      </c>
    </row>
    <row r="3620" spans="1:9" x14ac:dyDescent="0.45">
      <c r="A3620" t="s">
        <v>6064</v>
      </c>
      <c r="B3620">
        <v>98</v>
      </c>
      <c r="C3620">
        <v>16115878</v>
      </c>
      <c r="D3620" t="s">
        <v>6065</v>
      </c>
      <c r="E3620" t="s">
        <v>6066</v>
      </c>
      <c r="F3620" t="s">
        <v>12</v>
      </c>
      <c r="G3620">
        <v>8000000</v>
      </c>
      <c r="H3620">
        <v>1995</v>
      </c>
      <c r="I3620">
        <v>6.6</v>
      </c>
    </row>
    <row r="3621" spans="1:9" x14ac:dyDescent="0.45">
      <c r="A3621" t="s">
        <v>5101</v>
      </c>
      <c r="B3621">
        <v>91</v>
      </c>
      <c r="C3621">
        <v>1652472</v>
      </c>
      <c r="D3621" t="s">
        <v>570</v>
      </c>
      <c r="E3621" t="s">
        <v>6067</v>
      </c>
      <c r="F3621" t="s">
        <v>496</v>
      </c>
      <c r="G3621">
        <v>300000</v>
      </c>
      <c r="H3621">
        <v>1996</v>
      </c>
      <c r="I3621">
        <v>6.9</v>
      </c>
    </row>
    <row r="3622" spans="1:9" x14ac:dyDescent="0.45">
      <c r="A3622" t="s">
        <v>2152</v>
      </c>
      <c r="B3622">
        <v>80</v>
      </c>
      <c r="C3622">
        <v>2360184</v>
      </c>
      <c r="D3622" t="s">
        <v>863</v>
      </c>
      <c r="E3622" t="s">
        <v>6068</v>
      </c>
      <c r="F3622" t="s">
        <v>12</v>
      </c>
      <c r="G3622">
        <v>300000</v>
      </c>
      <c r="H3622">
        <v>2003</v>
      </c>
      <c r="I3622">
        <v>7.1</v>
      </c>
    </row>
    <row r="3623" spans="1:9" x14ac:dyDescent="0.45">
      <c r="A3623" t="s">
        <v>5657</v>
      </c>
      <c r="B3623">
        <v>76</v>
      </c>
      <c r="C3623">
        <v>255352</v>
      </c>
      <c r="D3623" t="s">
        <v>1152</v>
      </c>
      <c r="E3623" t="s">
        <v>6069</v>
      </c>
      <c r="F3623" t="s">
        <v>12</v>
      </c>
      <c r="G3623">
        <v>300000</v>
      </c>
      <c r="H3623">
        <v>2006</v>
      </c>
      <c r="I3623">
        <v>6.7</v>
      </c>
    </row>
    <row r="3624" spans="1:9" x14ac:dyDescent="0.45">
      <c r="A3624" t="s">
        <v>5657</v>
      </c>
      <c r="B3624">
        <v>80</v>
      </c>
      <c r="C3624">
        <v>856942</v>
      </c>
      <c r="D3624" t="s">
        <v>1152</v>
      </c>
      <c r="E3624" t="s">
        <v>6070</v>
      </c>
      <c r="F3624" t="s">
        <v>12</v>
      </c>
      <c r="G3624">
        <v>200000</v>
      </c>
      <c r="H3624">
        <v>2008</v>
      </c>
      <c r="I3624">
        <v>7.1</v>
      </c>
    </row>
    <row r="3625" spans="1:9" x14ac:dyDescent="0.45">
      <c r="A3625" t="s">
        <v>5971</v>
      </c>
      <c r="B3625">
        <v>102</v>
      </c>
      <c r="C3625">
        <v>16892</v>
      </c>
      <c r="D3625" t="s">
        <v>23</v>
      </c>
      <c r="E3625" t="s">
        <v>6071</v>
      </c>
      <c r="F3625" t="s">
        <v>12</v>
      </c>
      <c r="G3625">
        <v>300000</v>
      </c>
      <c r="H3625">
        <v>2001</v>
      </c>
      <c r="I3625">
        <v>7.6</v>
      </c>
    </row>
    <row r="3626" spans="1:9" x14ac:dyDescent="0.45">
      <c r="A3626" t="s">
        <v>6072</v>
      </c>
      <c r="B3626">
        <v>95</v>
      </c>
      <c r="C3626">
        <v>12438</v>
      </c>
      <c r="D3626" t="s">
        <v>73</v>
      </c>
      <c r="E3626" t="s">
        <v>6073</v>
      </c>
      <c r="F3626" t="s">
        <v>12</v>
      </c>
      <c r="G3626">
        <v>160000</v>
      </c>
      <c r="H3626">
        <v>1964</v>
      </c>
      <c r="I3626">
        <v>8.1</v>
      </c>
    </row>
    <row r="3627" spans="1:9" x14ac:dyDescent="0.45">
      <c r="A3627" t="s">
        <v>5178</v>
      </c>
      <c r="B3627">
        <v>94</v>
      </c>
      <c r="C3627">
        <v>40542</v>
      </c>
      <c r="D3627" t="s">
        <v>73</v>
      </c>
      <c r="E3627" t="s">
        <v>6074</v>
      </c>
      <c r="F3627" t="s">
        <v>12</v>
      </c>
      <c r="G3627">
        <v>300000</v>
      </c>
      <c r="H3627">
        <v>1997</v>
      </c>
      <c r="I3627">
        <v>5.5</v>
      </c>
    </row>
    <row r="3628" spans="1:9" x14ac:dyDescent="0.45">
      <c r="A3628" t="s">
        <v>6075</v>
      </c>
      <c r="B3628">
        <v>109</v>
      </c>
      <c r="C3628">
        <v>5199</v>
      </c>
      <c r="D3628" t="s">
        <v>1274</v>
      </c>
      <c r="E3628" t="s">
        <v>6076</v>
      </c>
      <c r="F3628" t="s">
        <v>12</v>
      </c>
      <c r="G3628">
        <v>200000</v>
      </c>
      <c r="H3628">
        <v>2004</v>
      </c>
      <c r="I3628">
        <v>6.6</v>
      </c>
    </row>
    <row r="3629" spans="1:9" x14ac:dyDescent="0.45">
      <c r="A3629" t="s">
        <v>6077</v>
      </c>
      <c r="B3629">
        <v>95</v>
      </c>
      <c r="C3629">
        <v>2468</v>
      </c>
      <c r="D3629" t="s">
        <v>3302</v>
      </c>
      <c r="E3629" t="s">
        <v>6078</v>
      </c>
      <c r="F3629" t="s">
        <v>12</v>
      </c>
      <c r="G3629">
        <v>300000</v>
      </c>
      <c r="H3629">
        <v>2014</v>
      </c>
      <c r="I3629">
        <v>4.8</v>
      </c>
    </row>
    <row r="3630" spans="1:9" x14ac:dyDescent="0.45">
      <c r="A3630" t="s">
        <v>6079</v>
      </c>
      <c r="B3630">
        <v>90</v>
      </c>
      <c r="C3630">
        <v>318622</v>
      </c>
      <c r="D3630" t="s">
        <v>1890</v>
      </c>
      <c r="E3630" t="s">
        <v>6080</v>
      </c>
      <c r="F3630" t="s">
        <v>12</v>
      </c>
      <c r="G3630">
        <v>270000</v>
      </c>
      <c r="H3630">
        <v>2012</v>
      </c>
      <c r="I3630">
        <v>6.4</v>
      </c>
    </row>
    <row r="3631" spans="1:9" x14ac:dyDescent="0.45">
      <c r="A3631" t="s">
        <v>2354</v>
      </c>
      <c r="B3631">
        <v>113</v>
      </c>
      <c r="C3631">
        <v>12006514</v>
      </c>
      <c r="D3631" t="s">
        <v>481</v>
      </c>
      <c r="E3631" t="s">
        <v>6081</v>
      </c>
      <c r="F3631" t="s">
        <v>12</v>
      </c>
      <c r="G3631">
        <v>250000</v>
      </c>
      <c r="H3631">
        <v>1997</v>
      </c>
      <c r="I3631">
        <v>7.3</v>
      </c>
    </row>
    <row r="3632" spans="1:9" x14ac:dyDescent="0.45">
      <c r="A3632" t="s">
        <v>4822</v>
      </c>
      <c r="B3632">
        <v>91</v>
      </c>
      <c r="C3632">
        <v>4186931</v>
      </c>
      <c r="D3632" t="s">
        <v>481</v>
      </c>
      <c r="E3632" t="s">
        <v>6082</v>
      </c>
      <c r="F3632" t="s">
        <v>12</v>
      </c>
      <c r="G3632">
        <v>250000</v>
      </c>
      <c r="H3632">
        <v>2001</v>
      </c>
      <c r="I3632">
        <v>6.9</v>
      </c>
    </row>
    <row r="3633" spans="1:9" x14ac:dyDescent="0.45">
      <c r="A3633" t="s">
        <v>134</v>
      </c>
      <c r="B3633">
        <v>98</v>
      </c>
      <c r="C3633">
        <v>3799339</v>
      </c>
      <c r="D3633" t="s">
        <v>1611</v>
      </c>
      <c r="E3633" t="s">
        <v>6083</v>
      </c>
      <c r="F3633" t="s">
        <v>12</v>
      </c>
      <c r="G3633">
        <v>250000</v>
      </c>
      <c r="H3633">
        <v>2002</v>
      </c>
      <c r="I3633">
        <v>7.2</v>
      </c>
    </row>
    <row r="3634" spans="1:9" x14ac:dyDescent="0.45">
      <c r="A3634" t="s">
        <v>6084</v>
      </c>
      <c r="B3634">
        <v>94</v>
      </c>
      <c r="C3634">
        <v>1977544</v>
      </c>
      <c r="D3634" t="s">
        <v>481</v>
      </c>
      <c r="E3634" t="s">
        <v>6085</v>
      </c>
      <c r="F3634" t="s">
        <v>12</v>
      </c>
      <c r="G3634">
        <v>250000</v>
      </c>
      <c r="H3634">
        <v>1995</v>
      </c>
      <c r="I3634">
        <v>6.5</v>
      </c>
    </row>
    <row r="3635" spans="1:9" x14ac:dyDescent="0.45">
      <c r="A3635" t="s">
        <v>2888</v>
      </c>
      <c r="B3635">
        <v>96</v>
      </c>
      <c r="C3635">
        <v>1050600</v>
      </c>
      <c r="D3635" t="s">
        <v>863</v>
      </c>
      <c r="E3635" t="s">
        <v>6086</v>
      </c>
      <c r="F3635" t="s">
        <v>12</v>
      </c>
      <c r="G3635">
        <v>250000</v>
      </c>
      <c r="H3635">
        <v>2000</v>
      </c>
      <c r="I3635">
        <v>6.6</v>
      </c>
    </row>
    <row r="3636" spans="1:9" x14ac:dyDescent="0.45">
      <c r="A3636" t="s">
        <v>6087</v>
      </c>
      <c r="B3636">
        <v>100</v>
      </c>
      <c r="C3636">
        <v>902835</v>
      </c>
      <c r="D3636" t="s">
        <v>481</v>
      </c>
      <c r="E3636" t="s">
        <v>6088</v>
      </c>
      <c r="F3636" t="s">
        <v>12</v>
      </c>
      <c r="G3636">
        <v>250000</v>
      </c>
      <c r="H3636">
        <v>2001</v>
      </c>
      <c r="I3636">
        <v>6.7</v>
      </c>
    </row>
    <row r="3637" spans="1:9" x14ac:dyDescent="0.45">
      <c r="A3637" t="s">
        <v>2785</v>
      </c>
      <c r="B3637">
        <v>90</v>
      </c>
      <c r="C3637">
        <v>489220</v>
      </c>
      <c r="D3637" t="s">
        <v>1680</v>
      </c>
      <c r="E3637" t="s">
        <v>6089</v>
      </c>
      <c r="F3637" t="s">
        <v>12</v>
      </c>
      <c r="G3637">
        <v>365000</v>
      </c>
      <c r="H3637">
        <v>1997</v>
      </c>
      <c r="I3637">
        <v>7.3</v>
      </c>
    </row>
    <row r="3638" spans="1:9" x14ac:dyDescent="0.45">
      <c r="A3638" t="s">
        <v>6090</v>
      </c>
      <c r="B3638">
        <v>76</v>
      </c>
      <c r="C3638">
        <v>212285</v>
      </c>
      <c r="D3638" t="s">
        <v>570</v>
      </c>
      <c r="E3638" t="s">
        <v>6091</v>
      </c>
      <c r="F3638" t="s">
        <v>12</v>
      </c>
      <c r="G3638">
        <v>250000</v>
      </c>
      <c r="H3638">
        <v>1996</v>
      </c>
      <c r="I3638">
        <v>6.4</v>
      </c>
    </row>
    <row r="3639" spans="1:9" x14ac:dyDescent="0.45">
      <c r="A3639" t="s">
        <v>6092</v>
      </c>
      <c r="B3639">
        <v>75</v>
      </c>
      <c r="C3639">
        <v>203134</v>
      </c>
      <c r="D3639" t="s">
        <v>6093</v>
      </c>
      <c r="E3639" t="s">
        <v>6094</v>
      </c>
      <c r="F3639" t="s">
        <v>12</v>
      </c>
      <c r="G3639">
        <v>250000</v>
      </c>
      <c r="H3639">
        <v>1997</v>
      </c>
      <c r="I3639">
        <v>7</v>
      </c>
    </row>
    <row r="3640" spans="1:9" x14ac:dyDescent="0.45">
      <c r="A3640" t="s">
        <v>5991</v>
      </c>
      <c r="B3640">
        <v>78</v>
      </c>
      <c r="C3640">
        <v>191309</v>
      </c>
      <c r="D3640" t="s">
        <v>658</v>
      </c>
      <c r="E3640" t="s">
        <v>6095</v>
      </c>
      <c r="F3640" t="s">
        <v>12</v>
      </c>
      <c r="G3640">
        <v>150000</v>
      </c>
      <c r="H3640">
        <v>2004</v>
      </c>
      <c r="I3640">
        <v>5.5</v>
      </c>
    </row>
    <row r="3641" spans="1:9" x14ac:dyDescent="0.45">
      <c r="A3641" t="s">
        <v>6096</v>
      </c>
      <c r="B3641">
        <v>90</v>
      </c>
      <c r="C3641">
        <v>3388210</v>
      </c>
      <c r="D3641" t="s">
        <v>73</v>
      </c>
      <c r="E3641" t="s">
        <v>6097</v>
      </c>
      <c r="F3641" t="s">
        <v>12</v>
      </c>
      <c r="G3641">
        <v>250000</v>
      </c>
      <c r="H3641">
        <v>2011</v>
      </c>
      <c r="I3641">
        <v>6.7</v>
      </c>
    </row>
    <row r="3642" spans="1:9" x14ac:dyDescent="0.45">
      <c r="A3642" t="s">
        <v>5347</v>
      </c>
      <c r="B3642">
        <v>92</v>
      </c>
      <c r="C3642">
        <v>177840</v>
      </c>
      <c r="D3642" t="s">
        <v>2129</v>
      </c>
      <c r="E3642" t="s">
        <v>6098</v>
      </c>
      <c r="F3642" t="s">
        <v>12</v>
      </c>
      <c r="G3642">
        <v>250000</v>
      </c>
      <c r="H3642">
        <v>1999</v>
      </c>
      <c r="I3642">
        <v>6.1</v>
      </c>
    </row>
    <row r="3643" spans="1:9" x14ac:dyDescent="0.45">
      <c r="A3643" t="s">
        <v>6099</v>
      </c>
      <c r="B3643">
        <v>81</v>
      </c>
      <c r="C3643">
        <v>18195</v>
      </c>
      <c r="D3643" t="s">
        <v>3824</v>
      </c>
      <c r="E3643" t="s">
        <v>6100</v>
      </c>
      <c r="F3643" t="s">
        <v>12</v>
      </c>
      <c r="G3643">
        <v>250000</v>
      </c>
      <c r="H3643">
        <v>1997</v>
      </c>
      <c r="I3643">
        <v>6.3</v>
      </c>
    </row>
    <row r="3644" spans="1:9" x14ac:dyDescent="0.45">
      <c r="A3644" t="s">
        <v>6101</v>
      </c>
      <c r="B3644">
        <v>86</v>
      </c>
      <c r="C3644">
        <v>111300</v>
      </c>
      <c r="D3644" t="s">
        <v>23</v>
      </c>
      <c r="E3644" t="s">
        <v>6102</v>
      </c>
      <c r="F3644" t="s">
        <v>12</v>
      </c>
      <c r="G3644">
        <v>225000</v>
      </c>
      <c r="H3644">
        <v>2012</v>
      </c>
      <c r="I3644">
        <v>7.5</v>
      </c>
    </row>
    <row r="3645" spans="1:9" x14ac:dyDescent="0.45">
      <c r="A3645" t="s">
        <v>6103</v>
      </c>
      <c r="B3645">
        <v>106</v>
      </c>
      <c r="C3645">
        <v>1027119</v>
      </c>
      <c r="D3645" t="s">
        <v>1152</v>
      </c>
      <c r="E3645" t="s">
        <v>6104</v>
      </c>
      <c r="F3645" t="s">
        <v>12</v>
      </c>
      <c r="G3645">
        <v>225000</v>
      </c>
      <c r="H3645">
        <v>2000</v>
      </c>
      <c r="I3645">
        <v>7</v>
      </c>
    </row>
    <row r="3646" spans="1:9" x14ac:dyDescent="0.45">
      <c r="A3646" t="s">
        <v>6105</v>
      </c>
      <c r="B3646">
        <v>80</v>
      </c>
      <c r="C3646">
        <v>5000000</v>
      </c>
      <c r="D3646" t="s">
        <v>6106</v>
      </c>
      <c r="E3646" t="s">
        <v>6107</v>
      </c>
      <c r="F3646" t="s">
        <v>12</v>
      </c>
      <c r="G3646">
        <v>210000</v>
      </c>
      <c r="H3646">
        <v>1953</v>
      </c>
      <c r="I3646">
        <v>6.7</v>
      </c>
    </row>
    <row r="3647" spans="1:9" x14ac:dyDescent="0.45">
      <c r="A3647" t="s">
        <v>175</v>
      </c>
      <c r="B3647">
        <v>96</v>
      </c>
      <c r="C3647">
        <v>4505922</v>
      </c>
      <c r="D3647" t="s">
        <v>863</v>
      </c>
      <c r="E3647" t="s">
        <v>6108</v>
      </c>
      <c r="F3647" t="s">
        <v>12</v>
      </c>
      <c r="G3647">
        <v>200000</v>
      </c>
      <c r="H3647">
        <v>1996</v>
      </c>
      <c r="I3647">
        <v>7.4</v>
      </c>
    </row>
    <row r="3648" spans="1:9" x14ac:dyDescent="0.45">
      <c r="A3648" t="s">
        <v>2818</v>
      </c>
      <c r="B3648">
        <v>99</v>
      </c>
      <c r="C3648">
        <v>3500000</v>
      </c>
      <c r="D3648" t="s">
        <v>3208</v>
      </c>
      <c r="E3648" t="s">
        <v>6109</v>
      </c>
      <c r="F3648" t="s">
        <v>3135</v>
      </c>
      <c r="G3648">
        <v>200000</v>
      </c>
      <c r="H3648">
        <v>1964</v>
      </c>
      <c r="I3648">
        <v>8</v>
      </c>
    </row>
    <row r="3649" spans="1:9" x14ac:dyDescent="0.45">
      <c r="A3649" t="s">
        <v>6110</v>
      </c>
      <c r="B3649">
        <v>85</v>
      </c>
      <c r="C3649">
        <v>381225</v>
      </c>
      <c r="D3649" t="s">
        <v>23</v>
      </c>
      <c r="E3649" t="s">
        <v>6111</v>
      </c>
      <c r="F3649" t="s">
        <v>12</v>
      </c>
      <c r="G3649">
        <v>200000</v>
      </c>
      <c r="H3649">
        <v>2004</v>
      </c>
      <c r="I3649">
        <v>7.2</v>
      </c>
    </row>
    <row r="3650" spans="1:9" x14ac:dyDescent="0.45">
      <c r="A3650" t="s">
        <v>6112</v>
      </c>
      <c r="B3650">
        <v>101</v>
      </c>
      <c r="C3650">
        <v>2428241</v>
      </c>
      <c r="D3650" t="s">
        <v>1152</v>
      </c>
      <c r="E3650" t="s">
        <v>6113</v>
      </c>
      <c r="F3650" t="s">
        <v>12</v>
      </c>
      <c r="G3650">
        <v>200000</v>
      </c>
      <c r="H3650">
        <v>2010</v>
      </c>
      <c r="I3650">
        <v>6.4</v>
      </c>
    </row>
    <row r="3651" spans="1:9" x14ac:dyDescent="0.45">
      <c r="A3651" t="s">
        <v>3408</v>
      </c>
      <c r="B3651">
        <v>97</v>
      </c>
      <c r="C3651">
        <v>78030</v>
      </c>
      <c r="D3651" t="s">
        <v>1152</v>
      </c>
      <c r="E3651" t="s">
        <v>6114</v>
      </c>
      <c r="F3651" t="s">
        <v>12</v>
      </c>
      <c r="G3651">
        <v>200000</v>
      </c>
      <c r="H3651">
        <v>2012</v>
      </c>
      <c r="I3651">
        <v>6.5</v>
      </c>
    </row>
    <row r="3652" spans="1:9" x14ac:dyDescent="0.45">
      <c r="A3652" t="s">
        <v>6115</v>
      </c>
      <c r="B3652">
        <v>103</v>
      </c>
      <c r="C3652">
        <v>174682</v>
      </c>
      <c r="D3652" t="s">
        <v>2059</v>
      </c>
      <c r="E3652" t="s">
        <v>6116</v>
      </c>
      <c r="F3652" t="s">
        <v>12</v>
      </c>
      <c r="G3652">
        <v>200000</v>
      </c>
      <c r="H3652">
        <v>2002</v>
      </c>
      <c r="I3652">
        <v>6.9</v>
      </c>
    </row>
    <row r="3653" spans="1:9" x14ac:dyDescent="0.45">
      <c r="A3653" t="s">
        <v>6117</v>
      </c>
      <c r="B3653">
        <v>86</v>
      </c>
      <c r="C3653">
        <v>215185</v>
      </c>
      <c r="D3653" t="s">
        <v>5960</v>
      </c>
      <c r="E3653" t="s">
        <v>6118</v>
      </c>
      <c r="F3653" t="s">
        <v>12</v>
      </c>
      <c r="G3653">
        <v>200000</v>
      </c>
      <c r="H3653">
        <v>2008</v>
      </c>
      <c r="I3653">
        <v>7.5</v>
      </c>
    </row>
    <row r="3654" spans="1:9" x14ac:dyDescent="0.45">
      <c r="A3654" t="s">
        <v>6119</v>
      </c>
      <c r="B3654">
        <v>106</v>
      </c>
      <c r="C3654">
        <v>1111</v>
      </c>
      <c r="D3654" t="s">
        <v>5638</v>
      </c>
      <c r="E3654" t="s">
        <v>6120</v>
      </c>
      <c r="F3654" t="s">
        <v>12</v>
      </c>
      <c r="G3654">
        <v>200000</v>
      </c>
      <c r="H3654">
        <v>2006</v>
      </c>
      <c r="I3654">
        <v>7.7</v>
      </c>
    </row>
    <row r="3655" spans="1:9" x14ac:dyDescent="0.45">
      <c r="A3655" t="s">
        <v>6121</v>
      </c>
      <c r="B3655">
        <v>89</v>
      </c>
      <c r="C3655">
        <v>925402</v>
      </c>
      <c r="D3655" t="s">
        <v>2359</v>
      </c>
      <c r="E3655" t="s">
        <v>6122</v>
      </c>
      <c r="F3655" t="s">
        <v>5910</v>
      </c>
      <c r="G3655">
        <v>180000</v>
      </c>
      <c r="H3655">
        <v>1997</v>
      </c>
      <c r="I3655">
        <v>8.5</v>
      </c>
    </row>
    <row r="3656" spans="1:9" x14ac:dyDescent="0.45">
      <c r="A3656" t="s">
        <v>6123</v>
      </c>
      <c r="B3656">
        <v>97</v>
      </c>
      <c r="C3656">
        <v>469947</v>
      </c>
      <c r="D3656" t="s">
        <v>73</v>
      </c>
      <c r="E3656" t="s">
        <v>6124</v>
      </c>
      <c r="F3656" t="s">
        <v>12</v>
      </c>
      <c r="G3656">
        <v>120000</v>
      </c>
      <c r="H3656">
        <v>2011</v>
      </c>
      <c r="I3656">
        <v>7.7</v>
      </c>
    </row>
    <row r="3657" spans="1:9" x14ac:dyDescent="0.45">
      <c r="A3657" t="s">
        <v>1695</v>
      </c>
      <c r="B3657">
        <v>88</v>
      </c>
      <c r="C3657">
        <v>7137502</v>
      </c>
      <c r="D3657" t="s">
        <v>570</v>
      </c>
      <c r="E3657" t="s">
        <v>6125</v>
      </c>
      <c r="F3657" t="s">
        <v>12</v>
      </c>
      <c r="G3657">
        <v>175000</v>
      </c>
      <c r="H3657">
        <v>1986</v>
      </c>
      <c r="I3657">
        <v>6.5</v>
      </c>
    </row>
    <row r="3658" spans="1:9" x14ac:dyDescent="0.45">
      <c r="A3658" t="s">
        <v>5868</v>
      </c>
      <c r="B3658">
        <v>92</v>
      </c>
      <c r="C3658">
        <v>1316074</v>
      </c>
      <c r="D3658" t="s">
        <v>1836</v>
      </c>
      <c r="E3658" t="s">
        <v>6126</v>
      </c>
      <c r="F3658" t="s">
        <v>12</v>
      </c>
      <c r="G3658">
        <v>100000</v>
      </c>
      <c r="H3658">
        <v>2011</v>
      </c>
      <c r="I3658">
        <v>7</v>
      </c>
    </row>
    <row r="3659" spans="1:9" x14ac:dyDescent="0.45">
      <c r="A3659" t="s">
        <v>6127</v>
      </c>
      <c r="B3659">
        <v>97</v>
      </c>
      <c r="C3659">
        <v>15180000</v>
      </c>
      <c r="D3659" t="s">
        <v>730</v>
      </c>
      <c r="E3659" t="s">
        <v>6128</v>
      </c>
      <c r="F3659" t="s">
        <v>12</v>
      </c>
      <c r="G3659">
        <v>500000</v>
      </c>
      <c r="H3659">
        <v>1971</v>
      </c>
      <c r="I3659">
        <v>5.5</v>
      </c>
    </row>
    <row r="3660" spans="1:9" x14ac:dyDescent="0.45">
      <c r="A3660" t="s">
        <v>874</v>
      </c>
      <c r="B3660">
        <v>78</v>
      </c>
      <c r="C3660">
        <v>2882062</v>
      </c>
      <c r="D3660" t="s">
        <v>481</v>
      </c>
      <c r="E3660" t="s">
        <v>6129</v>
      </c>
      <c r="F3660" t="s">
        <v>12</v>
      </c>
      <c r="G3660">
        <v>150000</v>
      </c>
      <c r="H3660">
        <v>2000</v>
      </c>
      <c r="I3660">
        <v>6.3</v>
      </c>
    </row>
    <row r="3661" spans="1:9" x14ac:dyDescent="0.45">
      <c r="A3661" t="s">
        <v>4848</v>
      </c>
      <c r="B3661">
        <v>85</v>
      </c>
      <c r="C3661">
        <v>9437933</v>
      </c>
      <c r="D3661" t="s">
        <v>2557</v>
      </c>
      <c r="E3661" t="s">
        <v>6130</v>
      </c>
      <c r="F3661" t="s">
        <v>12</v>
      </c>
      <c r="G3661">
        <v>180000</v>
      </c>
      <c r="H3661">
        <v>2007</v>
      </c>
      <c r="I3661">
        <v>7.9</v>
      </c>
    </row>
    <row r="3662" spans="1:9" x14ac:dyDescent="0.45">
      <c r="A3662" t="s">
        <v>6131</v>
      </c>
      <c r="B3662">
        <v>88</v>
      </c>
      <c r="C3662">
        <v>110720</v>
      </c>
      <c r="D3662" t="s">
        <v>565</v>
      </c>
      <c r="E3662" t="s">
        <v>6132</v>
      </c>
      <c r="F3662" t="s">
        <v>12</v>
      </c>
      <c r="G3662">
        <v>1200000</v>
      </c>
      <c r="H3662">
        <v>1999</v>
      </c>
      <c r="I3662">
        <v>7.3</v>
      </c>
    </row>
    <row r="3663" spans="1:9" x14ac:dyDescent="0.45">
      <c r="A3663" t="s">
        <v>6133</v>
      </c>
      <c r="B3663">
        <v>93</v>
      </c>
      <c r="C3663">
        <v>155984</v>
      </c>
      <c r="D3663" t="s">
        <v>23</v>
      </c>
      <c r="E3663" t="s">
        <v>6134</v>
      </c>
      <c r="F3663" t="s">
        <v>12</v>
      </c>
      <c r="G3663">
        <v>160000</v>
      </c>
      <c r="H3663">
        <v>2009</v>
      </c>
      <c r="I3663">
        <v>7.4</v>
      </c>
    </row>
    <row r="3664" spans="1:9" x14ac:dyDescent="0.45">
      <c r="A3664" t="s">
        <v>6135</v>
      </c>
      <c r="B3664">
        <v>72</v>
      </c>
      <c r="C3664">
        <v>4914</v>
      </c>
      <c r="D3664" t="s">
        <v>6136</v>
      </c>
      <c r="E3664" t="s">
        <v>6137</v>
      </c>
      <c r="F3664" t="s">
        <v>12</v>
      </c>
      <c r="G3664">
        <v>150000</v>
      </c>
      <c r="H3664">
        <v>2015</v>
      </c>
      <c r="I3664">
        <v>7</v>
      </c>
    </row>
    <row r="3665" spans="1:9" x14ac:dyDescent="0.45">
      <c r="A3665" t="s">
        <v>6138</v>
      </c>
      <c r="B3665">
        <v>80</v>
      </c>
      <c r="C3665">
        <v>5858</v>
      </c>
      <c r="D3665" t="s">
        <v>23</v>
      </c>
      <c r="E3665" t="s">
        <v>6139</v>
      </c>
      <c r="F3665" t="s">
        <v>12</v>
      </c>
      <c r="G3665">
        <v>150000</v>
      </c>
      <c r="H3665">
        <v>2014</v>
      </c>
      <c r="I3665">
        <v>7.1</v>
      </c>
    </row>
    <row r="3666" spans="1:9" x14ac:dyDescent="0.45">
      <c r="A3666" t="s">
        <v>1278</v>
      </c>
      <c r="B3666">
        <v>91</v>
      </c>
      <c r="C3666">
        <v>6706368</v>
      </c>
      <c r="D3666" t="s">
        <v>23</v>
      </c>
      <c r="E3666" t="s">
        <v>6140</v>
      </c>
      <c r="F3666" t="s">
        <v>12</v>
      </c>
      <c r="G3666">
        <v>160000</v>
      </c>
      <c r="H3666">
        <v>1989</v>
      </c>
      <c r="I3666">
        <v>7.5</v>
      </c>
    </row>
    <row r="3667" spans="1:9" x14ac:dyDescent="0.45">
      <c r="A3667" t="s">
        <v>6141</v>
      </c>
      <c r="B3667">
        <v>90</v>
      </c>
      <c r="C3667">
        <v>1573712</v>
      </c>
      <c r="D3667" t="s">
        <v>863</v>
      </c>
      <c r="E3667" t="s">
        <v>6142</v>
      </c>
      <c r="F3667" t="s">
        <v>12</v>
      </c>
      <c r="G3667">
        <v>125000</v>
      </c>
      <c r="H3667">
        <v>2011</v>
      </c>
      <c r="I3667">
        <v>6.7</v>
      </c>
    </row>
    <row r="3668" spans="1:9" x14ac:dyDescent="0.45">
      <c r="A3668" t="s">
        <v>5292</v>
      </c>
      <c r="B3668">
        <v>111</v>
      </c>
      <c r="C3668">
        <v>10174663</v>
      </c>
      <c r="D3668" t="s">
        <v>1274</v>
      </c>
      <c r="E3668" t="s">
        <v>6143</v>
      </c>
      <c r="F3668" t="s">
        <v>12</v>
      </c>
      <c r="G3668">
        <v>100000</v>
      </c>
      <c r="H3668">
        <v>2006</v>
      </c>
      <c r="I3668">
        <v>6.7</v>
      </c>
    </row>
    <row r="3669" spans="1:9" x14ac:dyDescent="0.45">
      <c r="A3669" t="s">
        <v>6144</v>
      </c>
      <c r="B3669">
        <v>81</v>
      </c>
      <c r="C3669">
        <v>22757819</v>
      </c>
      <c r="D3669" t="s">
        <v>1847</v>
      </c>
      <c r="E3669" t="s">
        <v>6145</v>
      </c>
      <c r="F3669" t="s">
        <v>12</v>
      </c>
      <c r="G3669">
        <v>100000</v>
      </c>
      <c r="H3669">
        <v>2015</v>
      </c>
      <c r="I3669">
        <v>4.2</v>
      </c>
    </row>
    <row r="3670" spans="1:9" x14ac:dyDescent="0.45">
      <c r="A3670" t="s">
        <v>5436</v>
      </c>
      <c r="B3670">
        <v>81</v>
      </c>
      <c r="C3670">
        <v>5228617</v>
      </c>
      <c r="D3670" t="s">
        <v>565</v>
      </c>
      <c r="E3670" t="s">
        <v>6146</v>
      </c>
      <c r="F3670" t="s">
        <v>12</v>
      </c>
      <c r="G3670">
        <v>100000</v>
      </c>
      <c r="H3670">
        <v>1987</v>
      </c>
      <c r="I3670">
        <v>7</v>
      </c>
    </row>
    <row r="3671" spans="1:9" x14ac:dyDescent="0.45">
      <c r="A3671" t="s">
        <v>6147</v>
      </c>
      <c r="B3671">
        <v>90</v>
      </c>
      <c r="C3671">
        <v>110536</v>
      </c>
      <c r="D3671" t="s">
        <v>3913</v>
      </c>
      <c r="E3671" t="s">
        <v>6148</v>
      </c>
      <c r="F3671" t="s">
        <v>12</v>
      </c>
      <c r="G3671">
        <v>40000</v>
      </c>
      <c r="H3671">
        <v>2001</v>
      </c>
      <c r="I3671">
        <v>7</v>
      </c>
    </row>
    <row r="3672" spans="1:9" x14ac:dyDescent="0.45">
      <c r="A3672" t="s">
        <v>6149</v>
      </c>
      <c r="B3672">
        <v>88</v>
      </c>
      <c r="C3672">
        <v>59379</v>
      </c>
      <c r="D3672" t="s">
        <v>6150</v>
      </c>
      <c r="E3672" t="s">
        <v>6151</v>
      </c>
      <c r="F3672" t="s">
        <v>12</v>
      </c>
      <c r="G3672">
        <v>200000</v>
      </c>
      <c r="H3672">
        <v>2013</v>
      </c>
      <c r="I3672">
        <v>6.8</v>
      </c>
    </row>
    <row r="3673" spans="1:9" x14ac:dyDescent="0.45">
      <c r="A3673" t="s">
        <v>409</v>
      </c>
      <c r="B3673">
        <v>84</v>
      </c>
      <c r="C3673">
        <v>3216970</v>
      </c>
      <c r="D3673" t="s">
        <v>658</v>
      </c>
      <c r="E3673" t="s">
        <v>6152</v>
      </c>
      <c r="F3673" t="s">
        <v>12</v>
      </c>
      <c r="G3673">
        <v>60000</v>
      </c>
      <c r="H3673">
        <v>1998</v>
      </c>
      <c r="I3673">
        <v>7.5</v>
      </c>
    </row>
    <row r="3674" spans="1:9" x14ac:dyDescent="0.45">
      <c r="A3674" t="s">
        <v>6153</v>
      </c>
      <c r="B3674">
        <v>87</v>
      </c>
      <c r="C3674">
        <v>536767</v>
      </c>
      <c r="D3674" t="s">
        <v>2380</v>
      </c>
      <c r="E3674" t="s">
        <v>6154</v>
      </c>
      <c r="F3674" t="s">
        <v>12</v>
      </c>
      <c r="G3674">
        <v>60000</v>
      </c>
      <c r="H3674">
        <v>1998</v>
      </c>
      <c r="I3674">
        <v>5.3</v>
      </c>
    </row>
    <row r="3675" spans="1:9" x14ac:dyDescent="0.45">
      <c r="A3675" t="s">
        <v>4590</v>
      </c>
      <c r="B3675">
        <v>100</v>
      </c>
      <c r="C3675">
        <v>11529368</v>
      </c>
      <c r="D3675" t="s">
        <v>6155</v>
      </c>
      <c r="E3675" t="s">
        <v>6156</v>
      </c>
      <c r="F3675" t="s">
        <v>12</v>
      </c>
      <c r="G3675">
        <v>65000</v>
      </c>
      <c r="H3675">
        <v>2004</v>
      </c>
      <c r="I3675">
        <v>7.3</v>
      </c>
    </row>
    <row r="3676" spans="1:9" x14ac:dyDescent="0.45">
      <c r="A3676" t="s">
        <v>6157</v>
      </c>
      <c r="B3676">
        <v>82</v>
      </c>
      <c r="C3676">
        <v>40557</v>
      </c>
      <c r="D3676" t="s">
        <v>565</v>
      </c>
      <c r="E3676" t="s">
        <v>6158</v>
      </c>
      <c r="F3676" t="s">
        <v>12</v>
      </c>
      <c r="G3676">
        <v>60000</v>
      </c>
      <c r="H3676">
        <v>2011</v>
      </c>
      <c r="I3676">
        <v>5.6</v>
      </c>
    </row>
    <row r="3677" spans="1:9" x14ac:dyDescent="0.45">
      <c r="A3677" t="s">
        <v>6003</v>
      </c>
      <c r="B3677">
        <v>82</v>
      </c>
      <c r="C3677">
        <v>30084</v>
      </c>
      <c r="D3677" t="s">
        <v>863</v>
      </c>
      <c r="E3677" t="s">
        <v>6159</v>
      </c>
      <c r="F3677" t="s">
        <v>12</v>
      </c>
      <c r="G3677">
        <v>70000</v>
      </c>
      <c r="H3677">
        <v>2014</v>
      </c>
      <c r="I3677">
        <v>5.6</v>
      </c>
    </row>
    <row r="3678" spans="1:9" x14ac:dyDescent="0.45">
      <c r="A3678" t="s">
        <v>5389</v>
      </c>
      <c r="B3678">
        <v>98</v>
      </c>
      <c r="C3678">
        <v>10246600</v>
      </c>
      <c r="D3678" t="s">
        <v>481</v>
      </c>
      <c r="E3678" t="s">
        <v>6160</v>
      </c>
      <c r="F3678" t="s">
        <v>12</v>
      </c>
      <c r="G3678">
        <v>25000</v>
      </c>
      <c r="H3678">
        <v>1995</v>
      </c>
      <c r="I3678">
        <v>6.6</v>
      </c>
    </row>
    <row r="3679" spans="1:9" x14ac:dyDescent="0.45">
      <c r="A3679" t="s">
        <v>5888</v>
      </c>
      <c r="B3679">
        <v>98</v>
      </c>
      <c r="C3679">
        <v>389804</v>
      </c>
      <c r="D3679" t="s">
        <v>481</v>
      </c>
      <c r="E3679" t="s">
        <v>6161</v>
      </c>
      <c r="F3679" t="s">
        <v>12</v>
      </c>
      <c r="G3679">
        <v>65000</v>
      </c>
      <c r="H3679">
        <v>2010</v>
      </c>
      <c r="I3679">
        <v>6.3</v>
      </c>
    </row>
    <row r="3680" spans="1:9" x14ac:dyDescent="0.45">
      <c r="A3680" t="s">
        <v>1806</v>
      </c>
      <c r="B3680">
        <v>90</v>
      </c>
      <c r="C3680">
        <v>241816</v>
      </c>
      <c r="D3680" t="s">
        <v>1152</v>
      </c>
      <c r="E3680" t="s">
        <v>6162</v>
      </c>
      <c r="F3680" t="s">
        <v>12</v>
      </c>
      <c r="G3680">
        <v>42000</v>
      </c>
      <c r="H3680">
        <v>2000</v>
      </c>
      <c r="I3680">
        <v>7.5</v>
      </c>
    </row>
    <row r="3681" spans="1:9" x14ac:dyDescent="0.45">
      <c r="A3681" t="s">
        <v>6163</v>
      </c>
      <c r="B3681">
        <v>90</v>
      </c>
      <c r="C3681">
        <v>277233</v>
      </c>
      <c r="D3681" t="s">
        <v>570</v>
      </c>
      <c r="E3681" t="s">
        <v>6164</v>
      </c>
      <c r="F3681" t="s">
        <v>12</v>
      </c>
      <c r="G3681">
        <v>40000</v>
      </c>
      <c r="H3681">
        <v>1999</v>
      </c>
      <c r="I3681">
        <v>7.6</v>
      </c>
    </row>
    <row r="3682" spans="1:9" x14ac:dyDescent="0.45">
      <c r="A3682" t="s">
        <v>6165</v>
      </c>
      <c r="B3682">
        <v>78</v>
      </c>
      <c r="C3682">
        <v>243768</v>
      </c>
      <c r="D3682" t="s">
        <v>4585</v>
      </c>
      <c r="E3682" t="s">
        <v>6166</v>
      </c>
      <c r="F3682" t="s">
        <v>12</v>
      </c>
      <c r="G3682">
        <v>30000</v>
      </c>
      <c r="H3682">
        <v>2007</v>
      </c>
      <c r="I3682">
        <v>4.0999999999999996</v>
      </c>
    </row>
    <row r="3683" spans="1:9" x14ac:dyDescent="0.45">
      <c r="A3683" t="s">
        <v>2354</v>
      </c>
      <c r="B3683">
        <v>102</v>
      </c>
      <c r="C3683">
        <v>3151130</v>
      </c>
      <c r="D3683" t="s">
        <v>565</v>
      </c>
      <c r="E3683" t="s">
        <v>6167</v>
      </c>
      <c r="F3683" t="s">
        <v>12</v>
      </c>
      <c r="G3683">
        <v>230000</v>
      </c>
      <c r="H3683">
        <v>1994</v>
      </c>
      <c r="I3683">
        <v>7.8</v>
      </c>
    </row>
    <row r="3684" spans="1:9" x14ac:dyDescent="0.45">
      <c r="A3684" t="s">
        <v>6168</v>
      </c>
      <c r="B3684">
        <v>65</v>
      </c>
      <c r="C3684">
        <v>8231</v>
      </c>
      <c r="D3684" t="s">
        <v>1777</v>
      </c>
      <c r="E3684" t="s">
        <v>6169</v>
      </c>
      <c r="F3684" t="s">
        <v>12</v>
      </c>
      <c r="G3684">
        <v>27000</v>
      </c>
      <c r="H3684">
        <v>1971</v>
      </c>
      <c r="I3684">
        <v>6.7</v>
      </c>
    </row>
    <row r="3685" spans="1:9" x14ac:dyDescent="0.45">
      <c r="A3685" t="s">
        <v>3219</v>
      </c>
      <c r="B3685">
        <v>97</v>
      </c>
      <c r="C3685">
        <v>2856622</v>
      </c>
      <c r="D3685" t="s">
        <v>863</v>
      </c>
      <c r="E3685" t="s">
        <v>6170</v>
      </c>
      <c r="F3685" t="s">
        <v>12</v>
      </c>
      <c r="G3685">
        <v>25000</v>
      </c>
      <c r="H3685">
        <v>1997</v>
      </c>
      <c r="I3685">
        <v>7.3</v>
      </c>
    </row>
    <row r="3686" spans="1:9" x14ac:dyDescent="0.45">
      <c r="A3686" t="s">
        <v>2944</v>
      </c>
      <c r="B3686">
        <v>100</v>
      </c>
      <c r="C3686">
        <v>1227508</v>
      </c>
      <c r="D3686" t="s">
        <v>863</v>
      </c>
      <c r="E3686" t="s">
        <v>6171</v>
      </c>
      <c r="F3686" t="s">
        <v>12</v>
      </c>
      <c r="G3686">
        <v>23000</v>
      </c>
      <c r="H3686">
        <v>1991</v>
      </c>
      <c r="I3686">
        <v>7.1</v>
      </c>
    </row>
    <row r="3687" spans="1:9" x14ac:dyDescent="0.45">
      <c r="A3687" t="s">
        <v>4641</v>
      </c>
      <c r="B3687">
        <v>85</v>
      </c>
      <c r="C3687">
        <v>192467</v>
      </c>
      <c r="D3687" t="s">
        <v>481</v>
      </c>
      <c r="E3687" t="s">
        <v>6172</v>
      </c>
      <c r="F3687" t="s">
        <v>12</v>
      </c>
      <c r="G3687">
        <v>15000</v>
      </c>
      <c r="H3687">
        <v>2005</v>
      </c>
      <c r="I3687">
        <v>6.6</v>
      </c>
    </row>
    <row r="3688" spans="1:9" x14ac:dyDescent="0.45">
      <c r="A3688" t="s">
        <v>6173</v>
      </c>
      <c r="B3688">
        <v>88</v>
      </c>
      <c r="C3688">
        <v>76382</v>
      </c>
      <c r="D3688" t="s">
        <v>5546</v>
      </c>
      <c r="E3688" t="s">
        <v>6174</v>
      </c>
      <c r="F3688" t="s">
        <v>12</v>
      </c>
      <c r="G3688">
        <v>15000</v>
      </c>
      <c r="H3688">
        <v>2009</v>
      </c>
      <c r="I3688">
        <v>6.2</v>
      </c>
    </row>
    <row r="3689" spans="1:9" x14ac:dyDescent="0.45">
      <c r="A3689" t="s">
        <v>4241</v>
      </c>
      <c r="B3689">
        <v>108</v>
      </c>
      <c r="C3689">
        <v>180483</v>
      </c>
      <c r="D3689" t="s">
        <v>6175</v>
      </c>
      <c r="E3689" t="s">
        <v>6176</v>
      </c>
      <c r="F3689" t="s">
        <v>12</v>
      </c>
      <c r="G3689">
        <v>10000</v>
      </c>
      <c r="H3689">
        <v>1972</v>
      </c>
      <c r="I3689">
        <v>6.1</v>
      </c>
    </row>
    <row r="3690" spans="1:9" x14ac:dyDescent="0.45">
      <c r="A3690" t="s">
        <v>4254</v>
      </c>
      <c r="B3690">
        <v>110</v>
      </c>
      <c r="C3690">
        <v>136007</v>
      </c>
      <c r="D3690" t="s">
        <v>2557</v>
      </c>
      <c r="E3690" t="s">
        <v>6177</v>
      </c>
      <c r="F3690" t="s">
        <v>496</v>
      </c>
      <c r="G3690">
        <v>4500</v>
      </c>
      <c r="H3690">
        <v>2004</v>
      </c>
      <c r="I3690">
        <v>6.9</v>
      </c>
    </row>
    <row r="3691" spans="1:9" x14ac:dyDescent="0.45">
      <c r="A3691" t="s">
        <v>6178</v>
      </c>
      <c r="B3691">
        <v>90</v>
      </c>
      <c r="C3691">
        <v>673780</v>
      </c>
      <c r="D3691" t="s">
        <v>1152</v>
      </c>
      <c r="E3691" t="s">
        <v>6179</v>
      </c>
      <c r="F3691" t="s">
        <v>5910</v>
      </c>
      <c r="G3691">
        <v>10000</v>
      </c>
      <c r="H3691">
        <v>2000</v>
      </c>
      <c r="I3691">
        <v>7.5</v>
      </c>
    </row>
    <row r="3692" spans="1:9" x14ac:dyDescent="0.45">
      <c r="A3692" t="s">
        <v>6180</v>
      </c>
      <c r="B3692">
        <v>111</v>
      </c>
      <c r="C3692">
        <v>94596</v>
      </c>
      <c r="D3692" t="s">
        <v>1613</v>
      </c>
      <c r="E3692" t="s">
        <v>6181</v>
      </c>
      <c r="F3692" t="s">
        <v>225</v>
      </c>
      <c r="G3692">
        <v>1000000</v>
      </c>
      <c r="H3692">
        <v>1997</v>
      </c>
      <c r="I3692">
        <v>7.4</v>
      </c>
    </row>
    <row r="3693" spans="1:9" x14ac:dyDescent="0.45">
      <c r="A3693" t="s">
        <v>6182</v>
      </c>
      <c r="B3693">
        <v>77</v>
      </c>
      <c r="C3693">
        <v>424760</v>
      </c>
      <c r="D3693" t="s">
        <v>915</v>
      </c>
      <c r="E3693" t="s">
        <v>6183</v>
      </c>
      <c r="F3693" t="s">
        <v>12</v>
      </c>
      <c r="G3693">
        <v>7000</v>
      </c>
      <c r="H3693">
        <v>2004</v>
      </c>
      <c r="I3693">
        <v>7</v>
      </c>
    </row>
    <row r="3694" spans="1:9" x14ac:dyDescent="0.45">
      <c r="A3694" t="s">
        <v>6184</v>
      </c>
      <c r="B3694">
        <v>80</v>
      </c>
      <c r="C3694">
        <v>70071</v>
      </c>
      <c r="D3694" t="s">
        <v>3302</v>
      </c>
      <c r="E3694" t="s">
        <v>6185</v>
      </c>
      <c r="F3694" t="s">
        <v>12</v>
      </c>
      <c r="G3694">
        <v>7000</v>
      </c>
      <c r="H3694">
        <v>2005</v>
      </c>
      <c r="I3694">
        <v>6.3</v>
      </c>
    </row>
    <row r="3695" spans="1:9" x14ac:dyDescent="0.45">
      <c r="A3695" t="s">
        <v>1633</v>
      </c>
      <c r="B3695">
        <v>81</v>
      </c>
      <c r="C3695">
        <v>2040920</v>
      </c>
      <c r="D3695" t="s">
        <v>1928</v>
      </c>
      <c r="E3695" t="s">
        <v>6186</v>
      </c>
      <c r="F3695" t="s">
        <v>944</v>
      </c>
      <c r="G3695">
        <v>7000</v>
      </c>
      <c r="H3695">
        <v>1992</v>
      </c>
      <c r="I3695">
        <v>6.9</v>
      </c>
    </row>
    <row r="3696" spans="1:9" x14ac:dyDescent="0.45">
      <c r="A3696" t="s">
        <v>5389</v>
      </c>
      <c r="B3696">
        <v>95</v>
      </c>
      <c r="C3696">
        <v>4584</v>
      </c>
      <c r="D3696" t="s">
        <v>863</v>
      </c>
      <c r="E3696" t="s">
        <v>6187</v>
      </c>
      <c r="F3696" t="s">
        <v>12</v>
      </c>
      <c r="G3696">
        <v>9000</v>
      </c>
      <c r="H3696">
        <v>2011</v>
      </c>
      <c r="I3696">
        <v>6.4</v>
      </c>
    </row>
    <row r="3697" spans="1:9" x14ac:dyDescent="0.45">
      <c r="A3697" t="s">
        <v>5602</v>
      </c>
      <c r="B3697">
        <v>90</v>
      </c>
      <c r="C3697">
        <v>85222</v>
      </c>
      <c r="D3697" t="s">
        <v>23</v>
      </c>
      <c r="E3697" t="s">
        <v>6188</v>
      </c>
      <c r="F3697" t="s">
        <v>12</v>
      </c>
      <c r="G3697">
        <v>1100</v>
      </c>
      <c r="H3697">
        <v>2004</v>
      </c>
      <c r="I3697">
        <v>6.6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9597-4C20-46D1-8E27-9089C659AB45}">
  <dimension ref="A1:G10980"/>
  <sheetViews>
    <sheetView workbookViewId="0">
      <selection activeCell="E3" sqref="E3"/>
    </sheetView>
  </sheetViews>
  <sheetFormatPr defaultRowHeight="14.25" x14ac:dyDescent="0.45"/>
  <cols>
    <col min="1" max="1" width="68.46484375" bestFit="1" customWidth="1"/>
    <col min="2" max="2" width="12.3984375" bestFit="1" customWidth="1"/>
    <col min="3" max="3" width="11.33203125" bestFit="1" customWidth="1"/>
    <col min="4" max="4" width="15.9296875" customWidth="1"/>
  </cols>
  <sheetData>
    <row r="1" spans="1:5" x14ac:dyDescent="0.45">
      <c r="A1" t="s">
        <v>4</v>
      </c>
      <c r="B1" t="s">
        <v>8</v>
      </c>
      <c r="C1" t="s">
        <v>6212</v>
      </c>
      <c r="D1" t="s">
        <v>6213</v>
      </c>
      <c r="E1" t="s">
        <v>6190</v>
      </c>
    </row>
    <row r="2" spans="1:5" x14ac:dyDescent="0.45">
      <c r="A2" t="s">
        <v>11</v>
      </c>
      <c r="B2">
        <v>7.9</v>
      </c>
      <c r="C2" t="s">
        <v>451</v>
      </c>
      <c r="D2" s="3" t="s">
        <v>451</v>
      </c>
      <c r="E2" cm="1">
        <f t="array" ref="E2">MEDIAN(IF(C2:C10980 = "Action", B2:B10980))</f>
        <v>6.4</v>
      </c>
    </row>
    <row r="3" spans="1:5" x14ac:dyDescent="0.45">
      <c r="A3" t="s">
        <v>11</v>
      </c>
      <c r="B3">
        <v>7.9</v>
      </c>
      <c r="C3" t="s">
        <v>320</v>
      </c>
      <c r="D3" s="3" t="s">
        <v>320</v>
      </c>
      <c r="E3" cm="1">
        <f t="array" ref="E3">MEDIAN(IF(C3:C10981 = Table8_1[[#This Row],[unique_gener]], B3:B10981))</f>
        <v>6.6</v>
      </c>
    </row>
    <row r="4" spans="1:5" x14ac:dyDescent="0.45">
      <c r="A4" t="s">
        <v>11</v>
      </c>
      <c r="B4">
        <v>7.9</v>
      </c>
      <c r="C4" t="s">
        <v>6199</v>
      </c>
      <c r="D4" s="3" t="s">
        <v>6200</v>
      </c>
      <c r="E4" cm="1">
        <f t="array" ref="E4">MEDIAN(IF(C4:C10982 = Table8_1[[#This Row],[unique_gener]], B4:B10982))</f>
        <v>6.8</v>
      </c>
    </row>
    <row r="5" spans="1:5" x14ac:dyDescent="0.45">
      <c r="A5" t="s">
        <v>11</v>
      </c>
      <c r="B5">
        <v>7.9</v>
      </c>
      <c r="C5" t="s">
        <v>3824</v>
      </c>
      <c r="D5" s="3" t="s">
        <v>6208</v>
      </c>
      <c r="E5" cm="1">
        <f t="array" ref="E5">MEDIAN(IF(C5:C10983 = Table8_1[[#This Row],[unique_gener]], B5:B10983))</f>
        <v>7.2</v>
      </c>
    </row>
    <row r="6" spans="1:5" x14ac:dyDescent="0.45">
      <c r="A6" t="s">
        <v>15</v>
      </c>
      <c r="B6">
        <v>7.1</v>
      </c>
      <c r="C6" t="s">
        <v>451</v>
      </c>
      <c r="D6" s="3" t="s">
        <v>565</v>
      </c>
      <c r="E6" cm="1">
        <f t="array" ref="E6">MEDIAN(IF(C6:C10984 = Table8_1[[#This Row],[unique_gener]], B6:B10984))</f>
        <v>6.3</v>
      </c>
    </row>
    <row r="7" spans="1:5" x14ac:dyDescent="0.45">
      <c r="A7" t="s">
        <v>15</v>
      </c>
      <c r="B7">
        <v>7.1</v>
      </c>
      <c r="C7" t="s">
        <v>320</v>
      </c>
      <c r="D7" s="3" t="s">
        <v>6206</v>
      </c>
      <c r="E7" cm="1">
        <f t="array" ref="E7">MEDIAN(IF(C7:C10985 = Table8_1[[#This Row],[unique_gener]], B7:B10985))</f>
        <v>6.6</v>
      </c>
    </row>
    <row r="8" spans="1:5" x14ac:dyDescent="0.45">
      <c r="A8" t="s">
        <v>15</v>
      </c>
      <c r="B8">
        <v>7.1</v>
      </c>
      <c r="C8" t="s">
        <v>6199</v>
      </c>
      <c r="D8" s="3" t="s">
        <v>23</v>
      </c>
      <c r="E8" cm="1">
        <f t="array" ref="E8">MEDIAN(IF(C8:C10986 = Table8_1[[#This Row],[unique_gener]], B8:B10986))</f>
        <v>7.3</v>
      </c>
    </row>
    <row r="9" spans="1:5" x14ac:dyDescent="0.45">
      <c r="A9" t="s">
        <v>18</v>
      </c>
      <c r="B9">
        <v>6.8</v>
      </c>
      <c r="C9" t="s">
        <v>451</v>
      </c>
      <c r="D9" s="3" t="s">
        <v>1152</v>
      </c>
      <c r="E9" cm="1">
        <f t="array" ref="E9">MEDIAN(IF(C9:C10987 = Table8_1[[#This Row],[unique_gener]], B9:B10987))</f>
        <v>6.9</v>
      </c>
    </row>
    <row r="10" spans="1:5" x14ac:dyDescent="0.45">
      <c r="A10" t="s">
        <v>18</v>
      </c>
      <c r="B10">
        <v>6.8</v>
      </c>
      <c r="C10" t="s">
        <v>320</v>
      </c>
      <c r="D10" s="3" t="s">
        <v>6201</v>
      </c>
      <c r="E10" cm="1">
        <f t="array" ref="E10">MEDIAN(IF(C10:C10988 = Table8_1[[#This Row],[unique_gener]], B10:B10988))</f>
        <v>6.4</v>
      </c>
    </row>
    <row r="11" spans="1:5" x14ac:dyDescent="0.45">
      <c r="A11" t="s">
        <v>18</v>
      </c>
      <c r="B11">
        <v>6.8</v>
      </c>
      <c r="C11" t="s">
        <v>3302</v>
      </c>
      <c r="D11" s="3" t="s">
        <v>6199</v>
      </c>
      <c r="E11" cm="1">
        <f t="array" ref="E11">MEDIAN(IF(C11:C10989 = Table8_1[[#This Row],[unique_gener]], B11:B10989))</f>
        <v>6.4</v>
      </c>
    </row>
    <row r="12" spans="1:5" x14ac:dyDescent="0.45">
      <c r="A12" t="s">
        <v>21</v>
      </c>
      <c r="B12">
        <v>8.5</v>
      </c>
      <c r="C12" t="s">
        <v>451</v>
      </c>
      <c r="D12" s="3" t="s">
        <v>6211</v>
      </c>
      <c r="E12" cm="1">
        <f t="array" ref="E12">MEDIAN(IF(C12:C10990 = Table8_1[[#This Row],[unique_gener]], B12:B10990))</f>
        <v>7.7</v>
      </c>
    </row>
    <row r="13" spans="1:5" x14ac:dyDescent="0.45">
      <c r="A13" t="s">
        <v>21</v>
      </c>
      <c r="B13">
        <v>8.5</v>
      </c>
      <c r="C13" t="s">
        <v>3302</v>
      </c>
      <c r="D13" s="3" t="s">
        <v>6204</v>
      </c>
      <c r="E13" cm="1">
        <f t="array" ref="E13">MEDIAN(IF(C13:C10991 = Table8_1[[#This Row],[unique_gener]], B13:B10991))</f>
        <v>7.2</v>
      </c>
    </row>
    <row r="14" spans="1:5" x14ac:dyDescent="0.45">
      <c r="A14" t="s">
        <v>26</v>
      </c>
      <c r="B14">
        <v>6.6</v>
      </c>
      <c r="C14" t="s">
        <v>451</v>
      </c>
      <c r="D14" s="3" t="s">
        <v>2124</v>
      </c>
      <c r="E14" cm="1">
        <f t="array" ref="E14">MEDIAN(IF(C14:C10992 = Table8_1[[#This Row],[unique_gener]], B14:B10992))</f>
        <v>6</v>
      </c>
    </row>
    <row r="15" spans="1:5" x14ac:dyDescent="0.45">
      <c r="A15" t="s">
        <v>26</v>
      </c>
      <c r="B15">
        <v>6.6</v>
      </c>
      <c r="C15" t="s">
        <v>320</v>
      </c>
      <c r="D15" s="3" t="s">
        <v>6209</v>
      </c>
      <c r="E15" cm="1">
        <f t="array" ref="E15">MEDIAN(IF(C15:C10993 = Table8_1[[#This Row],[unique_gener]], B15:B10993))</f>
        <v>6.6</v>
      </c>
    </row>
    <row r="16" spans="1:5" x14ac:dyDescent="0.45">
      <c r="A16" t="s">
        <v>26</v>
      </c>
      <c r="B16">
        <v>6.6</v>
      </c>
      <c r="C16" t="s">
        <v>3824</v>
      </c>
      <c r="D16" s="3" t="s">
        <v>6202</v>
      </c>
      <c r="E16" cm="1">
        <f t="array" ref="E16">MEDIAN(IF(C16:C10994 = Table8_1[[#This Row],[unique_gener]], B16:B10994))</f>
        <v>6.8</v>
      </c>
    </row>
    <row r="17" spans="1:5" x14ac:dyDescent="0.45">
      <c r="A17" t="s">
        <v>29</v>
      </c>
      <c r="B17">
        <v>6.2</v>
      </c>
      <c r="C17" t="s">
        <v>451</v>
      </c>
      <c r="D17" s="3" t="s">
        <v>6203</v>
      </c>
      <c r="E17" cm="1">
        <f t="array" ref="E17">MEDIAN(IF(C17:C10995 = Table8_1[[#This Row],[unique_gener]], B17:B10995))</f>
        <v>6.5</v>
      </c>
    </row>
    <row r="18" spans="1:5" x14ac:dyDescent="0.45">
      <c r="A18" t="s">
        <v>29</v>
      </c>
      <c r="B18">
        <v>6.2</v>
      </c>
      <c r="C18" t="s">
        <v>320</v>
      </c>
      <c r="D18" s="3" t="s">
        <v>5546</v>
      </c>
      <c r="E18" cm="1">
        <f t="array" ref="E18">MEDIAN(IF(C18:C10996 = Table8_1[[#This Row],[unique_gener]], B18:B10996))</f>
        <v>6.5</v>
      </c>
    </row>
    <row r="19" spans="1:5" x14ac:dyDescent="0.45">
      <c r="A19" t="s">
        <v>29</v>
      </c>
      <c r="B19">
        <v>6.2</v>
      </c>
      <c r="C19" t="s">
        <v>5546</v>
      </c>
      <c r="D19" s="3" t="s">
        <v>3824</v>
      </c>
      <c r="E19" cm="1">
        <f t="array" ref="E19">MEDIAN(IF(C19:C10997 = Table8_1[[#This Row],[unique_gener]], B19:B10997))</f>
        <v>6.5</v>
      </c>
    </row>
    <row r="20" spans="1:5" x14ac:dyDescent="0.45">
      <c r="A20" t="s">
        <v>32</v>
      </c>
      <c r="B20">
        <v>7.8</v>
      </c>
      <c r="C20" t="s">
        <v>320</v>
      </c>
      <c r="D20" s="3" t="s">
        <v>6210</v>
      </c>
      <c r="E20" cm="1">
        <f t="array" ref="E20">MEDIAN(IF(C20:C10998 = Table8_1[[#This Row],[unique_gener]], B20:B10998))</f>
        <v>6.8</v>
      </c>
    </row>
    <row r="21" spans="1:5" x14ac:dyDescent="0.45">
      <c r="A21" t="s">
        <v>32</v>
      </c>
      <c r="B21">
        <v>7.8</v>
      </c>
      <c r="C21" t="s">
        <v>6200</v>
      </c>
      <c r="D21" s="3" t="s">
        <v>6205</v>
      </c>
      <c r="E21" cm="1">
        <f t="array" ref="E21">MEDIAN(IF(C21:C10999 = Table8_1[[#This Row],[unique_gener]], B21:B10999))</f>
        <v>6.8</v>
      </c>
    </row>
    <row r="22" spans="1:5" x14ac:dyDescent="0.45">
      <c r="A22" t="s">
        <v>32</v>
      </c>
      <c r="B22">
        <v>7.8</v>
      </c>
      <c r="C22" t="s">
        <v>565</v>
      </c>
      <c r="D22" s="3" t="s">
        <v>3302</v>
      </c>
      <c r="E22" cm="1">
        <f t="array" ref="E22">MEDIAN(IF(C22:C11000 = Table8_1[[#This Row],[unique_gener]], B22:B11000))</f>
        <v>6.4</v>
      </c>
    </row>
    <row r="23" spans="1:5" x14ac:dyDescent="0.45">
      <c r="A23" t="s">
        <v>32</v>
      </c>
      <c r="B23">
        <v>7.8</v>
      </c>
      <c r="C23" t="s">
        <v>6201</v>
      </c>
      <c r="D23" s="3" t="s">
        <v>6207</v>
      </c>
      <c r="E23" cm="1">
        <f t="array" ref="E23">MEDIAN(IF(C23:C11001 = Table8_1[[#This Row],[unique_gener]], B23:B11001))</f>
        <v>7.1</v>
      </c>
    </row>
    <row r="24" spans="1:5" x14ac:dyDescent="0.45">
      <c r="A24" t="s">
        <v>32</v>
      </c>
      <c r="B24">
        <v>7.8</v>
      </c>
      <c r="C24" t="s">
        <v>6199</v>
      </c>
      <c r="D24" s="3" t="s">
        <v>4585</v>
      </c>
      <c r="E24" cm="1">
        <f t="array" ref="E24">MEDIAN(IF(C24:C11002 = Table8_1[[#This Row],[unique_gener]], B24:B11002))</f>
        <v>6.8</v>
      </c>
    </row>
    <row r="25" spans="1:5" x14ac:dyDescent="0.45">
      <c r="A25" t="s">
        <v>32</v>
      </c>
      <c r="B25">
        <v>7.8</v>
      </c>
      <c r="C25" t="s">
        <v>6202</v>
      </c>
    </row>
    <row r="26" spans="1:5" x14ac:dyDescent="0.45">
      <c r="A26" t="s">
        <v>32</v>
      </c>
      <c r="B26">
        <v>7.8</v>
      </c>
      <c r="C26" t="s">
        <v>5546</v>
      </c>
    </row>
    <row r="27" spans="1:5" x14ac:dyDescent="0.45">
      <c r="A27" t="s">
        <v>34</v>
      </c>
      <c r="B27">
        <v>7.5</v>
      </c>
      <c r="C27" t="s">
        <v>451</v>
      </c>
    </row>
    <row r="28" spans="1:5" x14ac:dyDescent="0.45">
      <c r="A28" t="s">
        <v>34</v>
      </c>
      <c r="B28">
        <v>7.5</v>
      </c>
      <c r="C28" t="s">
        <v>320</v>
      </c>
    </row>
    <row r="29" spans="1:5" x14ac:dyDescent="0.45">
      <c r="A29" t="s">
        <v>34</v>
      </c>
      <c r="B29">
        <v>7.5</v>
      </c>
      <c r="C29" t="s">
        <v>3824</v>
      </c>
    </row>
    <row r="30" spans="1:5" x14ac:dyDescent="0.45">
      <c r="A30" t="s">
        <v>37</v>
      </c>
      <c r="B30">
        <v>7.5</v>
      </c>
      <c r="C30" t="s">
        <v>320</v>
      </c>
    </row>
    <row r="31" spans="1:5" x14ac:dyDescent="0.45">
      <c r="A31" t="s">
        <v>37</v>
      </c>
      <c r="B31">
        <v>7.5</v>
      </c>
      <c r="C31" t="s">
        <v>6201</v>
      </c>
    </row>
    <row r="32" spans="1:5" x14ac:dyDescent="0.45">
      <c r="A32" t="s">
        <v>37</v>
      </c>
      <c r="B32">
        <v>7.5</v>
      </c>
      <c r="C32" t="s">
        <v>6199</v>
      </c>
    </row>
    <row r="33" spans="1:3" x14ac:dyDescent="0.45">
      <c r="A33" t="s">
        <v>37</v>
      </c>
      <c r="B33">
        <v>7.5</v>
      </c>
      <c r="C33" t="s">
        <v>6203</v>
      </c>
    </row>
    <row r="34" spans="1:3" x14ac:dyDescent="0.45">
      <c r="A34" t="s">
        <v>39</v>
      </c>
      <c r="B34">
        <v>6.9</v>
      </c>
      <c r="C34" t="s">
        <v>451</v>
      </c>
    </row>
    <row r="35" spans="1:3" x14ac:dyDescent="0.45">
      <c r="A35" t="s">
        <v>39</v>
      </c>
      <c r="B35">
        <v>6.9</v>
      </c>
      <c r="C35" t="s">
        <v>320</v>
      </c>
    </row>
    <row r="36" spans="1:3" x14ac:dyDescent="0.45">
      <c r="A36" t="s">
        <v>39</v>
      </c>
      <c r="B36">
        <v>6.9</v>
      </c>
      <c r="C36" t="s">
        <v>3824</v>
      </c>
    </row>
    <row r="37" spans="1:3" x14ac:dyDescent="0.45">
      <c r="A37" t="s">
        <v>42</v>
      </c>
      <c r="B37">
        <v>6.1</v>
      </c>
      <c r="C37" t="s">
        <v>451</v>
      </c>
    </row>
    <row r="38" spans="1:3" x14ac:dyDescent="0.45">
      <c r="A38" t="s">
        <v>42</v>
      </c>
      <c r="B38">
        <v>6.1</v>
      </c>
      <c r="C38" t="s">
        <v>320</v>
      </c>
    </row>
    <row r="39" spans="1:3" x14ac:dyDescent="0.45">
      <c r="A39" t="s">
        <v>42</v>
      </c>
      <c r="B39">
        <v>6.1</v>
      </c>
      <c r="C39" t="s">
        <v>3824</v>
      </c>
    </row>
    <row r="40" spans="1:3" x14ac:dyDescent="0.45">
      <c r="A40" t="s">
        <v>45</v>
      </c>
      <c r="B40">
        <v>6.7</v>
      </c>
      <c r="C40" t="s">
        <v>451</v>
      </c>
    </row>
    <row r="41" spans="1:3" x14ac:dyDescent="0.45">
      <c r="A41" t="s">
        <v>45</v>
      </c>
      <c r="B41">
        <v>6.7</v>
      </c>
      <c r="C41" t="s">
        <v>320</v>
      </c>
    </row>
    <row r="42" spans="1:3" x14ac:dyDescent="0.45">
      <c r="A42" t="s">
        <v>46</v>
      </c>
      <c r="B42">
        <v>7.3</v>
      </c>
      <c r="C42" t="s">
        <v>451</v>
      </c>
    </row>
    <row r="43" spans="1:3" x14ac:dyDescent="0.45">
      <c r="A43" t="s">
        <v>46</v>
      </c>
      <c r="B43">
        <v>7.3</v>
      </c>
      <c r="C43" t="s">
        <v>320</v>
      </c>
    </row>
    <row r="44" spans="1:3" x14ac:dyDescent="0.45">
      <c r="A44" t="s">
        <v>46</v>
      </c>
      <c r="B44">
        <v>7.3</v>
      </c>
      <c r="C44" t="s">
        <v>6199</v>
      </c>
    </row>
    <row r="45" spans="1:3" x14ac:dyDescent="0.45">
      <c r="A45" t="s">
        <v>48</v>
      </c>
      <c r="B45">
        <v>6.5</v>
      </c>
      <c r="C45" t="s">
        <v>451</v>
      </c>
    </row>
    <row r="46" spans="1:3" x14ac:dyDescent="0.45">
      <c r="A46" t="s">
        <v>48</v>
      </c>
      <c r="B46">
        <v>6.5</v>
      </c>
      <c r="C46" t="s">
        <v>320</v>
      </c>
    </row>
    <row r="47" spans="1:3" x14ac:dyDescent="0.45">
      <c r="A47" t="s">
        <v>48</v>
      </c>
      <c r="B47">
        <v>6.5</v>
      </c>
      <c r="C47" t="s">
        <v>4585</v>
      </c>
    </row>
    <row r="48" spans="1:3" x14ac:dyDescent="0.45">
      <c r="A48" t="s">
        <v>49</v>
      </c>
      <c r="B48">
        <v>7.2</v>
      </c>
      <c r="C48" t="s">
        <v>451</v>
      </c>
    </row>
    <row r="49" spans="1:7" x14ac:dyDescent="0.45">
      <c r="A49" t="s">
        <v>49</v>
      </c>
      <c r="B49">
        <v>7.2</v>
      </c>
      <c r="C49" t="s">
        <v>320</v>
      </c>
    </row>
    <row r="50" spans="1:7" x14ac:dyDescent="0.45">
      <c r="A50" t="s">
        <v>49</v>
      </c>
      <c r="B50">
        <v>7.2</v>
      </c>
      <c r="C50" t="s">
        <v>6199</v>
      </c>
    </row>
    <row r="51" spans="1:7" x14ac:dyDescent="0.45">
      <c r="A51" t="s">
        <v>49</v>
      </c>
      <c r="B51">
        <v>7.2</v>
      </c>
      <c r="C51" t="s">
        <v>3824</v>
      </c>
    </row>
    <row r="52" spans="1:7" x14ac:dyDescent="0.45">
      <c r="A52" t="s">
        <v>52</v>
      </c>
      <c r="B52">
        <v>6.6</v>
      </c>
      <c r="C52" t="s">
        <v>451</v>
      </c>
      <c r="G52">
        <f>MEDIAN(B2:B10973)</f>
        <v>6.6</v>
      </c>
    </row>
    <row r="53" spans="1:7" x14ac:dyDescent="0.45">
      <c r="A53" t="s">
        <v>52</v>
      </c>
      <c r="B53">
        <v>6.6</v>
      </c>
      <c r="C53" t="s">
        <v>320</v>
      </c>
    </row>
    <row r="54" spans="1:7" x14ac:dyDescent="0.45">
      <c r="A54" t="s">
        <v>52</v>
      </c>
      <c r="B54">
        <v>6.6</v>
      </c>
      <c r="C54" t="s">
        <v>6201</v>
      </c>
    </row>
    <row r="55" spans="1:7" x14ac:dyDescent="0.45">
      <c r="A55" t="s">
        <v>52</v>
      </c>
      <c r="B55">
        <v>6.6</v>
      </c>
      <c r="C55" t="s">
        <v>6199</v>
      </c>
    </row>
    <row r="56" spans="1:7" x14ac:dyDescent="0.45">
      <c r="A56" t="s">
        <v>53</v>
      </c>
      <c r="B56">
        <v>8.1</v>
      </c>
      <c r="C56" t="s">
        <v>451</v>
      </c>
    </row>
    <row r="57" spans="1:7" x14ac:dyDescent="0.45">
      <c r="A57" t="s">
        <v>53</v>
      </c>
      <c r="B57">
        <v>8.1</v>
      </c>
      <c r="C57" t="s">
        <v>320</v>
      </c>
    </row>
    <row r="58" spans="1:7" x14ac:dyDescent="0.45">
      <c r="A58" t="s">
        <v>53</v>
      </c>
      <c r="B58">
        <v>8.1</v>
      </c>
      <c r="C58" t="s">
        <v>3824</v>
      </c>
    </row>
    <row r="59" spans="1:7" x14ac:dyDescent="0.45">
      <c r="A59" t="s">
        <v>55</v>
      </c>
      <c r="B59">
        <v>6.7</v>
      </c>
      <c r="C59" t="s">
        <v>451</v>
      </c>
    </row>
    <row r="60" spans="1:7" x14ac:dyDescent="0.45">
      <c r="A60" t="s">
        <v>55</v>
      </c>
      <c r="B60">
        <v>6.7</v>
      </c>
      <c r="C60" t="s">
        <v>320</v>
      </c>
    </row>
    <row r="61" spans="1:7" x14ac:dyDescent="0.45">
      <c r="A61" t="s">
        <v>55</v>
      </c>
      <c r="B61">
        <v>6.7</v>
      </c>
      <c r="C61" t="s">
        <v>6199</v>
      </c>
    </row>
    <row r="62" spans="1:7" x14ac:dyDescent="0.45">
      <c r="A62" t="s">
        <v>58</v>
      </c>
      <c r="B62">
        <v>6.8</v>
      </c>
      <c r="C62" t="s">
        <v>451</v>
      </c>
    </row>
    <row r="63" spans="1:7" x14ac:dyDescent="0.45">
      <c r="A63" t="s">
        <v>58</v>
      </c>
      <c r="B63">
        <v>6.8</v>
      </c>
      <c r="C63" t="s">
        <v>320</v>
      </c>
    </row>
    <row r="64" spans="1:7" x14ac:dyDescent="0.45">
      <c r="A64" t="s">
        <v>58</v>
      </c>
      <c r="B64">
        <v>6.8</v>
      </c>
      <c r="C64" t="s">
        <v>565</v>
      </c>
    </row>
    <row r="65" spans="1:3" x14ac:dyDescent="0.45">
      <c r="A65" t="s">
        <v>58</v>
      </c>
      <c r="B65">
        <v>6.8</v>
      </c>
      <c r="C65" t="s">
        <v>6201</v>
      </c>
    </row>
    <row r="66" spans="1:3" x14ac:dyDescent="0.45">
      <c r="A66" t="s">
        <v>58</v>
      </c>
      <c r="B66">
        <v>6.8</v>
      </c>
      <c r="C66" t="s">
        <v>6199</v>
      </c>
    </row>
    <row r="67" spans="1:3" x14ac:dyDescent="0.45">
      <c r="A67" t="s">
        <v>58</v>
      </c>
      <c r="B67">
        <v>6.8</v>
      </c>
      <c r="C67" t="s">
        <v>3824</v>
      </c>
    </row>
    <row r="68" spans="1:3" x14ac:dyDescent="0.45">
      <c r="A68" t="s">
        <v>61</v>
      </c>
      <c r="B68">
        <v>7.5</v>
      </c>
      <c r="C68" t="s">
        <v>320</v>
      </c>
    </row>
    <row r="69" spans="1:3" x14ac:dyDescent="0.45">
      <c r="A69" t="s">
        <v>61</v>
      </c>
      <c r="B69">
        <v>7.5</v>
      </c>
      <c r="C69" t="s">
        <v>6199</v>
      </c>
    </row>
    <row r="70" spans="1:3" x14ac:dyDescent="0.45">
      <c r="A70" t="s">
        <v>63</v>
      </c>
      <c r="B70">
        <v>7</v>
      </c>
      <c r="C70" t="s">
        <v>451</v>
      </c>
    </row>
    <row r="71" spans="1:3" x14ac:dyDescent="0.45">
      <c r="A71" t="s">
        <v>63</v>
      </c>
      <c r="B71">
        <v>7</v>
      </c>
      <c r="C71" t="s">
        <v>320</v>
      </c>
    </row>
    <row r="72" spans="1:3" x14ac:dyDescent="0.45">
      <c r="A72" t="s">
        <v>63</v>
      </c>
      <c r="B72">
        <v>7</v>
      </c>
      <c r="C72" t="s">
        <v>6199</v>
      </c>
    </row>
    <row r="73" spans="1:3" x14ac:dyDescent="0.45">
      <c r="A73" t="s">
        <v>66</v>
      </c>
      <c r="B73">
        <v>6.7</v>
      </c>
      <c r="C73" t="s">
        <v>451</v>
      </c>
    </row>
    <row r="74" spans="1:3" x14ac:dyDescent="0.45">
      <c r="A74" t="s">
        <v>66</v>
      </c>
      <c r="B74">
        <v>6.7</v>
      </c>
      <c r="C74" t="s">
        <v>320</v>
      </c>
    </row>
    <row r="75" spans="1:3" x14ac:dyDescent="0.45">
      <c r="A75" t="s">
        <v>66</v>
      </c>
      <c r="B75">
        <v>6.7</v>
      </c>
      <c r="C75" t="s">
        <v>1152</v>
      </c>
    </row>
    <row r="76" spans="1:3" x14ac:dyDescent="0.45">
      <c r="A76" t="s">
        <v>66</v>
      </c>
      <c r="B76">
        <v>6.7</v>
      </c>
      <c r="C76" t="s">
        <v>6204</v>
      </c>
    </row>
    <row r="77" spans="1:3" x14ac:dyDescent="0.45">
      <c r="A77" t="s">
        <v>67</v>
      </c>
      <c r="B77">
        <v>7.9</v>
      </c>
      <c r="C77" t="s">
        <v>320</v>
      </c>
    </row>
    <row r="78" spans="1:3" x14ac:dyDescent="0.45">
      <c r="A78" t="s">
        <v>67</v>
      </c>
      <c r="B78">
        <v>7.9</v>
      </c>
      <c r="C78" t="s">
        <v>6199</v>
      </c>
    </row>
    <row r="79" spans="1:3" x14ac:dyDescent="0.45">
      <c r="A79" t="s">
        <v>70</v>
      </c>
      <c r="B79">
        <v>6.1</v>
      </c>
      <c r="C79" t="s">
        <v>320</v>
      </c>
    </row>
    <row r="80" spans="1:3" x14ac:dyDescent="0.45">
      <c r="A80" t="s">
        <v>70</v>
      </c>
      <c r="B80">
        <v>6.1</v>
      </c>
      <c r="C80" t="s">
        <v>6201</v>
      </c>
    </row>
    <row r="81" spans="1:3" x14ac:dyDescent="0.45">
      <c r="A81" t="s">
        <v>70</v>
      </c>
      <c r="B81">
        <v>6.1</v>
      </c>
      <c r="C81" t="s">
        <v>6199</v>
      </c>
    </row>
    <row r="82" spans="1:3" x14ac:dyDescent="0.45">
      <c r="A82" t="s">
        <v>72</v>
      </c>
      <c r="B82">
        <v>7.2</v>
      </c>
      <c r="C82" t="s">
        <v>451</v>
      </c>
    </row>
    <row r="83" spans="1:3" x14ac:dyDescent="0.45">
      <c r="A83" t="s">
        <v>72</v>
      </c>
      <c r="B83">
        <v>7.2</v>
      </c>
      <c r="C83" t="s">
        <v>320</v>
      </c>
    </row>
    <row r="84" spans="1:3" x14ac:dyDescent="0.45">
      <c r="A84" t="s">
        <v>72</v>
      </c>
      <c r="B84">
        <v>7.2</v>
      </c>
      <c r="C84" t="s">
        <v>1152</v>
      </c>
    </row>
    <row r="85" spans="1:3" x14ac:dyDescent="0.45">
      <c r="A85" t="s">
        <v>72</v>
      </c>
      <c r="B85">
        <v>7.2</v>
      </c>
      <c r="C85" t="s">
        <v>5546</v>
      </c>
    </row>
    <row r="86" spans="1:3" x14ac:dyDescent="0.45">
      <c r="A86" t="s">
        <v>74</v>
      </c>
      <c r="B86">
        <v>7.7</v>
      </c>
      <c r="C86" t="s">
        <v>1152</v>
      </c>
    </row>
    <row r="87" spans="1:3" x14ac:dyDescent="0.45">
      <c r="A87" t="s">
        <v>74</v>
      </c>
      <c r="B87">
        <v>7.7</v>
      </c>
      <c r="C87" t="s">
        <v>5546</v>
      </c>
    </row>
    <row r="88" spans="1:3" x14ac:dyDescent="0.45">
      <c r="A88" t="s">
        <v>76</v>
      </c>
      <c r="B88">
        <v>8.1999999999999993</v>
      </c>
      <c r="C88" t="s">
        <v>451</v>
      </c>
    </row>
    <row r="89" spans="1:3" x14ac:dyDescent="0.45">
      <c r="A89" t="s">
        <v>76</v>
      </c>
      <c r="B89">
        <v>8.1999999999999993</v>
      </c>
      <c r="C89" t="s">
        <v>320</v>
      </c>
    </row>
    <row r="90" spans="1:3" x14ac:dyDescent="0.45">
      <c r="A90" t="s">
        <v>76</v>
      </c>
      <c r="B90">
        <v>8.1999999999999993</v>
      </c>
      <c r="C90" t="s">
        <v>3824</v>
      </c>
    </row>
    <row r="91" spans="1:3" x14ac:dyDescent="0.45">
      <c r="A91" t="s">
        <v>79</v>
      </c>
      <c r="B91">
        <v>5.9</v>
      </c>
      <c r="C91" t="s">
        <v>451</v>
      </c>
    </row>
    <row r="92" spans="1:3" x14ac:dyDescent="0.45">
      <c r="A92" t="s">
        <v>79</v>
      </c>
      <c r="B92">
        <v>5.9</v>
      </c>
      <c r="C92" t="s">
        <v>320</v>
      </c>
    </row>
    <row r="93" spans="1:3" x14ac:dyDescent="0.45">
      <c r="A93" t="s">
        <v>79</v>
      </c>
      <c r="B93">
        <v>5.9</v>
      </c>
      <c r="C93" t="s">
        <v>3824</v>
      </c>
    </row>
    <row r="94" spans="1:3" x14ac:dyDescent="0.45">
      <c r="A94" t="s">
        <v>79</v>
      </c>
      <c r="B94">
        <v>5.9</v>
      </c>
      <c r="C94" t="s">
        <v>3302</v>
      </c>
    </row>
    <row r="95" spans="1:3" x14ac:dyDescent="0.45">
      <c r="A95" t="s">
        <v>81</v>
      </c>
      <c r="B95">
        <v>7</v>
      </c>
      <c r="C95" t="s">
        <v>451</v>
      </c>
    </row>
    <row r="96" spans="1:3" x14ac:dyDescent="0.45">
      <c r="A96" t="s">
        <v>81</v>
      </c>
      <c r="B96">
        <v>7</v>
      </c>
      <c r="C96" t="s">
        <v>320</v>
      </c>
    </row>
    <row r="97" spans="1:3" x14ac:dyDescent="0.45">
      <c r="A97" t="s">
        <v>81</v>
      </c>
      <c r="B97">
        <v>7</v>
      </c>
      <c r="C97" t="s">
        <v>3824</v>
      </c>
    </row>
    <row r="98" spans="1:3" x14ac:dyDescent="0.45">
      <c r="A98" t="s">
        <v>81</v>
      </c>
      <c r="B98">
        <v>7</v>
      </c>
      <c r="C98" t="s">
        <v>3302</v>
      </c>
    </row>
    <row r="99" spans="1:3" x14ac:dyDescent="0.45">
      <c r="A99" t="s">
        <v>82</v>
      </c>
      <c r="B99">
        <v>7.8</v>
      </c>
      <c r="C99" t="s">
        <v>451</v>
      </c>
    </row>
    <row r="100" spans="1:3" x14ac:dyDescent="0.45">
      <c r="A100" t="s">
        <v>82</v>
      </c>
      <c r="B100">
        <v>7.8</v>
      </c>
      <c r="C100" t="s">
        <v>320</v>
      </c>
    </row>
    <row r="101" spans="1:3" x14ac:dyDescent="0.45">
      <c r="A101" t="s">
        <v>82</v>
      </c>
      <c r="B101">
        <v>7.8</v>
      </c>
      <c r="C101" t="s">
        <v>3302</v>
      </c>
    </row>
    <row r="102" spans="1:3" x14ac:dyDescent="0.45">
      <c r="A102" t="s">
        <v>84</v>
      </c>
      <c r="B102">
        <v>7.3</v>
      </c>
      <c r="C102" t="s">
        <v>451</v>
      </c>
    </row>
    <row r="103" spans="1:3" x14ac:dyDescent="0.45">
      <c r="A103" t="s">
        <v>84</v>
      </c>
      <c r="B103">
        <v>7.3</v>
      </c>
      <c r="C103" t="s">
        <v>320</v>
      </c>
    </row>
    <row r="104" spans="1:3" x14ac:dyDescent="0.45">
      <c r="A104" t="s">
        <v>84</v>
      </c>
      <c r="B104">
        <v>7.3</v>
      </c>
      <c r="C104" t="s">
        <v>6199</v>
      </c>
    </row>
    <row r="105" spans="1:3" x14ac:dyDescent="0.45">
      <c r="A105" t="s">
        <v>84</v>
      </c>
      <c r="B105">
        <v>7.3</v>
      </c>
      <c r="C105" t="s">
        <v>5546</v>
      </c>
    </row>
    <row r="106" spans="1:3" x14ac:dyDescent="0.45">
      <c r="A106" t="s">
        <v>87</v>
      </c>
      <c r="B106">
        <v>7.2</v>
      </c>
      <c r="C106" t="s">
        <v>451</v>
      </c>
    </row>
    <row r="107" spans="1:3" x14ac:dyDescent="0.45">
      <c r="A107" t="s">
        <v>87</v>
      </c>
      <c r="B107">
        <v>7.2</v>
      </c>
      <c r="C107" t="s">
        <v>320</v>
      </c>
    </row>
    <row r="108" spans="1:3" x14ac:dyDescent="0.45">
      <c r="A108" t="s">
        <v>87</v>
      </c>
      <c r="B108">
        <v>7.2</v>
      </c>
      <c r="C108" t="s">
        <v>3824</v>
      </c>
    </row>
    <row r="109" spans="1:3" x14ac:dyDescent="0.45">
      <c r="A109" t="s">
        <v>89</v>
      </c>
      <c r="B109">
        <v>6.5</v>
      </c>
      <c r="C109" t="s">
        <v>320</v>
      </c>
    </row>
    <row r="110" spans="1:3" x14ac:dyDescent="0.45">
      <c r="A110" t="s">
        <v>89</v>
      </c>
      <c r="B110">
        <v>6.5</v>
      </c>
      <c r="C110" t="s">
        <v>6201</v>
      </c>
    </row>
    <row r="111" spans="1:3" x14ac:dyDescent="0.45">
      <c r="A111" t="s">
        <v>89</v>
      </c>
      <c r="B111">
        <v>6.5</v>
      </c>
      <c r="C111" t="s">
        <v>6199</v>
      </c>
    </row>
    <row r="112" spans="1:3" x14ac:dyDescent="0.45">
      <c r="A112" t="s">
        <v>92</v>
      </c>
      <c r="B112">
        <v>6.8</v>
      </c>
      <c r="C112" t="s">
        <v>451</v>
      </c>
    </row>
    <row r="113" spans="1:3" x14ac:dyDescent="0.45">
      <c r="A113" t="s">
        <v>92</v>
      </c>
      <c r="B113">
        <v>6.8</v>
      </c>
      <c r="C113" t="s">
        <v>320</v>
      </c>
    </row>
    <row r="114" spans="1:3" x14ac:dyDescent="0.45">
      <c r="A114" t="s">
        <v>92</v>
      </c>
      <c r="B114">
        <v>6.8</v>
      </c>
      <c r="C114" t="s">
        <v>6199</v>
      </c>
    </row>
    <row r="115" spans="1:3" x14ac:dyDescent="0.45">
      <c r="A115" t="s">
        <v>92</v>
      </c>
      <c r="B115">
        <v>6.8</v>
      </c>
      <c r="C115" t="s">
        <v>3824</v>
      </c>
    </row>
    <row r="116" spans="1:3" x14ac:dyDescent="0.45">
      <c r="A116" t="s">
        <v>92</v>
      </c>
      <c r="B116">
        <v>6.8</v>
      </c>
      <c r="C116" t="s">
        <v>3302</v>
      </c>
    </row>
    <row r="117" spans="1:3" x14ac:dyDescent="0.45">
      <c r="A117" t="s">
        <v>96</v>
      </c>
      <c r="B117">
        <v>7.3</v>
      </c>
      <c r="C117" t="s">
        <v>320</v>
      </c>
    </row>
    <row r="118" spans="1:3" x14ac:dyDescent="0.45">
      <c r="A118" t="s">
        <v>96</v>
      </c>
      <c r="B118">
        <v>7.3</v>
      </c>
      <c r="C118" t="s">
        <v>6200</v>
      </c>
    </row>
    <row r="119" spans="1:3" x14ac:dyDescent="0.45">
      <c r="A119" t="s">
        <v>96</v>
      </c>
      <c r="B119">
        <v>7.3</v>
      </c>
      <c r="C119" t="s">
        <v>565</v>
      </c>
    </row>
    <row r="120" spans="1:3" x14ac:dyDescent="0.45">
      <c r="A120" t="s">
        <v>96</v>
      </c>
      <c r="B120">
        <v>7.3</v>
      </c>
      <c r="C120" t="s">
        <v>6201</v>
      </c>
    </row>
    <row r="121" spans="1:3" x14ac:dyDescent="0.45">
      <c r="A121" t="s">
        <v>96</v>
      </c>
      <c r="B121">
        <v>7.3</v>
      </c>
      <c r="C121" t="s">
        <v>6199</v>
      </c>
    </row>
    <row r="122" spans="1:3" x14ac:dyDescent="0.45">
      <c r="A122" t="s">
        <v>98</v>
      </c>
      <c r="B122">
        <v>6</v>
      </c>
      <c r="C122" t="s">
        <v>451</v>
      </c>
    </row>
    <row r="123" spans="1:3" x14ac:dyDescent="0.45">
      <c r="A123" t="s">
        <v>98</v>
      </c>
      <c r="B123">
        <v>6</v>
      </c>
      <c r="C123" t="s">
        <v>320</v>
      </c>
    </row>
    <row r="124" spans="1:3" x14ac:dyDescent="0.45">
      <c r="A124" t="s">
        <v>98</v>
      </c>
      <c r="B124">
        <v>6</v>
      </c>
      <c r="C124" t="s">
        <v>3824</v>
      </c>
    </row>
    <row r="125" spans="1:3" x14ac:dyDescent="0.45">
      <c r="A125" t="s">
        <v>99</v>
      </c>
      <c r="B125">
        <v>5.7</v>
      </c>
      <c r="C125" t="s">
        <v>451</v>
      </c>
    </row>
    <row r="126" spans="1:3" x14ac:dyDescent="0.45">
      <c r="A126" t="s">
        <v>99</v>
      </c>
      <c r="B126">
        <v>5.7</v>
      </c>
      <c r="C126" t="s">
        <v>320</v>
      </c>
    </row>
    <row r="127" spans="1:3" x14ac:dyDescent="0.45">
      <c r="A127" t="s">
        <v>99</v>
      </c>
      <c r="B127">
        <v>5.7</v>
      </c>
      <c r="C127" t="s">
        <v>3824</v>
      </c>
    </row>
    <row r="128" spans="1:3" x14ac:dyDescent="0.45">
      <c r="A128" t="s">
        <v>100</v>
      </c>
      <c r="B128">
        <v>6.4</v>
      </c>
      <c r="C128" t="s">
        <v>320</v>
      </c>
    </row>
    <row r="129" spans="1:3" x14ac:dyDescent="0.45">
      <c r="A129" t="s">
        <v>100</v>
      </c>
      <c r="B129">
        <v>6.4</v>
      </c>
      <c r="C129" t="s">
        <v>6201</v>
      </c>
    </row>
    <row r="130" spans="1:3" x14ac:dyDescent="0.45">
      <c r="A130" t="s">
        <v>100</v>
      </c>
      <c r="B130">
        <v>6.4</v>
      </c>
      <c r="C130" t="s">
        <v>6199</v>
      </c>
    </row>
    <row r="131" spans="1:3" x14ac:dyDescent="0.45">
      <c r="A131" t="s">
        <v>101</v>
      </c>
      <c r="B131">
        <v>6.7</v>
      </c>
      <c r="C131" t="s">
        <v>451</v>
      </c>
    </row>
    <row r="132" spans="1:3" x14ac:dyDescent="0.45">
      <c r="A132" t="s">
        <v>101</v>
      </c>
      <c r="B132">
        <v>6.7</v>
      </c>
      <c r="C132" t="s">
        <v>320</v>
      </c>
    </row>
    <row r="133" spans="1:3" x14ac:dyDescent="0.45">
      <c r="A133" t="s">
        <v>101</v>
      </c>
      <c r="B133">
        <v>6.7</v>
      </c>
      <c r="C133" t="s">
        <v>6199</v>
      </c>
    </row>
    <row r="134" spans="1:3" x14ac:dyDescent="0.45">
      <c r="A134" t="s">
        <v>101</v>
      </c>
      <c r="B134">
        <v>6.7</v>
      </c>
      <c r="C134" t="s">
        <v>3824</v>
      </c>
    </row>
    <row r="135" spans="1:3" x14ac:dyDescent="0.45">
      <c r="A135" t="s">
        <v>103</v>
      </c>
      <c r="B135">
        <v>6.8</v>
      </c>
      <c r="C135" t="s">
        <v>451</v>
      </c>
    </row>
    <row r="136" spans="1:3" x14ac:dyDescent="0.45">
      <c r="A136" t="s">
        <v>103</v>
      </c>
      <c r="B136">
        <v>6.8</v>
      </c>
      <c r="C136" t="s">
        <v>320</v>
      </c>
    </row>
    <row r="137" spans="1:3" x14ac:dyDescent="0.45">
      <c r="A137" t="s">
        <v>103</v>
      </c>
      <c r="B137">
        <v>6.8</v>
      </c>
      <c r="C137" t="s">
        <v>3824</v>
      </c>
    </row>
    <row r="138" spans="1:3" x14ac:dyDescent="0.45">
      <c r="A138" t="s">
        <v>106</v>
      </c>
      <c r="B138">
        <v>6.3</v>
      </c>
      <c r="C138" t="s">
        <v>320</v>
      </c>
    </row>
    <row r="139" spans="1:3" x14ac:dyDescent="0.45">
      <c r="A139" t="s">
        <v>106</v>
      </c>
      <c r="B139">
        <v>6.3</v>
      </c>
      <c r="C139" t="s">
        <v>6200</v>
      </c>
    </row>
    <row r="140" spans="1:3" x14ac:dyDescent="0.45">
      <c r="A140" t="s">
        <v>106</v>
      </c>
      <c r="B140">
        <v>6.3</v>
      </c>
      <c r="C140" t="s">
        <v>565</v>
      </c>
    </row>
    <row r="141" spans="1:3" x14ac:dyDescent="0.45">
      <c r="A141" t="s">
        <v>106</v>
      </c>
      <c r="B141">
        <v>6.3</v>
      </c>
      <c r="C141" t="s">
        <v>6201</v>
      </c>
    </row>
    <row r="142" spans="1:3" x14ac:dyDescent="0.45">
      <c r="A142" t="s">
        <v>106</v>
      </c>
      <c r="B142">
        <v>6.3</v>
      </c>
      <c r="C142" t="s">
        <v>6205</v>
      </c>
    </row>
    <row r="143" spans="1:3" x14ac:dyDescent="0.45">
      <c r="A143" t="s">
        <v>108</v>
      </c>
      <c r="B143">
        <v>5.6</v>
      </c>
      <c r="C143" t="s">
        <v>451</v>
      </c>
    </row>
    <row r="144" spans="1:3" x14ac:dyDescent="0.45">
      <c r="A144" t="s">
        <v>108</v>
      </c>
      <c r="B144">
        <v>5.6</v>
      </c>
      <c r="C144" t="s">
        <v>320</v>
      </c>
    </row>
    <row r="145" spans="1:3" x14ac:dyDescent="0.45">
      <c r="A145" t="s">
        <v>108</v>
      </c>
      <c r="B145">
        <v>5.6</v>
      </c>
      <c r="C145" t="s">
        <v>3824</v>
      </c>
    </row>
    <row r="146" spans="1:3" x14ac:dyDescent="0.45">
      <c r="A146" t="s">
        <v>111</v>
      </c>
      <c r="B146">
        <v>8.3000000000000007</v>
      </c>
      <c r="C146" t="s">
        <v>320</v>
      </c>
    </row>
    <row r="147" spans="1:3" x14ac:dyDescent="0.45">
      <c r="A147" t="s">
        <v>111</v>
      </c>
      <c r="B147">
        <v>8.3000000000000007</v>
      </c>
      <c r="C147" t="s">
        <v>6200</v>
      </c>
    </row>
    <row r="148" spans="1:3" x14ac:dyDescent="0.45">
      <c r="A148" t="s">
        <v>111</v>
      </c>
      <c r="B148">
        <v>8.3000000000000007</v>
      </c>
      <c r="C148" t="s">
        <v>565</v>
      </c>
    </row>
    <row r="149" spans="1:3" x14ac:dyDescent="0.45">
      <c r="A149" t="s">
        <v>111</v>
      </c>
      <c r="B149">
        <v>8.3000000000000007</v>
      </c>
      <c r="C149" t="s">
        <v>6201</v>
      </c>
    </row>
    <row r="150" spans="1:3" x14ac:dyDescent="0.45">
      <c r="A150" t="s">
        <v>111</v>
      </c>
      <c r="B150">
        <v>8.3000000000000007</v>
      </c>
      <c r="C150" t="s">
        <v>6199</v>
      </c>
    </row>
    <row r="151" spans="1:3" x14ac:dyDescent="0.45">
      <c r="A151" t="s">
        <v>113</v>
      </c>
      <c r="B151">
        <v>6.6</v>
      </c>
      <c r="C151" t="s">
        <v>451</v>
      </c>
    </row>
    <row r="152" spans="1:3" x14ac:dyDescent="0.45">
      <c r="A152" t="s">
        <v>113</v>
      </c>
      <c r="B152">
        <v>6.6</v>
      </c>
      <c r="C152" t="s">
        <v>320</v>
      </c>
    </row>
    <row r="153" spans="1:3" x14ac:dyDescent="0.45">
      <c r="A153" t="s">
        <v>113</v>
      </c>
      <c r="B153">
        <v>6.6</v>
      </c>
      <c r="C153" t="s">
        <v>3824</v>
      </c>
    </row>
    <row r="154" spans="1:3" x14ac:dyDescent="0.45">
      <c r="A154" t="s">
        <v>116</v>
      </c>
      <c r="B154">
        <v>7.2</v>
      </c>
      <c r="C154" t="s">
        <v>451</v>
      </c>
    </row>
    <row r="155" spans="1:3" x14ac:dyDescent="0.45">
      <c r="A155" t="s">
        <v>116</v>
      </c>
      <c r="B155">
        <v>7.2</v>
      </c>
      <c r="C155" t="s">
        <v>6206</v>
      </c>
    </row>
    <row r="156" spans="1:3" x14ac:dyDescent="0.45">
      <c r="A156" t="s">
        <v>116</v>
      </c>
      <c r="B156">
        <v>7.2</v>
      </c>
      <c r="C156" t="s">
        <v>3302</v>
      </c>
    </row>
    <row r="157" spans="1:3" x14ac:dyDescent="0.45">
      <c r="A157" t="s">
        <v>118</v>
      </c>
      <c r="B157">
        <v>7</v>
      </c>
      <c r="C157" t="s">
        <v>451</v>
      </c>
    </row>
    <row r="158" spans="1:3" x14ac:dyDescent="0.45">
      <c r="A158" t="s">
        <v>118</v>
      </c>
      <c r="B158">
        <v>7</v>
      </c>
      <c r="C158" t="s">
        <v>320</v>
      </c>
    </row>
    <row r="159" spans="1:3" x14ac:dyDescent="0.45">
      <c r="A159" t="s">
        <v>118</v>
      </c>
      <c r="B159">
        <v>7</v>
      </c>
      <c r="C159" t="s">
        <v>2124</v>
      </c>
    </row>
    <row r="160" spans="1:3" x14ac:dyDescent="0.45">
      <c r="A160" t="s">
        <v>118</v>
      </c>
      <c r="B160">
        <v>7</v>
      </c>
      <c r="C160" t="s">
        <v>3824</v>
      </c>
    </row>
    <row r="161" spans="1:3" x14ac:dyDescent="0.45">
      <c r="A161" t="s">
        <v>118</v>
      </c>
      <c r="B161">
        <v>7</v>
      </c>
      <c r="C161" t="s">
        <v>3302</v>
      </c>
    </row>
    <row r="162" spans="1:3" x14ac:dyDescent="0.45">
      <c r="A162" t="s">
        <v>119</v>
      </c>
      <c r="B162">
        <v>8</v>
      </c>
      <c r="C162" t="s">
        <v>451</v>
      </c>
    </row>
    <row r="163" spans="1:3" x14ac:dyDescent="0.45">
      <c r="A163" t="s">
        <v>119</v>
      </c>
      <c r="B163">
        <v>8</v>
      </c>
      <c r="C163" t="s">
        <v>320</v>
      </c>
    </row>
    <row r="164" spans="1:3" x14ac:dyDescent="0.45">
      <c r="A164" t="s">
        <v>119</v>
      </c>
      <c r="B164">
        <v>8</v>
      </c>
      <c r="C164" t="s">
        <v>6199</v>
      </c>
    </row>
    <row r="165" spans="1:3" x14ac:dyDescent="0.45">
      <c r="A165" t="s">
        <v>119</v>
      </c>
      <c r="B165">
        <v>8</v>
      </c>
      <c r="C165" t="s">
        <v>3824</v>
      </c>
    </row>
    <row r="166" spans="1:3" x14ac:dyDescent="0.45">
      <c r="A166" t="s">
        <v>119</v>
      </c>
      <c r="B166">
        <v>8</v>
      </c>
      <c r="C166" t="s">
        <v>3302</v>
      </c>
    </row>
    <row r="167" spans="1:3" x14ac:dyDescent="0.45">
      <c r="A167" t="s">
        <v>121</v>
      </c>
      <c r="B167">
        <v>7.8</v>
      </c>
      <c r="C167" t="s">
        <v>451</v>
      </c>
    </row>
    <row r="168" spans="1:3" x14ac:dyDescent="0.45">
      <c r="A168" t="s">
        <v>121</v>
      </c>
      <c r="B168">
        <v>7.8</v>
      </c>
      <c r="C168" t="s">
        <v>320</v>
      </c>
    </row>
    <row r="169" spans="1:3" x14ac:dyDescent="0.45">
      <c r="A169" t="s">
        <v>121</v>
      </c>
      <c r="B169">
        <v>7.8</v>
      </c>
      <c r="C169" t="s">
        <v>3824</v>
      </c>
    </row>
    <row r="170" spans="1:3" x14ac:dyDescent="0.45">
      <c r="A170" t="s">
        <v>122</v>
      </c>
      <c r="B170">
        <v>6.3</v>
      </c>
      <c r="C170" t="s">
        <v>320</v>
      </c>
    </row>
    <row r="171" spans="1:3" x14ac:dyDescent="0.45">
      <c r="A171" t="s">
        <v>122</v>
      </c>
      <c r="B171">
        <v>6.3</v>
      </c>
      <c r="C171" t="s">
        <v>6199</v>
      </c>
    </row>
    <row r="172" spans="1:3" x14ac:dyDescent="0.45">
      <c r="A172" t="s">
        <v>124</v>
      </c>
      <c r="B172">
        <v>7.3</v>
      </c>
      <c r="C172" t="s">
        <v>1152</v>
      </c>
    </row>
    <row r="173" spans="1:3" x14ac:dyDescent="0.45">
      <c r="A173" t="s">
        <v>124</v>
      </c>
      <c r="B173">
        <v>7.3</v>
      </c>
      <c r="C173" t="s">
        <v>5546</v>
      </c>
    </row>
    <row r="174" spans="1:3" x14ac:dyDescent="0.45">
      <c r="A174" t="s">
        <v>126</v>
      </c>
      <c r="B174">
        <v>6.6</v>
      </c>
      <c r="C174" t="s">
        <v>451</v>
      </c>
    </row>
    <row r="175" spans="1:3" x14ac:dyDescent="0.45">
      <c r="A175" t="s">
        <v>126</v>
      </c>
      <c r="B175">
        <v>6.6</v>
      </c>
      <c r="C175" t="s">
        <v>320</v>
      </c>
    </row>
    <row r="176" spans="1:3" x14ac:dyDescent="0.45">
      <c r="A176" t="s">
        <v>126</v>
      </c>
      <c r="B176">
        <v>6.6</v>
      </c>
      <c r="C176" t="s">
        <v>6199</v>
      </c>
    </row>
    <row r="177" spans="1:3" x14ac:dyDescent="0.45">
      <c r="A177" t="s">
        <v>126</v>
      </c>
      <c r="B177">
        <v>6.6</v>
      </c>
      <c r="C177" t="s">
        <v>5546</v>
      </c>
    </row>
    <row r="178" spans="1:3" x14ac:dyDescent="0.45">
      <c r="A178" t="s">
        <v>128</v>
      </c>
      <c r="B178">
        <v>7</v>
      </c>
      <c r="C178" t="s">
        <v>451</v>
      </c>
    </row>
    <row r="179" spans="1:3" x14ac:dyDescent="0.45">
      <c r="A179" t="s">
        <v>128</v>
      </c>
      <c r="B179">
        <v>7</v>
      </c>
      <c r="C179" t="s">
        <v>320</v>
      </c>
    </row>
    <row r="180" spans="1:3" x14ac:dyDescent="0.45">
      <c r="A180" t="s">
        <v>128</v>
      </c>
      <c r="B180">
        <v>7</v>
      </c>
      <c r="C180" t="s">
        <v>3824</v>
      </c>
    </row>
    <row r="181" spans="1:3" x14ac:dyDescent="0.45">
      <c r="A181" t="s">
        <v>129</v>
      </c>
      <c r="B181">
        <v>6.3</v>
      </c>
      <c r="C181" t="s">
        <v>451</v>
      </c>
    </row>
    <row r="182" spans="1:3" x14ac:dyDescent="0.45">
      <c r="A182" t="s">
        <v>129</v>
      </c>
      <c r="B182">
        <v>6.3</v>
      </c>
      <c r="C182" t="s">
        <v>320</v>
      </c>
    </row>
    <row r="183" spans="1:3" x14ac:dyDescent="0.45">
      <c r="A183" t="s">
        <v>129</v>
      </c>
      <c r="B183">
        <v>6.3</v>
      </c>
      <c r="C183" t="s">
        <v>3824</v>
      </c>
    </row>
    <row r="184" spans="1:3" x14ac:dyDescent="0.45">
      <c r="A184" t="s">
        <v>131</v>
      </c>
      <c r="B184">
        <v>6.2</v>
      </c>
      <c r="C184" t="s">
        <v>451</v>
      </c>
    </row>
    <row r="185" spans="1:3" x14ac:dyDescent="0.45">
      <c r="A185" t="s">
        <v>131</v>
      </c>
      <c r="B185">
        <v>6.2</v>
      </c>
      <c r="C185" t="s">
        <v>320</v>
      </c>
    </row>
    <row r="186" spans="1:3" x14ac:dyDescent="0.45">
      <c r="A186" t="s">
        <v>131</v>
      </c>
      <c r="B186">
        <v>6.2</v>
      </c>
      <c r="C186" t="s">
        <v>6199</v>
      </c>
    </row>
    <row r="187" spans="1:3" x14ac:dyDescent="0.45">
      <c r="A187" t="s">
        <v>133</v>
      </c>
      <c r="B187">
        <v>7.2</v>
      </c>
      <c r="C187" t="s">
        <v>320</v>
      </c>
    </row>
    <row r="188" spans="1:3" x14ac:dyDescent="0.45">
      <c r="A188" t="s">
        <v>133</v>
      </c>
      <c r="B188">
        <v>7.2</v>
      </c>
      <c r="C188" t="s">
        <v>6200</v>
      </c>
    </row>
    <row r="189" spans="1:3" x14ac:dyDescent="0.45">
      <c r="A189" t="s">
        <v>133</v>
      </c>
      <c r="B189">
        <v>7.2</v>
      </c>
      <c r="C189" t="s">
        <v>565</v>
      </c>
    </row>
    <row r="190" spans="1:3" x14ac:dyDescent="0.45">
      <c r="A190" t="s">
        <v>133</v>
      </c>
      <c r="B190">
        <v>7.2</v>
      </c>
      <c r="C190" t="s">
        <v>6201</v>
      </c>
    </row>
    <row r="191" spans="1:3" x14ac:dyDescent="0.45">
      <c r="A191" t="s">
        <v>133</v>
      </c>
      <c r="B191">
        <v>7.2</v>
      </c>
      <c r="C191" t="s">
        <v>6199</v>
      </c>
    </row>
    <row r="192" spans="1:3" x14ac:dyDescent="0.45">
      <c r="A192" t="s">
        <v>135</v>
      </c>
      <c r="B192">
        <v>7.5</v>
      </c>
      <c r="C192" t="s">
        <v>451</v>
      </c>
    </row>
    <row r="193" spans="1:3" x14ac:dyDescent="0.45">
      <c r="A193" t="s">
        <v>135</v>
      </c>
      <c r="B193">
        <v>7.5</v>
      </c>
      <c r="C193" t="s">
        <v>320</v>
      </c>
    </row>
    <row r="194" spans="1:3" x14ac:dyDescent="0.45">
      <c r="A194" t="s">
        <v>135</v>
      </c>
      <c r="B194">
        <v>7.5</v>
      </c>
      <c r="C194" t="s">
        <v>3824</v>
      </c>
    </row>
    <row r="195" spans="1:3" x14ac:dyDescent="0.45">
      <c r="A195" t="s">
        <v>135</v>
      </c>
      <c r="B195">
        <v>7.5</v>
      </c>
      <c r="C195" t="s">
        <v>3302</v>
      </c>
    </row>
    <row r="196" spans="1:3" x14ac:dyDescent="0.45">
      <c r="A196" t="s">
        <v>137</v>
      </c>
      <c r="B196">
        <v>8.4</v>
      </c>
      <c r="C196" t="s">
        <v>320</v>
      </c>
    </row>
    <row r="197" spans="1:3" x14ac:dyDescent="0.45">
      <c r="A197" t="s">
        <v>137</v>
      </c>
      <c r="B197">
        <v>8.4</v>
      </c>
      <c r="C197" t="s">
        <v>6200</v>
      </c>
    </row>
    <row r="198" spans="1:3" x14ac:dyDescent="0.45">
      <c r="A198" t="s">
        <v>137</v>
      </c>
      <c r="B198">
        <v>8.4</v>
      </c>
      <c r="C198" t="s">
        <v>6201</v>
      </c>
    </row>
    <row r="199" spans="1:3" x14ac:dyDescent="0.45">
      <c r="A199" t="s">
        <v>137</v>
      </c>
      <c r="B199">
        <v>8.4</v>
      </c>
      <c r="C199" t="s">
        <v>3824</v>
      </c>
    </row>
    <row r="200" spans="1:3" x14ac:dyDescent="0.45">
      <c r="A200" t="s">
        <v>140</v>
      </c>
      <c r="B200">
        <v>6.2</v>
      </c>
      <c r="C200" t="s">
        <v>451</v>
      </c>
    </row>
    <row r="201" spans="1:3" x14ac:dyDescent="0.45">
      <c r="A201" t="s">
        <v>140</v>
      </c>
      <c r="B201">
        <v>6.2</v>
      </c>
      <c r="C201" t="s">
        <v>565</v>
      </c>
    </row>
    <row r="202" spans="1:3" x14ac:dyDescent="0.45">
      <c r="A202" t="s">
        <v>140</v>
      </c>
      <c r="B202">
        <v>6.2</v>
      </c>
      <c r="C202" t="s">
        <v>6206</v>
      </c>
    </row>
    <row r="203" spans="1:3" x14ac:dyDescent="0.45">
      <c r="A203" t="s">
        <v>140</v>
      </c>
      <c r="B203">
        <v>6.2</v>
      </c>
      <c r="C203" t="s">
        <v>3302</v>
      </c>
    </row>
    <row r="204" spans="1:3" x14ac:dyDescent="0.45">
      <c r="A204" t="s">
        <v>142</v>
      </c>
      <c r="B204">
        <v>5.8</v>
      </c>
      <c r="C204" t="s">
        <v>451</v>
      </c>
    </row>
    <row r="205" spans="1:3" x14ac:dyDescent="0.45">
      <c r="A205" t="s">
        <v>142</v>
      </c>
      <c r="B205">
        <v>5.8</v>
      </c>
      <c r="C205" t="s">
        <v>320</v>
      </c>
    </row>
    <row r="206" spans="1:3" x14ac:dyDescent="0.45">
      <c r="A206" t="s">
        <v>142</v>
      </c>
      <c r="B206">
        <v>5.8</v>
      </c>
      <c r="C206" t="s">
        <v>3824</v>
      </c>
    </row>
    <row r="207" spans="1:3" x14ac:dyDescent="0.45">
      <c r="A207" t="s">
        <v>146</v>
      </c>
      <c r="B207">
        <v>6.8</v>
      </c>
      <c r="C207" t="s">
        <v>6200</v>
      </c>
    </row>
    <row r="208" spans="1:3" x14ac:dyDescent="0.45">
      <c r="A208" t="s">
        <v>146</v>
      </c>
      <c r="B208">
        <v>6.8</v>
      </c>
      <c r="C208" t="s">
        <v>1152</v>
      </c>
    </row>
    <row r="209" spans="1:3" x14ac:dyDescent="0.45">
      <c r="A209" t="s">
        <v>146</v>
      </c>
      <c r="B209">
        <v>6.8</v>
      </c>
      <c r="C209" t="s">
        <v>6201</v>
      </c>
    </row>
    <row r="210" spans="1:3" x14ac:dyDescent="0.45">
      <c r="A210" t="s">
        <v>146</v>
      </c>
      <c r="B210">
        <v>6.8</v>
      </c>
      <c r="C210" t="s">
        <v>6199</v>
      </c>
    </row>
    <row r="211" spans="1:3" x14ac:dyDescent="0.45">
      <c r="A211" t="s">
        <v>148</v>
      </c>
      <c r="B211">
        <v>5.4</v>
      </c>
      <c r="C211" t="s">
        <v>451</v>
      </c>
    </row>
    <row r="212" spans="1:3" x14ac:dyDescent="0.45">
      <c r="A212" t="s">
        <v>148</v>
      </c>
      <c r="B212">
        <v>5.4</v>
      </c>
      <c r="C212" t="s">
        <v>320</v>
      </c>
    </row>
    <row r="213" spans="1:3" x14ac:dyDescent="0.45">
      <c r="A213" t="s">
        <v>148</v>
      </c>
      <c r="B213">
        <v>5.4</v>
      </c>
      <c r="C213" t="s">
        <v>3824</v>
      </c>
    </row>
    <row r="214" spans="1:3" x14ac:dyDescent="0.45">
      <c r="A214" t="s">
        <v>149</v>
      </c>
      <c r="B214">
        <v>6.6</v>
      </c>
      <c r="C214" t="s">
        <v>451</v>
      </c>
    </row>
    <row r="215" spans="1:3" x14ac:dyDescent="0.45">
      <c r="A215" t="s">
        <v>149</v>
      </c>
      <c r="B215">
        <v>6.6</v>
      </c>
      <c r="C215" t="s">
        <v>320</v>
      </c>
    </row>
    <row r="216" spans="1:3" x14ac:dyDescent="0.45">
      <c r="A216" t="s">
        <v>149</v>
      </c>
      <c r="B216">
        <v>6.6</v>
      </c>
      <c r="C216" t="s">
        <v>1152</v>
      </c>
    </row>
    <row r="217" spans="1:3" x14ac:dyDescent="0.45">
      <c r="A217" t="s">
        <v>149</v>
      </c>
      <c r="B217">
        <v>6.6</v>
      </c>
      <c r="C217" t="s">
        <v>5546</v>
      </c>
    </row>
    <row r="218" spans="1:3" x14ac:dyDescent="0.45">
      <c r="A218" t="s">
        <v>150</v>
      </c>
      <c r="B218">
        <v>6.9</v>
      </c>
      <c r="C218" t="s">
        <v>320</v>
      </c>
    </row>
    <row r="219" spans="1:3" x14ac:dyDescent="0.45">
      <c r="A219" t="s">
        <v>150</v>
      </c>
      <c r="B219">
        <v>6.9</v>
      </c>
      <c r="C219" t="s">
        <v>6201</v>
      </c>
    </row>
    <row r="220" spans="1:3" x14ac:dyDescent="0.45">
      <c r="A220" t="s">
        <v>150</v>
      </c>
      <c r="B220">
        <v>6.9</v>
      </c>
      <c r="C220" t="s">
        <v>6199</v>
      </c>
    </row>
    <row r="221" spans="1:3" x14ac:dyDescent="0.45">
      <c r="A221" t="s">
        <v>151</v>
      </c>
      <c r="B221">
        <v>7.3</v>
      </c>
      <c r="C221" t="s">
        <v>451</v>
      </c>
    </row>
    <row r="222" spans="1:3" x14ac:dyDescent="0.45">
      <c r="A222" t="s">
        <v>151</v>
      </c>
      <c r="B222">
        <v>7.3</v>
      </c>
      <c r="C222" t="s">
        <v>320</v>
      </c>
    </row>
    <row r="223" spans="1:3" x14ac:dyDescent="0.45">
      <c r="A223" t="s">
        <v>151</v>
      </c>
      <c r="B223">
        <v>7.3</v>
      </c>
      <c r="C223" t="s">
        <v>3824</v>
      </c>
    </row>
    <row r="224" spans="1:3" x14ac:dyDescent="0.45">
      <c r="A224" t="s">
        <v>153</v>
      </c>
      <c r="B224">
        <v>9</v>
      </c>
      <c r="C224" t="s">
        <v>451</v>
      </c>
    </row>
    <row r="225" spans="1:3" x14ac:dyDescent="0.45">
      <c r="A225" t="s">
        <v>153</v>
      </c>
      <c r="B225">
        <v>9</v>
      </c>
      <c r="C225" t="s">
        <v>6206</v>
      </c>
    </row>
    <row r="226" spans="1:3" x14ac:dyDescent="0.45">
      <c r="A226" t="s">
        <v>153</v>
      </c>
      <c r="B226">
        <v>9</v>
      </c>
      <c r="C226" t="s">
        <v>1152</v>
      </c>
    </row>
    <row r="227" spans="1:3" x14ac:dyDescent="0.45">
      <c r="A227" t="s">
        <v>153</v>
      </c>
      <c r="B227">
        <v>9</v>
      </c>
      <c r="C227" t="s">
        <v>3302</v>
      </c>
    </row>
    <row r="228" spans="1:3" x14ac:dyDescent="0.45">
      <c r="A228" t="s">
        <v>156</v>
      </c>
      <c r="B228">
        <v>8.3000000000000007</v>
      </c>
      <c r="C228" t="s">
        <v>320</v>
      </c>
    </row>
    <row r="229" spans="1:3" x14ac:dyDescent="0.45">
      <c r="A229" t="s">
        <v>156</v>
      </c>
      <c r="B229">
        <v>8.3000000000000007</v>
      </c>
      <c r="C229" t="s">
        <v>6200</v>
      </c>
    </row>
    <row r="230" spans="1:3" x14ac:dyDescent="0.45">
      <c r="A230" t="s">
        <v>156</v>
      </c>
      <c r="B230">
        <v>8.3000000000000007</v>
      </c>
      <c r="C230" t="s">
        <v>565</v>
      </c>
    </row>
    <row r="231" spans="1:3" x14ac:dyDescent="0.45">
      <c r="A231" t="s">
        <v>156</v>
      </c>
      <c r="B231">
        <v>8.3000000000000007</v>
      </c>
      <c r="C231" t="s">
        <v>6201</v>
      </c>
    </row>
    <row r="232" spans="1:3" x14ac:dyDescent="0.45">
      <c r="A232" t="s">
        <v>159</v>
      </c>
      <c r="B232">
        <v>6.5</v>
      </c>
      <c r="C232" t="s">
        <v>451</v>
      </c>
    </row>
    <row r="233" spans="1:3" x14ac:dyDescent="0.45">
      <c r="A233" t="s">
        <v>159</v>
      </c>
      <c r="B233">
        <v>6.5</v>
      </c>
      <c r="C233" t="s">
        <v>320</v>
      </c>
    </row>
    <row r="234" spans="1:3" x14ac:dyDescent="0.45">
      <c r="A234" t="s">
        <v>159</v>
      </c>
      <c r="B234">
        <v>6.5</v>
      </c>
      <c r="C234" t="s">
        <v>6200</v>
      </c>
    </row>
    <row r="235" spans="1:3" x14ac:dyDescent="0.45">
      <c r="A235" t="s">
        <v>159</v>
      </c>
      <c r="B235">
        <v>6.5</v>
      </c>
      <c r="C235" t="s">
        <v>565</v>
      </c>
    </row>
    <row r="236" spans="1:3" x14ac:dyDescent="0.45">
      <c r="A236" t="s">
        <v>159</v>
      </c>
      <c r="B236">
        <v>6.5</v>
      </c>
      <c r="C236" t="s">
        <v>6201</v>
      </c>
    </row>
    <row r="237" spans="1:3" x14ac:dyDescent="0.45">
      <c r="A237" t="s">
        <v>159</v>
      </c>
      <c r="B237">
        <v>6.5</v>
      </c>
      <c r="C237" t="s">
        <v>3824</v>
      </c>
    </row>
    <row r="238" spans="1:3" x14ac:dyDescent="0.45">
      <c r="A238" t="s">
        <v>160</v>
      </c>
      <c r="B238">
        <v>7.9</v>
      </c>
      <c r="C238" t="s">
        <v>451</v>
      </c>
    </row>
    <row r="239" spans="1:3" x14ac:dyDescent="0.45">
      <c r="A239" t="s">
        <v>160</v>
      </c>
      <c r="B239">
        <v>7.9</v>
      </c>
      <c r="C239" t="s">
        <v>320</v>
      </c>
    </row>
    <row r="240" spans="1:3" x14ac:dyDescent="0.45">
      <c r="A240" t="s">
        <v>160</v>
      </c>
      <c r="B240">
        <v>7.9</v>
      </c>
      <c r="C240" t="s">
        <v>3824</v>
      </c>
    </row>
    <row r="241" spans="1:3" x14ac:dyDescent="0.45">
      <c r="A241" t="s">
        <v>163</v>
      </c>
      <c r="B241">
        <v>7.5</v>
      </c>
      <c r="C241" t="s">
        <v>320</v>
      </c>
    </row>
    <row r="242" spans="1:3" x14ac:dyDescent="0.45">
      <c r="A242" t="s">
        <v>163</v>
      </c>
      <c r="B242">
        <v>7.5</v>
      </c>
      <c r="C242" t="s">
        <v>1152</v>
      </c>
    </row>
    <row r="243" spans="1:3" x14ac:dyDescent="0.45">
      <c r="A243" t="s">
        <v>163</v>
      </c>
      <c r="B243">
        <v>7.5</v>
      </c>
      <c r="C243" t="s">
        <v>6201</v>
      </c>
    </row>
    <row r="244" spans="1:3" x14ac:dyDescent="0.45">
      <c r="A244" t="s">
        <v>163</v>
      </c>
      <c r="B244">
        <v>7.5</v>
      </c>
      <c r="C244" t="s">
        <v>6203</v>
      </c>
    </row>
    <row r="245" spans="1:3" x14ac:dyDescent="0.45">
      <c r="A245" t="s">
        <v>165</v>
      </c>
      <c r="B245">
        <v>4.8</v>
      </c>
      <c r="C245" t="s">
        <v>451</v>
      </c>
    </row>
    <row r="246" spans="1:3" x14ac:dyDescent="0.45">
      <c r="A246" t="s">
        <v>165</v>
      </c>
      <c r="B246">
        <v>4.8</v>
      </c>
      <c r="C246" t="s">
        <v>565</v>
      </c>
    </row>
    <row r="247" spans="1:3" x14ac:dyDescent="0.45">
      <c r="A247" t="s">
        <v>165</v>
      </c>
      <c r="B247">
        <v>4.8</v>
      </c>
      <c r="C247" t="s">
        <v>3824</v>
      </c>
    </row>
    <row r="248" spans="1:3" x14ac:dyDescent="0.45">
      <c r="A248" t="s">
        <v>165</v>
      </c>
      <c r="B248">
        <v>4.8</v>
      </c>
      <c r="C248" t="s">
        <v>4585</v>
      </c>
    </row>
    <row r="249" spans="1:3" x14ac:dyDescent="0.45">
      <c r="A249" t="s">
        <v>168</v>
      </c>
      <c r="B249">
        <v>5.2</v>
      </c>
      <c r="C249" t="s">
        <v>451</v>
      </c>
    </row>
    <row r="250" spans="1:3" x14ac:dyDescent="0.45">
      <c r="A250" t="s">
        <v>168</v>
      </c>
      <c r="B250">
        <v>5.2</v>
      </c>
      <c r="C250" t="s">
        <v>320</v>
      </c>
    </row>
    <row r="251" spans="1:3" x14ac:dyDescent="0.45">
      <c r="A251" t="s">
        <v>168</v>
      </c>
      <c r="B251">
        <v>5.2</v>
      </c>
      <c r="C251" t="s">
        <v>6199</v>
      </c>
    </row>
    <row r="252" spans="1:3" x14ac:dyDescent="0.45">
      <c r="A252" t="s">
        <v>168</v>
      </c>
      <c r="B252">
        <v>5.2</v>
      </c>
      <c r="C252" t="s">
        <v>2124</v>
      </c>
    </row>
    <row r="253" spans="1:3" x14ac:dyDescent="0.45">
      <c r="A253" t="s">
        <v>168</v>
      </c>
      <c r="B253">
        <v>5.2</v>
      </c>
      <c r="C253" t="s">
        <v>3302</v>
      </c>
    </row>
    <row r="254" spans="1:3" x14ac:dyDescent="0.45">
      <c r="A254" t="s">
        <v>171</v>
      </c>
      <c r="B254">
        <v>6.9</v>
      </c>
      <c r="C254" t="s">
        <v>451</v>
      </c>
    </row>
    <row r="255" spans="1:3" x14ac:dyDescent="0.45">
      <c r="A255" t="s">
        <v>171</v>
      </c>
      <c r="B255">
        <v>6.9</v>
      </c>
      <c r="C255" t="s">
        <v>320</v>
      </c>
    </row>
    <row r="256" spans="1:3" x14ac:dyDescent="0.45">
      <c r="A256" t="s">
        <v>171</v>
      </c>
      <c r="B256">
        <v>6.9</v>
      </c>
      <c r="C256" t="s">
        <v>565</v>
      </c>
    </row>
    <row r="257" spans="1:3" x14ac:dyDescent="0.45">
      <c r="A257" t="s">
        <v>171</v>
      </c>
      <c r="B257">
        <v>6.9</v>
      </c>
      <c r="C257" t="s">
        <v>3824</v>
      </c>
    </row>
    <row r="258" spans="1:3" x14ac:dyDescent="0.45">
      <c r="A258" t="s">
        <v>174</v>
      </c>
      <c r="B258">
        <v>5.4</v>
      </c>
      <c r="C258" t="s">
        <v>565</v>
      </c>
    </row>
    <row r="259" spans="1:3" x14ac:dyDescent="0.45">
      <c r="A259" t="s">
        <v>174</v>
      </c>
      <c r="B259">
        <v>5.4</v>
      </c>
      <c r="C259" t="s">
        <v>6201</v>
      </c>
    </row>
    <row r="260" spans="1:3" x14ac:dyDescent="0.45">
      <c r="A260" t="s">
        <v>174</v>
      </c>
      <c r="B260">
        <v>5.4</v>
      </c>
      <c r="C260" t="s">
        <v>6199</v>
      </c>
    </row>
    <row r="261" spans="1:3" x14ac:dyDescent="0.45">
      <c r="A261" t="s">
        <v>176</v>
      </c>
      <c r="B261">
        <v>7.9</v>
      </c>
      <c r="C261" t="s">
        <v>451</v>
      </c>
    </row>
    <row r="262" spans="1:3" x14ac:dyDescent="0.45">
      <c r="A262" t="s">
        <v>176</v>
      </c>
      <c r="B262">
        <v>7.9</v>
      </c>
      <c r="C262" t="s">
        <v>320</v>
      </c>
    </row>
    <row r="263" spans="1:3" x14ac:dyDescent="0.45">
      <c r="A263" t="s">
        <v>176</v>
      </c>
      <c r="B263">
        <v>7.9</v>
      </c>
      <c r="C263" t="s">
        <v>3824</v>
      </c>
    </row>
    <row r="264" spans="1:3" x14ac:dyDescent="0.45">
      <c r="A264" t="s">
        <v>178</v>
      </c>
      <c r="B264">
        <v>6.1</v>
      </c>
      <c r="C264" t="s">
        <v>451</v>
      </c>
    </row>
    <row r="265" spans="1:3" x14ac:dyDescent="0.45">
      <c r="A265" t="s">
        <v>178</v>
      </c>
      <c r="B265">
        <v>6.1</v>
      </c>
      <c r="C265" t="s">
        <v>320</v>
      </c>
    </row>
    <row r="266" spans="1:3" x14ac:dyDescent="0.45">
      <c r="A266" t="s">
        <v>178</v>
      </c>
      <c r="B266">
        <v>6.1</v>
      </c>
      <c r="C266" t="s">
        <v>3824</v>
      </c>
    </row>
    <row r="267" spans="1:3" x14ac:dyDescent="0.45">
      <c r="A267" t="s">
        <v>178</v>
      </c>
      <c r="B267">
        <v>6.1</v>
      </c>
      <c r="C267" t="s">
        <v>3302</v>
      </c>
    </row>
    <row r="268" spans="1:3" x14ac:dyDescent="0.45">
      <c r="A268" t="s">
        <v>180</v>
      </c>
      <c r="B268">
        <v>5.8</v>
      </c>
      <c r="C268" t="s">
        <v>451</v>
      </c>
    </row>
    <row r="269" spans="1:3" x14ac:dyDescent="0.45">
      <c r="A269" t="s">
        <v>180</v>
      </c>
      <c r="B269">
        <v>5.8</v>
      </c>
      <c r="C269" t="s">
        <v>320</v>
      </c>
    </row>
    <row r="270" spans="1:3" x14ac:dyDescent="0.45">
      <c r="A270" t="s">
        <v>180</v>
      </c>
      <c r="B270">
        <v>5.8</v>
      </c>
      <c r="C270" t="s">
        <v>3824</v>
      </c>
    </row>
    <row r="271" spans="1:3" x14ac:dyDescent="0.45">
      <c r="A271" t="s">
        <v>180</v>
      </c>
      <c r="B271">
        <v>5.8</v>
      </c>
      <c r="C271" t="s">
        <v>3302</v>
      </c>
    </row>
    <row r="272" spans="1:3" x14ac:dyDescent="0.45">
      <c r="A272" t="s">
        <v>182</v>
      </c>
      <c r="B272">
        <v>8.3000000000000007</v>
      </c>
      <c r="C272" t="s">
        <v>320</v>
      </c>
    </row>
    <row r="273" spans="1:3" x14ac:dyDescent="0.45">
      <c r="A273" t="s">
        <v>182</v>
      </c>
      <c r="B273">
        <v>8.3000000000000007</v>
      </c>
      <c r="C273" t="s">
        <v>6200</v>
      </c>
    </row>
    <row r="274" spans="1:3" x14ac:dyDescent="0.45">
      <c r="A274" t="s">
        <v>182</v>
      </c>
      <c r="B274">
        <v>8.3000000000000007</v>
      </c>
      <c r="C274" t="s">
        <v>565</v>
      </c>
    </row>
    <row r="275" spans="1:3" x14ac:dyDescent="0.45">
      <c r="A275" t="s">
        <v>182</v>
      </c>
      <c r="B275">
        <v>8.3000000000000007</v>
      </c>
      <c r="C275" t="s">
        <v>1152</v>
      </c>
    </row>
    <row r="276" spans="1:3" x14ac:dyDescent="0.45">
      <c r="A276" t="s">
        <v>182</v>
      </c>
      <c r="B276">
        <v>8.3000000000000007</v>
      </c>
      <c r="C276" t="s">
        <v>6201</v>
      </c>
    </row>
    <row r="277" spans="1:3" x14ac:dyDescent="0.45">
      <c r="A277" t="s">
        <v>182</v>
      </c>
      <c r="B277">
        <v>8.3000000000000007</v>
      </c>
      <c r="C277" t="s">
        <v>6199</v>
      </c>
    </row>
    <row r="278" spans="1:3" x14ac:dyDescent="0.45">
      <c r="A278" t="s">
        <v>184</v>
      </c>
      <c r="B278">
        <v>7.8</v>
      </c>
      <c r="C278" t="s">
        <v>320</v>
      </c>
    </row>
    <row r="279" spans="1:3" x14ac:dyDescent="0.45">
      <c r="A279" t="s">
        <v>184</v>
      </c>
      <c r="B279">
        <v>7.8</v>
      </c>
      <c r="C279" t="s">
        <v>1152</v>
      </c>
    </row>
    <row r="280" spans="1:3" x14ac:dyDescent="0.45">
      <c r="A280" t="s">
        <v>184</v>
      </c>
      <c r="B280">
        <v>7.8</v>
      </c>
      <c r="C280" t="s">
        <v>6201</v>
      </c>
    </row>
    <row r="281" spans="1:3" x14ac:dyDescent="0.45">
      <c r="A281" t="s">
        <v>184</v>
      </c>
      <c r="B281">
        <v>7.8</v>
      </c>
      <c r="C281" t="s">
        <v>6199</v>
      </c>
    </row>
    <row r="282" spans="1:3" x14ac:dyDescent="0.45">
      <c r="A282" t="s">
        <v>185</v>
      </c>
      <c r="B282">
        <v>7</v>
      </c>
      <c r="C282" t="s">
        <v>451</v>
      </c>
    </row>
    <row r="283" spans="1:3" x14ac:dyDescent="0.45">
      <c r="A283" t="s">
        <v>185</v>
      </c>
      <c r="B283">
        <v>7</v>
      </c>
      <c r="C283" t="s">
        <v>320</v>
      </c>
    </row>
    <row r="284" spans="1:3" x14ac:dyDescent="0.45">
      <c r="A284" t="s">
        <v>185</v>
      </c>
      <c r="B284">
        <v>7</v>
      </c>
      <c r="C284" t="s">
        <v>3824</v>
      </c>
    </row>
    <row r="285" spans="1:3" x14ac:dyDescent="0.45">
      <c r="A285" t="s">
        <v>188</v>
      </c>
      <c r="B285">
        <v>6.1</v>
      </c>
      <c r="C285" t="s">
        <v>451</v>
      </c>
    </row>
    <row r="286" spans="1:3" x14ac:dyDescent="0.45">
      <c r="A286" t="s">
        <v>188</v>
      </c>
      <c r="B286">
        <v>6.1</v>
      </c>
      <c r="C286" t="s">
        <v>320</v>
      </c>
    </row>
    <row r="287" spans="1:3" x14ac:dyDescent="0.45">
      <c r="A287" t="s">
        <v>188</v>
      </c>
      <c r="B287">
        <v>6.1</v>
      </c>
      <c r="C287" t="s">
        <v>1152</v>
      </c>
    </row>
    <row r="288" spans="1:3" x14ac:dyDescent="0.45">
      <c r="A288" t="s">
        <v>188</v>
      </c>
      <c r="B288">
        <v>6.1</v>
      </c>
      <c r="C288" t="s">
        <v>6199</v>
      </c>
    </row>
    <row r="289" spans="1:3" x14ac:dyDescent="0.45">
      <c r="A289" t="s">
        <v>192</v>
      </c>
      <c r="B289">
        <v>7</v>
      </c>
      <c r="C289" t="s">
        <v>451</v>
      </c>
    </row>
    <row r="290" spans="1:3" x14ac:dyDescent="0.45">
      <c r="A290" t="s">
        <v>192</v>
      </c>
      <c r="B290">
        <v>7</v>
      </c>
      <c r="C290" t="s">
        <v>320</v>
      </c>
    </row>
    <row r="291" spans="1:3" x14ac:dyDescent="0.45">
      <c r="A291" t="s">
        <v>192</v>
      </c>
      <c r="B291">
        <v>7</v>
      </c>
      <c r="C291" t="s">
        <v>6201</v>
      </c>
    </row>
    <row r="292" spans="1:3" x14ac:dyDescent="0.45">
      <c r="A292" t="s">
        <v>192</v>
      </c>
      <c r="B292">
        <v>7</v>
      </c>
      <c r="C292" t="s">
        <v>6199</v>
      </c>
    </row>
    <row r="293" spans="1:3" x14ac:dyDescent="0.45">
      <c r="A293" t="s">
        <v>192</v>
      </c>
      <c r="B293">
        <v>7</v>
      </c>
      <c r="C293" t="s">
        <v>5546</v>
      </c>
    </row>
    <row r="294" spans="1:3" x14ac:dyDescent="0.45">
      <c r="A294" t="s">
        <v>195</v>
      </c>
      <c r="B294">
        <v>7.6</v>
      </c>
      <c r="C294" t="s">
        <v>451</v>
      </c>
    </row>
    <row r="295" spans="1:3" x14ac:dyDescent="0.45">
      <c r="A295" t="s">
        <v>195</v>
      </c>
      <c r="B295">
        <v>7.6</v>
      </c>
      <c r="C295" t="s">
        <v>320</v>
      </c>
    </row>
    <row r="296" spans="1:3" x14ac:dyDescent="0.45">
      <c r="A296" t="s">
        <v>195</v>
      </c>
      <c r="B296">
        <v>7.6</v>
      </c>
      <c r="C296" t="s">
        <v>1152</v>
      </c>
    </row>
    <row r="297" spans="1:3" x14ac:dyDescent="0.45">
      <c r="A297" t="s">
        <v>195</v>
      </c>
      <c r="B297">
        <v>7.6</v>
      </c>
      <c r="C297" t="s">
        <v>3824</v>
      </c>
    </row>
    <row r="298" spans="1:3" x14ac:dyDescent="0.45">
      <c r="A298" t="s">
        <v>199</v>
      </c>
      <c r="B298">
        <v>6.3</v>
      </c>
      <c r="C298" t="s">
        <v>451</v>
      </c>
    </row>
    <row r="299" spans="1:3" x14ac:dyDescent="0.45">
      <c r="A299" t="s">
        <v>199</v>
      </c>
      <c r="B299">
        <v>6.3</v>
      </c>
      <c r="C299" t="s">
        <v>320</v>
      </c>
    </row>
    <row r="300" spans="1:3" x14ac:dyDescent="0.45">
      <c r="A300" t="s">
        <v>199</v>
      </c>
      <c r="B300">
        <v>6.3</v>
      </c>
      <c r="C300" t="s">
        <v>1152</v>
      </c>
    </row>
    <row r="301" spans="1:3" x14ac:dyDescent="0.45">
      <c r="A301" t="s">
        <v>199</v>
      </c>
      <c r="B301">
        <v>6.3</v>
      </c>
      <c r="C301" t="s">
        <v>6199</v>
      </c>
    </row>
    <row r="302" spans="1:3" x14ac:dyDescent="0.45">
      <c r="A302" t="s">
        <v>200</v>
      </c>
      <c r="B302">
        <v>7.8</v>
      </c>
      <c r="C302" t="s">
        <v>451</v>
      </c>
    </row>
    <row r="303" spans="1:3" x14ac:dyDescent="0.45">
      <c r="A303" t="s">
        <v>200</v>
      </c>
      <c r="B303">
        <v>7.8</v>
      </c>
      <c r="C303" t="s">
        <v>320</v>
      </c>
    </row>
    <row r="304" spans="1:3" x14ac:dyDescent="0.45">
      <c r="A304" t="s">
        <v>200</v>
      </c>
      <c r="B304">
        <v>7.8</v>
      </c>
      <c r="C304" t="s">
        <v>3824</v>
      </c>
    </row>
    <row r="305" spans="1:3" x14ac:dyDescent="0.45">
      <c r="A305" t="s">
        <v>202</v>
      </c>
      <c r="B305">
        <v>6.4</v>
      </c>
      <c r="C305" t="s">
        <v>320</v>
      </c>
    </row>
    <row r="306" spans="1:3" x14ac:dyDescent="0.45">
      <c r="A306" t="s">
        <v>202</v>
      </c>
      <c r="B306">
        <v>6.4</v>
      </c>
      <c r="C306" t="s">
        <v>6200</v>
      </c>
    </row>
    <row r="307" spans="1:3" x14ac:dyDescent="0.45">
      <c r="A307" t="s">
        <v>202</v>
      </c>
      <c r="B307">
        <v>6.4</v>
      </c>
      <c r="C307" t="s">
        <v>565</v>
      </c>
    </row>
    <row r="308" spans="1:3" x14ac:dyDescent="0.45">
      <c r="A308" t="s">
        <v>202</v>
      </c>
      <c r="B308">
        <v>6.4</v>
      </c>
      <c r="C308" t="s">
        <v>6201</v>
      </c>
    </row>
    <row r="309" spans="1:3" x14ac:dyDescent="0.45">
      <c r="A309" t="s">
        <v>202</v>
      </c>
      <c r="B309">
        <v>6.4</v>
      </c>
      <c r="C309" t="s">
        <v>6199</v>
      </c>
    </row>
    <row r="310" spans="1:3" x14ac:dyDescent="0.45">
      <c r="A310" t="s">
        <v>205</v>
      </c>
      <c r="B310">
        <v>6.5</v>
      </c>
      <c r="C310" t="s">
        <v>451</v>
      </c>
    </row>
    <row r="311" spans="1:3" x14ac:dyDescent="0.45">
      <c r="A311" t="s">
        <v>205</v>
      </c>
      <c r="B311">
        <v>6.5</v>
      </c>
      <c r="C311" t="s">
        <v>320</v>
      </c>
    </row>
    <row r="312" spans="1:3" x14ac:dyDescent="0.45">
      <c r="A312" t="s">
        <v>205</v>
      </c>
      <c r="B312">
        <v>6.5</v>
      </c>
      <c r="C312" t="s">
        <v>6201</v>
      </c>
    </row>
    <row r="313" spans="1:3" x14ac:dyDescent="0.45">
      <c r="A313" t="s">
        <v>205</v>
      </c>
      <c r="B313">
        <v>6.5</v>
      </c>
      <c r="C313" t="s">
        <v>6203</v>
      </c>
    </row>
    <row r="314" spans="1:3" x14ac:dyDescent="0.45">
      <c r="A314" t="s">
        <v>205</v>
      </c>
      <c r="B314">
        <v>6.5</v>
      </c>
      <c r="C314" t="s">
        <v>3824</v>
      </c>
    </row>
    <row r="315" spans="1:3" x14ac:dyDescent="0.45">
      <c r="A315" t="s">
        <v>208</v>
      </c>
      <c r="B315">
        <v>7.9</v>
      </c>
      <c r="C315" t="s">
        <v>451</v>
      </c>
    </row>
    <row r="316" spans="1:3" x14ac:dyDescent="0.45">
      <c r="A316" t="s">
        <v>208</v>
      </c>
      <c r="B316">
        <v>7.9</v>
      </c>
      <c r="C316" t="s">
        <v>320</v>
      </c>
    </row>
    <row r="317" spans="1:3" x14ac:dyDescent="0.45">
      <c r="A317" t="s">
        <v>208</v>
      </c>
      <c r="B317">
        <v>7.9</v>
      </c>
      <c r="C317" t="s">
        <v>6200</v>
      </c>
    </row>
    <row r="318" spans="1:3" x14ac:dyDescent="0.45">
      <c r="A318" t="s">
        <v>208</v>
      </c>
      <c r="B318">
        <v>7.9</v>
      </c>
      <c r="C318" t="s">
        <v>565</v>
      </c>
    </row>
    <row r="319" spans="1:3" x14ac:dyDescent="0.45">
      <c r="A319" t="s">
        <v>208</v>
      </c>
      <c r="B319">
        <v>7.9</v>
      </c>
      <c r="C319" t="s">
        <v>1152</v>
      </c>
    </row>
    <row r="320" spans="1:3" x14ac:dyDescent="0.45">
      <c r="A320" t="s">
        <v>208</v>
      </c>
      <c r="B320">
        <v>7.9</v>
      </c>
      <c r="C320" t="s">
        <v>6201</v>
      </c>
    </row>
    <row r="321" spans="1:3" x14ac:dyDescent="0.45">
      <c r="A321" t="s">
        <v>208</v>
      </c>
      <c r="B321">
        <v>7.9</v>
      </c>
      <c r="C321" t="s">
        <v>3824</v>
      </c>
    </row>
    <row r="322" spans="1:3" x14ac:dyDescent="0.45">
      <c r="A322" t="s">
        <v>211</v>
      </c>
      <c r="B322">
        <v>7.8</v>
      </c>
      <c r="C322" t="s">
        <v>320</v>
      </c>
    </row>
    <row r="323" spans="1:3" x14ac:dyDescent="0.45">
      <c r="A323" t="s">
        <v>211</v>
      </c>
      <c r="B323">
        <v>7.8</v>
      </c>
      <c r="C323" t="s">
        <v>6200</v>
      </c>
    </row>
    <row r="324" spans="1:3" x14ac:dyDescent="0.45">
      <c r="A324" t="s">
        <v>211</v>
      </c>
      <c r="B324">
        <v>7.8</v>
      </c>
      <c r="C324" t="s">
        <v>565</v>
      </c>
    </row>
    <row r="325" spans="1:3" x14ac:dyDescent="0.45">
      <c r="A325" t="s">
        <v>211</v>
      </c>
      <c r="B325">
        <v>7.8</v>
      </c>
      <c r="C325" t="s">
        <v>6201</v>
      </c>
    </row>
    <row r="326" spans="1:3" x14ac:dyDescent="0.45">
      <c r="A326" t="s">
        <v>211</v>
      </c>
      <c r="B326">
        <v>7.8</v>
      </c>
      <c r="C326" t="s">
        <v>3824</v>
      </c>
    </row>
    <row r="327" spans="1:3" x14ac:dyDescent="0.45">
      <c r="A327" t="s">
        <v>213</v>
      </c>
      <c r="B327">
        <v>6.6</v>
      </c>
      <c r="C327" t="s">
        <v>320</v>
      </c>
    </row>
    <row r="328" spans="1:3" x14ac:dyDescent="0.45">
      <c r="A328" t="s">
        <v>213</v>
      </c>
      <c r="B328">
        <v>6.6</v>
      </c>
      <c r="C328" t="s">
        <v>6200</v>
      </c>
    </row>
    <row r="329" spans="1:3" x14ac:dyDescent="0.45">
      <c r="A329" t="s">
        <v>213</v>
      </c>
      <c r="B329">
        <v>6.6</v>
      </c>
      <c r="C329" t="s">
        <v>6201</v>
      </c>
    </row>
    <row r="330" spans="1:3" x14ac:dyDescent="0.45">
      <c r="A330" t="s">
        <v>213</v>
      </c>
      <c r="B330">
        <v>6.6</v>
      </c>
      <c r="C330" t="s">
        <v>6199</v>
      </c>
    </row>
    <row r="331" spans="1:3" x14ac:dyDescent="0.45">
      <c r="A331" t="s">
        <v>214</v>
      </c>
      <c r="B331">
        <v>5.5</v>
      </c>
      <c r="C331" t="s">
        <v>451</v>
      </c>
    </row>
    <row r="332" spans="1:3" x14ac:dyDescent="0.45">
      <c r="A332" t="s">
        <v>214</v>
      </c>
      <c r="B332">
        <v>5.5</v>
      </c>
      <c r="C332" t="s">
        <v>320</v>
      </c>
    </row>
    <row r="333" spans="1:3" x14ac:dyDescent="0.45">
      <c r="A333" t="s">
        <v>214</v>
      </c>
      <c r="B333">
        <v>5.5</v>
      </c>
      <c r="C333" t="s">
        <v>3824</v>
      </c>
    </row>
    <row r="334" spans="1:3" x14ac:dyDescent="0.45">
      <c r="A334" t="s">
        <v>216</v>
      </c>
      <c r="B334">
        <v>8.1999999999999993</v>
      </c>
      <c r="C334" t="s">
        <v>320</v>
      </c>
    </row>
    <row r="335" spans="1:3" x14ac:dyDescent="0.45">
      <c r="A335" t="s">
        <v>216</v>
      </c>
      <c r="B335">
        <v>8.1999999999999993</v>
      </c>
      <c r="C335" t="s">
        <v>6200</v>
      </c>
    </row>
    <row r="336" spans="1:3" x14ac:dyDescent="0.45">
      <c r="A336" t="s">
        <v>216</v>
      </c>
      <c r="B336">
        <v>8.1999999999999993</v>
      </c>
      <c r="C336" t="s">
        <v>6201</v>
      </c>
    </row>
    <row r="337" spans="1:3" x14ac:dyDescent="0.45">
      <c r="A337" t="s">
        <v>216</v>
      </c>
      <c r="B337">
        <v>8.1999999999999993</v>
      </c>
      <c r="C337" t="s">
        <v>6199</v>
      </c>
    </row>
    <row r="338" spans="1:3" x14ac:dyDescent="0.45">
      <c r="A338" t="s">
        <v>219</v>
      </c>
      <c r="B338">
        <v>6.4</v>
      </c>
      <c r="C338" t="s">
        <v>451</v>
      </c>
    </row>
    <row r="339" spans="1:3" x14ac:dyDescent="0.45">
      <c r="A339" t="s">
        <v>219</v>
      </c>
      <c r="B339">
        <v>6.4</v>
      </c>
      <c r="C339" t="s">
        <v>3824</v>
      </c>
    </row>
    <row r="340" spans="1:3" x14ac:dyDescent="0.45">
      <c r="A340" t="s">
        <v>221</v>
      </c>
      <c r="B340">
        <v>8.1</v>
      </c>
      <c r="C340" t="s">
        <v>451</v>
      </c>
    </row>
    <row r="341" spans="1:3" x14ac:dyDescent="0.45">
      <c r="A341" t="s">
        <v>221</v>
      </c>
      <c r="B341">
        <v>8.1</v>
      </c>
      <c r="C341" t="s">
        <v>320</v>
      </c>
    </row>
    <row r="342" spans="1:3" x14ac:dyDescent="0.45">
      <c r="A342" t="s">
        <v>221</v>
      </c>
      <c r="B342">
        <v>8.1</v>
      </c>
      <c r="C342" t="s">
        <v>3824</v>
      </c>
    </row>
    <row r="343" spans="1:3" x14ac:dyDescent="0.45">
      <c r="A343" t="s">
        <v>223</v>
      </c>
      <c r="B343">
        <v>8.6</v>
      </c>
      <c r="C343" t="s">
        <v>320</v>
      </c>
    </row>
    <row r="344" spans="1:3" x14ac:dyDescent="0.45">
      <c r="A344" t="s">
        <v>223</v>
      </c>
      <c r="B344">
        <v>8.6</v>
      </c>
      <c r="C344" t="s">
        <v>1152</v>
      </c>
    </row>
    <row r="345" spans="1:3" x14ac:dyDescent="0.45">
      <c r="A345" t="s">
        <v>223</v>
      </c>
      <c r="B345">
        <v>8.6</v>
      </c>
      <c r="C345" t="s">
        <v>3824</v>
      </c>
    </row>
    <row r="346" spans="1:3" x14ac:dyDescent="0.45">
      <c r="A346" t="s">
        <v>224</v>
      </c>
      <c r="B346">
        <v>8.8000000000000007</v>
      </c>
      <c r="C346" t="s">
        <v>451</v>
      </c>
    </row>
    <row r="347" spans="1:3" x14ac:dyDescent="0.45">
      <c r="A347" t="s">
        <v>224</v>
      </c>
      <c r="B347">
        <v>8.8000000000000007</v>
      </c>
      <c r="C347" t="s">
        <v>320</v>
      </c>
    </row>
    <row r="348" spans="1:3" x14ac:dyDescent="0.45">
      <c r="A348" t="s">
        <v>224</v>
      </c>
      <c r="B348">
        <v>8.8000000000000007</v>
      </c>
      <c r="C348" t="s">
        <v>3824</v>
      </c>
    </row>
    <row r="349" spans="1:3" x14ac:dyDescent="0.45">
      <c r="A349" t="s">
        <v>224</v>
      </c>
      <c r="B349">
        <v>8.8000000000000007</v>
      </c>
      <c r="C349" t="s">
        <v>3302</v>
      </c>
    </row>
    <row r="350" spans="1:3" x14ac:dyDescent="0.45">
      <c r="A350" t="s">
        <v>226</v>
      </c>
      <c r="B350">
        <v>7.9</v>
      </c>
      <c r="C350" t="s">
        <v>320</v>
      </c>
    </row>
    <row r="351" spans="1:3" x14ac:dyDescent="0.45">
      <c r="A351" t="s">
        <v>226</v>
      </c>
      <c r="B351">
        <v>7.9</v>
      </c>
      <c r="C351" t="s">
        <v>6199</v>
      </c>
    </row>
    <row r="352" spans="1:3" x14ac:dyDescent="0.45">
      <c r="A352" t="s">
        <v>227</v>
      </c>
      <c r="B352">
        <v>6.7</v>
      </c>
      <c r="C352" t="s">
        <v>451</v>
      </c>
    </row>
    <row r="353" spans="1:3" x14ac:dyDescent="0.45">
      <c r="A353" t="s">
        <v>227</v>
      </c>
      <c r="B353">
        <v>6.7</v>
      </c>
      <c r="C353" t="s">
        <v>6206</v>
      </c>
    </row>
    <row r="354" spans="1:3" x14ac:dyDescent="0.45">
      <c r="A354" t="s">
        <v>227</v>
      </c>
      <c r="B354">
        <v>6.7</v>
      </c>
      <c r="C354" t="s">
        <v>3302</v>
      </c>
    </row>
    <row r="355" spans="1:3" x14ac:dyDescent="0.45">
      <c r="A355" t="s">
        <v>230</v>
      </c>
      <c r="B355">
        <v>7.8</v>
      </c>
      <c r="C355" t="s">
        <v>1152</v>
      </c>
    </row>
    <row r="356" spans="1:3" x14ac:dyDescent="0.45">
      <c r="A356" t="s">
        <v>230</v>
      </c>
      <c r="B356">
        <v>7.8</v>
      </c>
      <c r="C356" t="s">
        <v>6199</v>
      </c>
    </row>
    <row r="357" spans="1:3" x14ac:dyDescent="0.45">
      <c r="A357" t="s">
        <v>230</v>
      </c>
      <c r="B357">
        <v>7.8</v>
      </c>
      <c r="C357" t="s">
        <v>5546</v>
      </c>
    </row>
    <row r="358" spans="1:3" x14ac:dyDescent="0.45">
      <c r="A358" t="s">
        <v>232</v>
      </c>
      <c r="B358">
        <v>7.8</v>
      </c>
      <c r="C358" t="s">
        <v>451</v>
      </c>
    </row>
    <row r="359" spans="1:3" x14ac:dyDescent="0.45">
      <c r="A359" t="s">
        <v>232</v>
      </c>
      <c r="B359">
        <v>7.8</v>
      </c>
      <c r="C359" t="s">
        <v>320</v>
      </c>
    </row>
    <row r="360" spans="1:3" x14ac:dyDescent="0.45">
      <c r="A360" t="s">
        <v>232</v>
      </c>
      <c r="B360">
        <v>7.8</v>
      </c>
      <c r="C360" t="s">
        <v>3824</v>
      </c>
    </row>
    <row r="361" spans="1:3" x14ac:dyDescent="0.45">
      <c r="A361" t="s">
        <v>235</v>
      </c>
      <c r="B361">
        <v>6.6</v>
      </c>
      <c r="C361" t="s">
        <v>320</v>
      </c>
    </row>
    <row r="362" spans="1:3" x14ac:dyDescent="0.45">
      <c r="A362" t="s">
        <v>235</v>
      </c>
      <c r="B362">
        <v>6.6</v>
      </c>
      <c r="C362" t="s">
        <v>3824</v>
      </c>
    </row>
    <row r="363" spans="1:3" x14ac:dyDescent="0.45">
      <c r="A363" t="s">
        <v>237</v>
      </c>
      <c r="B363">
        <v>6.1</v>
      </c>
      <c r="C363" t="s">
        <v>451</v>
      </c>
    </row>
    <row r="364" spans="1:3" x14ac:dyDescent="0.45">
      <c r="A364" t="s">
        <v>237</v>
      </c>
      <c r="B364">
        <v>6.1</v>
      </c>
      <c r="C364" t="s">
        <v>320</v>
      </c>
    </row>
    <row r="365" spans="1:3" x14ac:dyDescent="0.45">
      <c r="A365" t="s">
        <v>237</v>
      </c>
      <c r="B365">
        <v>6.1</v>
      </c>
      <c r="C365" t="s">
        <v>6201</v>
      </c>
    </row>
    <row r="366" spans="1:3" x14ac:dyDescent="0.45">
      <c r="A366" t="s">
        <v>237</v>
      </c>
      <c r="B366">
        <v>6.1</v>
      </c>
      <c r="C366" t="s">
        <v>6199</v>
      </c>
    </row>
    <row r="367" spans="1:3" x14ac:dyDescent="0.45">
      <c r="A367" t="s">
        <v>240</v>
      </c>
      <c r="B367">
        <v>5.6</v>
      </c>
      <c r="C367" t="s">
        <v>451</v>
      </c>
    </row>
    <row r="368" spans="1:3" x14ac:dyDescent="0.45">
      <c r="A368" t="s">
        <v>240</v>
      </c>
      <c r="B368">
        <v>5.6</v>
      </c>
      <c r="C368" t="s">
        <v>320</v>
      </c>
    </row>
    <row r="369" spans="1:3" x14ac:dyDescent="0.45">
      <c r="A369" t="s">
        <v>240</v>
      </c>
      <c r="B369">
        <v>5.6</v>
      </c>
      <c r="C369" t="s">
        <v>1152</v>
      </c>
    </row>
    <row r="370" spans="1:3" x14ac:dyDescent="0.45">
      <c r="A370" t="s">
        <v>240</v>
      </c>
      <c r="B370">
        <v>5.6</v>
      </c>
      <c r="C370" t="s">
        <v>3302</v>
      </c>
    </row>
    <row r="371" spans="1:3" x14ac:dyDescent="0.45">
      <c r="A371" t="s">
        <v>242</v>
      </c>
      <c r="B371">
        <v>6.4</v>
      </c>
      <c r="C371" t="s">
        <v>320</v>
      </c>
    </row>
    <row r="372" spans="1:3" x14ac:dyDescent="0.45">
      <c r="A372" t="s">
        <v>242</v>
      </c>
      <c r="B372">
        <v>6.4</v>
      </c>
      <c r="C372" t="s">
        <v>6201</v>
      </c>
    </row>
    <row r="373" spans="1:3" x14ac:dyDescent="0.45">
      <c r="A373" t="s">
        <v>242</v>
      </c>
      <c r="B373">
        <v>6.4</v>
      </c>
      <c r="C373" t="s">
        <v>6199</v>
      </c>
    </row>
    <row r="374" spans="1:3" x14ac:dyDescent="0.45">
      <c r="A374" t="s">
        <v>244</v>
      </c>
      <c r="B374">
        <v>6.1</v>
      </c>
      <c r="C374" t="s">
        <v>320</v>
      </c>
    </row>
    <row r="375" spans="1:3" x14ac:dyDescent="0.45">
      <c r="A375" t="s">
        <v>244</v>
      </c>
      <c r="B375">
        <v>6.1</v>
      </c>
      <c r="C375" t="s">
        <v>6200</v>
      </c>
    </row>
    <row r="376" spans="1:3" x14ac:dyDescent="0.45">
      <c r="A376" t="s">
        <v>244</v>
      </c>
      <c r="B376">
        <v>6.1</v>
      </c>
      <c r="C376" t="s">
        <v>565</v>
      </c>
    </row>
    <row r="377" spans="1:3" x14ac:dyDescent="0.45">
      <c r="A377" t="s">
        <v>244</v>
      </c>
      <c r="B377">
        <v>6.1</v>
      </c>
      <c r="C377" t="s">
        <v>6201</v>
      </c>
    </row>
    <row r="378" spans="1:3" x14ac:dyDescent="0.45">
      <c r="A378" t="s">
        <v>244</v>
      </c>
      <c r="B378">
        <v>6.1</v>
      </c>
      <c r="C378" t="s">
        <v>6199</v>
      </c>
    </row>
    <row r="379" spans="1:3" x14ac:dyDescent="0.45">
      <c r="A379" t="s">
        <v>246</v>
      </c>
      <c r="B379">
        <v>7.3</v>
      </c>
      <c r="C379" t="s">
        <v>451</v>
      </c>
    </row>
    <row r="380" spans="1:3" x14ac:dyDescent="0.45">
      <c r="A380" t="s">
        <v>246</v>
      </c>
      <c r="B380">
        <v>7.3</v>
      </c>
      <c r="C380" t="s">
        <v>320</v>
      </c>
    </row>
    <row r="381" spans="1:3" x14ac:dyDescent="0.45">
      <c r="A381" t="s">
        <v>246</v>
      </c>
      <c r="B381">
        <v>7.3</v>
      </c>
      <c r="C381" t="s">
        <v>6199</v>
      </c>
    </row>
    <row r="382" spans="1:3" x14ac:dyDescent="0.45">
      <c r="A382" t="s">
        <v>248</v>
      </c>
      <c r="B382">
        <v>6.6</v>
      </c>
      <c r="C382" t="s">
        <v>451</v>
      </c>
    </row>
    <row r="383" spans="1:3" x14ac:dyDescent="0.45">
      <c r="A383" t="s">
        <v>248</v>
      </c>
      <c r="B383">
        <v>6.6</v>
      </c>
      <c r="C383" t="s">
        <v>320</v>
      </c>
    </row>
    <row r="384" spans="1:3" x14ac:dyDescent="0.45">
      <c r="A384" t="s">
        <v>248</v>
      </c>
      <c r="B384">
        <v>6.6</v>
      </c>
      <c r="C384" t="s">
        <v>3824</v>
      </c>
    </row>
    <row r="385" spans="1:3" x14ac:dyDescent="0.45">
      <c r="A385" t="s">
        <v>250</v>
      </c>
      <c r="B385">
        <v>6.3</v>
      </c>
      <c r="C385" t="s">
        <v>320</v>
      </c>
    </row>
    <row r="386" spans="1:3" x14ac:dyDescent="0.45">
      <c r="A386" t="s">
        <v>250</v>
      </c>
      <c r="B386">
        <v>6.3</v>
      </c>
      <c r="C386" t="s">
        <v>6201</v>
      </c>
    </row>
    <row r="387" spans="1:3" x14ac:dyDescent="0.45">
      <c r="A387" t="s">
        <v>250</v>
      </c>
      <c r="B387">
        <v>6.3</v>
      </c>
      <c r="C387" t="s">
        <v>6199</v>
      </c>
    </row>
    <row r="388" spans="1:3" x14ac:dyDescent="0.45">
      <c r="A388" t="s">
        <v>252</v>
      </c>
      <c r="B388">
        <v>6.1</v>
      </c>
      <c r="C388" t="s">
        <v>451</v>
      </c>
    </row>
    <row r="389" spans="1:3" x14ac:dyDescent="0.45">
      <c r="A389" t="s">
        <v>252</v>
      </c>
      <c r="B389">
        <v>6.1</v>
      </c>
      <c r="C389" t="s">
        <v>1152</v>
      </c>
    </row>
    <row r="390" spans="1:3" x14ac:dyDescent="0.45">
      <c r="A390" t="s">
        <v>252</v>
      </c>
      <c r="B390">
        <v>6.1</v>
      </c>
      <c r="C390" t="s">
        <v>6204</v>
      </c>
    </row>
    <row r="391" spans="1:3" x14ac:dyDescent="0.45">
      <c r="A391" t="s">
        <v>252</v>
      </c>
      <c r="B391">
        <v>6.1</v>
      </c>
      <c r="C391" t="s">
        <v>5546</v>
      </c>
    </row>
    <row r="392" spans="1:3" x14ac:dyDescent="0.45">
      <c r="A392" t="s">
        <v>252</v>
      </c>
      <c r="B392">
        <v>6.1</v>
      </c>
      <c r="C392" t="s">
        <v>6207</v>
      </c>
    </row>
    <row r="393" spans="1:3" x14ac:dyDescent="0.45">
      <c r="A393" t="s">
        <v>253</v>
      </c>
      <c r="B393">
        <v>7.1</v>
      </c>
      <c r="C393" t="s">
        <v>451</v>
      </c>
    </row>
    <row r="394" spans="1:3" x14ac:dyDescent="0.45">
      <c r="A394" t="s">
        <v>253</v>
      </c>
      <c r="B394">
        <v>7.1</v>
      </c>
      <c r="C394" t="s">
        <v>320</v>
      </c>
    </row>
    <row r="395" spans="1:3" x14ac:dyDescent="0.45">
      <c r="A395" t="s">
        <v>253</v>
      </c>
      <c r="B395">
        <v>7.1</v>
      </c>
      <c r="C395" t="s">
        <v>3824</v>
      </c>
    </row>
    <row r="396" spans="1:3" x14ac:dyDescent="0.45">
      <c r="A396" t="s">
        <v>256</v>
      </c>
      <c r="B396">
        <v>5.5</v>
      </c>
      <c r="C396" t="s">
        <v>451</v>
      </c>
    </row>
    <row r="397" spans="1:3" x14ac:dyDescent="0.45">
      <c r="A397" t="s">
        <v>256</v>
      </c>
      <c r="B397">
        <v>5.5</v>
      </c>
      <c r="C397" t="s">
        <v>320</v>
      </c>
    </row>
    <row r="398" spans="1:3" x14ac:dyDescent="0.45">
      <c r="A398" t="s">
        <v>256</v>
      </c>
      <c r="B398">
        <v>5.5</v>
      </c>
      <c r="C398" t="s">
        <v>6208</v>
      </c>
    </row>
    <row r="399" spans="1:3" x14ac:dyDescent="0.45">
      <c r="A399" t="s">
        <v>256</v>
      </c>
      <c r="B399">
        <v>5.5</v>
      </c>
      <c r="C399" t="s">
        <v>1152</v>
      </c>
    </row>
    <row r="400" spans="1:3" x14ac:dyDescent="0.45">
      <c r="A400" t="s">
        <v>256</v>
      </c>
      <c r="B400">
        <v>5.5</v>
      </c>
      <c r="C400" t="s">
        <v>6204</v>
      </c>
    </row>
    <row r="401" spans="1:3" x14ac:dyDescent="0.45">
      <c r="A401" t="s">
        <v>256</v>
      </c>
      <c r="B401">
        <v>5.5</v>
      </c>
      <c r="C401" t="s">
        <v>5546</v>
      </c>
    </row>
    <row r="402" spans="1:3" x14ac:dyDescent="0.45">
      <c r="A402" t="s">
        <v>256</v>
      </c>
      <c r="B402">
        <v>5.5</v>
      </c>
      <c r="C402" t="s">
        <v>6207</v>
      </c>
    </row>
    <row r="403" spans="1:3" x14ac:dyDescent="0.45">
      <c r="A403" t="s">
        <v>257</v>
      </c>
      <c r="B403">
        <v>7.5</v>
      </c>
      <c r="C403" t="s">
        <v>320</v>
      </c>
    </row>
    <row r="404" spans="1:3" x14ac:dyDescent="0.45">
      <c r="A404" t="s">
        <v>257</v>
      </c>
      <c r="B404">
        <v>7.5</v>
      </c>
      <c r="C404" t="s">
        <v>6201</v>
      </c>
    </row>
    <row r="405" spans="1:3" x14ac:dyDescent="0.45">
      <c r="A405" t="s">
        <v>257</v>
      </c>
      <c r="B405">
        <v>7.5</v>
      </c>
      <c r="C405" t="s">
        <v>6199</v>
      </c>
    </row>
    <row r="406" spans="1:3" x14ac:dyDescent="0.45">
      <c r="A406" t="s">
        <v>257</v>
      </c>
      <c r="B406">
        <v>7.5</v>
      </c>
      <c r="C406" t="s">
        <v>6203</v>
      </c>
    </row>
    <row r="407" spans="1:3" x14ac:dyDescent="0.45">
      <c r="A407" t="s">
        <v>258</v>
      </c>
      <c r="B407">
        <v>7.6</v>
      </c>
      <c r="C407" t="s">
        <v>320</v>
      </c>
    </row>
    <row r="408" spans="1:3" x14ac:dyDescent="0.45">
      <c r="A408" t="s">
        <v>258</v>
      </c>
      <c r="B408">
        <v>7.6</v>
      </c>
      <c r="C408" t="s">
        <v>6201</v>
      </c>
    </row>
    <row r="409" spans="1:3" x14ac:dyDescent="0.45">
      <c r="A409" t="s">
        <v>258</v>
      </c>
      <c r="B409">
        <v>7.6</v>
      </c>
      <c r="C409" t="s">
        <v>6199</v>
      </c>
    </row>
    <row r="410" spans="1:3" x14ac:dyDescent="0.45">
      <c r="A410" t="s">
        <v>258</v>
      </c>
      <c r="B410">
        <v>7.6</v>
      </c>
      <c r="C410" t="s">
        <v>6203</v>
      </c>
    </row>
    <row r="411" spans="1:3" x14ac:dyDescent="0.45">
      <c r="A411" t="s">
        <v>260</v>
      </c>
      <c r="B411">
        <v>6.4</v>
      </c>
      <c r="C411" t="s">
        <v>451</v>
      </c>
    </row>
    <row r="412" spans="1:3" x14ac:dyDescent="0.45">
      <c r="A412" t="s">
        <v>260</v>
      </c>
      <c r="B412">
        <v>6.4</v>
      </c>
      <c r="C412" t="s">
        <v>1152</v>
      </c>
    </row>
    <row r="413" spans="1:3" x14ac:dyDescent="0.45">
      <c r="A413" t="s">
        <v>262</v>
      </c>
      <c r="B413">
        <v>7.2</v>
      </c>
      <c r="C413" t="s">
        <v>1152</v>
      </c>
    </row>
    <row r="414" spans="1:3" x14ac:dyDescent="0.45">
      <c r="A414" t="s">
        <v>262</v>
      </c>
      <c r="B414">
        <v>7.2</v>
      </c>
      <c r="C414" t="s">
        <v>2124</v>
      </c>
    </row>
    <row r="415" spans="1:3" x14ac:dyDescent="0.45">
      <c r="A415" t="s">
        <v>262</v>
      </c>
      <c r="B415">
        <v>7.2</v>
      </c>
      <c r="C415" t="s">
        <v>3824</v>
      </c>
    </row>
    <row r="416" spans="1:3" x14ac:dyDescent="0.45">
      <c r="A416" t="s">
        <v>264</v>
      </c>
      <c r="B416">
        <v>6.7</v>
      </c>
      <c r="C416" t="s">
        <v>320</v>
      </c>
    </row>
    <row r="417" spans="1:3" x14ac:dyDescent="0.45">
      <c r="A417" t="s">
        <v>264</v>
      </c>
      <c r="B417">
        <v>6.7</v>
      </c>
      <c r="C417" t="s">
        <v>565</v>
      </c>
    </row>
    <row r="418" spans="1:3" x14ac:dyDescent="0.45">
      <c r="A418" t="s">
        <v>264</v>
      </c>
      <c r="B418">
        <v>6.7</v>
      </c>
      <c r="C418" t="s">
        <v>6201</v>
      </c>
    </row>
    <row r="419" spans="1:3" x14ac:dyDescent="0.45">
      <c r="A419" t="s">
        <v>264</v>
      </c>
      <c r="B419">
        <v>6.7</v>
      </c>
      <c r="C419" t="s">
        <v>6199</v>
      </c>
    </row>
    <row r="420" spans="1:3" x14ac:dyDescent="0.45">
      <c r="A420" t="s">
        <v>266</v>
      </c>
      <c r="B420">
        <v>8</v>
      </c>
      <c r="C420" t="s">
        <v>6200</v>
      </c>
    </row>
    <row r="421" spans="1:3" x14ac:dyDescent="0.45">
      <c r="A421" t="s">
        <v>266</v>
      </c>
      <c r="B421">
        <v>8</v>
      </c>
      <c r="C421" t="s">
        <v>565</v>
      </c>
    </row>
    <row r="422" spans="1:3" x14ac:dyDescent="0.45">
      <c r="A422" t="s">
        <v>266</v>
      </c>
      <c r="B422">
        <v>8</v>
      </c>
      <c r="C422" t="s">
        <v>6201</v>
      </c>
    </row>
    <row r="423" spans="1:3" x14ac:dyDescent="0.45">
      <c r="A423" t="s">
        <v>266</v>
      </c>
      <c r="B423">
        <v>8</v>
      </c>
      <c r="C423" t="s">
        <v>6199</v>
      </c>
    </row>
    <row r="424" spans="1:3" x14ac:dyDescent="0.45">
      <c r="A424" t="s">
        <v>267</v>
      </c>
      <c r="B424">
        <v>8.3000000000000007</v>
      </c>
      <c r="C424" t="s">
        <v>451</v>
      </c>
    </row>
    <row r="425" spans="1:3" x14ac:dyDescent="0.45">
      <c r="A425" t="s">
        <v>267</v>
      </c>
      <c r="B425">
        <v>8.3000000000000007</v>
      </c>
      <c r="C425" t="s">
        <v>320</v>
      </c>
    </row>
    <row r="426" spans="1:3" x14ac:dyDescent="0.45">
      <c r="A426" t="s">
        <v>270</v>
      </c>
      <c r="B426">
        <v>6.7</v>
      </c>
      <c r="C426" t="s">
        <v>451</v>
      </c>
    </row>
    <row r="427" spans="1:3" x14ac:dyDescent="0.45">
      <c r="A427" t="s">
        <v>270</v>
      </c>
      <c r="B427">
        <v>6.7</v>
      </c>
      <c r="C427" t="s">
        <v>320</v>
      </c>
    </row>
    <row r="428" spans="1:3" x14ac:dyDescent="0.45">
      <c r="A428" t="s">
        <v>270</v>
      </c>
      <c r="B428">
        <v>6.7</v>
      </c>
      <c r="C428" t="s">
        <v>6200</v>
      </c>
    </row>
    <row r="429" spans="1:3" x14ac:dyDescent="0.45">
      <c r="A429" t="s">
        <v>270</v>
      </c>
      <c r="B429">
        <v>6.7</v>
      </c>
      <c r="C429" t="s">
        <v>565</v>
      </c>
    </row>
    <row r="430" spans="1:3" x14ac:dyDescent="0.45">
      <c r="A430" t="s">
        <v>270</v>
      </c>
      <c r="B430">
        <v>6.7</v>
      </c>
      <c r="C430" t="s">
        <v>6201</v>
      </c>
    </row>
    <row r="431" spans="1:3" x14ac:dyDescent="0.45">
      <c r="A431" t="s">
        <v>272</v>
      </c>
      <c r="B431">
        <v>5.9</v>
      </c>
      <c r="C431" t="s">
        <v>320</v>
      </c>
    </row>
    <row r="432" spans="1:3" x14ac:dyDescent="0.45">
      <c r="A432" t="s">
        <v>272</v>
      </c>
      <c r="B432">
        <v>5.9</v>
      </c>
      <c r="C432" t="s">
        <v>565</v>
      </c>
    </row>
    <row r="433" spans="1:3" x14ac:dyDescent="0.45">
      <c r="A433" t="s">
        <v>272</v>
      </c>
      <c r="B433">
        <v>5.9</v>
      </c>
      <c r="C433" t="s">
        <v>6201</v>
      </c>
    </row>
    <row r="434" spans="1:3" x14ac:dyDescent="0.45">
      <c r="A434" t="s">
        <v>272</v>
      </c>
      <c r="B434">
        <v>5.9</v>
      </c>
      <c r="C434" t="s">
        <v>6199</v>
      </c>
    </row>
    <row r="435" spans="1:3" x14ac:dyDescent="0.45">
      <c r="A435" t="s">
        <v>274</v>
      </c>
      <c r="B435">
        <v>6.7</v>
      </c>
      <c r="C435" t="s">
        <v>451</v>
      </c>
    </row>
    <row r="436" spans="1:3" x14ac:dyDescent="0.45">
      <c r="A436" t="s">
        <v>274</v>
      </c>
      <c r="B436">
        <v>6.7</v>
      </c>
      <c r="C436" t="s">
        <v>320</v>
      </c>
    </row>
    <row r="437" spans="1:3" x14ac:dyDescent="0.45">
      <c r="A437" t="s">
        <v>274</v>
      </c>
      <c r="B437">
        <v>6.7</v>
      </c>
      <c r="C437" t="s">
        <v>6199</v>
      </c>
    </row>
    <row r="438" spans="1:3" x14ac:dyDescent="0.45">
      <c r="A438" t="s">
        <v>274</v>
      </c>
      <c r="B438">
        <v>6.7</v>
      </c>
      <c r="C438" t="s">
        <v>3824</v>
      </c>
    </row>
    <row r="439" spans="1:3" x14ac:dyDescent="0.45">
      <c r="A439" t="s">
        <v>274</v>
      </c>
      <c r="B439">
        <v>6.7</v>
      </c>
      <c r="C439" t="s">
        <v>3302</v>
      </c>
    </row>
    <row r="440" spans="1:3" x14ac:dyDescent="0.45">
      <c r="A440" t="s">
        <v>275</v>
      </c>
      <c r="B440">
        <v>6.7</v>
      </c>
      <c r="C440" t="s">
        <v>451</v>
      </c>
    </row>
    <row r="441" spans="1:3" x14ac:dyDescent="0.45">
      <c r="A441" t="s">
        <v>275</v>
      </c>
      <c r="B441">
        <v>6.7</v>
      </c>
      <c r="C441" t="s">
        <v>3824</v>
      </c>
    </row>
    <row r="442" spans="1:3" x14ac:dyDescent="0.45">
      <c r="A442" t="s">
        <v>278</v>
      </c>
      <c r="B442">
        <v>7.6</v>
      </c>
      <c r="C442" t="s">
        <v>320</v>
      </c>
    </row>
    <row r="443" spans="1:3" x14ac:dyDescent="0.45">
      <c r="A443" t="s">
        <v>278</v>
      </c>
      <c r="B443">
        <v>7.6</v>
      </c>
      <c r="C443" t="s">
        <v>6200</v>
      </c>
    </row>
    <row r="444" spans="1:3" x14ac:dyDescent="0.45">
      <c r="A444" t="s">
        <v>278</v>
      </c>
      <c r="B444">
        <v>7.6</v>
      </c>
      <c r="C444" t="s">
        <v>565</v>
      </c>
    </row>
    <row r="445" spans="1:3" x14ac:dyDescent="0.45">
      <c r="A445" t="s">
        <v>278</v>
      </c>
      <c r="B445">
        <v>7.6</v>
      </c>
      <c r="C445" t="s">
        <v>6201</v>
      </c>
    </row>
    <row r="446" spans="1:3" x14ac:dyDescent="0.45">
      <c r="A446" t="s">
        <v>278</v>
      </c>
      <c r="B446">
        <v>7.6</v>
      </c>
      <c r="C446" t="s">
        <v>6199</v>
      </c>
    </row>
    <row r="447" spans="1:3" x14ac:dyDescent="0.45">
      <c r="A447" t="s">
        <v>278</v>
      </c>
      <c r="B447">
        <v>7.6</v>
      </c>
      <c r="C447" t="s">
        <v>6202</v>
      </c>
    </row>
    <row r="448" spans="1:3" x14ac:dyDescent="0.45">
      <c r="A448" t="s">
        <v>279</v>
      </c>
      <c r="B448">
        <v>7.2</v>
      </c>
      <c r="C448" t="s">
        <v>451</v>
      </c>
    </row>
    <row r="449" spans="1:3" x14ac:dyDescent="0.45">
      <c r="A449" t="s">
        <v>279</v>
      </c>
      <c r="B449">
        <v>7.2</v>
      </c>
      <c r="C449" t="s">
        <v>3824</v>
      </c>
    </row>
    <row r="450" spans="1:3" x14ac:dyDescent="0.45">
      <c r="A450" t="s">
        <v>280</v>
      </c>
      <c r="B450">
        <v>7.1</v>
      </c>
      <c r="C450" t="s">
        <v>451</v>
      </c>
    </row>
    <row r="451" spans="1:3" x14ac:dyDescent="0.45">
      <c r="A451" t="s">
        <v>280</v>
      </c>
      <c r="B451">
        <v>7.1</v>
      </c>
      <c r="C451" t="s">
        <v>320</v>
      </c>
    </row>
    <row r="452" spans="1:3" x14ac:dyDescent="0.45">
      <c r="A452" t="s">
        <v>280</v>
      </c>
      <c r="B452">
        <v>7.1</v>
      </c>
      <c r="C452" t="s">
        <v>6199</v>
      </c>
    </row>
    <row r="453" spans="1:3" x14ac:dyDescent="0.45">
      <c r="A453" t="s">
        <v>282</v>
      </c>
      <c r="B453">
        <v>8.1</v>
      </c>
      <c r="C453" t="s">
        <v>451</v>
      </c>
    </row>
    <row r="454" spans="1:3" x14ac:dyDescent="0.45">
      <c r="A454" t="s">
        <v>282</v>
      </c>
      <c r="B454">
        <v>8.1</v>
      </c>
      <c r="C454" t="s">
        <v>320</v>
      </c>
    </row>
    <row r="455" spans="1:3" x14ac:dyDescent="0.45">
      <c r="A455" t="s">
        <v>282</v>
      </c>
      <c r="B455">
        <v>8.1</v>
      </c>
      <c r="C455" t="s">
        <v>3824</v>
      </c>
    </row>
    <row r="456" spans="1:3" x14ac:dyDescent="0.45">
      <c r="A456" t="s">
        <v>282</v>
      </c>
      <c r="B456">
        <v>8.1</v>
      </c>
      <c r="C456" t="s">
        <v>3302</v>
      </c>
    </row>
    <row r="457" spans="1:3" x14ac:dyDescent="0.45">
      <c r="A457" t="s">
        <v>285</v>
      </c>
      <c r="B457">
        <v>6.7</v>
      </c>
      <c r="C457" t="s">
        <v>6203</v>
      </c>
    </row>
    <row r="458" spans="1:3" x14ac:dyDescent="0.45">
      <c r="A458" t="s">
        <v>285</v>
      </c>
      <c r="B458">
        <v>6.7</v>
      </c>
      <c r="C458" t="s">
        <v>3302</v>
      </c>
    </row>
    <row r="459" spans="1:3" x14ac:dyDescent="0.45">
      <c r="A459" t="s">
        <v>287</v>
      </c>
      <c r="B459">
        <v>7</v>
      </c>
      <c r="C459" t="s">
        <v>451</v>
      </c>
    </row>
    <row r="460" spans="1:3" x14ac:dyDescent="0.45">
      <c r="A460" t="s">
        <v>287</v>
      </c>
      <c r="B460">
        <v>7</v>
      </c>
      <c r="C460" t="s">
        <v>320</v>
      </c>
    </row>
    <row r="461" spans="1:3" x14ac:dyDescent="0.45">
      <c r="A461" t="s">
        <v>287</v>
      </c>
      <c r="B461">
        <v>7</v>
      </c>
      <c r="C461" t="s">
        <v>6199</v>
      </c>
    </row>
    <row r="462" spans="1:3" x14ac:dyDescent="0.45">
      <c r="A462" t="s">
        <v>290</v>
      </c>
      <c r="B462">
        <v>6.9</v>
      </c>
      <c r="C462" t="s">
        <v>320</v>
      </c>
    </row>
    <row r="463" spans="1:3" x14ac:dyDescent="0.45">
      <c r="A463" t="s">
        <v>290</v>
      </c>
      <c r="B463">
        <v>6.9</v>
      </c>
      <c r="C463" t="s">
        <v>6200</v>
      </c>
    </row>
    <row r="464" spans="1:3" x14ac:dyDescent="0.45">
      <c r="A464" t="s">
        <v>290</v>
      </c>
      <c r="B464">
        <v>6.9</v>
      </c>
      <c r="C464" t="s">
        <v>565</v>
      </c>
    </row>
    <row r="465" spans="1:3" x14ac:dyDescent="0.45">
      <c r="A465" t="s">
        <v>290</v>
      </c>
      <c r="B465">
        <v>6.9</v>
      </c>
      <c r="C465" t="s">
        <v>1152</v>
      </c>
    </row>
    <row r="466" spans="1:3" x14ac:dyDescent="0.45">
      <c r="A466" t="s">
        <v>290</v>
      </c>
      <c r="B466">
        <v>6.9</v>
      </c>
      <c r="C466" t="s">
        <v>6201</v>
      </c>
    </row>
    <row r="467" spans="1:3" x14ac:dyDescent="0.45">
      <c r="A467" t="s">
        <v>293</v>
      </c>
      <c r="B467">
        <v>5.0999999999999996</v>
      </c>
      <c r="C467" t="s">
        <v>451</v>
      </c>
    </row>
    <row r="468" spans="1:3" x14ac:dyDescent="0.45">
      <c r="A468" t="s">
        <v>293</v>
      </c>
      <c r="B468">
        <v>5.0999999999999996</v>
      </c>
      <c r="C468" t="s">
        <v>320</v>
      </c>
    </row>
    <row r="469" spans="1:3" x14ac:dyDescent="0.45">
      <c r="A469" t="s">
        <v>293</v>
      </c>
      <c r="B469">
        <v>5.0999999999999996</v>
      </c>
      <c r="C469" t="s">
        <v>6200</v>
      </c>
    </row>
    <row r="470" spans="1:3" x14ac:dyDescent="0.45">
      <c r="A470" t="s">
        <v>293</v>
      </c>
      <c r="B470">
        <v>5.0999999999999996</v>
      </c>
      <c r="C470" t="s">
        <v>565</v>
      </c>
    </row>
    <row r="471" spans="1:3" x14ac:dyDescent="0.45">
      <c r="A471" t="s">
        <v>293</v>
      </c>
      <c r="B471">
        <v>5.0999999999999996</v>
      </c>
      <c r="C471" t="s">
        <v>6201</v>
      </c>
    </row>
    <row r="472" spans="1:3" x14ac:dyDescent="0.45">
      <c r="A472" t="s">
        <v>293</v>
      </c>
      <c r="B472">
        <v>5.0999999999999996</v>
      </c>
      <c r="C472" t="s">
        <v>6199</v>
      </c>
    </row>
    <row r="473" spans="1:3" x14ac:dyDescent="0.45">
      <c r="A473" t="s">
        <v>293</v>
      </c>
      <c r="B473">
        <v>5.0999999999999996</v>
      </c>
      <c r="C473" t="s">
        <v>3824</v>
      </c>
    </row>
    <row r="474" spans="1:3" x14ac:dyDescent="0.45">
      <c r="A474" t="s">
        <v>295</v>
      </c>
      <c r="B474">
        <v>5.8</v>
      </c>
      <c r="C474" t="s">
        <v>451</v>
      </c>
    </row>
    <row r="475" spans="1:3" x14ac:dyDescent="0.45">
      <c r="A475" t="s">
        <v>295</v>
      </c>
      <c r="B475">
        <v>5.8</v>
      </c>
      <c r="C475" t="s">
        <v>320</v>
      </c>
    </row>
    <row r="476" spans="1:3" x14ac:dyDescent="0.45">
      <c r="A476" t="s">
        <v>295</v>
      </c>
      <c r="B476">
        <v>5.8</v>
      </c>
      <c r="C476" t="s">
        <v>6199</v>
      </c>
    </row>
    <row r="477" spans="1:3" x14ac:dyDescent="0.45">
      <c r="A477" t="s">
        <v>297</v>
      </c>
      <c r="B477">
        <v>6.2</v>
      </c>
      <c r="C477" t="s">
        <v>565</v>
      </c>
    </row>
    <row r="478" spans="1:3" x14ac:dyDescent="0.45">
      <c r="A478" t="s">
        <v>297</v>
      </c>
      <c r="B478">
        <v>6.2</v>
      </c>
      <c r="C478" t="s">
        <v>6199</v>
      </c>
    </row>
    <row r="479" spans="1:3" x14ac:dyDescent="0.45">
      <c r="A479" t="s">
        <v>297</v>
      </c>
      <c r="B479">
        <v>6.2</v>
      </c>
      <c r="C479" t="s">
        <v>2124</v>
      </c>
    </row>
    <row r="480" spans="1:3" x14ac:dyDescent="0.45">
      <c r="A480" t="s">
        <v>299</v>
      </c>
      <c r="B480">
        <v>7.4</v>
      </c>
      <c r="C480" t="s">
        <v>451</v>
      </c>
    </row>
    <row r="481" spans="1:3" x14ac:dyDescent="0.45">
      <c r="A481" t="s">
        <v>299</v>
      </c>
      <c r="B481">
        <v>7.4</v>
      </c>
      <c r="C481" t="s">
        <v>320</v>
      </c>
    </row>
    <row r="482" spans="1:3" x14ac:dyDescent="0.45">
      <c r="A482" t="s">
        <v>299</v>
      </c>
      <c r="B482">
        <v>7.4</v>
      </c>
      <c r="C482" t="s">
        <v>3302</v>
      </c>
    </row>
    <row r="483" spans="1:3" x14ac:dyDescent="0.45">
      <c r="A483" t="s">
        <v>302</v>
      </c>
      <c r="B483">
        <v>5.8</v>
      </c>
      <c r="C483" t="s">
        <v>1152</v>
      </c>
    </row>
    <row r="484" spans="1:3" x14ac:dyDescent="0.45">
      <c r="A484" t="s">
        <v>302</v>
      </c>
      <c r="B484">
        <v>5.8</v>
      </c>
      <c r="C484" t="s">
        <v>6199</v>
      </c>
    </row>
    <row r="485" spans="1:3" x14ac:dyDescent="0.45">
      <c r="A485" t="s">
        <v>302</v>
      </c>
      <c r="B485">
        <v>5.8</v>
      </c>
      <c r="C485" t="s">
        <v>2124</v>
      </c>
    </row>
    <row r="486" spans="1:3" x14ac:dyDescent="0.45">
      <c r="A486" t="s">
        <v>302</v>
      </c>
      <c r="B486">
        <v>5.8</v>
      </c>
      <c r="C486" t="s">
        <v>3302</v>
      </c>
    </row>
    <row r="487" spans="1:3" x14ac:dyDescent="0.45">
      <c r="A487" t="s">
        <v>304</v>
      </c>
      <c r="B487">
        <v>6.2</v>
      </c>
      <c r="C487" t="s">
        <v>320</v>
      </c>
    </row>
    <row r="488" spans="1:3" x14ac:dyDescent="0.45">
      <c r="A488" t="s">
        <v>304</v>
      </c>
      <c r="B488">
        <v>6.2</v>
      </c>
      <c r="C488" t="s">
        <v>6200</v>
      </c>
    </row>
    <row r="489" spans="1:3" x14ac:dyDescent="0.45">
      <c r="A489" t="s">
        <v>304</v>
      </c>
      <c r="B489">
        <v>6.2</v>
      </c>
      <c r="C489" t="s">
        <v>565</v>
      </c>
    </row>
    <row r="490" spans="1:3" x14ac:dyDescent="0.45">
      <c r="A490" t="s">
        <v>304</v>
      </c>
      <c r="B490">
        <v>6.2</v>
      </c>
      <c r="C490" t="s">
        <v>6201</v>
      </c>
    </row>
    <row r="491" spans="1:3" x14ac:dyDescent="0.45">
      <c r="A491" t="s">
        <v>306</v>
      </c>
      <c r="B491">
        <v>7.3</v>
      </c>
      <c r="C491" t="s">
        <v>451</v>
      </c>
    </row>
    <row r="492" spans="1:3" x14ac:dyDescent="0.45">
      <c r="A492" t="s">
        <v>306</v>
      </c>
      <c r="B492">
        <v>7.3</v>
      </c>
      <c r="C492" t="s">
        <v>320</v>
      </c>
    </row>
    <row r="493" spans="1:3" x14ac:dyDescent="0.45">
      <c r="A493" t="s">
        <v>306</v>
      </c>
      <c r="B493">
        <v>7.3</v>
      </c>
      <c r="C493" t="s">
        <v>6200</v>
      </c>
    </row>
    <row r="494" spans="1:3" x14ac:dyDescent="0.45">
      <c r="A494" t="s">
        <v>306</v>
      </c>
      <c r="B494">
        <v>7.3</v>
      </c>
      <c r="C494" t="s">
        <v>565</v>
      </c>
    </row>
    <row r="495" spans="1:3" x14ac:dyDescent="0.45">
      <c r="A495" t="s">
        <v>306</v>
      </c>
      <c r="B495">
        <v>7.3</v>
      </c>
      <c r="C495" t="s">
        <v>6201</v>
      </c>
    </row>
    <row r="496" spans="1:3" x14ac:dyDescent="0.45">
      <c r="A496" t="s">
        <v>308</v>
      </c>
      <c r="B496">
        <v>4.2</v>
      </c>
      <c r="C496" t="s">
        <v>451</v>
      </c>
    </row>
    <row r="497" spans="1:3" x14ac:dyDescent="0.45">
      <c r="A497" t="s">
        <v>308</v>
      </c>
      <c r="B497">
        <v>4.2</v>
      </c>
      <c r="C497" t="s">
        <v>320</v>
      </c>
    </row>
    <row r="498" spans="1:3" x14ac:dyDescent="0.45">
      <c r="A498" t="s">
        <v>308</v>
      </c>
      <c r="B498">
        <v>4.2</v>
      </c>
      <c r="C498" t="s">
        <v>6201</v>
      </c>
    </row>
    <row r="499" spans="1:3" x14ac:dyDescent="0.45">
      <c r="A499" t="s">
        <v>308</v>
      </c>
      <c r="B499">
        <v>4.2</v>
      </c>
      <c r="C499" t="s">
        <v>6199</v>
      </c>
    </row>
    <row r="500" spans="1:3" x14ac:dyDescent="0.45">
      <c r="A500" t="s">
        <v>309</v>
      </c>
      <c r="B500">
        <v>6.9</v>
      </c>
      <c r="C500" t="s">
        <v>451</v>
      </c>
    </row>
    <row r="501" spans="1:3" x14ac:dyDescent="0.45">
      <c r="A501" t="s">
        <v>309</v>
      </c>
      <c r="B501">
        <v>6.9</v>
      </c>
      <c r="C501" t="s">
        <v>320</v>
      </c>
    </row>
    <row r="502" spans="1:3" x14ac:dyDescent="0.45">
      <c r="A502" t="s">
        <v>309</v>
      </c>
      <c r="B502">
        <v>6.9</v>
      </c>
      <c r="C502" t="s">
        <v>3302</v>
      </c>
    </row>
    <row r="503" spans="1:3" x14ac:dyDescent="0.45">
      <c r="A503" t="s">
        <v>311</v>
      </c>
      <c r="B503">
        <v>6.4</v>
      </c>
      <c r="C503" t="s">
        <v>451</v>
      </c>
    </row>
    <row r="504" spans="1:3" x14ac:dyDescent="0.45">
      <c r="A504" t="s">
        <v>311</v>
      </c>
      <c r="B504">
        <v>6.4</v>
      </c>
      <c r="C504" t="s">
        <v>1152</v>
      </c>
    </row>
    <row r="505" spans="1:3" x14ac:dyDescent="0.45">
      <c r="A505" t="s">
        <v>311</v>
      </c>
      <c r="B505">
        <v>6.4</v>
      </c>
      <c r="C505" t="s">
        <v>3302</v>
      </c>
    </row>
    <row r="506" spans="1:3" x14ac:dyDescent="0.45">
      <c r="A506" t="s">
        <v>313</v>
      </c>
      <c r="B506">
        <v>5.4</v>
      </c>
      <c r="C506" t="s">
        <v>451</v>
      </c>
    </row>
    <row r="507" spans="1:3" x14ac:dyDescent="0.45">
      <c r="A507" t="s">
        <v>313</v>
      </c>
      <c r="B507">
        <v>5.4</v>
      </c>
      <c r="C507" t="s">
        <v>320</v>
      </c>
    </row>
    <row r="508" spans="1:3" x14ac:dyDescent="0.45">
      <c r="A508" t="s">
        <v>313</v>
      </c>
      <c r="B508">
        <v>5.4</v>
      </c>
      <c r="C508" t="s">
        <v>6200</v>
      </c>
    </row>
    <row r="509" spans="1:3" x14ac:dyDescent="0.45">
      <c r="A509" t="s">
        <v>313</v>
      </c>
      <c r="B509">
        <v>5.4</v>
      </c>
      <c r="C509" t="s">
        <v>565</v>
      </c>
    </row>
    <row r="510" spans="1:3" x14ac:dyDescent="0.45">
      <c r="A510" t="s">
        <v>313</v>
      </c>
      <c r="B510">
        <v>5.4</v>
      </c>
      <c r="C510" t="s">
        <v>6201</v>
      </c>
    </row>
    <row r="511" spans="1:3" x14ac:dyDescent="0.45">
      <c r="A511" t="s">
        <v>313</v>
      </c>
      <c r="B511">
        <v>5.4</v>
      </c>
      <c r="C511" t="s">
        <v>3824</v>
      </c>
    </row>
    <row r="512" spans="1:3" x14ac:dyDescent="0.45">
      <c r="A512" t="s">
        <v>315</v>
      </c>
      <c r="B512">
        <v>6.7</v>
      </c>
      <c r="C512" t="s">
        <v>320</v>
      </c>
    </row>
    <row r="513" spans="1:3" x14ac:dyDescent="0.45">
      <c r="A513" t="s">
        <v>315</v>
      </c>
      <c r="B513">
        <v>6.7</v>
      </c>
      <c r="C513" t="s">
        <v>6200</v>
      </c>
    </row>
    <row r="514" spans="1:3" x14ac:dyDescent="0.45">
      <c r="A514" t="s">
        <v>315</v>
      </c>
      <c r="B514">
        <v>6.7</v>
      </c>
      <c r="C514" t="s">
        <v>565</v>
      </c>
    </row>
    <row r="515" spans="1:3" x14ac:dyDescent="0.45">
      <c r="A515" t="s">
        <v>315</v>
      </c>
      <c r="B515">
        <v>6.7</v>
      </c>
      <c r="C515" t="s">
        <v>6201</v>
      </c>
    </row>
    <row r="516" spans="1:3" x14ac:dyDescent="0.45">
      <c r="A516" t="s">
        <v>317</v>
      </c>
      <c r="B516">
        <v>5.8</v>
      </c>
      <c r="C516" t="s">
        <v>320</v>
      </c>
    </row>
    <row r="517" spans="1:3" x14ac:dyDescent="0.45">
      <c r="A517" t="s">
        <v>317</v>
      </c>
      <c r="B517">
        <v>5.8</v>
      </c>
      <c r="C517" t="s">
        <v>6201</v>
      </c>
    </row>
    <row r="518" spans="1:3" x14ac:dyDescent="0.45">
      <c r="A518" t="s">
        <v>317</v>
      </c>
      <c r="B518">
        <v>5.8</v>
      </c>
      <c r="C518" t="s">
        <v>6199</v>
      </c>
    </row>
    <row r="519" spans="1:3" x14ac:dyDescent="0.45">
      <c r="A519" t="s">
        <v>319</v>
      </c>
      <c r="B519">
        <v>6.9</v>
      </c>
      <c r="C519" t="s">
        <v>320</v>
      </c>
    </row>
    <row r="520" spans="1:3" x14ac:dyDescent="0.45">
      <c r="A520" t="s">
        <v>319</v>
      </c>
      <c r="B520">
        <v>6.9</v>
      </c>
      <c r="C520" t="s">
        <v>6200</v>
      </c>
    </row>
    <row r="521" spans="1:3" x14ac:dyDescent="0.45">
      <c r="A521" t="s">
        <v>319</v>
      </c>
      <c r="B521">
        <v>6.9</v>
      </c>
      <c r="C521" t="s">
        <v>565</v>
      </c>
    </row>
    <row r="522" spans="1:3" x14ac:dyDescent="0.45">
      <c r="A522" t="s">
        <v>319</v>
      </c>
      <c r="B522">
        <v>6.9</v>
      </c>
      <c r="C522" t="s">
        <v>6201</v>
      </c>
    </row>
    <row r="523" spans="1:3" x14ac:dyDescent="0.45">
      <c r="A523" t="s">
        <v>319</v>
      </c>
      <c r="B523">
        <v>6.9</v>
      </c>
      <c r="C523" t="s">
        <v>3824</v>
      </c>
    </row>
    <row r="524" spans="1:3" x14ac:dyDescent="0.45">
      <c r="A524" t="s">
        <v>321</v>
      </c>
      <c r="B524">
        <v>7.2</v>
      </c>
      <c r="C524" t="s">
        <v>320</v>
      </c>
    </row>
    <row r="525" spans="1:3" x14ac:dyDescent="0.45">
      <c r="A525" t="s">
        <v>322</v>
      </c>
      <c r="B525">
        <v>6.9</v>
      </c>
      <c r="C525" t="s">
        <v>320</v>
      </c>
    </row>
    <row r="526" spans="1:3" x14ac:dyDescent="0.45">
      <c r="A526" t="s">
        <v>322</v>
      </c>
      <c r="B526">
        <v>6.9</v>
      </c>
      <c r="C526" t="s">
        <v>6200</v>
      </c>
    </row>
    <row r="527" spans="1:3" x14ac:dyDescent="0.45">
      <c r="A527" t="s">
        <v>322</v>
      </c>
      <c r="B527">
        <v>6.9</v>
      </c>
      <c r="C527" t="s">
        <v>565</v>
      </c>
    </row>
    <row r="528" spans="1:3" x14ac:dyDescent="0.45">
      <c r="A528" t="s">
        <v>322</v>
      </c>
      <c r="B528">
        <v>6.9</v>
      </c>
      <c r="C528" t="s">
        <v>6201</v>
      </c>
    </row>
    <row r="529" spans="1:3" x14ac:dyDescent="0.45">
      <c r="A529" t="s">
        <v>324</v>
      </c>
      <c r="B529">
        <v>6.1</v>
      </c>
      <c r="C529" t="s">
        <v>451</v>
      </c>
    </row>
    <row r="530" spans="1:3" x14ac:dyDescent="0.45">
      <c r="A530" t="s">
        <v>324</v>
      </c>
      <c r="B530">
        <v>6.1</v>
      </c>
      <c r="C530" t="s">
        <v>320</v>
      </c>
    </row>
    <row r="531" spans="1:3" x14ac:dyDescent="0.45">
      <c r="A531" t="s">
        <v>324</v>
      </c>
      <c r="B531">
        <v>6.1</v>
      </c>
      <c r="C531" t="s">
        <v>3302</v>
      </c>
    </row>
    <row r="532" spans="1:3" x14ac:dyDescent="0.45">
      <c r="A532" t="s">
        <v>327</v>
      </c>
      <c r="B532">
        <v>5.5</v>
      </c>
      <c r="C532" t="s">
        <v>451</v>
      </c>
    </row>
    <row r="533" spans="1:3" x14ac:dyDescent="0.45">
      <c r="A533" t="s">
        <v>327</v>
      </c>
      <c r="B533">
        <v>5.5</v>
      </c>
      <c r="C533" t="s">
        <v>565</v>
      </c>
    </row>
    <row r="534" spans="1:3" x14ac:dyDescent="0.45">
      <c r="A534" t="s">
        <v>327</v>
      </c>
      <c r="B534">
        <v>5.5</v>
      </c>
      <c r="C534" t="s">
        <v>6199</v>
      </c>
    </row>
    <row r="535" spans="1:3" x14ac:dyDescent="0.45">
      <c r="A535" t="s">
        <v>327</v>
      </c>
      <c r="B535">
        <v>5.5</v>
      </c>
      <c r="C535" t="s">
        <v>3824</v>
      </c>
    </row>
    <row r="536" spans="1:3" x14ac:dyDescent="0.45">
      <c r="A536" t="s">
        <v>328</v>
      </c>
      <c r="B536">
        <v>6.6</v>
      </c>
      <c r="C536" t="s">
        <v>451</v>
      </c>
    </row>
    <row r="537" spans="1:3" x14ac:dyDescent="0.45">
      <c r="A537" t="s">
        <v>328</v>
      </c>
      <c r="B537">
        <v>6.6</v>
      </c>
      <c r="C537" t="s">
        <v>320</v>
      </c>
    </row>
    <row r="538" spans="1:3" x14ac:dyDescent="0.45">
      <c r="A538" t="s">
        <v>328</v>
      </c>
      <c r="B538">
        <v>6.6</v>
      </c>
      <c r="C538" t="s">
        <v>3824</v>
      </c>
    </row>
    <row r="539" spans="1:3" x14ac:dyDescent="0.45">
      <c r="A539" t="s">
        <v>328</v>
      </c>
      <c r="B539">
        <v>6.6</v>
      </c>
      <c r="C539" t="s">
        <v>3302</v>
      </c>
    </row>
    <row r="540" spans="1:3" x14ac:dyDescent="0.45">
      <c r="A540" t="s">
        <v>330</v>
      </c>
      <c r="B540">
        <v>6.1</v>
      </c>
      <c r="C540" t="s">
        <v>451</v>
      </c>
    </row>
    <row r="541" spans="1:3" x14ac:dyDescent="0.45">
      <c r="A541" t="s">
        <v>330</v>
      </c>
      <c r="B541">
        <v>6.1</v>
      </c>
      <c r="C541" t="s">
        <v>320</v>
      </c>
    </row>
    <row r="542" spans="1:3" x14ac:dyDescent="0.45">
      <c r="A542" t="s">
        <v>330</v>
      </c>
      <c r="B542">
        <v>6.1</v>
      </c>
      <c r="C542" t="s">
        <v>565</v>
      </c>
    </row>
    <row r="543" spans="1:3" x14ac:dyDescent="0.45">
      <c r="A543" t="s">
        <v>330</v>
      </c>
      <c r="B543">
        <v>6.1</v>
      </c>
      <c r="C543" t="s">
        <v>6201</v>
      </c>
    </row>
    <row r="544" spans="1:3" x14ac:dyDescent="0.45">
      <c r="A544" t="s">
        <v>330</v>
      </c>
      <c r="B544">
        <v>6.1</v>
      </c>
      <c r="C544" t="s">
        <v>6199</v>
      </c>
    </row>
    <row r="545" spans="1:3" x14ac:dyDescent="0.45">
      <c r="A545" t="s">
        <v>330</v>
      </c>
      <c r="B545">
        <v>6.1</v>
      </c>
      <c r="C545" t="s">
        <v>6203</v>
      </c>
    </row>
    <row r="546" spans="1:3" x14ac:dyDescent="0.45">
      <c r="A546" t="s">
        <v>330</v>
      </c>
      <c r="B546">
        <v>6.1</v>
      </c>
      <c r="C546" t="s">
        <v>3824</v>
      </c>
    </row>
    <row r="547" spans="1:3" x14ac:dyDescent="0.45">
      <c r="A547" t="s">
        <v>332</v>
      </c>
      <c r="B547">
        <v>6.3</v>
      </c>
      <c r="C547" t="s">
        <v>451</v>
      </c>
    </row>
    <row r="548" spans="1:3" x14ac:dyDescent="0.45">
      <c r="A548" t="s">
        <v>332</v>
      </c>
      <c r="B548">
        <v>6.3</v>
      </c>
      <c r="C548" t="s">
        <v>320</v>
      </c>
    </row>
    <row r="549" spans="1:3" x14ac:dyDescent="0.45">
      <c r="A549" t="s">
        <v>332</v>
      </c>
      <c r="B549">
        <v>6.3</v>
      </c>
      <c r="C549" t="s">
        <v>6200</v>
      </c>
    </row>
    <row r="550" spans="1:3" x14ac:dyDescent="0.45">
      <c r="A550" t="s">
        <v>332</v>
      </c>
      <c r="B550">
        <v>6.3</v>
      </c>
      <c r="C550" t="s">
        <v>6199</v>
      </c>
    </row>
    <row r="551" spans="1:3" x14ac:dyDescent="0.45">
      <c r="A551" t="s">
        <v>334</v>
      </c>
      <c r="B551">
        <v>7.2</v>
      </c>
      <c r="C551" t="s">
        <v>451</v>
      </c>
    </row>
    <row r="552" spans="1:3" x14ac:dyDescent="0.45">
      <c r="A552" t="s">
        <v>334</v>
      </c>
      <c r="B552">
        <v>7.2</v>
      </c>
      <c r="C552" t="s">
        <v>320</v>
      </c>
    </row>
    <row r="553" spans="1:3" x14ac:dyDescent="0.45">
      <c r="A553" t="s">
        <v>334</v>
      </c>
      <c r="B553">
        <v>7.2</v>
      </c>
      <c r="C553" t="s">
        <v>6200</v>
      </c>
    </row>
    <row r="554" spans="1:3" x14ac:dyDescent="0.45">
      <c r="A554" t="s">
        <v>334</v>
      </c>
      <c r="B554">
        <v>7.2</v>
      </c>
      <c r="C554" t="s">
        <v>565</v>
      </c>
    </row>
    <row r="555" spans="1:3" x14ac:dyDescent="0.45">
      <c r="A555" t="s">
        <v>334</v>
      </c>
      <c r="B555">
        <v>7.2</v>
      </c>
      <c r="C555" t="s">
        <v>6201</v>
      </c>
    </row>
    <row r="556" spans="1:3" x14ac:dyDescent="0.45">
      <c r="A556" t="s">
        <v>335</v>
      </c>
      <c r="B556">
        <v>7.4</v>
      </c>
      <c r="C556" t="s">
        <v>451</v>
      </c>
    </row>
    <row r="557" spans="1:3" x14ac:dyDescent="0.45">
      <c r="A557" t="s">
        <v>335</v>
      </c>
      <c r="B557">
        <v>7.4</v>
      </c>
      <c r="C557" t="s">
        <v>320</v>
      </c>
    </row>
    <row r="558" spans="1:3" x14ac:dyDescent="0.45">
      <c r="A558" t="s">
        <v>335</v>
      </c>
      <c r="B558">
        <v>7.4</v>
      </c>
      <c r="C558" t="s">
        <v>3302</v>
      </c>
    </row>
    <row r="559" spans="1:3" x14ac:dyDescent="0.45">
      <c r="A559" t="s">
        <v>337</v>
      </c>
      <c r="B559">
        <v>7.3</v>
      </c>
      <c r="C559" t="s">
        <v>320</v>
      </c>
    </row>
    <row r="560" spans="1:3" x14ac:dyDescent="0.45">
      <c r="A560" t="s">
        <v>337</v>
      </c>
      <c r="B560">
        <v>7.3</v>
      </c>
      <c r="C560" t="s">
        <v>6200</v>
      </c>
    </row>
    <row r="561" spans="1:3" x14ac:dyDescent="0.45">
      <c r="A561" t="s">
        <v>337</v>
      </c>
      <c r="B561">
        <v>7.3</v>
      </c>
      <c r="C561" t="s">
        <v>6201</v>
      </c>
    </row>
    <row r="562" spans="1:3" x14ac:dyDescent="0.45">
      <c r="A562" t="s">
        <v>337</v>
      </c>
      <c r="B562">
        <v>7.3</v>
      </c>
      <c r="C562" t="s">
        <v>6199</v>
      </c>
    </row>
    <row r="563" spans="1:3" x14ac:dyDescent="0.45">
      <c r="A563" t="s">
        <v>340</v>
      </c>
      <c r="B563">
        <v>6.1</v>
      </c>
      <c r="C563" t="s">
        <v>565</v>
      </c>
    </row>
    <row r="564" spans="1:3" x14ac:dyDescent="0.45">
      <c r="A564" t="s">
        <v>340</v>
      </c>
      <c r="B564">
        <v>6.1</v>
      </c>
      <c r="C564" t="s">
        <v>6206</v>
      </c>
    </row>
    <row r="565" spans="1:3" x14ac:dyDescent="0.45">
      <c r="A565" t="s">
        <v>344</v>
      </c>
      <c r="B565">
        <v>7.7</v>
      </c>
      <c r="C565" t="s">
        <v>451</v>
      </c>
    </row>
    <row r="566" spans="1:3" x14ac:dyDescent="0.45">
      <c r="A566" t="s">
        <v>344</v>
      </c>
      <c r="B566">
        <v>7.7</v>
      </c>
      <c r="C566" t="s">
        <v>1152</v>
      </c>
    </row>
    <row r="567" spans="1:3" x14ac:dyDescent="0.45">
      <c r="A567" t="s">
        <v>344</v>
      </c>
      <c r="B567">
        <v>7.7</v>
      </c>
      <c r="C567" t="s">
        <v>6204</v>
      </c>
    </row>
    <row r="568" spans="1:3" x14ac:dyDescent="0.45">
      <c r="A568" t="s">
        <v>344</v>
      </c>
      <c r="B568">
        <v>7.7</v>
      </c>
      <c r="C568" t="s">
        <v>6207</v>
      </c>
    </row>
    <row r="569" spans="1:3" x14ac:dyDescent="0.45">
      <c r="A569" t="s">
        <v>346</v>
      </c>
      <c r="B569">
        <v>6.1</v>
      </c>
      <c r="C569" t="s">
        <v>451</v>
      </c>
    </row>
    <row r="570" spans="1:3" x14ac:dyDescent="0.45">
      <c r="A570" t="s">
        <v>346</v>
      </c>
      <c r="B570">
        <v>6.1</v>
      </c>
      <c r="C570" t="s">
        <v>320</v>
      </c>
    </row>
    <row r="571" spans="1:3" x14ac:dyDescent="0.45">
      <c r="A571" t="s">
        <v>346</v>
      </c>
      <c r="B571">
        <v>6.1</v>
      </c>
      <c r="C571" t="s">
        <v>1152</v>
      </c>
    </row>
    <row r="572" spans="1:3" x14ac:dyDescent="0.45">
      <c r="A572" t="s">
        <v>348</v>
      </c>
      <c r="B572">
        <v>8</v>
      </c>
      <c r="C572" t="s">
        <v>451</v>
      </c>
    </row>
    <row r="573" spans="1:3" x14ac:dyDescent="0.45">
      <c r="A573" t="s">
        <v>348</v>
      </c>
      <c r="B573">
        <v>8</v>
      </c>
      <c r="C573" t="s">
        <v>320</v>
      </c>
    </row>
    <row r="574" spans="1:3" x14ac:dyDescent="0.45">
      <c r="A574" t="s">
        <v>348</v>
      </c>
      <c r="B574">
        <v>8</v>
      </c>
      <c r="C574" t="s">
        <v>3824</v>
      </c>
    </row>
    <row r="575" spans="1:3" x14ac:dyDescent="0.45">
      <c r="A575" t="s">
        <v>349</v>
      </c>
      <c r="B575">
        <v>7.3</v>
      </c>
      <c r="C575" t="s">
        <v>451</v>
      </c>
    </row>
    <row r="576" spans="1:3" x14ac:dyDescent="0.45">
      <c r="A576" t="s">
        <v>349</v>
      </c>
      <c r="B576">
        <v>7.3</v>
      </c>
      <c r="C576" t="s">
        <v>320</v>
      </c>
    </row>
    <row r="577" spans="1:3" x14ac:dyDescent="0.45">
      <c r="A577" t="s">
        <v>349</v>
      </c>
      <c r="B577">
        <v>7.3</v>
      </c>
      <c r="C577" t="s">
        <v>6199</v>
      </c>
    </row>
    <row r="578" spans="1:3" x14ac:dyDescent="0.45">
      <c r="A578" t="s">
        <v>349</v>
      </c>
      <c r="B578">
        <v>7.3</v>
      </c>
      <c r="C578" t="s">
        <v>5546</v>
      </c>
    </row>
    <row r="579" spans="1:3" x14ac:dyDescent="0.45">
      <c r="A579" t="s">
        <v>351</v>
      </c>
      <c r="B579">
        <v>7.9</v>
      </c>
      <c r="C579" t="s">
        <v>451</v>
      </c>
    </row>
    <row r="580" spans="1:3" x14ac:dyDescent="0.45">
      <c r="A580" t="s">
        <v>351</v>
      </c>
      <c r="B580">
        <v>7.9</v>
      </c>
      <c r="C580" t="s">
        <v>320</v>
      </c>
    </row>
    <row r="581" spans="1:3" x14ac:dyDescent="0.45">
      <c r="A581" t="s">
        <v>351</v>
      </c>
      <c r="B581">
        <v>7.9</v>
      </c>
      <c r="C581" t="s">
        <v>6200</v>
      </c>
    </row>
    <row r="582" spans="1:3" x14ac:dyDescent="0.45">
      <c r="A582" t="s">
        <v>351</v>
      </c>
      <c r="B582">
        <v>7.9</v>
      </c>
      <c r="C582" t="s">
        <v>565</v>
      </c>
    </row>
    <row r="583" spans="1:3" x14ac:dyDescent="0.45">
      <c r="A583" t="s">
        <v>351</v>
      </c>
      <c r="B583">
        <v>7.9</v>
      </c>
      <c r="C583" t="s">
        <v>6201</v>
      </c>
    </row>
    <row r="584" spans="1:3" x14ac:dyDescent="0.45">
      <c r="A584" t="s">
        <v>351</v>
      </c>
      <c r="B584">
        <v>7.9</v>
      </c>
      <c r="C584" t="s">
        <v>6199</v>
      </c>
    </row>
    <row r="585" spans="1:3" x14ac:dyDescent="0.45">
      <c r="A585" t="s">
        <v>353</v>
      </c>
      <c r="B585">
        <v>5.5</v>
      </c>
      <c r="C585" t="s">
        <v>451</v>
      </c>
    </row>
    <row r="586" spans="1:3" x14ac:dyDescent="0.45">
      <c r="A586" t="s">
        <v>353</v>
      </c>
      <c r="B586">
        <v>5.5</v>
      </c>
      <c r="C586" t="s">
        <v>320</v>
      </c>
    </row>
    <row r="587" spans="1:3" x14ac:dyDescent="0.45">
      <c r="A587" t="s">
        <v>353</v>
      </c>
      <c r="B587">
        <v>5.5</v>
      </c>
      <c r="C587" t="s">
        <v>6199</v>
      </c>
    </row>
    <row r="588" spans="1:3" x14ac:dyDescent="0.45">
      <c r="A588" t="s">
        <v>354</v>
      </c>
      <c r="B588">
        <v>5</v>
      </c>
      <c r="C588" t="s">
        <v>451</v>
      </c>
    </row>
    <row r="589" spans="1:3" x14ac:dyDescent="0.45">
      <c r="A589" t="s">
        <v>354</v>
      </c>
      <c r="B589">
        <v>5</v>
      </c>
      <c r="C589" t="s">
        <v>320</v>
      </c>
    </row>
    <row r="590" spans="1:3" x14ac:dyDescent="0.45">
      <c r="A590" t="s">
        <v>354</v>
      </c>
      <c r="B590">
        <v>5</v>
      </c>
      <c r="C590" t="s">
        <v>3824</v>
      </c>
    </row>
    <row r="591" spans="1:3" x14ac:dyDescent="0.45">
      <c r="A591" t="s">
        <v>354</v>
      </c>
      <c r="B591">
        <v>5</v>
      </c>
      <c r="C591" t="s">
        <v>3302</v>
      </c>
    </row>
    <row r="592" spans="1:3" x14ac:dyDescent="0.45">
      <c r="A592" t="s">
        <v>356</v>
      </c>
      <c r="B592">
        <v>7.7</v>
      </c>
      <c r="C592" t="s">
        <v>451</v>
      </c>
    </row>
    <row r="593" spans="1:3" x14ac:dyDescent="0.45">
      <c r="A593" t="s">
        <v>356</v>
      </c>
      <c r="B593">
        <v>7.7</v>
      </c>
      <c r="C593" t="s">
        <v>1152</v>
      </c>
    </row>
    <row r="594" spans="1:3" x14ac:dyDescent="0.45">
      <c r="A594" t="s">
        <v>356</v>
      </c>
      <c r="B594">
        <v>7.7</v>
      </c>
      <c r="C594" t="s">
        <v>6203</v>
      </c>
    </row>
    <row r="595" spans="1:3" x14ac:dyDescent="0.45">
      <c r="A595" t="s">
        <v>356</v>
      </c>
      <c r="B595">
        <v>7.7</v>
      </c>
      <c r="C595" t="s">
        <v>3824</v>
      </c>
    </row>
    <row r="596" spans="1:3" x14ac:dyDescent="0.45">
      <c r="A596" t="s">
        <v>358</v>
      </c>
      <c r="B596">
        <v>6.6</v>
      </c>
      <c r="C596" t="s">
        <v>451</v>
      </c>
    </row>
    <row r="597" spans="1:3" x14ac:dyDescent="0.45">
      <c r="A597" t="s">
        <v>358</v>
      </c>
      <c r="B597">
        <v>6.6</v>
      </c>
      <c r="C597" t="s">
        <v>6206</v>
      </c>
    </row>
    <row r="598" spans="1:3" x14ac:dyDescent="0.45">
      <c r="A598" t="s">
        <v>358</v>
      </c>
      <c r="B598">
        <v>6.6</v>
      </c>
      <c r="C598" t="s">
        <v>3302</v>
      </c>
    </row>
    <row r="599" spans="1:3" x14ac:dyDescent="0.45">
      <c r="A599" t="s">
        <v>360</v>
      </c>
      <c r="B599">
        <v>5.7</v>
      </c>
      <c r="C599" t="s">
        <v>451</v>
      </c>
    </row>
    <row r="600" spans="1:3" x14ac:dyDescent="0.45">
      <c r="A600" t="s">
        <v>360</v>
      </c>
      <c r="B600">
        <v>5.7</v>
      </c>
      <c r="C600" t="s">
        <v>3824</v>
      </c>
    </row>
    <row r="601" spans="1:3" x14ac:dyDescent="0.45">
      <c r="A601" t="s">
        <v>362</v>
      </c>
      <c r="B601">
        <v>5.8</v>
      </c>
      <c r="C601" t="s">
        <v>451</v>
      </c>
    </row>
    <row r="602" spans="1:3" x14ac:dyDescent="0.45">
      <c r="A602" t="s">
        <v>362</v>
      </c>
      <c r="B602">
        <v>5.8</v>
      </c>
      <c r="C602" t="s">
        <v>320</v>
      </c>
    </row>
    <row r="603" spans="1:3" x14ac:dyDescent="0.45">
      <c r="A603" t="s">
        <v>362</v>
      </c>
      <c r="B603">
        <v>5.8</v>
      </c>
      <c r="C603" t="s">
        <v>3824</v>
      </c>
    </row>
    <row r="604" spans="1:3" x14ac:dyDescent="0.45">
      <c r="A604" t="s">
        <v>362</v>
      </c>
      <c r="B604">
        <v>5.8</v>
      </c>
      <c r="C604" t="s">
        <v>3302</v>
      </c>
    </row>
    <row r="605" spans="1:3" x14ac:dyDescent="0.45">
      <c r="A605" t="s">
        <v>365</v>
      </c>
      <c r="B605">
        <v>6</v>
      </c>
      <c r="C605" t="s">
        <v>451</v>
      </c>
    </row>
    <row r="606" spans="1:3" x14ac:dyDescent="0.45">
      <c r="A606" t="s">
        <v>365</v>
      </c>
      <c r="B606">
        <v>6</v>
      </c>
      <c r="C606" t="s">
        <v>320</v>
      </c>
    </row>
    <row r="607" spans="1:3" x14ac:dyDescent="0.45">
      <c r="A607" t="s">
        <v>365</v>
      </c>
      <c r="B607">
        <v>6</v>
      </c>
      <c r="C607" t="s">
        <v>565</v>
      </c>
    </row>
    <row r="608" spans="1:3" x14ac:dyDescent="0.45">
      <c r="A608" t="s">
        <v>365</v>
      </c>
      <c r="B608">
        <v>6</v>
      </c>
      <c r="C608" t="s">
        <v>3302</v>
      </c>
    </row>
    <row r="609" spans="1:3" x14ac:dyDescent="0.45">
      <c r="A609" t="s">
        <v>368</v>
      </c>
      <c r="B609">
        <v>6.4</v>
      </c>
      <c r="C609" t="s">
        <v>451</v>
      </c>
    </row>
    <row r="610" spans="1:3" x14ac:dyDescent="0.45">
      <c r="A610" t="s">
        <v>368</v>
      </c>
      <c r="B610">
        <v>6.4</v>
      </c>
      <c r="C610" t="s">
        <v>320</v>
      </c>
    </row>
    <row r="611" spans="1:3" x14ac:dyDescent="0.45">
      <c r="A611" t="s">
        <v>368</v>
      </c>
      <c r="B611">
        <v>6.4</v>
      </c>
      <c r="C611" t="s">
        <v>6200</v>
      </c>
    </row>
    <row r="612" spans="1:3" x14ac:dyDescent="0.45">
      <c r="A612" t="s">
        <v>368</v>
      </c>
      <c r="B612">
        <v>6.4</v>
      </c>
      <c r="C612" t="s">
        <v>6199</v>
      </c>
    </row>
    <row r="613" spans="1:3" x14ac:dyDescent="0.45">
      <c r="A613" t="s">
        <v>368</v>
      </c>
      <c r="B613">
        <v>6.4</v>
      </c>
      <c r="C613" t="s">
        <v>5546</v>
      </c>
    </row>
    <row r="614" spans="1:3" x14ac:dyDescent="0.45">
      <c r="A614" t="s">
        <v>368</v>
      </c>
      <c r="B614">
        <v>6.4</v>
      </c>
      <c r="C614" t="s">
        <v>3824</v>
      </c>
    </row>
    <row r="615" spans="1:3" x14ac:dyDescent="0.45">
      <c r="A615" t="s">
        <v>369</v>
      </c>
      <c r="B615">
        <v>6.9</v>
      </c>
      <c r="C615" t="s">
        <v>451</v>
      </c>
    </row>
    <row r="616" spans="1:3" x14ac:dyDescent="0.45">
      <c r="A616" t="s">
        <v>369</v>
      </c>
      <c r="B616">
        <v>6.9</v>
      </c>
      <c r="C616" t="s">
        <v>320</v>
      </c>
    </row>
    <row r="617" spans="1:3" x14ac:dyDescent="0.45">
      <c r="A617" t="s">
        <v>369</v>
      </c>
      <c r="B617">
        <v>6.9</v>
      </c>
      <c r="C617" t="s">
        <v>3824</v>
      </c>
    </row>
    <row r="618" spans="1:3" x14ac:dyDescent="0.45">
      <c r="A618" t="s">
        <v>370</v>
      </c>
      <c r="B618">
        <v>6.4</v>
      </c>
      <c r="C618" t="s">
        <v>451</v>
      </c>
    </row>
    <row r="619" spans="1:3" x14ac:dyDescent="0.45">
      <c r="A619" t="s">
        <v>370</v>
      </c>
      <c r="B619">
        <v>6.4</v>
      </c>
      <c r="C619" t="s">
        <v>320</v>
      </c>
    </row>
    <row r="620" spans="1:3" x14ac:dyDescent="0.45">
      <c r="A620" t="s">
        <v>370</v>
      </c>
      <c r="B620">
        <v>6.4</v>
      </c>
      <c r="C620" t="s">
        <v>3302</v>
      </c>
    </row>
    <row r="621" spans="1:3" x14ac:dyDescent="0.45">
      <c r="A621" t="s">
        <v>373</v>
      </c>
      <c r="B621">
        <v>7.4</v>
      </c>
      <c r="C621" t="s">
        <v>451</v>
      </c>
    </row>
    <row r="622" spans="1:3" x14ac:dyDescent="0.45">
      <c r="A622" t="s">
        <v>373</v>
      </c>
      <c r="B622">
        <v>7.4</v>
      </c>
      <c r="C622" t="s">
        <v>320</v>
      </c>
    </row>
    <row r="623" spans="1:3" x14ac:dyDescent="0.45">
      <c r="A623" t="s">
        <v>373</v>
      </c>
      <c r="B623">
        <v>7.4</v>
      </c>
      <c r="C623" t="s">
        <v>1152</v>
      </c>
    </row>
    <row r="624" spans="1:3" x14ac:dyDescent="0.45">
      <c r="A624" t="s">
        <v>373</v>
      </c>
      <c r="B624">
        <v>7.4</v>
      </c>
      <c r="C624" t="s">
        <v>6204</v>
      </c>
    </row>
    <row r="625" spans="1:3" x14ac:dyDescent="0.45">
      <c r="A625" t="s">
        <v>373</v>
      </c>
      <c r="B625">
        <v>7.4</v>
      </c>
      <c r="C625" t="s">
        <v>6207</v>
      </c>
    </row>
    <row r="626" spans="1:3" x14ac:dyDescent="0.45">
      <c r="A626" t="s">
        <v>376</v>
      </c>
      <c r="B626">
        <v>5.5</v>
      </c>
      <c r="C626" t="s">
        <v>320</v>
      </c>
    </row>
    <row r="627" spans="1:3" x14ac:dyDescent="0.45">
      <c r="A627" t="s">
        <v>376</v>
      </c>
      <c r="B627">
        <v>5.5</v>
      </c>
      <c r="C627" t="s">
        <v>1152</v>
      </c>
    </row>
    <row r="628" spans="1:3" x14ac:dyDescent="0.45">
      <c r="A628" t="s">
        <v>376</v>
      </c>
      <c r="B628">
        <v>5.5</v>
      </c>
      <c r="C628" t="s">
        <v>6199</v>
      </c>
    </row>
    <row r="629" spans="1:3" x14ac:dyDescent="0.45">
      <c r="A629" t="s">
        <v>376</v>
      </c>
      <c r="B629">
        <v>5.5</v>
      </c>
      <c r="C629" t="s">
        <v>5546</v>
      </c>
    </row>
    <row r="630" spans="1:3" x14ac:dyDescent="0.45">
      <c r="A630" t="s">
        <v>378</v>
      </c>
      <c r="B630">
        <v>5.9</v>
      </c>
      <c r="C630" t="s">
        <v>6200</v>
      </c>
    </row>
    <row r="631" spans="1:3" x14ac:dyDescent="0.45">
      <c r="A631" t="s">
        <v>378</v>
      </c>
      <c r="B631">
        <v>5.9</v>
      </c>
      <c r="C631" t="s">
        <v>565</v>
      </c>
    </row>
    <row r="632" spans="1:3" x14ac:dyDescent="0.45">
      <c r="A632" t="s">
        <v>378</v>
      </c>
      <c r="B632">
        <v>5.9</v>
      </c>
      <c r="C632" t="s">
        <v>6201</v>
      </c>
    </row>
    <row r="633" spans="1:3" x14ac:dyDescent="0.45">
      <c r="A633" t="s">
        <v>378</v>
      </c>
      <c r="B633">
        <v>5.9</v>
      </c>
      <c r="C633" t="s">
        <v>6202</v>
      </c>
    </row>
    <row r="634" spans="1:3" x14ac:dyDescent="0.45">
      <c r="A634" t="s">
        <v>380</v>
      </c>
      <c r="B634">
        <v>6.8</v>
      </c>
      <c r="C634" t="s">
        <v>451</v>
      </c>
    </row>
    <row r="635" spans="1:3" x14ac:dyDescent="0.45">
      <c r="A635" t="s">
        <v>380</v>
      </c>
      <c r="B635">
        <v>6.8</v>
      </c>
      <c r="C635" t="s">
        <v>320</v>
      </c>
    </row>
    <row r="636" spans="1:3" x14ac:dyDescent="0.45">
      <c r="A636" t="s">
        <v>380</v>
      </c>
      <c r="B636">
        <v>6.8</v>
      </c>
      <c r="C636" t="s">
        <v>3824</v>
      </c>
    </row>
    <row r="637" spans="1:3" x14ac:dyDescent="0.45">
      <c r="A637" t="s">
        <v>382</v>
      </c>
      <c r="B637">
        <v>6.8</v>
      </c>
      <c r="C637" t="s">
        <v>320</v>
      </c>
    </row>
    <row r="638" spans="1:3" x14ac:dyDescent="0.45">
      <c r="A638" t="s">
        <v>382</v>
      </c>
      <c r="B638">
        <v>6.8</v>
      </c>
      <c r="C638" t="s">
        <v>6201</v>
      </c>
    </row>
    <row r="639" spans="1:3" x14ac:dyDescent="0.45">
      <c r="A639" t="s">
        <v>382</v>
      </c>
      <c r="B639">
        <v>6.8</v>
      </c>
      <c r="C639" t="s">
        <v>6199</v>
      </c>
    </row>
    <row r="640" spans="1:3" x14ac:dyDescent="0.45">
      <c r="A640" t="s">
        <v>385</v>
      </c>
      <c r="B640">
        <v>8.1</v>
      </c>
      <c r="C640" t="s">
        <v>320</v>
      </c>
    </row>
    <row r="641" spans="1:3" x14ac:dyDescent="0.45">
      <c r="A641" t="s">
        <v>385</v>
      </c>
      <c r="B641">
        <v>8.1</v>
      </c>
      <c r="C641" t="s">
        <v>1152</v>
      </c>
    </row>
    <row r="642" spans="1:3" x14ac:dyDescent="0.45">
      <c r="A642" t="s">
        <v>385</v>
      </c>
      <c r="B642">
        <v>8.1</v>
      </c>
      <c r="C642" t="s">
        <v>3302</v>
      </c>
    </row>
    <row r="643" spans="1:3" x14ac:dyDescent="0.45">
      <c r="A643" t="s">
        <v>385</v>
      </c>
      <c r="B643">
        <v>8.1</v>
      </c>
      <c r="C643" t="s">
        <v>4585</v>
      </c>
    </row>
    <row r="644" spans="1:3" x14ac:dyDescent="0.45">
      <c r="A644" t="s">
        <v>387</v>
      </c>
      <c r="B644">
        <v>6.5</v>
      </c>
      <c r="C644" t="s">
        <v>320</v>
      </c>
    </row>
    <row r="645" spans="1:3" x14ac:dyDescent="0.45">
      <c r="A645" t="s">
        <v>387</v>
      </c>
      <c r="B645">
        <v>6.5</v>
      </c>
      <c r="C645" t="s">
        <v>6200</v>
      </c>
    </row>
    <row r="646" spans="1:3" x14ac:dyDescent="0.45">
      <c r="A646" t="s">
        <v>387</v>
      </c>
      <c r="B646">
        <v>6.5</v>
      </c>
      <c r="C646" t="s">
        <v>565</v>
      </c>
    </row>
    <row r="647" spans="1:3" x14ac:dyDescent="0.45">
      <c r="A647" t="s">
        <v>387</v>
      </c>
      <c r="B647">
        <v>6.5</v>
      </c>
      <c r="C647" t="s">
        <v>6201</v>
      </c>
    </row>
    <row r="648" spans="1:3" x14ac:dyDescent="0.45">
      <c r="A648" t="s">
        <v>387</v>
      </c>
      <c r="B648">
        <v>6.5</v>
      </c>
      <c r="C648" t="s">
        <v>6205</v>
      </c>
    </row>
    <row r="649" spans="1:3" x14ac:dyDescent="0.45">
      <c r="A649" t="s">
        <v>389</v>
      </c>
      <c r="B649">
        <v>7.2</v>
      </c>
      <c r="C649" t="s">
        <v>320</v>
      </c>
    </row>
    <row r="650" spans="1:3" x14ac:dyDescent="0.45">
      <c r="A650" t="s">
        <v>389</v>
      </c>
      <c r="B650">
        <v>7.2</v>
      </c>
      <c r="C650" t="s">
        <v>6200</v>
      </c>
    </row>
    <row r="651" spans="1:3" x14ac:dyDescent="0.45">
      <c r="A651" t="s">
        <v>389</v>
      </c>
      <c r="B651">
        <v>7.2</v>
      </c>
      <c r="C651" t="s">
        <v>565</v>
      </c>
    </row>
    <row r="652" spans="1:3" x14ac:dyDescent="0.45">
      <c r="A652" t="s">
        <v>389</v>
      </c>
      <c r="B652">
        <v>7.2</v>
      </c>
      <c r="C652" t="s">
        <v>6201</v>
      </c>
    </row>
    <row r="653" spans="1:3" x14ac:dyDescent="0.45">
      <c r="A653" t="s">
        <v>389</v>
      </c>
      <c r="B653">
        <v>7.2</v>
      </c>
      <c r="C653" t="s">
        <v>4585</v>
      </c>
    </row>
    <row r="654" spans="1:3" x14ac:dyDescent="0.45">
      <c r="A654" t="s">
        <v>390</v>
      </c>
      <c r="B654">
        <v>6.7</v>
      </c>
      <c r="C654" t="s">
        <v>320</v>
      </c>
    </row>
    <row r="655" spans="1:3" x14ac:dyDescent="0.45">
      <c r="A655" t="s">
        <v>390</v>
      </c>
      <c r="B655">
        <v>6.7</v>
      </c>
      <c r="C655" t="s">
        <v>6200</v>
      </c>
    </row>
    <row r="656" spans="1:3" x14ac:dyDescent="0.45">
      <c r="A656" t="s">
        <v>390</v>
      </c>
      <c r="B656">
        <v>6.7</v>
      </c>
      <c r="C656" t="s">
        <v>565</v>
      </c>
    </row>
    <row r="657" spans="1:3" x14ac:dyDescent="0.45">
      <c r="A657" t="s">
        <v>390</v>
      </c>
      <c r="B657">
        <v>6.7</v>
      </c>
      <c r="C657" t="s">
        <v>6201</v>
      </c>
    </row>
    <row r="658" spans="1:3" x14ac:dyDescent="0.45">
      <c r="A658" t="s">
        <v>393</v>
      </c>
      <c r="B658">
        <v>8.1</v>
      </c>
      <c r="C658" t="s">
        <v>451</v>
      </c>
    </row>
    <row r="659" spans="1:3" x14ac:dyDescent="0.45">
      <c r="A659" t="s">
        <v>393</v>
      </c>
      <c r="B659">
        <v>8.1</v>
      </c>
      <c r="C659" t="s">
        <v>6203</v>
      </c>
    </row>
    <row r="660" spans="1:3" x14ac:dyDescent="0.45">
      <c r="A660" t="s">
        <v>393</v>
      </c>
      <c r="B660">
        <v>8.1</v>
      </c>
      <c r="C660" t="s">
        <v>3302</v>
      </c>
    </row>
    <row r="661" spans="1:3" x14ac:dyDescent="0.45">
      <c r="A661" t="s">
        <v>395</v>
      </c>
      <c r="B661">
        <v>7.6</v>
      </c>
      <c r="C661" t="s">
        <v>451</v>
      </c>
    </row>
    <row r="662" spans="1:3" x14ac:dyDescent="0.45">
      <c r="A662" t="s">
        <v>395</v>
      </c>
      <c r="B662">
        <v>7.6</v>
      </c>
      <c r="C662" t="s">
        <v>320</v>
      </c>
    </row>
    <row r="663" spans="1:3" x14ac:dyDescent="0.45">
      <c r="A663" t="s">
        <v>395</v>
      </c>
      <c r="B663">
        <v>7.6</v>
      </c>
      <c r="C663" t="s">
        <v>6200</v>
      </c>
    </row>
    <row r="664" spans="1:3" x14ac:dyDescent="0.45">
      <c r="A664" t="s">
        <v>395</v>
      </c>
      <c r="B664">
        <v>7.6</v>
      </c>
      <c r="C664" t="s">
        <v>565</v>
      </c>
    </row>
    <row r="665" spans="1:3" x14ac:dyDescent="0.45">
      <c r="A665" t="s">
        <v>395</v>
      </c>
      <c r="B665">
        <v>7.6</v>
      </c>
      <c r="C665" t="s">
        <v>6201</v>
      </c>
    </row>
    <row r="666" spans="1:3" x14ac:dyDescent="0.45">
      <c r="A666" t="s">
        <v>397</v>
      </c>
      <c r="B666">
        <v>7.4</v>
      </c>
      <c r="C666" t="s">
        <v>451</v>
      </c>
    </row>
    <row r="667" spans="1:3" x14ac:dyDescent="0.45">
      <c r="A667" t="s">
        <v>397</v>
      </c>
      <c r="B667">
        <v>7.4</v>
      </c>
      <c r="C667" t="s">
        <v>320</v>
      </c>
    </row>
    <row r="668" spans="1:3" x14ac:dyDescent="0.45">
      <c r="A668" t="s">
        <v>397</v>
      </c>
      <c r="B668">
        <v>7.4</v>
      </c>
      <c r="C668" t="s">
        <v>565</v>
      </c>
    </row>
    <row r="669" spans="1:3" x14ac:dyDescent="0.45">
      <c r="A669" t="s">
        <v>397</v>
      </c>
      <c r="B669">
        <v>7.4</v>
      </c>
      <c r="C669" t="s">
        <v>3824</v>
      </c>
    </row>
    <row r="670" spans="1:3" x14ac:dyDescent="0.45">
      <c r="A670" t="s">
        <v>399</v>
      </c>
      <c r="B670">
        <v>7.6</v>
      </c>
      <c r="C670" t="s">
        <v>320</v>
      </c>
    </row>
    <row r="671" spans="1:3" x14ac:dyDescent="0.45">
      <c r="A671" t="s">
        <v>399</v>
      </c>
      <c r="B671">
        <v>7.6</v>
      </c>
      <c r="C671" t="s">
        <v>3824</v>
      </c>
    </row>
    <row r="672" spans="1:3" x14ac:dyDescent="0.45">
      <c r="A672" t="s">
        <v>399</v>
      </c>
      <c r="B672">
        <v>7.6</v>
      </c>
      <c r="C672" t="s">
        <v>3302</v>
      </c>
    </row>
    <row r="673" spans="1:3" x14ac:dyDescent="0.45">
      <c r="A673" t="s">
        <v>402</v>
      </c>
      <c r="B673">
        <v>6.7</v>
      </c>
      <c r="C673" t="s">
        <v>320</v>
      </c>
    </row>
    <row r="674" spans="1:3" x14ac:dyDescent="0.45">
      <c r="A674" t="s">
        <v>402</v>
      </c>
      <c r="B674">
        <v>6.7</v>
      </c>
      <c r="C674" t="s">
        <v>6200</v>
      </c>
    </row>
    <row r="675" spans="1:3" x14ac:dyDescent="0.45">
      <c r="A675" t="s">
        <v>402</v>
      </c>
      <c r="B675">
        <v>6.7</v>
      </c>
      <c r="C675" t="s">
        <v>565</v>
      </c>
    </row>
    <row r="676" spans="1:3" x14ac:dyDescent="0.45">
      <c r="A676" t="s">
        <v>402</v>
      </c>
      <c r="B676">
        <v>6.7</v>
      </c>
      <c r="C676" t="s">
        <v>6201</v>
      </c>
    </row>
    <row r="677" spans="1:3" x14ac:dyDescent="0.45">
      <c r="A677" t="s">
        <v>402</v>
      </c>
      <c r="B677">
        <v>6.7</v>
      </c>
      <c r="C677" t="s">
        <v>6199</v>
      </c>
    </row>
    <row r="678" spans="1:3" x14ac:dyDescent="0.45">
      <c r="A678" t="s">
        <v>402</v>
      </c>
      <c r="B678">
        <v>6.7</v>
      </c>
      <c r="C678" t="s">
        <v>3824</v>
      </c>
    </row>
    <row r="679" spans="1:3" x14ac:dyDescent="0.45">
      <c r="A679" t="s">
        <v>403</v>
      </c>
      <c r="B679">
        <v>6.5</v>
      </c>
      <c r="C679" t="s">
        <v>320</v>
      </c>
    </row>
    <row r="680" spans="1:3" x14ac:dyDescent="0.45">
      <c r="A680" t="s">
        <v>403</v>
      </c>
      <c r="B680">
        <v>6.5</v>
      </c>
      <c r="C680" t="s">
        <v>3824</v>
      </c>
    </row>
    <row r="681" spans="1:3" x14ac:dyDescent="0.45">
      <c r="A681" t="s">
        <v>403</v>
      </c>
      <c r="B681">
        <v>6.5</v>
      </c>
      <c r="C681" t="s">
        <v>3302</v>
      </c>
    </row>
    <row r="682" spans="1:3" x14ac:dyDescent="0.45">
      <c r="A682" t="s">
        <v>404</v>
      </c>
      <c r="B682">
        <v>6.6</v>
      </c>
      <c r="C682" t="s">
        <v>451</v>
      </c>
    </row>
    <row r="683" spans="1:3" x14ac:dyDescent="0.45">
      <c r="A683" t="s">
        <v>404</v>
      </c>
      <c r="B683">
        <v>6.6</v>
      </c>
      <c r="C683" t="s">
        <v>565</v>
      </c>
    </row>
    <row r="684" spans="1:3" x14ac:dyDescent="0.45">
      <c r="A684" t="s">
        <v>404</v>
      </c>
      <c r="B684">
        <v>6.6</v>
      </c>
      <c r="C684" t="s">
        <v>6206</v>
      </c>
    </row>
    <row r="685" spans="1:3" x14ac:dyDescent="0.45">
      <c r="A685" t="s">
        <v>404</v>
      </c>
      <c r="B685">
        <v>6.6</v>
      </c>
      <c r="C685" t="s">
        <v>3302</v>
      </c>
    </row>
    <row r="686" spans="1:3" x14ac:dyDescent="0.45">
      <c r="A686" t="s">
        <v>405</v>
      </c>
      <c r="B686">
        <v>6.7</v>
      </c>
      <c r="C686" t="s">
        <v>451</v>
      </c>
    </row>
    <row r="687" spans="1:3" x14ac:dyDescent="0.45">
      <c r="A687" t="s">
        <v>405</v>
      </c>
      <c r="B687">
        <v>6.7</v>
      </c>
      <c r="C687" t="s">
        <v>320</v>
      </c>
    </row>
    <row r="688" spans="1:3" x14ac:dyDescent="0.45">
      <c r="A688" t="s">
        <v>405</v>
      </c>
      <c r="B688">
        <v>6.7</v>
      </c>
      <c r="C688" t="s">
        <v>6200</v>
      </c>
    </row>
    <row r="689" spans="1:3" x14ac:dyDescent="0.45">
      <c r="A689" t="s">
        <v>405</v>
      </c>
      <c r="B689">
        <v>6.7</v>
      </c>
      <c r="C689" t="s">
        <v>565</v>
      </c>
    </row>
    <row r="690" spans="1:3" x14ac:dyDescent="0.45">
      <c r="A690" t="s">
        <v>405</v>
      </c>
      <c r="B690">
        <v>6.7</v>
      </c>
      <c r="C690" t="s">
        <v>6201</v>
      </c>
    </row>
    <row r="691" spans="1:3" x14ac:dyDescent="0.45">
      <c r="A691" t="s">
        <v>405</v>
      </c>
      <c r="B691">
        <v>6.7</v>
      </c>
      <c r="C691" t="s">
        <v>6199</v>
      </c>
    </row>
    <row r="692" spans="1:3" x14ac:dyDescent="0.45">
      <c r="A692" t="s">
        <v>408</v>
      </c>
      <c r="B692">
        <v>6.4</v>
      </c>
      <c r="C692" t="s">
        <v>451</v>
      </c>
    </row>
    <row r="693" spans="1:3" x14ac:dyDescent="0.45">
      <c r="A693" t="s">
        <v>408</v>
      </c>
      <c r="B693">
        <v>6.4</v>
      </c>
      <c r="C693" t="s">
        <v>6206</v>
      </c>
    </row>
    <row r="694" spans="1:3" x14ac:dyDescent="0.45">
      <c r="A694" t="s">
        <v>408</v>
      </c>
      <c r="B694">
        <v>6.4</v>
      </c>
      <c r="C694" t="s">
        <v>6203</v>
      </c>
    </row>
    <row r="695" spans="1:3" x14ac:dyDescent="0.45">
      <c r="A695" t="s">
        <v>408</v>
      </c>
      <c r="B695">
        <v>6.4</v>
      </c>
      <c r="C695" t="s">
        <v>3302</v>
      </c>
    </row>
    <row r="696" spans="1:3" x14ac:dyDescent="0.45">
      <c r="A696" t="s">
        <v>410</v>
      </c>
      <c r="B696">
        <v>5.8</v>
      </c>
      <c r="C696" t="s">
        <v>451</v>
      </c>
    </row>
    <row r="697" spans="1:3" x14ac:dyDescent="0.45">
      <c r="A697" t="s">
        <v>410</v>
      </c>
      <c r="B697">
        <v>5.8</v>
      </c>
      <c r="C697" t="s">
        <v>320</v>
      </c>
    </row>
    <row r="698" spans="1:3" x14ac:dyDescent="0.45">
      <c r="A698" t="s">
        <v>410</v>
      </c>
      <c r="B698">
        <v>5.8</v>
      </c>
      <c r="C698" t="s">
        <v>1152</v>
      </c>
    </row>
    <row r="699" spans="1:3" x14ac:dyDescent="0.45">
      <c r="A699" t="s">
        <v>412</v>
      </c>
      <c r="B699">
        <v>7.4</v>
      </c>
      <c r="C699" t="s">
        <v>451</v>
      </c>
    </row>
    <row r="700" spans="1:3" x14ac:dyDescent="0.45">
      <c r="A700" t="s">
        <v>412</v>
      </c>
      <c r="B700">
        <v>7.4</v>
      </c>
      <c r="C700" t="s">
        <v>320</v>
      </c>
    </row>
    <row r="701" spans="1:3" x14ac:dyDescent="0.45">
      <c r="A701" t="s">
        <v>412</v>
      </c>
      <c r="B701">
        <v>7.4</v>
      </c>
      <c r="C701" t="s">
        <v>6201</v>
      </c>
    </row>
    <row r="702" spans="1:3" x14ac:dyDescent="0.45">
      <c r="A702" t="s">
        <v>412</v>
      </c>
      <c r="B702">
        <v>7.4</v>
      </c>
      <c r="C702" t="s">
        <v>6203</v>
      </c>
    </row>
    <row r="703" spans="1:3" x14ac:dyDescent="0.45">
      <c r="A703" t="s">
        <v>414</v>
      </c>
      <c r="B703">
        <v>7.8</v>
      </c>
      <c r="C703" t="s">
        <v>320</v>
      </c>
    </row>
    <row r="704" spans="1:3" x14ac:dyDescent="0.45">
      <c r="A704" t="s">
        <v>414</v>
      </c>
      <c r="B704">
        <v>7.8</v>
      </c>
      <c r="C704" t="s">
        <v>6201</v>
      </c>
    </row>
    <row r="705" spans="1:3" x14ac:dyDescent="0.45">
      <c r="A705" t="s">
        <v>414</v>
      </c>
      <c r="B705">
        <v>7.8</v>
      </c>
      <c r="C705" t="s">
        <v>6199</v>
      </c>
    </row>
    <row r="706" spans="1:3" x14ac:dyDescent="0.45">
      <c r="A706" t="s">
        <v>414</v>
      </c>
      <c r="B706">
        <v>7.8</v>
      </c>
      <c r="C706" t="s">
        <v>6203</v>
      </c>
    </row>
    <row r="707" spans="1:3" x14ac:dyDescent="0.45">
      <c r="A707" t="s">
        <v>416</v>
      </c>
      <c r="B707">
        <v>6.6</v>
      </c>
      <c r="C707" t="s">
        <v>320</v>
      </c>
    </row>
    <row r="708" spans="1:3" x14ac:dyDescent="0.45">
      <c r="A708" t="s">
        <v>416</v>
      </c>
      <c r="B708">
        <v>6.6</v>
      </c>
      <c r="C708" t="s">
        <v>1152</v>
      </c>
    </row>
    <row r="709" spans="1:3" x14ac:dyDescent="0.45">
      <c r="A709" t="s">
        <v>416</v>
      </c>
      <c r="B709">
        <v>6.6</v>
      </c>
      <c r="C709" t="s">
        <v>5546</v>
      </c>
    </row>
    <row r="710" spans="1:3" x14ac:dyDescent="0.45">
      <c r="A710" t="s">
        <v>416</v>
      </c>
      <c r="B710">
        <v>6.6</v>
      </c>
      <c r="C710" t="s">
        <v>6207</v>
      </c>
    </row>
    <row r="711" spans="1:3" x14ac:dyDescent="0.45">
      <c r="A711" t="s">
        <v>417</v>
      </c>
      <c r="B711">
        <v>4.9000000000000004</v>
      </c>
      <c r="C711" t="s">
        <v>451</v>
      </c>
    </row>
    <row r="712" spans="1:3" x14ac:dyDescent="0.45">
      <c r="A712" t="s">
        <v>417</v>
      </c>
      <c r="B712">
        <v>4.9000000000000004</v>
      </c>
      <c r="C712" t="s">
        <v>320</v>
      </c>
    </row>
    <row r="713" spans="1:3" x14ac:dyDescent="0.45">
      <c r="A713" t="s">
        <v>417</v>
      </c>
      <c r="B713">
        <v>4.9000000000000004</v>
      </c>
      <c r="C713" t="s">
        <v>3824</v>
      </c>
    </row>
    <row r="714" spans="1:3" x14ac:dyDescent="0.45">
      <c r="A714" t="s">
        <v>420</v>
      </c>
      <c r="B714">
        <v>6.5</v>
      </c>
      <c r="C714" t="s">
        <v>320</v>
      </c>
    </row>
    <row r="715" spans="1:3" x14ac:dyDescent="0.45">
      <c r="A715" t="s">
        <v>420</v>
      </c>
      <c r="B715">
        <v>6.5</v>
      </c>
      <c r="C715" t="s">
        <v>6200</v>
      </c>
    </row>
    <row r="716" spans="1:3" x14ac:dyDescent="0.45">
      <c r="A716" t="s">
        <v>420</v>
      </c>
      <c r="B716">
        <v>6.5</v>
      </c>
      <c r="C716" t="s">
        <v>6201</v>
      </c>
    </row>
    <row r="717" spans="1:3" x14ac:dyDescent="0.45">
      <c r="A717" t="s">
        <v>420</v>
      </c>
      <c r="B717">
        <v>6.5</v>
      </c>
      <c r="C717" t="s">
        <v>3302</v>
      </c>
    </row>
    <row r="718" spans="1:3" x14ac:dyDescent="0.45">
      <c r="A718" t="s">
        <v>422</v>
      </c>
      <c r="B718">
        <v>6.2</v>
      </c>
      <c r="C718" t="s">
        <v>320</v>
      </c>
    </row>
    <row r="719" spans="1:3" x14ac:dyDescent="0.45">
      <c r="A719" t="s">
        <v>422</v>
      </c>
      <c r="B719">
        <v>6.2</v>
      </c>
      <c r="C719" t="s">
        <v>565</v>
      </c>
    </row>
    <row r="720" spans="1:3" x14ac:dyDescent="0.45">
      <c r="A720" t="s">
        <v>422</v>
      </c>
      <c r="B720">
        <v>6.2</v>
      </c>
      <c r="C720" t="s">
        <v>6201</v>
      </c>
    </row>
    <row r="721" spans="1:3" x14ac:dyDescent="0.45">
      <c r="A721" t="s">
        <v>422</v>
      </c>
      <c r="B721">
        <v>6.2</v>
      </c>
      <c r="C721" t="s">
        <v>6199</v>
      </c>
    </row>
    <row r="722" spans="1:3" x14ac:dyDescent="0.45">
      <c r="A722" t="s">
        <v>425</v>
      </c>
      <c r="B722">
        <v>7.3</v>
      </c>
      <c r="C722" t="s">
        <v>451</v>
      </c>
    </row>
    <row r="723" spans="1:3" x14ac:dyDescent="0.45">
      <c r="A723" t="s">
        <v>425</v>
      </c>
      <c r="B723">
        <v>7.3</v>
      </c>
      <c r="C723" t="s">
        <v>6200</v>
      </c>
    </row>
    <row r="724" spans="1:3" x14ac:dyDescent="0.45">
      <c r="A724" t="s">
        <v>425</v>
      </c>
      <c r="B724">
        <v>7.3</v>
      </c>
      <c r="C724" t="s">
        <v>565</v>
      </c>
    </row>
    <row r="725" spans="1:3" x14ac:dyDescent="0.45">
      <c r="A725" t="s">
        <v>425</v>
      </c>
      <c r="B725">
        <v>7.3</v>
      </c>
      <c r="C725" t="s">
        <v>6201</v>
      </c>
    </row>
    <row r="726" spans="1:3" x14ac:dyDescent="0.45">
      <c r="A726" t="s">
        <v>425</v>
      </c>
      <c r="B726">
        <v>7.3</v>
      </c>
      <c r="C726" t="s">
        <v>3824</v>
      </c>
    </row>
    <row r="727" spans="1:3" x14ac:dyDescent="0.45">
      <c r="A727" t="s">
        <v>427</v>
      </c>
      <c r="B727">
        <v>7.5</v>
      </c>
      <c r="C727" t="s">
        <v>320</v>
      </c>
    </row>
    <row r="728" spans="1:3" x14ac:dyDescent="0.45">
      <c r="A728" t="s">
        <v>427</v>
      </c>
      <c r="B728">
        <v>7.5</v>
      </c>
      <c r="C728" t="s">
        <v>6201</v>
      </c>
    </row>
    <row r="729" spans="1:3" x14ac:dyDescent="0.45">
      <c r="A729" t="s">
        <v>427</v>
      </c>
      <c r="B729">
        <v>7.5</v>
      </c>
      <c r="C729" t="s">
        <v>6199</v>
      </c>
    </row>
    <row r="730" spans="1:3" x14ac:dyDescent="0.45">
      <c r="A730" t="s">
        <v>430</v>
      </c>
      <c r="B730">
        <v>5.6</v>
      </c>
      <c r="C730" t="s">
        <v>451</v>
      </c>
    </row>
    <row r="731" spans="1:3" x14ac:dyDescent="0.45">
      <c r="A731" t="s">
        <v>430</v>
      </c>
      <c r="B731">
        <v>5.6</v>
      </c>
      <c r="C731" t="s">
        <v>565</v>
      </c>
    </row>
    <row r="732" spans="1:3" x14ac:dyDescent="0.45">
      <c r="A732" t="s">
        <v>430</v>
      </c>
      <c r="B732">
        <v>5.6</v>
      </c>
      <c r="C732" t="s">
        <v>6199</v>
      </c>
    </row>
    <row r="733" spans="1:3" x14ac:dyDescent="0.45">
      <c r="A733" t="s">
        <v>431</v>
      </c>
      <c r="B733">
        <v>8.1</v>
      </c>
      <c r="C733" t="s">
        <v>451</v>
      </c>
    </row>
    <row r="734" spans="1:3" x14ac:dyDescent="0.45">
      <c r="A734" t="s">
        <v>431</v>
      </c>
      <c r="B734">
        <v>8.1</v>
      </c>
      <c r="C734" t="s">
        <v>320</v>
      </c>
    </row>
    <row r="735" spans="1:3" x14ac:dyDescent="0.45">
      <c r="A735" t="s">
        <v>431</v>
      </c>
      <c r="B735">
        <v>8.1</v>
      </c>
      <c r="C735" t="s">
        <v>6199</v>
      </c>
    </row>
    <row r="736" spans="1:3" x14ac:dyDescent="0.45">
      <c r="A736" t="s">
        <v>432</v>
      </c>
      <c r="B736">
        <v>6.7</v>
      </c>
      <c r="C736" t="s">
        <v>320</v>
      </c>
    </row>
    <row r="737" spans="1:3" x14ac:dyDescent="0.45">
      <c r="A737" t="s">
        <v>432</v>
      </c>
      <c r="B737">
        <v>6.7</v>
      </c>
      <c r="C737" t="s">
        <v>3824</v>
      </c>
    </row>
    <row r="738" spans="1:3" x14ac:dyDescent="0.45">
      <c r="A738" t="s">
        <v>432</v>
      </c>
      <c r="B738">
        <v>6.7</v>
      </c>
      <c r="C738" t="s">
        <v>3302</v>
      </c>
    </row>
    <row r="739" spans="1:3" x14ac:dyDescent="0.45">
      <c r="A739" t="s">
        <v>433</v>
      </c>
      <c r="B739">
        <v>6.6</v>
      </c>
      <c r="C739" t="s">
        <v>6203</v>
      </c>
    </row>
    <row r="740" spans="1:3" x14ac:dyDescent="0.45">
      <c r="A740" t="s">
        <v>433</v>
      </c>
      <c r="B740">
        <v>6.6</v>
      </c>
      <c r="C740" t="s">
        <v>3302</v>
      </c>
    </row>
    <row r="741" spans="1:3" x14ac:dyDescent="0.45">
      <c r="A741" t="s">
        <v>436</v>
      </c>
      <c r="B741">
        <v>6.4</v>
      </c>
      <c r="C741" t="s">
        <v>320</v>
      </c>
    </row>
    <row r="742" spans="1:3" x14ac:dyDescent="0.45">
      <c r="A742" t="s">
        <v>436</v>
      </c>
      <c r="B742">
        <v>6.4</v>
      </c>
      <c r="C742" t="s">
        <v>6200</v>
      </c>
    </row>
    <row r="743" spans="1:3" x14ac:dyDescent="0.45">
      <c r="A743" t="s">
        <v>436</v>
      </c>
      <c r="B743">
        <v>6.4</v>
      </c>
      <c r="C743" t="s">
        <v>565</v>
      </c>
    </row>
    <row r="744" spans="1:3" x14ac:dyDescent="0.45">
      <c r="A744" t="s">
        <v>436</v>
      </c>
      <c r="B744">
        <v>6.4</v>
      </c>
      <c r="C744" t="s">
        <v>6201</v>
      </c>
    </row>
    <row r="745" spans="1:3" x14ac:dyDescent="0.45">
      <c r="A745" t="s">
        <v>436</v>
      </c>
      <c r="B745">
        <v>6.4</v>
      </c>
      <c r="C745" t="s">
        <v>6202</v>
      </c>
    </row>
    <row r="746" spans="1:3" x14ac:dyDescent="0.45">
      <c r="A746" t="s">
        <v>437</v>
      </c>
      <c r="B746">
        <v>7.5</v>
      </c>
      <c r="C746" t="s">
        <v>451</v>
      </c>
    </row>
    <row r="747" spans="1:3" x14ac:dyDescent="0.45">
      <c r="A747" t="s">
        <v>437</v>
      </c>
      <c r="B747">
        <v>7.5</v>
      </c>
      <c r="C747" t="s">
        <v>320</v>
      </c>
    </row>
    <row r="748" spans="1:3" x14ac:dyDescent="0.45">
      <c r="A748" t="s">
        <v>437</v>
      </c>
      <c r="B748">
        <v>7.5</v>
      </c>
      <c r="C748" t="s">
        <v>6199</v>
      </c>
    </row>
    <row r="749" spans="1:3" x14ac:dyDescent="0.45">
      <c r="A749" t="s">
        <v>437</v>
      </c>
      <c r="B749">
        <v>7.5</v>
      </c>
      <c r="C749" t="s">
        <v>3824</v>
      </c>
    </row>
    <row r="750" spans="1:3" x14ac:dyDescent="0.45">
      <c r="A750" t="s">
        <v>437</v>
      </c>
      <c r="B750">
        <v>7.5</v>
      </c>
      <c r="C750" t="s">
        <v>3302</v>
      </c>
    </row>
    <row r="751" spans="1:3" x14ac:dyDescent="0.45">
      <c r="A751" t="s">
        <v>438</v>
      </c>
      <c r="B751">
        <v>7.3</v>
      </c>
      <c r="C751" t="s">
        <v>451</v>
      </c>
    </row>
    <row r="752" spans="1:3" x14ac:dyDescent="0.45">
      <c r="A752" t="s">
        <v>438</v>
      </c>
      <c r="B752">
        <v>7.3</v>
      </c>
      <c r="C752" t="s">
        <v>6206</v>
      </c>
    </row>
    <row r="753" spans="1:3" x14ac:dyDescent="0.45">
      <c r="A753" t="s">
        <v>438</v>
      </c>
      <c r="B753">
        <v>7.3</v>
      </c>
      <c r="C753" t="s">
        <v>3302</v>
      </c>
    </row>
    <row r="754" spans="1:3" x14ac:dyDescent="0.45">
      <c r="A754" t="s">
        <v>441</v>
      </c>
      <c r="B754">
        <v>7.5</v>
      </c>
      <c r="C754" t="s">
        <v>451</v>
      </c>
    </row>
    <row r="755" spans="1:3" x14ac:dyDescent="0.45">
      <c r="A755" t="s">
        <v>441</v>
      </c>
      <c r="B755">
        <v>7.5</v>
      </c>
      <c r="C755" t="s">
        <v>320</v>
      </c>
    </row>
    <row r="756" spans="1:3" x14ac:dyDescent="0.45">
      <c r="A756" t="s">
        <v>441</v>
      </c>
      <c r="B756">
        <v>7.5</v>
      </c>
      <c r="C756" t="s">
        <v>6206</v>
      </c>
    </row>
    <row r="757" spans="1:3" x14ac:dyDescent="0.45">
      <c r="A757" t="s">
        <v>441</v>
      </c>
      <c r="B757">
        <v>7.5</v>
      </c>
      <c r="C757" t="s">
        <v>6203</v>
      </c>
    </row>
    <row r="758" spans="1:3" x14ac:dyDescent="0.45">
      <c r="A758" t="s">
        <v>441</v>
      </c>
      <c r="B758">
        <v>7.5</v>
      </c>
      <c r="C758" t="s">
        <v>3302</v>
      </c>
    </row>
    <row r="759" spans="1:3" x14ac:dyDescent="0.45">
      <c r="A759" t="s">
        <v>442</v>
      </c>
      <c r="B759">
        <v>5.8</v>
      </c>
      <c r="C759" t="s">
        <v>451</v>
      </c>
    </row>
    <row r="760" spans="1:3" x14ac:dyDescent="0.45">
      <c r="A760" t="s">
        <v>442</v>
      </c>
      <c r="B760">
        <v>5.8</v>
      </c>
      <c r="C760" t="s">
        <v>320</v>
      </c>
    </row>
    <row r="761" spans="1:3" x14ac:dyDescent="0.45">
      <c r="A761" t="s">
        <v>442</v>
      </c>
      <c r="B761">
        <v>5.8</v>
      </c>
      <c r="C761" t="s">
        <v>6199</v>
      </c>
    </row>
    <row r="762" spans="1:3" x14ac:dyDescent="0.45">
      <c r="A762" t="s">
        <v>444</v>
      </c>
      <c r="B762">
        <v>7.5</v>
      </c>
      <c r="C762" t="s">
        <v>451</v>
      </c>
    </row>
    <row r="763" spans="1:3" x14ac:dyDescent="0.45">
      <c r="A763" t="s">
        <v>444</v>
      </c>
      <c r="B763">
        <v>7.5</v>
      </c>
      <c r="C763" t="s">
        <v>3824</v>
      </c>
    </row>
    <row r="764" spans="1:3" x14ac:dyDescent="0.45">
      <c r="A764" t="s">
        <v>447</v>
      </c>
      <c r="B764">
        <v>6.6</v>
      </c>
      <c r="C764" t="s">
        <v>451</v>
      </c>
    </row>
    <row r="765" spans="1:3" x14ac:dyDescent="0.45">
      <c r="A765" t="s">
        <v>447</v>
      </c>
      <c r="B765">
        <v>6.6</v>
      </c>
      <c r="C765" t="s">
        <v>320</v>
      </c>
    </row>
    <row r="766" spans="1:3" x14ac:dyDescent="0.45">
      <c r="A766" t="s">
        <v>447</v>
      </c>
      <c r="B766">
        <v>6.6</v>
      </c>
      <c r="C766" t="s">
        <v>6204</v>
      </c>
    </row>
    <row r="767" spans="1:3" x14ac:dyDescent="0.45">
      <c r="A767" t="s">
        <v>449</v>
      </c>
      <c r="B767">
        <v>6.7</v>
      </c>
      <c r="C767" t="s">
        <v>451</v>
      </c>
    </row>
    <row r="768" spans="1:3" x14ac:dyDescent="0.45">
      <c r="A768" t="s">
        <v>449</v>
      </c>
      <c r="B768">
        <v>6.7</v>
      </c>
      <c r="C768" t="s">
        <v>320</v>
      </c>
    </row>
    <row r="769" spans="1:3" x14ac:dyDescent="0.45">
      <c r="A769" t="s">
        <v>449</v>
      </c>
      <c r="B769">
        <v>6.7</v>
      </c>
      <c r="C769" t="s">
        <v>3302</v>
      </c>
    </row>
    <row r="770" spans="1:3" x14ac:dyDescent="0.45">
      <c r="A770" t="s">
        <v>452</v>
      </c>
      <c r="B770">
        <v>6</v>
      </c>
      <c r="C770" t="s">
        <v>565</v>
      </c>
    </row>
    <row r="771" spans="1:3" x14ac:dyDescent="0.45">
      <c r="A771" t="s">
        <v>452</v>
      </c>
      <c r="B771">
        <v>6</v>
      </c>
      <c r="C771" t="s">
        <v>6201</v>
      </c>
    </row>
    <row r="772" spans="1:3" x14ac:dyDescent="0.45">
      <c r="A772" t="s">
        <v>452</v>
      </c>
      <c r="B772">
        <v>6</v>
      </c>
      <c r="C772" t="s">
        <v>6199</v>
      </c>
    </row>
    <row r="773" spans="1:3" x14ac:dyDescent="0.45">
      <c r="A773" t="s">
        <v>453</v>
      </c>
      <c r="B773">
        <v>6.4</v>
      </c>
      <c r="C773" t="s">
        <v>451</v>
      </c>
    </row>
    <row r="774" spans="1:3" x14ac:dyDescent="0.45">
      <c r="A774" t="s">
        <v>453</v>
      </c>
      <c r="B774">
        <v>6.4</v>
      </c>
      <c r="C774" t="s">
        <v>320</v>
      </c>
    </row>
    <row r="775" spans="1:3" x14ac:dyDescent="0.45">
      <c r="A775" t="s">
        <v>453</v>
      </c>
      <c r="B775">
        <v>6.4</v>
      </c>
      <c r="C775" t="s">
        <v>3824</v>
      </c>
    </row>
    <row r="776" spans="1:3" x14ac:dyDescent="0.45">
      <c r="A776" t="s">
        <v>453</v>
      </c>
      <c r="B776">
        <v>6.4</v>
      </c>
      <c r="C776" t="s">
        <v>3302</v>
      </c>
    </row>
    <row r="777" spans="1:3" x14ac:dyDescent="0.45">
      <c r="A777" t="s">
        <v>455</v>
      </c>
      <c r="B777">
        <v>6.1</v>
      </c>
      <c r="C777" t="s">
        <v>451</v>
      </c>
    </row>
    <row r="778" spans="1:3" x14ac:dyDescent="0.45">
      <c r="A778" t="s">
        <v>455</v>
      </c>
      <c r="B778">
        <v>6.1</v>
      </c>
      <c r="C778" t="s">
        <v>320</v>
      </c>
    </row>
    <row r="779" spans="1:3" x14ac:dyDescent="0.45">
      <c r="A779" t="s">
        <v>455</v>
      </c>
      <c r="B779">
        <v>6.1</v>
      </c>
      <c r="C779" t="s">
        <v>3302</v>
      </c>
    </row>
    <row r="780" spans="1:3" x14ac:dyDescent="0.45">
      <c r="A780" t="s">
        <v>456</v>
      </c>
      <c r="B780">
        <v>6.4</v>
      </c>
      <c r="C780" t="s">
        <v>451</v>
      </c>
    </row>
    <row r="781" spans="1:3" x14ac:dyDescent="0.45">
      <c r="A781" t="s">
        <v>456</v>
      </c>
      <c r="B781">
        <v>6.4</v>
      </c>
      <c r="C781" t="s">
        <v>320</v>
      </c>
    </row>
    <row r="782" spans="1:3" x14ac:dyDescent="0.45">
      <c r="A782" t="s">
        <v>456</v>
      </c>
      <c r="B782">
        <v>6.4</v>
      </c>
      <c r="C782" t="s">
        <v>1152</v>
      </c>
    </row>
    <row r="783" spans="1:3" x14ac:dyDescent="0.45">
      <c r="A783" t="s">
        <v>456</v>
      </c>
      <c r="B783">
        <v>6.4</v>
      </c>
      <c r="C783" t="s">
        <v>3302</v>
      </c>
    </row>
    <row r="784" spans="1:3" x14ac:dyDescent="0.45">
      <c r="A784" t="s">
        <v>458</v>
      </c>
      <c r="B784">
        <v>5.6</v>
      </c>
      <c r="C784" t="s">
        <v>451</v>
      </c>
    </row>
    <row r="785" spans="1:3" x14ac:dyDescent="0.45">
      <c r="A785" t="s">
        <v>458</v>
      </c>
      <c r="B785">
        <v>5.6</v>
      </c>
      <c r="C785" t="s">
        <v>320</v>
      </c>
    </row>
    <row r="786" spans="1:3" x14ac:dyDescent="0.45">
      <c r="A786" t="s">
        <v>458</v>
      </c>
      <c r="B786">
        <v>5.6</v>
      </c>
      <c r="C786" t="s">
        <v>3824</v>
      </c>
    </row>
    <row r="787" spans="1:3" x14ac:dyDescent="0.45">
      <c r="A787" t="s">
        <v>458</v>
      </c>
      <c r="B787">
        <v>5.6</v>
      </c>
      <c r="C787" t="s">
        <v>3302</v>
      </c>
    </row>
    <row r="788" spans="1:3" x14ac:dyDescent="0.45">
      <c r="A788" t="s">
        <v>460</v>
      </c>
      <c r="B788">
        <v>8</v>
      </c>
      <c r="C788" t="s">
        <v>320</v>
      </c>
    </row>
    <row r="789" spans="1:3" x14ac:dyDescent="0.45">
      <c r="A789" t="s">
        <v>460</v>
      </c>
      <c r="B789">
        <v>8</v>
      </c>
      <c r="C789" t="s">
        <v>1152</v>
      </c>
    </row>
    <row r="790" spans="1:3" x14ac:dyDescent="0.45">
      <c r="A790" t="s">
        <v>460</v>
      </c>
      <c r="B790">
        <v>8</v>
      </c>
      <c r="C790" t="s">
        <v>6199</v>
      </c>
    </row>
    <row r="791" spans="1:3" x14ac:dyDescent="0.45">
      <c r="A791" t="s">
        <v>463</v>
      </c>
      <c r="B791">
        <v>5.2</v>
      </c>
      <c r="C791" t="s">
        <v>451</v>
      </c>
    </row>
    <row r="792" spans="1:3" x14ac:dyDescent="0.45">
      <c r="A792" t="s">
        <v>463</v>
      </c>
      <c r="B792">
        <v>5.2</v>
      </c>
      <c r="C792" t="s">
        <v>6199</v>
      </c>
    </row>
    <row r="793" spans="1:3" x14ac:dyDescent="0.45">
      <c r="A793" t="s">
        <v>463</v>
      </c>
      <c r="B793">
        <v>5.2</v>
      </c>
      <c r="C793" t="s">
        <v>3302</v>
      </c>
    </row>
    <row r="794" spans="1:3" x14ac:dyDescent="0.45">
      <c r="A794" t="s">
        <v>464</v>
      </c>
      <c r="B794">
        <v>7.1</v>
      </c>
      <c r="C794" t="s">
        <v>451</v>
      </c>
    </row>
    <row r="795" spans="1:3" x14ac:dyDescent="0.45">
      <c r="A795" t="s">
        <v>464</v>
      </c>
      <c r="B795">
        <v>7.1</v>
      </c>
      <c r="C795" t="s">
        <v>3302</v>
      </c>
    </row>
    <row r="796" spans="1:3" x14ac:dyDescent="0.45">
      <c r="A796" t="s">
        <v>466</v>
      </c>
      <c r="B796">
        <v>4.8</v>
      </c>
      <c r="C796" t="s">
        <v>451</v>
      </c>
    </row>
    <row r="797" spans="1:3" x14ac:dyDescent="0.45">
      <c r="A797" t="s">
        <v>466</v>
      </c>
      <c r="B797">
        <v>4.8</v>
      </c>
      <c r="C797" t="s">
        <v>320</v>
      </c>
    </row>
    <row r="798" spans="1:3" x14ac:dyDescent="0.45">
      <c r="A798" t="s">
        <v>466</v>
      </c>
      <c r="B798">
        <v>4.8</v>
      </c>
      <c r="C798" t="s">
        <v>565</v>
      </c>
    </row>
    <row r="799" spans="1:3" x14ac:dyDescent="0.45">
      <c r="A799" t="s">
        <v>466</v>
      </c>
      <c r="B799">
        <v>4.8</v>
      </c>
      <c r="C799" t="s">
        <v>6206</v>
      </c>
    </row>
    <row r="800" spans="1:3" x14ac:dyDescent="0.45">
      <c r="A800" t="s">
        <v>468</v>
      </c>
      <c r="B800">
        <v>7</v>
      </c>
      <c r="C800" t="s">
        <v>320</v>
      </c>
    </row>
    <row r="801" spans="1:3" x14ac:dyDescent="0.45">
      <c r="A801" t="s">
        <v>468</v>
      </c>
      <c r="B801">
        <v>7</v>
      </c>
      <c r="C801" t="s">
        <v>6203</v>
      </c>
    </row>
    <row r="802" spans="1:3" x14ac:dyDescent="0.45">
      <c r="A802" t="s">
        <v>468</v>
      </c>
      <c r="B802">
        <v>7</v>
      </c>
      <c r="C802" t="s">
        <v>3824</v>
      </c>
    </row>
    <row r="803" spans="1:3" x14ac:dyDescent="0.45">
      <c r="A803" t="s">
        <v>469</v>
      </c>
      <c r="B803">
        <v>5.4</v>
      </c>
      <c r="C803" t="s">
        <v>320</v>
      </c>
    </row>
    <row r="804" spans="1:3" x14ac:dyDescent="0.45">
      <c r="A804" t="s">
        <v>469</v>
      </c>
      <c r="B804">
        <v>5.4</v>
      </c>
      <c r="C804" t="s">
        <v>6200</v>
      </c>
    </row>
    <row r="805" spans="1:3" x14ac:dyDescent="0.45">
      <c r="A805" t="s">
        <v>469</v>
      </c>
      <c r="B805">
        <v>5.4</v>
      </c>
      <c r="C805" t="s">
        <v>565</v>
      </c>
    </row>
    <row r="806" spans="1:3" x14ac:dyDescent="0.45">
      <c r="A806" t="s">
        <v>469</v>
      </c>
      <c r="B806">
        <v>5.4</v>
      </c>
      <c r="C806" t="s">
        <v>6201</v>
      </c>
    </row>
    <row r="807" spans="1:3" x14ac:dyDescent="0.45">
      <c r="A807" t="s">
        <v>469</v>
      </c>
      <c r="B807">
        <v>5.4</v>
      </c>
      <c r="C807" t="s">
        <v>6199</v>
      </c>
    </row>
    <row r="808" spans="1:3" x14ac:dyDescent="0.45">
      <c r="A808" t="s">
        <v>472</v>
      </c>
      <c r="B808">
        <v>6.6</v>
      </c>
      <c r="C808" t="s">
        <v>451</v>
      </c>
    </row>
    <row r="809" spans="1:3" x14ac:dyDescent="0.45">
      <c r="A809" t="s">
        <v>472</v>
      </c>
      <c r="B809">
        <v>6.6</v>
      </c>
      <c r="C809" t="s">
        <v>1152</v>
      </c>
    </row>
    <row r="810" spans="1:3" x14ac:dyDescent="0.45">
      <c r="A810" t="s">
        <v>472</v>
      </c>
      <c r="B810">
        <v>6.6</v>
      </c>
      <c r="C810" t="s">
        <v>3824</v>
      </c>
    </row>
    <row r="811" spans="1:3" x14ac:dyDescent="0.45">
      <c r="A811" t="s">
        <v>472</v>
      </c>
      <c r="B811">
        <v>6.6</v>
      </c>
      <c r="C811" t="s">
        <v>3302</v>
      </c>
    </row>
    <row r="812" spans="1:3" x14ac:dyDescent="0.45">
      <c r="A812" t="s">
        <v>474</v>
      </c>
      <c r="B812">
        <v>6.7</v>
      </c>
      <c r="C812" t="s">
        <v>451</v>
      </c>
    </row>
    <row r="813" spans="1:3" x14ac:dyDescent="0.45">
      <c r="A813" t="s">
        <v>474</v>
      </c>
      <c r="B813">
        <v>6.7</v>
      </c>
      <c r="C813" t="s">
        <v>320</v>
      </c>
    </row>
    <row r="814" spans="1:3" x14ac:dyDescent="0.45">
      <c r="A814" t="s">
        <v>474</v>
      </c>
      <c r="B814">
        <v>6.7</v>
      </c>
      <c r="C814" t="s">
        <v>3824</v>
      </c>
    </row>
    <row r="815" spans="1:3" x14ac:dyDescent="0.45">
      <c r="A815" t="s">
        <v>474</v>
      </c>
      <c r="B815">
        <v>6.7</v>
      </c>
      <c r="C815" t="s">
        <v>3302</v>
      </c>
    </row>
    <row r="816" spans="1:3" x14ac:dyDescent="0.45">
      <c r="A816" t="s">
        <v>477</v>
      </c>
      <c r="B816">
        <v>6.2</v>
      </c>
      <c r="C816" t="s">
        <v>451</v>
      </c>
    </row>
    <row r="817" spans="1:3" x14ac:dyDescent="0.45">
      <c r="A817" t="s">
        <v>477</v>
      </c>
      <c r="B817">
        <v>6.2</v>
      </c>
      <c r="C817" t="s">
        <v>6206</v>
      </c>
    </row>
    <row r="818" spans="1:3" x14ac:dyDescent="0.45">
      <c r="A818" t="s">
        <v>477</v>
      </c>
      <c r="B818">
        <v>6.2</v>
      </c>
      <c r="C818" t="s">
        <v>3824</v>
      </c>
    </row>
    <row r="819" spans="1:3" x14ac:dyDescent="0.45">
      <c r="A819" t="s">
        <v>477</v>
      </c>
      <c r="B819">
        <v>6.2</v>
      </c>
      <c r="C819" t="s">
        <v>3302</v>
      </c>
    </row>
    <row r="820" spans="1:3" x14ac:dyDescent="0.45">
      <c r="A820" t="s">
        <v>479</v>
      </c>
      <c r="B820">
        <v>6.1</v>
      </c>
      <c r="C820" t="s">
        <v>451</v>
      </c>
    </row>
    <row r="821" spans="1:3" x14ac:dyDescent="0.45">
      <c r="A821" t="s">
        <v>479</v>
      </c>
      <c r="B821">
        <v>6.1</v>
      </c>
      <c r="C821" t="s">
        <v>6201</v>
      </c>
    </row>
    <row r="822" spans="1:3" x14ac:dyDescent="0.45">
      <c r="A822" t="s">
        <v>479</v>
      </c>
      <c r="B822">
        <v>6.1</v>
      </c>
      <c r="C822" t="s">
        <v>6205</v>
      </c>
    </row>
    <row r="823" spans="1:3" x14ac:dyDescent="0.45">
      <c r="A823" t="s">
        <v>482</v>
      </c>
      <c r="B823">
        <v>5.3</v>
      </c>
      <c r="C823" t="s">
        <v>565</v>
      </c>
    </row>
    <row r="824" spans="1:3" x14ac:dyDescent="0.45">
      <c r="A824" t="s">
        <v>482</v>
      </c>
      <c r="B824">
        <v>5.3</v>
      </c>
      <c r="C824" t="s">
        <v>1152</v>
      </c>
    </row>
    <row r="825" spans="1:3" x14ac:dyDescent="0.45">
      <c r="A825" t="s">
        <v>482</v>
      </c>
      <c r="B825">
        <v>5.3</v>
      </c>
      <c r="C825" t="s">
        <v>5546</v>
      </c>
    </row>
    <row r="826" spans="1:3" x14ac:dyDescent="0.45">
      <c r="A826" t="s">
        <v>485</v>
      </c>
      <c r="B826">
        <v>6.3</v>
      </c>
      <c r="C826" t="s">
        <v>451</v>
      </c>
    </row>
    <row r="827" spans="1:3" x14ac:dyDescent="0.45">
      <c r="A827" t="s">
        <v>485</v>
      </c>
      <c r="B827">
        <v>6.3</v>
      </c>
      <c r="C827" t="s">
        <v>565</v>
      </c>
    </row>
    <row r="828" spans="1:3" x14ac:dyDescent="0.45">
      <c r="A828" t="s">
        <v>485</v>
      </c>
      <c r="B828">
        <v>6.3</v>
      </c>
      <c r="C828" t="s">
        <v>5546</v>
      </c>
    </row>
    <row r="829" spans="1:3" x14ac:dyDescent="0.45">
      <c r="A829" t="s">
        <v>487</v>
      </c>
      <c r="B829">
        <v>7</v>
      </c>
      <c r="C829" t="s">
        <v>451</v>
      </c>
    </row>
    <row r="830" spans="1:3" x14ac:dyDescent="0.45">
      <c r="A830" t="s">
        <v>487</v>
      </c>
      <c r="B830">
        <v>7</v>
      </c>
      <c r="C830" t="s">
        <v>320</v>
      </c>
    </row>
    <row r="831" spans="1:3" x14ac:dyDescent="0.45">
      <c r="A831" t="s">
        <v>487</v>
      </c>
      <c r="B831">
        <v>7</v>
      </c>
      <c r="C831" t="s">
        <v>6203</v>
      </c>
    </row>
    <row r="832" spans="1:3" x14ac:dyDescent="0.45">
      <c r="A832" t="s">
        <v>487</v>
      </c>
      <c r="B832">
        <v>7</v>
      </c>
      <c r="C832" t="s">
        <v>3824</v>
      </c>
    </row>
    <row r="833" spans="1:3" x14ac:dyDescent="0.45">
      <c r="A833" t="s">
        <v>489</v>
      </c>
      <c r="B833">
        <v>7.6</v>
      </c>
      <c r="C833" t="s">
        <v>451</v>
      </c>
    </row>
    <row r="834" spans="1:3" x14ac:dyDescent="0.45">
      <c r="A834" t="s">
        <v>489</v>
      </c>
      <c r="B834">
        <v>7.6</v>
      </c>
      <c r="C834" t="s">
        <v>320</v>
      </c>
    </row>
    <row r="835" spans="1:3" x14ac:dyDescent="0.45">
      <c r="A835" t="s">
        <v>489</v>
      </c>
      <c r="B835">
        <v>7.6</v>
      </c>
      <c r="C835" t="s">
        <v>6199</v>
      </c>
    </row>
    <row r="836" spans="1:3" x14ac:dyDescent="0.45">
      <c r="A836" t="s">
        <v>489</v>
      </c>
      <c r="B836">
        <v>7.6</v>
      </c>
      <c r="C836" t="s">
        <v>3824</v>
      </c>
    </row>
    <row r="837" spans="1:3" x14ac:dyDescent="0.45">
      <c r="A837" t="s">
        <v>490</v>
      </c>
      <c r="B837">
        <v>6.7</v>
      </c>
      <c r="C837" t="s">
        <v>451</v>
      </c>
    </row>
    <row r="838" spans="1:3" x14ac:dyDescent="0.45">
      <c r="A838" t="s">
        <v>490</v>
      </c>
      <c r="B838">
        <v>6.7</v>
      </c>
      <c r="C838" t="s">
        <v>320</v>
      </c>
    </row>
    <row r="839" spans="1:3" x14ac:dyDescent="0.45">
      <c r="A839" t="s">
        <v>490</v>
      </c>
      <c r="B839">
        <v>6.7</v>
      </c>
      <c r="C839" t="s">
        <v>6199</v>
      </c>
    </row>
    <row r="840" spans="1:3" x14ac:dyDescent="0.45">
      <c r="A840" t="s">
        <v>490</v>
      </c>
      <c r="B840">
        <v>6.7</v>
      </c>
      <c r="C840" t="s">
        <v>3824</v>
      </c>
    </row>
    <row r="841" spans="1:3" x14ac:dyDescent="0.45">
      <c r="A841" t="s">
        <v>491</v>
      </c>
      <c r="B841">
        <v>8.1</v>
      </c>
      <c r="C841" t="s">
        <v>320</v>
      </c>
    </row>
    <row r="842" spans="1:3" x14ac:dyDescent="0.45">
      <c r="A842" t="s">
        <v>491</v>
      </c>
      <c r="B842">
        <v>8.1</v>
      </c>
      <c r="C842" t="s">
        <v>6200</v>
      </c>
    </row>
    <row r="843" spans="1:3" x14ac:dyDescent="0.45">
      <c r="A843" t="s">
        <v>491</v>
      </c>
      <c r="B843">
        <v>8.1</v>
      </c>
      <c r="C843" t="s">
        <v>565</v>
      </c>
    </row>
    <row r="844" spans="1:3" x14ac:dyDescent="0.45">
      <c r="A844" t="s">
        <v>491</v>
      </c>
      <c r="B844">
        <v>8.1</v>
      </c>
      <c r="C844" t="s">
        <v>6201</v>
      </c>
    </row>
    <row r="845" spans="1:3" x14ac:dyDescent="0.45">
      <c r="A845" t="s">
        <v>491</v>
      </c>
      <c r="B845">
        <v>8.1</v>
      </c>
      <c r="C845" t="s">
        <v>6199</v>
      </c>
    </row>
    <row r="846" spans="1:3" x14ac:dyDescent="0.45">
      <c r="A846" t="s">
        <v>492</v>
      </c>
      <c r="B846">
        <v>6.7</v>
      </c>
      <c r="C846" t="s">
        <v>451</v>
      </c>
    </row>
    <row r="847" spans="1:3" x14ac:dyDescent="0.45">
      <c r="A847" t="s">
        <v>492</v>
      </c>
      <c r="B847">
        <v>6.7</v>
      </c>
      <c r="C847" t="s">
        <v>320</v>
      </c>
    </row>
    <row r="848" spans="1:3" x14ac:dyDescent="0.45">
      <c r="A848" t="s">
        <v>492</v>
      </c>
      <c r="B848">
        <v>6.7</v>
      </c>
      <c r="C848" t="s">
        <v>3824</v>
      </c>
    </row>
    <row r="849" spans="1:3" x14ac:dyDescent="0.45">
      <c r="A849" t="s">
        <v>492</v>
      </c>
      <c r="B849">
        <v>6.7</v>
      </c>
      <c r="C849" t="s">
        <v>3302</v>
      </c>
    </row>
    <row r="850" spans="1:3" x14ac:dyDescent="0.45">
      <c r="A850" t="s">
        <v>493</v>
      </c>
      <c r="B850">
        <v>6.5</v>
      </c>
      <c r="C850" t="s">
        <v>451</v>
      </c>
    </row>
    <row r="851" spans="1:3" x14ac:dyDescent="0.45">
      <c r="A851" t="s">
        <v>493</v>
      </c>
      <c r="B851">
        <v>6.5</v>
      </c>
      <c r="C851" t="s">
        <v>320</v>
      </c>
    </row>
    <row r="852" spans="1:3" x14ac:dyDescent="0.45">
      <c r="A852" t="s">
        <v>493</v>
      </c>
      <c r="B852">
        <v>6.5</v>
      </c>
      <c r="C852" t="s">
        <v>6199</v>
      </c>
    </row>
    <row r="853" spans="1:3" x14ac:dyDescent="0.45">
      <c r="A853" t="s">
        <v>493</v>
      </c>
      <c r="B853">
        <v>6.5</v>
      </c>
      <c r="C853" t="s">
        <v>3824</v>
      </c>
    </row>
    <row r="854" spans="1:3" x14ac:dyDescent="0.45">
      <c r="A854" t="s">
        <v>495</v>
      </c>
      <c r="B854">
        <v>7.3</v>
      </c>
      <c r="C854" t="s">
        <v>320</v>
      </c>
    </row>
    <row r="855" spans="1:3" x14ac:dyDescent="0.45">
      <c r="A855" t="s">
        <v>495</v>
      </c>
      <c r="B855">
        <v>7.3</v>
      </c>
      <c r="C855" t="s">
        <v>6200</v>
      </c>
    </row>
    <row r="856" spans="1:3" x14ac:dyDescent="0.45">
      <c r="A856" t="s">
        <v>495</v>
      </c>
      <c r="B856">
        <v>7.3</v>
      </c>
      <c r="C856" t="s">
        <v>565</v>
      </c>
    </row>
    <row r="857" spans="1:3" x14ac:dyDescent="0.45">
      <c r="A857" t="s">
        <v>495</v>
      </c>
      <c r="B857">
        <v>7.3</v>
      </c>
      <c r="C857" t="s">
        <v>6201</v>
      </c>
    </row>
    <row r="858" spans="1:3" x14ac:dyDescent="0.45">
      <c r="A858" t="s">
        <v>495</v>
      </c>
      <c r="B858">
        <v>7.3</v>
      </c>
      <c r="C858" t="s">
        <v>6199</v>
      </c>
    </row>
    <row r="859" spans="1:3" x14ac:dyDescent="0.45">
      <c r="A859" t="s">
        <v>498</v>
      </c>
      <c r="B859">
        <v>6</v>
      </c>
      <c r="C859" t="s">
        <v>451</v>
      </c>
    </row>
    <row r="860" spans="1:3" x14ac:dyDescent="0.45">
      <c r="A860" t="s">
        <v>498</v>
      </c>
      <c r="B860">
        <v>6</v>
      </c>
      <c r="C860" t="s">
        <v>1152</v>
      </c>
    </row>
    <row r="861" spans="1:3" x14ac:dyDescent="0.45">
      <c r="A861" t="s">
        <v>498</v>
      </c>
      <c r="B861">
        <v>6</v>
      </c>
      <c r="C861" t="s">
        <v>6207</v>
      </c>
    </row>
    <row r="862" spans="1:3" x14ac:dyDescent="0.45">
      <c r="A862" t="s">
        <v>500</v>
      </c>
      <c r="B862">
        <v>6.1</v>
      </c>
      <c r="C862" t="s">
        <v>451</v>
      </c>
    </row>
    <row r="863" spans="1:3" x14ac:dyDescent="0.45">
      <c r="A863" t="s">
        <v>500</v>
      </c>
      <c r="B863">
        <v>6.1</v>
      </c>
      <c r="C863" t="s">
        <v>320</v>
      </c>
    </row>
    <row r="864" spans="1:3" x14ac:dyDescent="0.45">
      <c r="A864" t="s">
        <v>500</v>
      </c>
      <c r="B864">
        <v>6.1</v>
      </c>
      <c r="C864" t="s">
        <v>1152</v>
      </c>
    </row>
    <row r="865" spans="1:3" x14ac:dyDescent="0.45">
      <c r="A865" t="s">
        <v>500</v>
      </c>
      <c r="B865">
        <v>6.1</v>
      </c>
      <c r="C865" t="s">
        <v>6199</v>
      </c>
    </row>
    <row r="866" spans="1:3" x14ac:dyDescent="0.45">
      <c r="A866" t="s">
        <v>501</v>
      </c>
      <c r="B866">
        <v>5.9</v>
      </c>
      <c r="C866" t="s">
        <v>451</v>
      </c>
    </row>
    <row r="867" spans="1:3" x14ac:dyDescent="0.45">
      <c r="A867" t="s">
        <v>501</v>
      </c>
      <c r="B867">
        <v>5.9</v>
      </c>
      <c r="C867" t="s">
        <v>320</v>
      </c>
    </row>
    <row r="868" spans="1:3" x14ac:dyDescent="0.45">
      <c r="A868" t="s">
        <v>501</v>
      </c>
      <c r="B868">
        <v>5.9</v>
      </c>
      <c r="C868" t="s">
        <v>565</v>
      </c>
    </row>
    <row r="869" spans="1:3" x14ac:dyDescent="0.45">
      <c r="A869" t="s">
        <v>501</v>
      </c>
      <c r="B869">
        <v>5.9</v>
      </c>
      <c r="C869" t="s">
        <v>3824</v>
      </c>
    </row>
    <row r="870" spans="1:3" x14ac:dyDescent="0.45">
      <c r="A870" t="s">
        <v>503</v>
      </c>
      <c r="B870">
        <v>7.8</v>
      </c>
      <c r="C870" t="s">
        <v>320</v>
      </c>
    </row>
    <row r="871" spans="1:3" x14ac:dyDescent="0.45">
      <c r="A871" t="s">
        <v>503</v>
      </c>
      <c r="B871">
        <v>7.8</v>
      </c>
      <c r="C871" t="s">
        <v>1152</v>
      </c>
    </row>
    <row r="872" spans="1:3" x14ac:dyDescent="0.45">
      <c r="A872" t="s">
        <v>503</v>
      </c>
      <c r="B872">
        <v>7.8</v>
      </c>
      <c r="C872" t="s">
        <v>3824</v>
      </c>
    </row>
    <row r="873" spans="1:3" x14ac:dyDescent="0.45">
      <c r="A873" t="s">
        <v>503</v>
      </c>
      <c r="B873">
        <v>7.8</v>
      </c>
      <c r="C873" t="s">
        <v>3302</v>
      </c>
    </row>
    <row r="874" spans="1:3" x14ac:dyDescent="0.45">
      <c r="A874" t="s">
        <v>506</v>
      </c>
      <c r="B874">
        <v>5.8</v>
      </c>
      <c r="C874" t="s">
        <v>451</v>
      </c>
    </row>
    <row r="875" spans="1:3" x14ac:dyDescent="0.45">
      <c r="A875" t="s">
        <v>506</v>
      </c>
      <c r="B875">
        <v>5.8</v>
      </c>
      <c r="C875" t="s">
        <v>320</v>
      </c>
    </row>
    <row r="876" spans="1:3" x14ac:dyDescent="0.45">
      <c r="A876" t="s">
        <v>506</v>
      </c>
      <c r="B876">
        <v>5.8</v>
      </c>
      <c r="C876" t="s">
        <v>3302</v>
      </c>
    </row>
    <row r="877" spans="1:3" x14ac:dyDescent="0.45">
      <c r="A877" t="s">
        <v>508</v>
      </c>
      <c r="B877">
        <v>6.3</v>
      </c>
      <c r="C877" t="s">
        <v>451</v>
      </c>
    </row>
    <row r="878" spans="1:3" x14ac:dyDescent="0.45">
      <c r="A878" t="s">
        <v>508</v>
      </c>
      <c r="B878">
        <v>6.3</v>
      </c>
      <c r="C878" t="s">
        <v>320</v>
      </c>
    </row>
    <row r="879" spans="1:3" x14ac:dyDescent="0.45">
      <c r="A879" t="s">
        <v>508</v>
      </c>
      <c r="B879">
        <v>6.3</v>
      </c>
      <c r="C879" t="s">
        <v>565</v>
      </c>
    </row>
    <row r="880" spans="1:3" x14ac:dyDescent="0.45">
      <c r="A880" t="s">
        <v>508</v>
      </c>
      <c r="B880">
        <v>6.3</v>
      </c>
      <c r="C880" t="s">
        <v>3824</v>
      </c>
    </row>
    <row r="881" spans="1:3" x14ac:dyDescent="0.45">
      <c r="A881" t="s">
        <v>511</v>
      </c>
      <c r="B881">
        <v>4.3</v>
      </c>
      <c r="C881" t="s">
        <v>451</v>
      </c>
    </row>
    <row r="882" spans="1:3" x14ac:dyDescent="0.45">
      <c r="A882" t="s">
        <v>511</v>
      </c>
      <c r="B882">
        <v>4.3</v>
      </c>
      <c r="C882" t="s">
        <v>320</v>
      </c>
    </row>
    <row r="883" spans="1:3" x14ac:dyDescent="0.45">
      <c r="A883" t="s">
        <v>511</v>
      </c>
      <c r="B883">
        <v>4.3</v>
      </c>
      <c r="C883" t="s">
        <v>3824</v>
      </c>
    </row>
    <row r="884" spans="1:3" x14ac:dyDescent="0.45">
      <c r="A884" t="s">
        <v>514</v>
      </c>
      <c r="B884">
        <v>6.4</v>
      </c>
      <c r="C884" t="s">
        <v>451</v>
      </c>
    </row>
    <row r="885" spans="1:3" x14ac:dyDescent="0.45">
      <c r="A885" t="s">
        <v>514</v>
      </c>
      <c r="B885">
        <v>6.4</v>
      </c>
      <c r="C885" t="s">
        <v>320</v>
      </c>
    </row>
    <row r="886" spans="1:3" x14ac:dyDescent="0.45">
      <c r="A886" t="s">
        <v>514</v>
      </c>
      <c r="B886">
        <v>6.4</v>
      </c>
      <c r="C886" t="s">
        <v>565</v>
      </c>
    </row>
    <row r="887" spans="1:3" x14ac:dyDescent="0.45">
      <c r="A887" t="s">
        <v>514</v>
      </c>
      <c r="B887">
        <v>6.4</v>
      </c>
      <c r="C887" t="s">
        <v>6201</v>
      </c>
    </row>
    <row r="888" spans="1:3" x14ac:dyDescent="0.45">
      <c r="A888" t="s">
        <v>514</v>
      </c>
      <c r="B888">
        <v>6.4</v>
      </c>
      <c r="C888" t="s">
        <v>6199</v>
      </c>
    </row>
    <row r="889" spans="1:3" x14ac:dyDescent="0.45">
      <c r="A889" t="s">
        <v>516</v>
      </c>
      <c r="B889">
        <v>6.1</v>
      </c>
      <c r="C889" t="s">
        <v>451</v>
      </c>
    </row>
    <row r="890" spans="1:3" x14ac:dyDescent="0.45">
      <c r="A890" t="s">
        <v>516</v>
      </c>
      <c r="B890">
        <v>6.1</v>
      </c>
      <c r="C890" t="s">
        <v>320</v>
      </c>
    </row>
    <row r="891" spans="1:3" x14ac:dyDescent="0.45">
      <c r="A891" t="s">
        <v>516</v>
      </c>
      <c r="B891">
        <v>6.1</v>
      </c>
      <c r="C891" t="s">
        <v>1152</v>
      </c>
    </row>
    <row r="892" spans="1:3" x14ac:dyDescent="0.45">
      <c r="A892" t="s">
        <v>516</v>
      </c>
      <c r="B892">
        <v>6.1</v>
      </c>
      <c r="C892" t="s">
        <v>3302</v>
      </c>
    </row>
    <row r="893" spans="1:3" x14ac:dyDescent="0.45">
      <c r="A893" t="s">
        <v>518</v>
      </c>
      <c r="B893">
        <v>6.5</v>
      </c>
      <c r="C893" t="s">
        <v>451</v>
      </c>
    </row>
    <row r="894" spans="1:3" x14ac:dyDescent="0.45">
      <c r="A894" t="s">
        <v>518</v>
      </c>
      <c r="B894">
        <v>6.5</v>
      </c>
      <c r="C894" t="s">
        <v>320</v>
      </c>
    </row>
    <row r="895" spans="1:3" x14ac:dyDescent="0.45">
      <c r="A895" t="s">
        <v>518</v>
      </c>
      <c r="B895">
        <v>6.5</v>
      </c>
      <c r="C895" t="s">
        <v>3302</v>
      </c>
    </row>
    <row r="896" spans="1:3" x14ac:dyDescent="0.45">
      <c r="A896" t="s">
        <v>519</v>
      </c>
      <c r="B896">
        <v>7.1</v>
      </c>
      <c r="C896" t="s">
        <v>451</v>
      </c>
    </row>
    <row r="897" spans="1:3" x14ac:dyDescent="0.45">
      <c r="A897" t="s">
        <v>519</v>
      </c>
      <c r="B897">
        <v>7.1</v>
      </c>
      <c r="C897" t="s">
        <v>1152</v>
      </c>
    </row>
    <row r="898" spans="1:3" x14ac:dyDescent="0.45">
      <c r="A898" t="s">
        <v>519</v>
      </c>
      <c r="B898">
        <v>7.1</v>
      </c>
      <c r="C898" t="s">
        <v>6204</v>
      </c>
    </row>
    <row r="899" spans="1:3" x14ac:dyDescent="0.45">
      <c r="A899" t="s">
        <v>519</v>
      </c>
      <c r="B899">
        <v>7.1</v>
      </c>
      <c r="C899" t="s">
        <v>6207</v>
      </c>
    </row>
    <row r="900" spans="1:3" x14ac:dyDescent="0.45">
      <c r="A900" t="s">
        <v>522</v>
      </c>
      <c r="B900">
        <v>6.4</v>
      </c>
      <c r="C900" t="s">
        <v>6206</v>
      </c>
    </row>
    <row r="901" spans="1:3" x14ac:dyDescent="0.45">
      <c r="A901" t="s">
        <v>522</v>
      </c>
      <c r="B901">
        <v>6.4</v>
      </c>
      <c r="C901" t="s">
        <v>3302</v>
      </c>
    </row>
    <row r="902" spans="1:3" x14ac:dyDescent="0.45">
      <c r="A902" t="s">
        <v>524</v>
      </c>
      <c r="B902">
        <v>6.5</v>
      </c>
      <c r="C902" t="s">
        <v>451</v>
      </c>
    </row>
    <row r="903" spans="1:3" x14ac:dyDescent="0.45">
      <c r="A903" t="s">
        <v>524</v>
      </c>
      <c r="B903">
        <v>6.5</v>
      </c>
      <c r="C903" t="s">
        <v>565</v>
      </c>
    </row>
    <row r="904" spans="1:3" x14ac:dyDescent="0.45">
      <c r="A904" t="s">
        <v>524</v>
      </c>
      <c r="B904">
        <v>6.5</v>
      </c>
      <c r="C904" t="s">
        <v>6206</v>
      </c>
    </row>
    <row r="905" spans="1:3" x14ac:dyDescent="0.45">
      <c r="A905" t="s">
        <v>524</v>
      </c>
      <c r="B905">
        <v>6.5</v>
      </c>
      <c r="C905" t="s">
        <v>5546</v>
      </c>
    </row>
    <row r="906" spans="1:3" x14ac:dyDescent="0.45">
      <c r="A906" t="s">
        <v>524</v>
      </c>
      <c r="B906">
        <v>6.5</v>
      </c>
      <c r="C906" t="s">
        <v>3302</v>
      </c>
    </row>
    <row r="907" spans="1:3" x14ac:dyDescent="0.45">
      <c r="A907" t="s">
        <v>525</v>
      </c>
      <c r="B907">
        <v>6.3</v>
      </c>
      <c r="C907" t="s">
        <v>320</v>
      </c>
    </row>
    <row r="908" spans="1:3" x14ac:dyDescent="0.45">
      <c r="A908" t="s">
        <v>525</v>
      </c>
      <c r="B908">
        <v>6.3</v>
      </c>
      <c r="C908" t="s">
        <v>3824</v>
      </c>
    </row>
    <row r="909" spans="1:3" x14ac:dyDescent="0.45">
      <c r="A909" t="s">
        <v>525</v>
      </c>
      <c r="B909">
        <v>6.3</v>
      </c>
      <c r="C909" t="s">
        <v>3302</v>
      </c>
    </row>
    <row r="910" spans="1:3" x14ac:dyDescent="0.45">
      <c r="A910" t="s">
        <v>527</v>
      </c>
      <c r="B910">
        <v>7.5</v>
      </c>
      <c r="C910" t="s">
        <v>6208</v>
      </c>
    </row>
    <row r="911" spans="1:3" x14ac:dyDescent="0.45">
      <c r="A911" t="s">
        <v>527</v>
      </c>
      <c r="B911">
        <v>7.5</v>
      </c>
      <c r="C911" t="s">
        <v>1152</v>
      </c>
    </row>
    <row r="912" spans="1:3" x14ac:dyDescent="0.45">
      <c r="A912" t="s">
        <v>528</v>
      </c>
      <c r="B912">
        <v>4.9000000000000004</v>
      </c>
      <c r="C912" t="s">
        <v>320</v>
      </c>
    </row>
    <row r="913" spans="1:3" x14ac:dyDescent="0.45">
      <c r="A913" t="s">
        <v>528</v>
      </c>
      <c r="B913">
        <v>4.9000000000000004</v>
      </c>
      <c r="C913" t="s">
        <v>565</v>
      </c>
    </row>
    <row r="914" spans="1:3" x14ac:dyDescent="0.45">
      <c r="A914" t="s">
        <v>528</v>
      </c>
      <c r="B914">
        <v>4.9000000000000004</v>
      </c>
      <c r="C914" t="s">
        <v>6201</v>
      </c>
    </row>
    <row r="915" spans="1:3" x14ac:dyDescent="0.45">
      <c r="A915" t="s">
        <v>528</v>
      </c>
      <c r="B915">
        <v>4.9000000000000004</v>
      </c>
      <c r="C915" t="s">
        <v>6199</v>
      </c>
    </row>
    <row r="916" spans="1:3" x14ac:dyDescent="0.45">
      <c r="A916" t="s">
        <v>531</v>
      </c>
      <c r="B916">
        <v>5.8</v>
      </c>
      <c r="C916" t="s">
        <v>451</v>
      </c>
    </row>
    <row r="917" spans="1:3" x14ac:dyDescent="0.45">
      <c r="A917" t="s">
        <v>531</v>
      </c>
      <c r="B917">
        <v>5.8</v>
      </c>
      <c r="C917" t="s">
        <v>565</v>
      </c>
    </row>
    <row r="918" spans="1:3" x14ac:dyDescent="0.45">
      <c r="A918" t="s">
        <v>531</v>
      </c>
      <c r="B918">
        <v>5.8</v>
      </c>
      <c r="C918" t="s">
        <v>6206</v>
      </c>
    </row>
    <row r="919" spans="1:3" x14ac:dyDescent="0.45">
      <c r="A919" t="s">
        <v>531</v>
      </c>
      <c r="B919">
        <v>5.8</v>
      </c>
      <c r="C919" t="s">
        <v>3824</v>
      </c>
    </row>
    <row r="920" spans="1:3" x14ac:dyDescent="0.45">
      <c r="A920" t="s">
        <v>531</v>
      </c>
      <c r="B920">
        <v>5.8</v>
      </c>
      <c r="C920" t="s">
        <v>3302</v>
      </c>
    </row>
    <row r="921" spans="1:3" x14ac:dyDescent="0.45">
      <c r="A921" t="s">
        <v>534</v>
      </c>
      <c r="B921">
        <v>6.2</v>
      </c>
      <c r="C921" t="s">
        <v>451</v>
      </c>
    </row>
    <row r="922" spans="1:3" x14ac:dyDescent="0.45">
      <c r="A922" t="s">
        <v>534</v>
      </c>
      <c r="B922">
        <v>6.2</v>
      </c>
      <c r="C922" t="s">
        <v>1152</v>
      </c>
    </row>
    <row r="923" spans="1:3" x14ac:dyDescent="0.45">
      <c r="A923" t="s">
        <v>534</v>
      </c>
      <c r="B923">
        <v>6.2</v>
      </c>
      <c r="C923" t="s">
        <v>6199</v>
      </c>
    </row>
    <row r="924" spans="1:3" x14ac:dyDescent="0.45">
      <c r="A924" t="s">
        <v>534</v>
      </c>
      <c r="B924">
        <v>6.2</v>
      </c>
      <c r="C924" t="s">
        <v>6207</v>
      </c>
    </row>
    <row r="925" spans="1:3" x14ac:dyDescent="0.45">
      <c r="A925" t="s">
        <v>536</v>
      </c>
      <c r="B925">
        <v>5.5</v>
      </c>
      <c r="C925" t="s">
        <v>320</v>
      </c>
    </row>
    <row r="926" spans="1:3" x14ac:dyDescent="0.45">
      <c r="A926" t="s">
        <v>536</v>
      </c>
      <c r="B926">
        <v>5.5</v>
      </c>
      <c r="C926" t="s">
        <v>6200</v>
      </c>
    </row>
    <row r="927" spans="1:3" x14ac:dyDescent="0.45">
      <c r="A927" t="s">
        <v>536</v>
      </c>
      <c r="B927">
        <v>5.5</v>
      </c>
      <c r="C927" t="s">
        <v>565</v>
      </c>
    </row>
    <row r="928" spans="1:3" x14ac:dyDescent="0.45">
      <c r="A928" t="s">
        <v>536</v>
      </c>
      <c r="B928">
        <v>5.5</v>
      </c>
      <c r="C928" t="s">
        <v>6201</v>
      </c>
    </row>
    <row r="929" spans="1:3" x14ac:dyDescent="0.45">
      <c r="A929" t="s">
        <v>536</v>
      </c>
      <c r="B929">
        <v>5.5</v>
      </c>
      <c r="C929" t="s">
        <v>6199</v>
      </c>
    </row>
    <row r="930" spans="1:3" x14ac:dyDescent="0.45">
      <c r="A930" t="s">
        <v>539</v>
      </c>
      <c r="B930">
        <v>5.4</v>
      </c>
      <c r="C930" t="s">
        <v>6200</v>
      </c>
    </row>
    <row r="931" spans="1:3" x14ac:dyDescent="0.45">
      <c r="A931" t="s">
        <v>539</v>
      </c>
      <c r="B931">
        <v>5.4</v>
      </c>
      <c r="C931" t="s">
        <v>565</v>
      </c>
    </row>
    <row r="932" spans="1:3" x14ac:dyDescent="0.45">
      <c r="A932" t="s">
        <v>539</v>
      </c>
      <c r="B932">
        <v>5.4</v>
      </c>
      <c r="C932" t="s">
        <v>6201</v>
      </c>
    </row>
    <row r="933" spans="1:3" x14ac:dyDescent="0.45">
      <c r="A933" t="s">
        <v>539</v>
      </c>
      <c r="B933">
        <v>5.4</v>
      </c>
      <c r="C933" t="s">
        <v>6209</v>
      </c>
    </row>
    <row r="934" spans="1:3" x14ac:dyDescent="0.45">
      <c r="A934" t="s">
        <v>539</v>
      </c>
      <c r="B934">
        <v>5.4</v>
      </c>
      <c r="C934" t="s">
        <v>4585</v>
      </c>
    </row>
    <row r="935" spans="1:3" x14ac:dyDescent="0.45">
      <c r="A935" t="s">
        <v>541</v>
      </c>
      <c r="B935">
        <v>5.8</v>
      </c>
      <c r="C935" t="s">
        <v>451</v>
      </c>
    </row>
    <row r="936" spans="1:3" x14ac:dyDescent="0.45">
      <c r="A936" t="s">
        <v>541</v>
      </c>
      <c r="B936">
        <v>5.8</v>
      </c>
      <c r="C936" t="s">
        <v>320</v>
      </c>
    </row>
    <row r="937" spans="1:3" x14ac:dyDescent="0.45">
      <c r="A937" t="s">
        <v>541</v>
      </c>
      <c r="B937">
        <v>5.8</v>
      </c>
      <c r="C937" t="s">
        <v>6203</v>
      </c>
    </row>
    <row r="938" spans="1:3" x14ac:dyDescent="0.45">
      <c r="A938" t="s">
        <v>541</v>
      </c>
      <c r="B938">
        <v>5.8</v>
      </c>
      <c r="C938" t="s">
        <v>3824</v>
      </c>
    </row>
    <row r="939" spans="1:3" x14ac:dyDescent="0.45">
      <c r="A939" t="s">
        <v>541</v>
      </c>
      <c r="B939">
        <v>5.8</v>
      </c>
      <c r="C939" t="s">
        <v>3302</v>
      </c>
    </row>
    <row r="940" spans="1:3" x14ac:dyDescent="0.45">
      <c r="A940" t="s">
        <v>543</v>
      </c>
      <c r="B940">
        <v>7.1</v>
      </c>
      <c r="C940" t="s">
        <v>451</v>
      </c>
    </row>
    <row r="941" spans="1:3" x14ac:dyDescent="0.45">
      <c r="A941" t="s">
        <v>543</v>
      </c>
      <c r="B941">
        <v>7.1</v>
      </c>
      <c r="C941" t="s">
        <v>1152</v>
      </c>
    </row>
    <row r="942" spans="1:3" x14ac:dyDescent="0.45">
      <c r="A942" t="s">
        <v>543</v>
      </c>
      <c r="B942">
        <v>7.1</v>
      </c>
      <c r="C942" t="s">
        <v>3824</v>
      </c>
    </row>
    <row r="943" spans="1:3" x14ac:dyDescent="0.45">
      <c r="A943" t="s">
        <v>543</v>
      </c>
      <c r="B943">
        <v>7.1</v>
      </c>
      <c r="C943" t="s">
        <v>6205</v>
      </c>
    </row>
    <row r="944" spans="1:3" x14ac:dyDescent="0.45">
      <c r="A944" t="s">
        <v>544</v>
      </c>
      <c r="B944">
        <v>5.4</v>
      </c>
      <c r="C944" t="s">
        <v>320</v>
      </c>
    </row>
    <row r="945" spans="1:3" x14ac:dyDescent="0.45">
      <c r="A945" t="s">
        <v>544</v>
      </c>
      <c r="B945">
        <v>5.4</v>
      </c>
      <c r="C945" t="s">
        <v>6200</v>
      </c>
    </row>
    <row r="946" spans="1:3" x14ac:dyDescent="0.45">
      <c r="A946" t="s">
        <v>544</v>
      </c>
      <c r="B946">
        <v>5.4</v>
      </c>
      <c r="C946" t="s">
        <v>565</v>
      </c>
    </row>
    <row r="947" spans="1:3" x14ac:dyDescent="0.45">
      <c r="A947" t="s">
        <v>544</v>
      </c>
      <c r="B947">
        <v>5.4</v>
      </c>
      <c r="C947" t="s">
        <v>6201</v>
      </c>
    </row>
    <row r="948" spans="1:3" x14ac:dyDescent="0.45">
      <c r="A948" t="s">
        <v>544</v>
      </c>
      <c r="B948">
        <v>5.4</v>
      </c>
      <c r="C948" t="s">
        <v>6199</v>
      </c>
    </row>
    <row r="949" spans="1:3" x14ac:dyDescent="0.45">
      <c r="A949" t="s">
        <v>547</v>
      </c>
      <c r="B949">
        <v>6.7</v>
      </c>
      <c r="C949" t="s">
        <v>451</v>
      </c>
    </row>
    <row r="950" spans="1:3" x14ac:dyDescent="0.45">
      <c r="A950" t="s">
        <v>547</v>
      </c>
      <c r="B950">
        <v>6.7</v>
      </c>
      <c r="C950" t="s">
        <v>3824</v>
      </c>
    </row>
    <row r="951" spans="1:3" x14ac:dyDescent="0.45">
      <c r="A951" t="s">
        <v>549</v>
      </c>
      <c r="B951">
        <v>7.2</v>
      </c>
      <c r="C951" t="s">
        <v>451</v>
      </c>
    </row>
    <row r="952" spans="1:3" x14ac:dyDescent="0.45">
      <c r="A952" t="s">
        <v>549</v>
      </c>
      <c r="B952">
        <v>7.2</v>
      </c>
      <c r="C952" t="s">
        <v>320</v>
      </c>
    </row>
    <row r="953" spans="1:3" x14ac:dyDescent="0.45">
      <c r="A953" t="s">
        <v>549</v>
      </c>
      <c r="B953">
        <v>7.2</v>
      </c>
      <c r="C953" t="s">
        <v>3302</v>
      </c>
    </row>
    <row r="954" spans="1:3" x14ac:dyDescent="0.45">
      <c r="A954" t="s">
        <v>550</v>
      </c>
      <c r="B954">
        <v>8.8000000000000007</v>
      </c>
      <c r="C954" t="s">
        <v>451</v>
      </c>
    </row>
    <row r="955" spans="1:3" x14ac:dyDescent="0.45">
      <c r="A955" t="s">
        <v>550</v>
      </c>
      <c r="B955">
        <v>8.8000000000000007</v>
      </c>
      <c r="C955" t="s">
        <v>320</v>
      </c>
    </row>
    <row r="956" spans="1:3" x14ac:dyDescent="0.45">
      <c r="A956" t="s">
        <v>550</v>
      </c>
      <c r="B956">
        <v>8.8000000000000007</v>
      </c>
      <c r="C956" t="s">
        <v>1152</v>
      </c>
    </row>
    <row r="957" spans="1:3" x14ac:dyDescent="0.45">
      <c r="A957" t="s">
        <v>550</v>
      </c>
      <c r="B957">
        <v>8.8000000000000007</v>
      </c>
      <c r="C957" t="s">
        <v>6199</v>
      </c>
    </row>
    <row r="958" spans="1:3" x14ac:dyDescent="0.45">
      <c r="A958" t="s">
        <v>553</v>
      </c>
      <c r="B958">
        <v>5.8</v>
      </c>
      <c r="C958" t="s">
        <v>451</v>
      </c>
    </row>
    <row r="959" spans="1:3" x14ac:dyDescent="0.45">
      <c r="A959" t="s">
        <v>553</v>
      </c>
      <c r="B959">
        <v>5.8</v>
      </c>
      <c r="C959" t="s">
        <v>320</v>
      </c>
    </row>
    <row r="960" spans="1:3" x14ac:dyDescent="0.45">
      <c r="A960" t="s">
        <v>553</v>
      </c>
      <c r="B960">
        <v>5.8</v>
      </c>
      <c r="C960" t="s">
        <v>565</v>
      </c>
    </row>
    <row r="961" spans="1:3" x14ac:dyDescent="0.45">
      <c r="A961" t="s">
        <v>556</v>
      </c>
      <c r="B961">
        <v>6.8</v>
      </c>
      <c r="C961" t="s">
        <v>6208</v>
      </c>
    </row>
    <row r="962" spans="1:3" x14ac:dyDescent="0.45">
      <c r="A962" t="s">
        <v>556</v>
      </c>
      <c r="B962">
        <v>6.8</v>
      </c>
      <c r="C962" t="s">
        <v>1152</v>
      </c>
    </row>
    <row r="963" spans="1:3" x14ac:dyDescent="0.45">
      <c r="A963" t="s">
        <v>556</v>
      </c>
      <c r="B963">
        <v>6.8</v>
      </c>
      <c r="C963" t="s">
        <v>6205</v>
      </c>
    </row>
    <row r="964" spans="1:3" x14ac:dyDescent="0.45">
      <c r="A964" t="s">
        <v>558</v>
      </c>
      <c r="B964">
        <v>7.1</v>
      </c>
      <c r="C964" t="s">
        <v>451</v>
      </c>
    </row>
    <row r="965" spans="1:3" x14ac:dyDescent="0.45">
      <c r="A965" t="s">
        <v>558</v>
      </c>
      <c r="B965">
        <v>7.1</v>
      </c>
      <c r="C965" t="s">
        <v>6203</v>
      </c>
    </row>
    <row r="966" spans="1:3" x14ac:dyDescent="0.45">
      <c r="A966" t="s">
        <v>558</v>
      </c>
      <c r="B966">
        <v>7.1</v>
      </c>
      <c r="C966" t="s">
        <v>3824</v>
      </c>
    </row>
    <row r="967" spans="1:3" x14ac:dyDescent="0.45">
      <c r="A967" t="s">
        <v>558</v>
      </c>
      <c r="B967">
        <v>7.1</v>
      </c>
      <c r="C967" t="s">
        <v>3302</v>
      </c>
    </row>
    <row r="968" spans="1:3" x14ac:dyDescent="0.45">
      <c r="A968" t="s">
        <v>559</v>
      </c>
      <c r="B968">
        <v>7.2</v>
      </c>
      <c r="C968" t="s">
        <v>451</v>
      </c>
    </row>
    <row r="969" spans="1:3" x14ac:dyDescent="0.45">
      <c r="A969" t="s">
        <v>559</v>
      </c>
      <c r="B969">
        <v>7.2</v>
      </c>
      <c r="C969" t="s">
        <v>320</v>
      </c>
    </row>
    <row r="970" spans="1:3" x14ac:dyDescent="0.45">
      <c r="A970" t="s">
        <v>559</v>
      </c>
      <c r="B970">
        <v>7.2</v>
      </c>
      <c r="C970" t="s">
        <v>1152</v>
      </c>
    </row>
    <row r="971" spans="1:3" x14ac:dyDescent="0.45">
      <c r="A971" t="s">
        <v>559</v>
      </c>
      <c r="B971">
        <v>7.2</v>
      </c>
      <c r="C971" t="s">
        <v>6204</v>
      </c>
    </row>
    <row r="972" spans="1:3" x14ac:dyDescent="0.45">
      <c r="A972" t="s">
        <v>559</v>
      </c>
      <c r="B972">
        <v>7.2</v>
      </c>
      <c r="C972" t="s">
        <v>6207</v>
      </c>
    </row>
    <row r="973" spans="1:3" x14ac:dyDescent="0.45">
      <c r="A973" t="s">
        <v>560</v>
      </c>
      <c r="B973">
        <v>5.9</v>
      </c>
      <c r="C973" t="s">
        <v>320</v>
      </c>
    </row>
    <row r="974" spans="1:3" x14ac:dyDescent="0.45">
      <c r="A974" t="s">
        <v>560</v>
      </c>
      <c r="B974">
        <v>5.9</v>
      </c>
      <c r="C974" t="s">
        <v>565</v>
      </c>
    </row>
    <row r="975" spans="1:3" x14ac:dyDescent="0.45">
      <c r="A975" t="s">
        <v>560</v>
      </c>
      <c r="B975">
        <v>5.9</v>
      </c>
      <c r="C975" t="s">
        <v>6201</v>
      </c>
    </row>
    <row r="976" spans="1:3" x14ac:dyDescent="0.45">
      <c r="A976" t="s">
        <v>560</v>
      </c>
      <c r="B976">
        <v>5.9</v>
      </c>
      <c r="C976" t="s">
        <v>6199</v>
      </c>
    </row>
    <row r="977" spans="1:3" x14ac:dyDescent="0.45">
      <c r="A977" t="s">
        <v>563</v>
      </c>
      <c r="B977">
        <v>7.1</v>
      </c>
      <c r="C977" t="s">
        <v>6200</v>
      </c>
    </row>
    <row r="978" spans="1:3" x14ac:dyDescent="0.45">
      <c r="A978" t="s">
        <v>563</v>
      </c>
      <c r="B978">
        <v>7.1</v>
      </c>
      <c r="C978" t="s">
        <v>6201</v>
      </c>
    </row>
    <row r="979" spans="1:3" x14ac:dyDescent="0.45">
      <c r="A979" t="s">
        <v>563</v>
      </c>
      <c r="B979">
        <v>7.1</v>
      </c>
      <c r="C979" t="s">
        <v>6199</v>
      </c>
    </row>
    <row r="980" spans="1:3" x14ac:dyDescent="0.45">
      <c r="A980" t="s">
        <v>563</v>
      </c>
      <c r="B980">
        <v>7.1</v>
      </c>
      <c r="C980" t="s">
        <v>6202</v>
      </c>
    </row>
    <row r="981" spans="1:3" x14ac:dyDescent="0.45">
      <c r="A981" t="s">
        <v>563</v>
      </c>
      <c r="B981">
        <v>7.1</v>
      </c>
      <c r="C981" t="s">
        <v>5546</v>
      </c>
    </row>
    <row r="982" spans="1:3" x14ac:dyDescent="0.45">
      <c r="A982" t="s">
        <v>564</v>
      </c>
      <c r="B982">
        <v>8.1</v>
      </c>
      <c r="C982" t="s">
        <v>320</v>
      </c>
    </row>
    <row r="983" spans="1:3" x14ac:dyDescent="0.45">
      <c r="A983" t="s">
        <v>564</v>
      </c>
      <c r="B983">
        <v>8.1</v>
      </c>
      <c r="C983" t="s">
        <v>1152</v>
      </c>
    </row>
    <row r="984" spans="1:3" x14ac:dyDescent="0.45">
      <c r="A984" t="s">
        <v>564</v>
      </c>
      <c r="B984">
        <v>8.1</v>
      </c>
      <c r="C984" t="s">
        <v>3824</v>
      </c>
    </row>
    <row r="985" spans="1:3" x14ac:dyDescent="0.45">
      <c r="A985" t="s">
        <v>567</v>
      </c>
      <c r="B985">
        <v>6.9</v>
      </c>
      <c r="C985" t="s">
        <v>451</v>
      </c>
    </row>
    <row r="986" spans="1:3" x14ac:dyDescent="0.45">
      <c r="A986" t="s">
        <v>567</v>
      </c>
      <c r="B986">
        <v>6.9</v>
      </c>
      <c r="C986" t="s">
        <v>320</v>
      </c>
    </row>
    <row r="987" spans="1:3" x14ac:dyDescent="0.45">
      <c r="A987" t="s">
        <v>567</v>
      </c>
      <c r="B987">
        <v>6.9</v>
      </c>
      <c r="C987" t="s">
        <v>5546</v>
      </c>
    </row>
    <row r="988" spans="1:3" x14ac:dyDescent="0.45">
      <c r="A988" t="s">
        <v>567</v>
      </c>
      <c r="B988">
        <v>6.9</v>
      </c>
      <c r="C988" t="s">
        <v>3824</v>
      </c>
    </row>
    <row r="989" spans="1:3" x14ac:dyDescent="0.45">
      <c r="A989" t="s">
        <v>567</v>
      </c>
      <c r="B989">
        <v>6.9</v>
      </c>
      <c r="C989" t="s">
        <v>3302</v>
      </c>
    </row>
    <row r="990" spans="1:3" x14ac:dyDescent="0.45">
      <c r="A990" t="s">
        <v>571</v>
      </c>
      <c r="B990">
        <v>4.4000000000000004</v>
      </c>
      <c r="C990" t="s">
        <v>565</v>
      </c>
    </row>
    <row r="991" spans="1:3" x14ac:dyDescent="0.45">
      <c r="A991" t="s">
        <v>571</v>
      </c>
      <c r="B991">
        <v>4.4000000000000004</v>
      </c>
      <c r="C991" t="s">
        <v>5546</v>
      </c>
    </row>
    <row r="992" spans="1:3" x14ac:dyDescent="0.45">
      <c r="A992" t="s">
        <v>573</v>
      </c>
      <c r="B992">
        <v>6.5</v>
      </c>
      <c r="C992" t="s">
        <v>451</v>
      </c>
    </row>
    <row r="993" spans="1:3" x14ac:dyDescent="0.45">
      <c r="A993" t="s">
        <v>573</v>
      </c>
      <c r="B993">
        <v>6.5</v>
      </c>
      <c r="C993" t="s">
        <v>6206</v>
      </c>
    </row>
    <row r="994" spans="1:3" x14ac:dyDescent="0.45">
      <c r="A994" t="s">
        <v>573</v>
      </c>
      <c r="B994">
        <v>6.5</v>
      </c>
      <c r="C994" t="s">
        <v>3302</v>
      </c>
    </row>
    <row r="995" spans="1:3" x14ac:dyDescent="0.45">
      <c r="A995" t="s">
        <v>576</v>
      </c>
      <c r="B995">
        <v>8.5</v>
      </c>
      <c r="C995" t="s">
        <v>451</v>
      </c>
    </row>
    <row r="996" spans="1:3" x14ac:dyDescent="0.45">
      <c r="A996" t="s">
        <v>576</v>
      </c>
      <c r="B996">
        <v>8.5</v>
      </c>
      <c r="C996" t="s">
        <v>1152</v>
      </c>
    </row>
    <row r="997" spans="1:3" x14ac:dyDescent="0.45">
      <c r="A997" t="s">
        <v>576</v>
      </c>
      <c r="B997">
        <v>8.5</v>
      </c>
      <c r="C997" t="s">
        <v>5546</v>
      </c>
    </row>
    <row r="998" spans="1:3" x14ac:dyDescent="0.45">
      <c r="A998" t="s">
        <v>577</v>
      </c>
      <c r="B998">
        <v>7.7</v>
      </c>
      <c r="C998" t="s">
        <v>451</v>
      </c>
    </row>
    <row r="999" spans="1:3" x14ac:dyDescent="0.45">
      <c r="A999" t="s">
        <v>577</v>
      </c>
      <c r="B999">
        <v>7.7</v>
      </c>
      <c r="C999" t="s">
        <v>6203</v>
      </c>
    </row>
    <row r="1000" spans="1:3" x14ac:dyDescent="0.45">
      <c r="A1000" t="s">
        <v>577</v>
      </c>
      <c r="B1000">
        <v>7.7</v>
      </c>
      <c r="C1000" t="s">
        <v>3824</v>
      </c>
    </row>
    <row r="1001" spans="1:3" x14ac:dyDescent="0.45">
      <c r="A1001" t="s">
        <v>577</v>
      </c>
      <c r="B1001">
        <v>7.7</v>
      </c>
      <c r="C1001" t="s">
        <v>3302</v>
      </c>
    </row>
    <row r="1002" spans="1:3" x14ac:dyDescent="0.45">
      <c r="A1002" t="s">
        <v>578</v>
      </c>
      <c r="B1002">
        <v>7.4</v>
      </c>
      <c r="C1002" t="s">
        <v>320</v>
      </c>
    </row>
    <row r="1003" spans="1:3" x14ac:dyDescent="0.45">
      <c r="A1003" t="s">
        <v>578</v>
      </c>
      <c r="B1003">
        <v>7.4</v>
      </c>
      <c r="C1003" t="s">
        <v>6201</v>
      </c>
    </row>
    <row r="1004" spans="1:3" x14ac:dyDescent="0.45">
      <c r="A1004" t="s">
        <v>578</v>
      </c>
      <c r="B1004">
        <v>7.4</v>
      </c>
      <c r="C1004" t="s">
        <v>6199</v>
      </c>
    </row>
    <row r="1005" spans="1:3" x14ac:dyDescent="0.45">
      <c r="A1005" t="s">
        <v>578</v>
      </c>
      <c r="B1005">
        <v>7.4</v>
      </c>
      <c r="C1005" t="s">
        <v>6203</v>
      </c>
    </row>
    <row r="1006" spans="1:3" x14ac:dyDescent="0.45">
      <c r="A1006" t="s">
        <v>579</v>
      </c>
      <c r="B1006">
        <v>8</v>
      </c>
      <c r="C1006" t="s">
        <v>451</v>
      </c>
    </row>
    <row r="1007" spans="1:3" x14ac:dyDescent="0.45">
      <c r="A1007" t="s">
        <v>579</v>
      </c>
      <c r="B1007">
        <v>8</v>
      </c>
      <c r="C1007" t="s">
        <v>320</v>
      </c>
    </row>
    <row r="1008" spans="1:3" x14ac:dyDescent="0.45">
      <c r="A1008" t="s">
        <v>579</v>
      </c>
      <c r="B1008">
        <v>8</v>
      </c>
      <c r="C1008" t="s">
        <v>3302</v>
      </c>
    </row>
    <row r="1009" spans="1:3" x14ac:dyDescent="0.45">
      <c r="A1009" t="s">
        <v>580</v>
      </c>
      <c r="B1009">
        <v>5.7</v>
      </c>
      <c r="C1009" t="s">
        <v>451</v>
      </c>
    </row>
    <row r="1010" spans="1:3" x14ac:dyDescent="0.45">
      <c r="A1010" t="s">
        <v>580</v>
      </c>
      <c r="B1010">
        <v>5.7</v>
      </c>
      <c r="C1010" t="s">
        <v>320</v>
      </c>
    </row>
    <row r="1011" spans="1:3" x14ac:dyDescent="0.45">
      <c r="A1011" t="s">
        <v>580</v>
      </c>
      <c r="B1011">
        <v>5.7</v>
      </c>
      <c r="C1011" t="s">
        <v>3824</v>
      </c>
    </row>
    <row r="1012" spans="1:3" x14ac:dyDescent="0.45">
      <c r="A1012" t="s">
        <v>580</v>
      </c>
      <c r="B1012">
        <v>5.7</v>
      </c>
      <c r="C1012" t="s">
        <v>3302</v>
      </c>
    </row>
    <row r="1013" spans="1:3" x14ac:dyDescent="0.45">
      <c r="A1013" t="s">
        <v>581</v>
      </c>
      <c r="B1013">
        <v>8.5</v>
      </c>
      <c r="C1013" t="s">
        <v>451</v>
      </c>
    </row>
    <row r="1014" spans="1:3" x14ac:dyDescent="0.45">
      <c r="A1014" t="s">
        <v>581</v>
      </c>
      <c r="B1014">
        <v>8.5</v>
      </c>
      <c r="C1014" t="s">
        <v>3824</v>
      </c>
    </row>
    <row r="1015" spans="1:3" x14ac:dyDescent="0.45">
      <c r="A1015" t="s">
        <v>583</v>
      </c>
      <c r="B1015">
        <v>7</v>
      </c>
      <c r="C1015" t="s">
        <v>6208</v>
      </c>
    </row>
    <row r="1016" spans="1:3" x14ac:dyDescent="0.45">
      <c r="A1016" t="s">
        <v>583</v>
      </c>
      <c r="B1016">
        <v>7</v>
      </c>
      <c r="C1016" t="s">
        <v>6206</v>
      </c>
    </row>
    <row r="1017" spans="1:3" x14ac:dyDescent="0.45">
      <c r="A1017" t="s">
        <v>583</v>
      </c>
      <c r="B1017">
        <v>7</v>
      </c>
      <c r="C1017" t="s">
        <v>1152</v>
      </c>
    </row>
    <row r="1018" spans="1:3" x14ac:dyDescent="0.45">
      <c r="A1018" t="s">
        <v>583</v>
      </c>
      <c r="B1018">
        <v>7</v>
      </c>
      <c r="C1018" t="s">
        <v>6204</v>
      </c>
    </row>
    <row r="1019" spans="1:3" x14ac:dyDescent="0.45">
      <c r="A1019" t="s">
        <v>583</v>
      </c>
      <c r="B1019">
        <v>7</v>
      </c>
      <c r="C1019" t="s">
        <v>5546</v>
      </c>
    </row>
    <row r="1020" spans="1:3" x14ac:dyDescent="0.45">
      <c r="A1020" t="s">
        <v>586</v>
      </c>
      <c r="B1020">
        <v>7.8</v>
      </c>
      <c r="C1020" t="s">
        <v>6208</v>
      </c>
    </row>
    <row r="1021" spans="1:3" x14ac:dyDescent="0.45">
      <c r="A1021" t="s">
        <v>586</v>
      </c>
      <c r="B1021">
        <v>7.8</v>
      </c>
      <c r="C1021" t="s">
        <v>6206</v>
      </c>
    </row>
    <row r="1022" spans="1:3" x14ac:dyDescent="0.45">
      <c r="A1022" t="s">
        <v>586</v>
      </c>
      <c r="B1022">
        <v>7.8</v>
      </c>
      <c r="C1022" t="s">
        <v>1152</v>
      </c>
    </row>
    <row r="1023" spans="1:3" x14ac:dyDescent="0.45">
      <c r="A1023" t="s">
        <v>589</v>
      </c>
      <c r="B1023">
        <v>7.2</v>
      </c>
      <c r="C1023" t="s">
        <v>451</v>
      </c>
    </row>
    <row r="1024" spans="1:3" x14ac:dyDescent="0.45">
      <c r="A1024" t="s">
        <v>589</v>
      </c>
      <c r="B1024">
        <v>7.2</v>
      </c>
      <c r="C1024" t="s">
        <v>565</v>
      </c>
    </row>
    <row r="1025" spans="1:3" x14ac:dyDescent="0.45">
      <c r="A1025" t="s">
        <v>589</v>
      </c>
      <c r="B1025">
        <v>7.2</v>
      </c>
      <c r="C1025" t="s">
        <v>3302</v>
      </c>
    </row>
    <row r="1026" spans="1:3" x14ac:dyDescent="0.45">
      <c r="A1026" t="s">
        <v>591</v>
      </c>
      <c r="B1026">
        <v>6.4</v>
      </c>
      <c r="C1026" t="s">
        <v>451</v>
      </c>
    </row>
    <row r="1027" spans="1:3" x14ac:dyDescent="0.45">
      <c r="A1027" t="s">
        <v>591</v>
      </c>
      <c r="B1027">
        <v>6.4</v>
      </c>
      <c r="C1027" t="s">
        <v>6206</v>
      </c>
    </row>
    <row r="1028" spans="1:3" x14ac:dyDescent="0.45">
      <c r="A1028" t="s">
        <v>591</v>
      </c>
      <c r="B1028">
        <v>6.4</v>
      </c>
      <c r="C1028" t="s">
        <v>3302</v>
      </c>
    </row>
    <row r="1029" spans="1:3" x14ac:dyDescent="0.45">
      <c r="A1029" t="s">
        <v>593</v>
      </c>
      <c r="B1029">
        <v>5.5</v>
      </c>
      <c r="C1029" t="s">
        <v>565</v>
      </c>
    </row>
    <row r="1030" spans="1:3" x14ac:dyDescent="0.45">
      <c r="A1030" t="s">
        <v>593</v>
      </c>
      <c r="B1030">
        <v>5.5</v>
      </c>
      <c r="C1030" t="s">
        <v>5546</v>
      </c>
    </row>
    <row r="1031" spans="1:3" x14ac:dyDescent="0.45">
      <c r="A1031" t="s">
        <v>596</v>
      </c>
      <c r="B1031">
        <v>6.7</v>
      </c>
      <c r="C1031" t="s">
        <v>451</v>
      </c>
    </row>
    <row r="1032" spans="1:3" x14ac:dyDescent="0.45">
      <c r="A1032" t="s">
        <v>596</v>
      </c>
      <c r="B1032">
        <v>6.7</v>
      </c>
      <c r="C1032" t="s">
        <v>565</v>
      </c>
    </row>
    <row r="1033" spans="1:3" x14ac:dyDescent="0.45">
      <c r="A1033" t="s">
        <v>596</v>
      </c>
      <c r="B1033">
        <v>6.7</v>
      </c>
      <c r="C1033" t="s">
        <v>6206</v>
      </c>
    </row>
    <row r="1034" spans="1:3" x14ac:dyDescent="0.45">
      <c r="A1034" t="s">
        <v>599</v>
      </c>
      <c r="B1034">
        <v>6.1</v>
      </c>
      <c r="C1034" t="s">
        <v>451</v>
      </c>
    </row>
    <row r="1035" spans="1:3" x14ac:dyDescent="0.45">
      <c r="A1035" t="s">
        <v>599</v>
      </c>
      <c r="B1035">
        <v>6.1</v>
      </c>
      <c r="C1035" t="s">
        <v>1152</v>
      </c>
    </row>
    <row r="1036" spans="1:3" x14ac:dyDescent="0.45">
      <c r="A1036" t="s">
        <v>599</v>
      </c>
      <c r="B1036">
        <v>6.1</v>
      </c>
      <c r="C1036" t="s">
        <v>6203</v>
      </c>
    </row>
    <row r="1037" spans="1:3" x14ac:dyDescent="0.45">
      <c r="A1037" t="s">
        <v>599</v>
      </c>
      <c r="B1037">
        <v>6.1</v>
      </c>
      <c r="C1037" t="s">
        <v>3302</v>
      </c>
    </row>
    <row r="1038" spans="1:3" x14ac:dyDescent="0.45">
      <c r="A1038" t="s">
        <v>602</v>
      </c>
      <c r="B1038">
        <v>8.5</v>
      </c>
      <c r="C1038" t="s">
        <v>1152</v>
      </c>
    </row>
    <row r="1039" spans="1:3" x14ac:dyDescent="0.45">
      <c r="A1039" t="s">
        <v>602</v>
      </c>
      <c r="B1039">
        <v>8.5</v>
      </c>
      <c r="C1039" t="s">
        <v>4585</v>
      </c>
    </row>
    <row r="1040" spans="1:3" x14ac:dyDescent="0.45">
      <c r="A1040" t="s">
        <v>606</v>
      </c>
      <c r="B1040">
        <v>6.9</v>
      </c>
      <c r="C1040" t="s">
        <v>6200</v>
      </c>
    </row>
    <row r="1041" spans="1:3" x14ac:dyDescent="0.45">
      <c r="A1041" t="s">
        <v>606</v>
      </c>
      <c r="B1041">
        <v>6.9</v>
      </c>
      <c r="C1041" t="s">
        <v>1152</v>
      </c>
    </row>
    <row r="1042" spans="1:3" x14ac:dyDescent="0.45">
      <c r="A1042" t="s">
        <v>606</v>
      </c>
      <c r="B1042">
        <v>6.9</v>
      </c>
      <c r="C1042" t="s">
        <v>6201</v>
      </c>
    </row>
    <row r="1043" spans="1:3" x14ac:dyDescent="0.45">
      <c r="A1043" t="s">
        <v>606</v>
      </c>
      <c r="B1043">
        <v>6.9</v>
      </c>
      <c r="C1043" t="s">
        <v>6202</v>
      </c>
    </row>
    <row r="1044" spans="1:3" x14ac:dyDescent="0.45">
      <c r="A1044" t="s">
        <v>606</v>
      </c>
      <c r="B1044">
        <v>6.9</v>
      </c>
      <c r="C1044" t="s">
        <v>5546</v>
      </c>
    </row>
    <row r="1045" spans="1:3" x14ac:dyDescent="0.45">
      <c r="A1045" t="s">
        <v>608</v>
      </c>
      <c r="B1045">
        <v>7.3</v>
      </c>
      <c r="C1045" t="s">
        <v>320</v>
      </c>
    </row>
    <row r="1046" spans="1:3" x14ac:dyDescent="0.45">
      <c r="A1046" t="s">
        <v>608</v>
      </c>
      <c r="B1046">
        <v>7.3</v>
      </c>
      <c r="C1046" t="s">
        <v>6200</v>
      </c>
    </row>
    <row r="1047" spans="1:3" x14ac:dyDescent="0.45">
      <c r="A1047" t="s">
        <v>608</v>
      </c>
      <c r="B1047">
        <v>7.3</v>
      </c>
      <c r="C1047" t="s">
        <v>565</v>
      </c>
    </row>
    <row r="1048" spans="1:3" x14ac:dyDescent="0.45">
      <c r="A1048" t="s">
        <v>608</v>
      </c>
      <c r="B1048">
        <v>7.3</v>
      </c>
      <c r="C1048" t="s">
        <v>6201</v>
      </c>
    </row>
    <row r="1049" spans="1:3" x14ac:dyDescent="0.45">
      <c r="A1049" t="s">
        <v>608</v>
      </c>
      <c r="B1049">
        <v>7.3</v>
      </c>
      <c r="C1049" t="s">
        <v>6199</v>
      </c>
    </row>
    <row r="1050" spans="1:3" x14ac:dyDescent="0.45">
      <c r="A1050" t="s">
        <v>611</v>
      </c>
      <c r="B1050">
        <v>6.7</v>
      </c>
      <c r="C1050" t="s">
        <v>451</v>
      </c>
    </row>
    <row r="1051" spans="1:3" x14ac:dyDescent="0.45">
      <c r="A1051" t="s">
        <v>611</v>
      </c>
      <c r="B1051">
        <v>6.7</v>
      </c>
      <c r="C1051" t="s">
        <v>320</v>
      </c>
    </row>
    <row r="1052" spans="1:3" x14ac:dyDescent="0.45">
      <c r="A1052" t="s">
        <v>611</v>
      </c>
      <c r="B1052">
        <v>6.7</v>
      </c>
      <c r="C1052" t="s">
        <v>3302</v>
      </c>
    </row>
    <row r="1053" spans="1:3" x14ac:dyDescent="0.45">
      <c r="A1053" t="s">
        <v>613</v>
      </c>
      <c r="B1053">
        <v>6.9</v>
      </c>
      <c r="C1053" t="s">
        <v>451</v>
      </c>
    </row>
    <row r="1054" spans="1:3" x14ac:dyDescent="0.45">
      <c r="A1054" t="s">
        <v>613</v>
      </c>
      <c r="B1054">
        <v>6.9</v>
      </c>
      <c r="C1054" t="s">
        <v>320</v>
      </c>
    </row>
    <row r="1055" spans="1:3" x14ac:dyDescent="0.45">
      <c r="A1055" t="s">
        <v>613</v>
      </c>
      <c r="B1055">
        <v>6.9</v>
      </c>
      <c r="C1055" t="s">
        <v>565</v>
      </c>
    </row>
    <row r="1056" spans="1:3" x14ac:dyDescent="0.45">
      <c r="A1056" t="s">
        <v>613</v>
      </c>
      <c r="B1056">
        <v>6.9</v>
      </c>
      <c r="C1056" t="s">
        <v>6201</v>
      </c>
    </row>
    <row r="1057" spans="1:3" x14ac:dyDescent="0.45">
      <c r="A1057" t="s">
        <v>613</v>
      </c>
      <c r="B1057">
        <v>6.9</v>
      </c>
      <c r="C1057" t="s">
        <v>6203</v>
      </c>
    </row>
    <row r="1058" spans="1:3" x14ac:dyDescent="0.45">
      <c r="A1058" t="s">
        <v>615</v>
      </c>
      <c r="B1058">
        <v>5.0999999999999996</v>
      </c>
      <c r="C1058" t="s">
        <v>451</v>
      </c>
    </row>
    <row r="1059" spans="1:3" x14ac:dyDescent="0.45">
      <c r="A1059" t="s">
        <v>615</v>
      </c>
      <c r="B1059">
        <v>5.0999999999999996</v>
      </c>
      <c r="C1059" t="s">
        <v>320</v>
      </c>
    </row>
    <row r="1060" spans="1:3" x14ac:dyDescent="0.45">
      <c r="A1060" t="s">
        <v>615</v>
      </c>
      <c r="B1060">
        <v>5.0999999999999996</v>
      </c>
      <c r="C1060" t="s">
        <v>6201</v>
      </c>
    </row>
    <row r="1061" spans="1:3" x14ac:dyDescent="0.45">
      <c r="A1061" t="s">
        <v>615</v>
      </c>
      <c r="B1061">
        <v>5.0999999999999996</v>
      </c>
      <c r="C1061" t="s">
        <v>6199</v>
      </c>
    </row>
    <row r="1062" spans="1:3" x14ac:dyDescent="0.45">
      <c r="A1062" t="s">
        <v>617</v>
      </c>
      <c r="B1062">
        <v>6.8</v>
      </c>
      <c r="C1062" t="s">
        <v>320</v>
      </c>
    </row>
    <row r="1063" spans="1:3" x14ac:dyDescent="0.45">
      <c r="A1063" t="s">
        <v>617</v>
      </c>
      <c r="B1063">
        <v>6.8</v>
      </c>
      <c r="C1063" t="s">
        <v>1152</v>
      </c>
    </row>
    <row r="1064" spans="1:3" x14ac:dyDescent="0.45">
      <c r="A1064" t="s">
        <v>617</v>
      </c>
      <c r="B1064">
        <v>6.8</v>
      </c>
      <c r="C1064" t="s">
        <v>6201</v>
      </c>
    </row>
    <row r="1065" spans="1:3" x14ac:dyDescent="0.45">
      <c r="A1065" t="s">
        <v>617</v>
      </c>
      <c r="B1065">
        <v>6.8</v>
      </c>
      <c r="C1065" t="s">
        <v>6199</v>
      </c>
    </row>
    <row r="1066" spans="1:3" x14ac:dyDescent="0.45">
      <c r="A1066" t="s">
        <v>619</v>
      </c>
      <c r="B1066">
        <v>6.7</v>
      </c>
      <c r="C1066" t="s">
        <v>320</v>
      </c>
    </row>
    <row r="1067" spans="1:3" x14ac:dyDescent="0.45">
      <c r="A1067" t="s">
        <v>619</v>
      </c>
      <c r="B1067">
        <v>6.7</v>
      </c>
      <c r="C1067" t="s">
        <v>6200</v>
      </c>
    </row>
    <row r="1068" spans="1:3" x14ac:dyDescent="0.45">
      <c r="A1068" t="s">
        <v>619</v>
      </c>
      <c r="B1068">
        <v>6.7</v>
      </c>
      <c r="C1068" t="s">
        <v>6201</v>
      </c>
    </row>
    <row r="1069" spans="1:3" x14ac:dyDescent="0.45">
      <c r="A1069" t="s">
        <v>619</v>
      </c>
      <c r="B1069">
        <v>6.7</v>
      </c>
      <c r="C1069" t="s">
        <v>6199</v>
      </c>
    </row>
    <row r="1070" spans="1:3" x14ac:dyDescent="0.45">
      <c r="A1070" t="s">
        <v>622</v>
      </c>
      <c r="B1070">
        <v>6</v>
      </c>
      <c r="C1070" t="s">
        <v>451</v>
      </c>
    </row>
    <row r="1071" spans="1:3" x14ac:dyDescent="0.45">
      <c r="A1071" t="s">
        <v>622</v>
      </c>
      <c r="B1071">
        <v>6</v>
      </c>
      <c r="C1071" t="s">
        <v>5546</v>
      </c>
    </row>
    <row r="1072" spans="1:3" x14ac:dyDescent="0.45">
      <c r="A1072" t="s">
        <v>622</v>
      </c>
      <c r="B1072">
        <v>6</v>
      </c>
      <c r="C1072" t="s">
        <v>3302</v>
      </c>
    </row>
    <row r="1073" spans="1:3" x14ac:dyDescent="0.45">
      <c r="A1073" t="s">
        <v>625</v>
      </c>
      <c r="B1073">
        <v>5.7</v>
      </c>
      <c r="C1073" t="s">
        <v>451</v>
      </c>
    </row>
    <row r="1074" spans="1:3" x14ac:dyDescent="0.45">
      <c r="A1074" t="s">
        <v>625</v>
      </c>
      <c r="B1074">
        <v>5.7</v>
      </c>
      <c r="C1074" t="s">
        <v>6199</v>
      </c>
    </row>
    <row r="1075" spans="1:3" x14ac:dyDescent="0.45">
      <c r="A1075" t="s">
        <v>625</v>
      </c>
      <c r="B1075">
        <v>5.7</v>
      </c>
      <c r="C1075" t="s">
        <v>2124</v>
      </c>
    </row>
    <row r="1076" spans="1:3" x14ac:dyDescent="0.45">
      <c r="A1076" t="s">
        <v>625</v>
      </c>
      <c r="B1076">
        <v>5.7</v>
      </c>
      <c r="C1076" t="s">
        <v>6203</v>
      </c>
    </row>
    <row r="1077" spans="1:3" x14ac:dyDescent="0.45">
      <c r="A1077" t="s">
        <v>627</v>
      </c>
      <c r="B1077">
        <v>8</v>
      </c>
      <c r="C1077" t="s">
        <v>320</v>
      </c>
    </row>
    <row r="1078" spans="1:3" x14ac:dyDescent="0.45">
      <c r="A1078" t="s">
        <v>627</v>
      </c>
      <c r="B1078">
        <v>8</v>
      </c>
      <c r="C1078" t="s">
        <v>1152</v>
      </c>
    </row>
    <row r="1079" spans="1:3" x14ac:dyDescent="0.45">
      <c r="A1079" t="s">
        <v>627</v>
      </c>
      <c r="B1079">
        <v>8</v>
      </c>
      <c r="C1079" t="s">
        <v>3302</v>
      </c>
    </row>
    <row r="1080" spans="1:3" x14ac:dyDescent="0.45">
      <c r="A1080" t="s">
        <v>629</v>
      </c>
      <c r="B1080">
        <v>8.1999999999999993</v>
      </c>
      <c r="C1080" t="s">
        <v>6208</v>
      </c>
    </row>
    <row r="1081" spans="1:3" x14ac:dyDescent="0.45">
      <c r="A1081" t="s">
        <v>629</v>
      </c>
      <c r="B1081">
        <v>8.1999999999999993</v>
      </c>
      <c r="C1081" t="s">
        <v>565</v>
      </c>
    </row>
    <row r="1082" spans="1:3" x14ac:dyDescent="0.45">
      <c r="A1082" t="s">
        <v>629</v>
      </c>
      <c r="B1082">
        <v>8.1999999999999993</v>
      </c>
      <c r="C1082" t="s">
        <v>6206</v>
      </c>
    </row>
    <row r="1083" spans="1:3" x14ac:dyDescent="0.45">
      <c r="A1083" t="s">
        <v>629</v>
      </c>
      <c r="B1083">
        <v>8.1999999999999993</v>
      </c>
      <c r="C1083" t="s">
        <v>1152</v>
      </c>
    </row>
    <row r="1084" spans="1:3" x14ac:dyDescent="0.45">
      <c r="A1084" t="s">
        <v>630</v>
      </c>
      <c r="B1084">
        <v>5.4</v>
      </c>
      <c r="C1084" t="s">
        <v>451</v>
      </c>
    </row>
    <row r="1085" spans="1:3" x14ac:dyDescent="0.45">
      <c r="A1085" t="s">
        <v>630</v>
      </c>
      <c r="B1085">
        <v>5.4</v>
      </c>
      <c r="C1085" t="s">
        <v>320</v>
      </c>
    </row>
    <row r="1086" spans="1:3" x14ac:dyDescent="0.45">
      <c r="A1086" t="s">
        <v>630</v>
      </c>
      <c r="B1086">
        <v>5.4</v>
      </c>
      <c r="C1086" t="s">
        <v>6199</v>
      </c>
    </row>
    <row r="1087" spans="1:3" x14ac:dyDescent="0.45">
      <c r="A1087" t="s">
        <v>632</v>
      </c>
      <c r="B1087">
        <v>7.2</v>
      </c>
      <c r="C1087" t="s">
        <v>451</v>
      </c>
    </row>
    <row r="1088" spans="1:3" x14ac:dyDescent="0.45">
      <c r="A1088" t="s">
        <v>632</v>
      </c>
      <c r="B1088">
        <v>7.2</v>
      </c>
      <c r="C1088" t="s">
        <v>3824</v>
      </c>
    </row>
    <row r="1089" spans="1:3" x14ac:dyDescent="0.45">
      <c r="A1089" t="s">
        <v>632</v>
      </c>
      <c r="B1089">
        <v>7.2</v>
      </c>
      <c r="C1089" t="s">
        <v>6207</v>
      </c>
    </row>
    <row r="1090" spans="1:3" x14ac:dyDescent="0.45">
      <c r="A1090" t="s">
        <v>635</v>
      </c>
      <c r="B1090">
        <v>7.5</v>
      </c>
      <c r="C1090" t="s">
        <v>1152</v>
      </c>
    </row>
    <row r="1091" spans="1:3" x14ac:dyDescent="0.45">
      <c r="A1091" t="s">
        <v>635</v>
      </c>
      <c r="B1091">
        <v>7.5</v>
      </c>
      <c r="C1091" t="s">
        <v>3824</v>
      </c>
    </row>
    <row r="1092" spans="1:3" x14ac:dyDescent="0.45">
      <c r="A1092" t="s">
        <v>637</v>
      </c>
      <c r="B1092">
        <v>7</v>
      </c>
      <c r="C1092" t="s">
        <v>451</v>
      </c>
    </row>
    <row r="1093" spans="1:3" x14ac:dyDescent="0.45">
      <c r="A1093" t="s">
        <v>637</v>
      </c>
      <c r="B1093">
        <v>7</v>
      </c>
      <c r="C1093" t="s">
        <v>320</v>
      </c>
    </row>
    <row r="1094" spans="1:3" x14ac:dyDescent="0.45">
      <c r="A1094" t="s">
        <v>637</v>
      </c>
      <c r="B1094">
        <v>7</v>
      </c>
      <c r="C1094" t="s">
        <v>6200</v>
      </c>
    </row>
    <row r="1095" spans="1:3" x14ac:dyDescent="0.45">
      <c r="A1095" t="s">
        <v>637</v>
      </c>
      <c r="B1095">
        <v>7</v>
      </c>
      <c r="C1095" t="s">
        <v>6201</v>
      </c>
    </row>
    <row r="1096" spans="1:3" x14ac:dyDescent="0.45">
      <c r="A1096" t="s">
        <v>637</v>
      </c>
      <c r="B1096">
        <v>7</v>
      </c>
      <c r="C1096" t="s">
        <v>6199</v>
      </c>
    </row>
    <row r="1097" spans="1:3" x14ac:dyDescent="0.45">
      <c r="A1097" t="s">
        <v>638</v>
      </c>
      <c r="B1097">
        <v>6</v>
      </c>
      <c r="C1097" t="s">
        <v>451</v>
      </c>
    </row>
    <row r="1098" spans="1:3" x14ac:dyDescent="0.45">
      <c r="A1098" t="s">
        <v>638</v>
      </c>
      <c r="B1098">
        <v>6</v>
      </c>
      <c r="C1098" t="s">
        <v>320</v>
      </c>
    </row>
    <row r="1099" spans="1:3" x14ac:dyDescent="0.45">
      <c r="A1099" t="s">
        <v>639</v>
      </c>
      <c r="B1099">
        <v>7.1</v>
      </c>
      <c r="C1099" t="s">
        <v>320</v>
      </c>
    </row>
    <row r="1100" spans="1:3" x14ac:dyDescent="0.45">
      <c r="A1100" t="s">
        <v>639</v>
      </c>
      <c r="B1100">
        <v>7.1</v>
      </c>
      <c r="C1100" t="s">
        <v>6200</v>
      </c>
    </row>
    <row r="1101" spans="1:3" x14ac:dyDescent="0.45">
      <c r="A1101" t="s">
        <v>639</v>
      </c>
      <c r="B1101">
        <v>7.1</v>
      </c>
      <c r="C1101" t="s">
        <v>6201</v>
      </c>
    </row>
    <row r="1102" spans="1:3" x14ac:dyDescent="0.45">
      <c r="A1102" t="s">
        <v>639</v>
      </c>
      <c r="B1102">
        <v>7.1</v>
      </c>
      <c r="C1102" t="s">
        <v>3824</v>
      </c>
    </row>
    <row r="1103" spans="1:3" x14ac:dyDescent="0.45">
      <c r="A1103" t="s">
        <v>642</v>
      </c>
      <c r="B1103">
        <v>5.4</v>
      </c>
      <c r="C1103" t="s">
        <v>320</v>
      </c>
    </row>
    <row r="1104" spans="1:3" x14ac:dyDescent="0.45">
      <c r="A1104" t="s">
        <v>642</v>
      </c>
      <c r="B1104">
        <v>5.4</v>
      </c>
      <c r="C1104" t="s">
        <v>565</v>
      </c>
    </row>
    <row r="1105" spans="1:3" x14ac:dyDescent="0.45">
      <c r="A1105" t="s">
        <v>642</v>
      </c>
      <c r="B1105">
        <v>5.4</v>
      </c>
      <c r="C1105" t="s">
        <v>3824</v>
      </c>
    </row>
    <row r="1106" spans="1:3" x14ac:dyDescent="0.45">
      <c r="A1106" t="s">
        <v>644</v>
      </c>
      <c r="B1106">
        <v>6.1</v>
      </c>
      <c r="C1106" t="s">
        <v>451</v>
      </c>
    </row>
    <row r="1107" spans="1:3" x14ac:dyDescent="0.45">
      <c r="A1107" t="s">
        <v>644</v>
      </c>
      <c r="B1107">
        <v>6.1</v>
      </c>
      <c r="C1107" t="s">
        <v>320</v>
      </c>
    </row>
    <row r="1108" spans="1:3" x14ac:dyDescent="0.45">
      <c r="A1108" t="s">
        <v>644</v>
      </c>
      <c r="B1108">
        <v>6.1</v>
      </c>
      <c r="C1108" t="s">
        <v>3302</v>
      </c>
    </row>
    <row r="1109" spans="1:3" x14ac:dyDescent="0.45">
      <c r="A1109" t="s">
        <v>647</v>
      </c>
      <c r="B1109">
        <v>5.3</v>
      </c>
      <c r="C1109" t="s">
        <v>451</v>
      </c>
    </row>
    <row r="1110" spans="1:3" x14ac:dyDescent="0.45">
      <c r="A1110" t="s">
        <v>647</v>
      </c>
      <c r="B1110">
        <v>5.3</v>
      </c>
      <c r="C1110" t="s">
        <v>6206</v>
      </c>
    </row>
    <row r="1111" spans="1:3" x14ac:dyDescent="0.45">
      <c r="A1111" t="s">
        <v>647</v>
      </c>
      <c r="B1111">
        <v>5.3</v>
      </c>
      <c r="C1111" t="s">
        <v>6205</v>
      </c>
    </row>
    <row r="1112" spans="1:3" x14ac:dyDescent="0.45">
      <c r="A1112" t="s">
        <v>647</v>
      </c>
      <c r="B1112">
        <v>5.3</v>
      </c>
      <c r="C1112" t="s">
        <v>3302</v>
      </c>
    </row>
    <row r="1113" spans="1:3" x14ac:dyDescent="0.45">
      <c r="A1113" t="s">
        <v>650</v>
      </c>
      <c r="B1113">
        <v>7</v>
      </c>
      <c r="C1113" t="s">
        <v>451</v>
      </c>
    </row>
    <row r="1114" spans="1:3" x14ac:dyDescent="0.45">
      <c r="A1114" t="s">
        <v>650</v>
      </c>
      <c r="B1114">
        <v>7</v>
      </c>
      <c r="C1114" t="s">
        <v>320</v>
      </c>
    </row>
    <row r="1115" spans="1:3" x14ac:dyDescent="0.45">
      <c r="A1115" t="s">
        <v>650</v>
      </c>
      <c r="B1115">
        <v>7</v>
      </c>
      <c r="C1115" t="s">
        <v>6208</v>
      </c>
    </row>
    <row r="1116" spans="1:3" x14ac:dyDescent="0.45">
      <c r="A1116" t="s">
        <v>650</v>
      </c>
      <c r="B1116">
        <v>7</v>
      </c>
      <c r="C1116" t="s">
        <v>1152</v>
      </c>
    </row>
    <row r="1117" spans="1:3" x14ac:dyDescent="0.45">
      <c r="A1117" t="s">
        <v>650</v>
      </c>
      <c r="B1117">
        <v>7</v>
      </c>
      <c r="C1117" t="s">
        <v>6204</v>
      </c>
    </row>
    <row r="1118" spans="1:3" x14ac:dyDescent="0.45">
      <c r="A1118" t="s">
        <v>650</v>
      </c>
      <c r="B1118">
        <v>7</v>
      </c>
      <c r="C1118" t="s">
        <v>3302</v>
      </c>
    </row>
    <row r="1119" spans="1:3" x14ac:dyDescent="0.45">
      <c r="A1119" t="s">
        <v>654</v>
      </c>
      <c r="B1119">
        <v>6.9</v>
      </c>
      <c r="C1119" t="s">
        <v>451</v>
      </c>
    </row>
    <row r="1120" spans="1:3" x14ac:dyDescent="0.45">
      <c r="A1120" t="s">
        <v>654</v>
      </c>
      <c r="B1120">
        <v>6.9</v>
      </c>
      <c r="C1120" t="s">
        <v>1152</v>
      </c>
    </row>
    <row r="1121" spans="1:3" x14ac:dyDescent="0.45">
      <c r="A1121" t="s">
        <v>654</v>
      </c>
      <c r="B1121">
        <v>6.9</v>
      </c>
      <c r="C1121" t="s">
        <v>3302</v>
      </c>
    </row>
    <row r="1122" spans="1:3" x14ac:dyDescent="0.45">
      <c r="A1122" t="s">
        <v>654</v>
      </c>
      <c r="B1122">
        <v>6.9</v>
      </c>
      <c r="C1122" t="s">
        <v>6207</v>
      </c>
    </row>
    <row r="1123" spans="1:3" x14ac:dyDescent="0.45">
      <c r="A1123" t="s">
        <v>656</v>
      </c>
      <c r="B1123">
        <v>7.2</v>
      </c>
      <c r="C1123" t="s">
        <v>320</v>
      </c>
    </row>
    <row r="1124" spans="1:3" x14ac:dyDescent="0.45">
      <c r="A1124" t="s">
        <v>656</v>
      </c>
      <c r="B1124">
        <v>7.2</v>
      </c>
      <c r="C1124" t="s">
        <v>6200</v>
      </c>
    </row>
    <row r="1125" spans="1:3" x14ac:dyDescent="0.45">
      <c r="A1125" t="s">
        <v>656</v>
      </c>
      <c r="B1125">
        <v>7.2</v>
      </c>
      <c r="C1125" t="s">
        <v>565</v>
      </c>
    </row>
    <row r="1126" spans="1:3" x14ac:dyDescent="0.45">
      <c r="A1126" t="s">
        <v>656</v>
      </c>
      <c r="B1126">
        <v>7.2</v>
      </c>
      <c r="C1126" t="s">
        <v>6201</v>
      </c>
    </row>
    <row r="1127" spans="1:3" x14ac:dyDescent="0.45">
      <c r="A1127" t="s">
        <v>659</v>
      </c>
      <c r="B1127">
        <v>7.3</v>
      </c>
      <c r="C1127" t="s">
        <v>1152</v>
      </c>
    </row>
    <row r="1128" spans="1:3" x14ac:dyDescent="0.45">
      <c r="A1128" t="s">
        <v>659</v>
      </c>
      <c r="B1128">
        <v>7.3</v>
      </c>
      <c r="C1128" t="s">
        <v>6203</v>
      </c>
    </row>
    <row r="1129" spans="1:3" x14ac:dyDescent="0.45">
      <c r="A1129" t="s">
        <v>659</v>
      </c>
      <c r="B1129">
        <v>7.3</v>
      </c>
      <c r="C1129" t="s">
        <v>3302</v>
      </c>
    </row>
    <row r="1130" spans="1:3" x14ac:dyDescent="0.45">
      <c r="A1130" t="s">
        <v>661</v>
      </c>
      <c r="B1130">
        <v>6.3</v>
      </c>
      <c r="C1130" t="s">
        <v>451</v>
      </c>
    </row>
    <row r="1131" spans="1:3" x14ac:dyDescent="0.45">
      <c r="A1131" t="s">
        <v>661</v>
      </c>
      <c r="B1131">
        <v>6.3</v>
      </c>
      <c r="C1131" t="s">
        <v>320</v>
      </c>
    </row>
    <row r="1132" spans="1:3" x14ac:dyDescent="0.45">
      <c r="A1132" t="s">
        <v>661</v>
      </c>
      <c r="B1132">
        <v>6.3</v>
      </c>
      <c r="C1132" t="s">
        <v>6199</v>
      </c>
    </row>
    <row r="1133" spans="1:3" x14ac:dyDescent="0.45">
      <c r="A1133" t="s">
        <v>661</v>
      </c>
      <c r="B1133">
        <v>6.3</v>
      </c>
      <c r="C1133" t="s">
        <v>3302</v>
      </c>
    </row>
    <row r="1134" spans="1:3" x14ac:dyDescent="0.45">
      <c r="A1134" t="s">
        <v>663</v>
      </c>
      <c r="B1134">
        <v>7.5</v>
      </c>
      <c r="C1134" t="s">
        <v>6206</v>
      </c>
    </row>
    <row r="1135" spans="1:3" x14ac:dyDescent="0.45">
      <c r="A1135" t="s">
        <v>663</v>
      </c>
      <c r="B1135">
        <v>7.5</v>
      </c>
      <c r="C1135" t="s">
        <v>1152</v>
      </c>
    </row>
    <row r="1136" spans="1:3" x14ac:dyDescent="0.45">
      <c r="A1136" t="s">
        <v>666</v>
      </c>
      <c r="B1136">
        <v>7.6</v>
      </c>
      <c r="C1136" t="s">
        <v>1152</v>
      </c>
    </row>
    <row r="1137" spans="1:3" x14ac:dyDescent="0.45">
      <c r="A1137" t="s">
        <v>666</v>
      </c>
      <c r="B1137">
        <v>7.6</v>
      </c>
      <c r="C1137" t="s">
        <v>6204</v>
      </c>
    </row>
    <row r="1138" spans="1:3" x14ac:dyDescent="0.45">
      <c r="A1138" t="s">
        <v>666</v>
      </c>
      <c r="B1138">
        <v>7.6</v>
      </c>
      <c r="C1138" t="s">
        <v>5546</v>
      </c>
    </row>
    <row r="1139" spans="1:3" x14ac:dyDescent="0.45">
      <c r="A1139" t="s">
        <v>666</v>
      </c>
      <c r="B1139">
        <v>7.6</v>
      </c>
      <c r="C1139" t="s">
        <v>6207</v>
      </c>
    </row>
    <row r="1140" spans="1:3" x14ac:dyDescent="0.45">
      <c r="A1140" t="s">
        <v>670</v>
      </c>
      <c r="B1140">
        <v>6.8</v>
      </c>
      <c r="C1140" t="s">
        <v>6200</v>
      </c>
    </row>
    <row r="1141" spans="1:3" x14ac:dyDescent="0.45">
      <c r="A1141" t="s">
        <v>670</v>
      </c>
      <c r="B1141">
        <v>6.8</v>
      </c>
      <c r="C1141" t="s">
        <v>565</v>
      </c>
    </row>
    <row r="1142" spans="1:3" x14ac:dyDescent="0.45">
      <c r="A1142" t="s">
        <v>670</v>
      </c>
      <c r="B1142">
        <v>6.8</v>
      </c>
      <c r="C1142" t="s">
        <v>6201</v>
      </c>
    </row>
    <row r="1143" spans="1:3" x14ac:dyDescent="0.45">
      <c r="A1143" t="s">
        <v>670</v>
      </c>
      <c r="B1143">
        <v>6.8</v>
      </c>
      <c r="C1143" t="s">
        <v>6205</v>
      </c>
    </row>
    <row r="1144" spans="1:3" x14ac:dyDescent="0.45">
      <c r="A1144" t="s">
        <v>673</v>
      </c>
      <c r="B1144">
        <v>5.2</v>
      </c>
      <c r="C1144" t="s">
        <v>565</v>
      </c>
    </row>
    <row r="1145" spans="1:3" x14ac:dyDescent="0.45">
      <c r="A1145" t="s">
        <v>673</v>
      </c>
      <c r="B1145">
        <v>5.2</v>
      </c>
      <c r="C1145" t="s">
        <v>3824</v>
      </c>
    </row>
    <row r="1146" spans="1:3" x14ac:dyDescent="0.45">
      <c r="A1146" t="s">
        <v>673</v>
      </c>
      <c r="B1146">
        <v>5.2</v>
      </c>
      <c r="C1146" t="s">
        <v>3302</v>
      </c>
    </row>
    <row r="1147" spans="1:3" x14ac:dyDescent="0.45">
      <c r="A1147" t="s">
        <v>675</v>
      </c>
      <c r="B1147">
        <v>7.7</v>
      </c>
      <c r="C1147" t="s">
        <v>1152</v>
      </c>
    </row>
    <row r="1148" spans="1:3" x14ac:dyDescent="0.45">
      <c r="A1148" t="s">
        <v>675</v>
      </c>
      <c r="B1148">
        <v>7.7</v>
      </c>
      <c r="C1148" t="s">
        <v>6204</v>
      </c>
    </row>
    <row r="1149" spans="1:3" x14ac:dyDescent="0.45">
      <c r="A1149" t="s">
        <v>675</v>
      </c>
      <c r="B1149">
        <v>7.7</v>
      </c>
      <c r="C1149" t="s">
        <v>6207</v>
      </c>
    </row>
    <row r="1150" spans="1:3" x14ac:dyDescent="0.45">
      <c r="A1150" t="s">
        <v>677</v>
      </c>
      <c r="B1150">
        <v>6.2</v>
      </c>
      <c r="C1150" t="s">
        <v>565</v>
      </c>
    </row>
    <row r="1151" spans="1:3" x14ac:dyDescent="0.45">
      <c r="A1151" t="s">
        <v>679</v>
      </c>
      <c r="B1151">
        <v>7.7</v>
      </c>
      <c r="C1151" t="s">
        <v>451</v>
      </c>
    </row>
    <row r="1152" spans="1:3" x14ac:dyDescent="0.45">
      <c r="A1152" t="s">
        <v>679</v>
      </c>
      <c r="B1152">
        <v>7.7</v>
      </c>
      <c r="C1152" t="s">
        <v>320</v>
      </c>
    </row>
    <row r="1153" spans="1:3" x14ac:dyDescent="0.45">
      <c r="A1153" t="s">
        <v>679</v>
      </c>
      <c r="B1153">
        <v>7.7</v>
      </c>
      <c r="C1153" t="s">
        <v>3824</v>
      </c>
    </row>
    <row r="1154" spans="1:3" x14ac:dyDescent="0.45">
      <c r="A1154" t="s">
        <v>681</v>
      </c>
      <c r="B1154">
        <v>4.3</v>
      </c>
      <c r="C1154" t="s">
        <v>565</v>
      </c>
    </row>
    <row r="1155" spans="1:3" x14ac:dyDescent="0.45">
      <c r="A1155" t="s">
        <v>681</v>
      </c>
      <c r="B1155">
        <v>4.3</v>
      </c>
      <c r="C1155" t="s">
        <v>1152</v>
      </c>
    </row>
    <row r="1156" spans="1:3" x14ac:dyDescent="0.45">
      <c r="A1156" t="s">
        <v>681</v>
      </c>
      <c r="B1156">
        <v>4.3</v>
      </c>
      <c r="C1156" t="s">
        <v>5546</v>
      </c>
    </row>
    <row r="1157" spans="1:3" x14ac:dyDescent="0.45">
      <c r="A1157" t="s">
        <v>684</v>
      </c>
      <c r="B1157">
        <v>6.9</v>
      </c>
      <c r="C1157" t="s">
        <v>320</v>
      </c>
    </row>
    <row r="1158" spans="1:3" x14ac:dyDescent="0.45">
      <c r="A1158" t="s">
        <v>684</v>
      </c>
      <c r="B1158">
        <v>6.9</v>
      </c>
      <c r="C1158" t="s">
        <v>6200</v>
      </c>
    </row>
    <row r="1159" spans="1:3" x14ac:dyDescent="0.45">
      <c r="A1159" t="s">
        <v>684</v>
      </c>
      <c r="B1159">
        <v>6.9</v>
      </c>
      <c r="C1159" t="s">
        <v>565</v>
      </c>
    </row>
    <row r="1160" spans="1:3" x14ac:dyDescent="0.45">
      <c r="A1160" t="s">
        <v>684</v>
      </c>
      <c r="B1160">
        <v>6.9</v>
      </c>
      <c r="C1160" t="s">
        <v>6201</v>
      </c>
    </row>
    <row r="1161" spans="1:3" x14ac:dyDescent="0.45">
      <c r="A1161" t="s">
        <v>684</v>
      </c>
      <c r="B1161">
        <v>6.9</v>
      </c>
      <c r="C1161" t="s">
        <v>5546</v>
      </c>
    </row>
    <row r="1162" spans="1:3" x14ac:dyDescent="0.45">
      <c r="A1162" t="s">
        <v>685</v>
      </c>
      <c r="B1162">
        <v>6.6</v>
      </c>
      <c r="C1162" t="s">
        <v>320</v>
      </c>
    </row>
    <row r="1163" spans="1:3" x14ac:dyDescent="0.45">
      <c r="A1163" t="s">
        <v>685</v>
      </c>
      <c r="B1163">
        <v>6.6</v>
      </c>
      <c r="C1163" t="s">
        <v>6200</v>
      </c>
    </row>
    <row r="1164" spans="1:3" x14ac:dyDescent="0.45">
      <c r="A1164" t="s">
        <v>685</v>
      </c>
      <c r="B1164">
        <v>6.6</v>
      </c>
      <c r="C1164" t="s">
        <v>565</v>
      </c>
    </row>
    <row r="1165" spans="1:3" x14ac:dyDescent="0.45">
      <c r="A1165" t="s">
        <v>685</v>
      </c>
      <c r="B1165">
        <v>6.6</v>
      </c>
      <c r="C1165" t="s">
        <v>6201</v>
      </c>
    </row>
    <row r="1166" spans="1:3" x14ac:dyDescent="0.45">
      <c r="A1166" t="s">
        <v>687</v>
      </c>
      <c r="B1166">
        <v>7</v>
      </c>
      <c r="C1166" t="s">
        <v>1152</v>
      </c>
    </row>
    <row r="1167" spans="1:3" x14ac:dyDescent="0.45">
      <c r="A1167" t="s">
        <v>687</v>
      </c>
      <c r="B1167">
        <v>7</v>
      </c>
      <c r="C1167" t="s">
        <v>6201</v>
      </c>
    </row>
    <row r="1168" spans="1:3" x14ac:dyDescent="0.45">
      <c r="A1168" t="s">
        <v>687</v>
      </c>
      <c r="B1168">
        <v>7</v>
      </c>
      <c r="C1168" t="s">
        <v>6199</v>
      </c>
    </row>
    <row r="1169" spans="1:3" x14ac:dyDescent="0.45">
      <c r="A1169" t="s">
        <v>687</v>
      </c>
      <c r="B1169">
        <v>7</v>
      </c>
      <c r="C1169" t="s">
        <v>5546</v>
      </c>
    </row>
    <row r="1170" spans="1:3" x14ac:dyDescent="0.45">
      <c r="A1170" t="s">
        <v>689</v>
      </c>
      <c r="B1170">
        <v>6.7</v>
      </c>
      <c r="C1170" t="s">
        <v>1152</v>
      </c>
    </row>
    <row r="1171" spans="1:3" x14ac:dyDescent="0.45">
      <c r="A1171" t="s">
        <v>689</v>
      </c>
      <c r="B1171">
        <v>6.7</v>
      </c>
      <c r="C1171" t="s">
        <v>6199</v>
      </c>
    </row>
    <row r="1172" spans="1:3" x14ac:dyDescent="0.45">
      <c r="A1172" t="s">
        <v>689</v>
      </c>
      <c r="B1172">
        <v>6.7</v>
      </c>
      <c r="C1172" t="s">
        <v>3302</v>
      </c>
    </row>
    <row r="1173" spans="1:3" x14ac:dyDescent="0.45">
      <c r="A1173" t="s">
        <v>690</v>
      </c>
      <c r="B1173">
        <v>8.1999999999999993</v>
      </c>
      <c r="C1173" t="s">
        <v>320</v>
      </c>
    </row>
    <row r="1174" spans="1:3" x14ac:dyDescent="0.45">
      <c r="A1174" t="s">
        <v>690</v>
      </c>
      <c r="B1174">
        <v>8.1999999999999993</v>
      </c>
      <c r="C1174" t="s">
        <v>6200</v>
      </c>
    </row>
    <row r="1175" spans="1:3" x14ac:dyDescent="0.45">
      <c r="A1175" t="s">
        <v>690</v>
      </c>
      <c r="B1175">
        <v>8.1999999999999993</v>
      </c>
      <c r="C1175" t="s">
        <v>565</v>
      </c>
    </row>
    <row r="1176" spans="1:3" x14ac:dyDescent="0.45">
      <c r="A1176" t="s">
        <v>690</v>
      </c>
      <c r="B1176">
        <v>8.1999999999999993</v>
      </c>
      <c r="C1176" t="s">
        <v>6201</v>
      </c>
    </row>
    <row r="1177" spans="1:3" x14ac:dyDescent="0.45">
      <c r="A1177" t="s">
        <v>691</v>
      </c>
      <c r="B1177">
        <v>8.9</v>
      </c>
      <c r="C1177" t="s">
        <v>451</v>
      </c>
    </row>
    <row r="1178" spans="1:3" x14ac:dyDescent="0.45">
      <c r="A1178" t="s">
        <v>691</v>
      </c>
      <c r="B1178">
        <v>8.9</v>
      </c>
      <c r="C1178" t="s">
        <v>320</v>
      </c>
    </row>
    <row r="1179" spans="1:3" x14ac:dyDescent="0.45">
      <c r="A1179" t="s">
        <v>691</v>
      </c>
      <c r="B1179">
        <v>8.9</v>
      </c>
      <c r="C1179" t="s">
        <v>1152</v>
      </c>
    </row>
    <row r="1180" spans="1:3" x14ac:dyDescent="0.45">
      <c r="A1180" t="s">
        <v>691</v>
      </c>
      <c r="B1180">
        <v>8.9</v>
      </c>
      <c r="C1180" t="s">
        <v>6199</v>
      </c>
    </row>
    <row r="1181" spans="1:3" x14ac:dyDescent="0.45">
      <c r="A1181" t="s">
        <v>692</v>
      </c>
      <c r="B1181">
        <v>8.6999999999999993</v>
      </c>
      <c r="C1181" t="s">
        <v>451</v>
      </c>
    </row>
    <row r="1182" spans="1:3" x14ac:dyDescent="0.45">
      <c r="A1182" t="s">
        <v>692</v>
      </c>
      <c r="B1182">
        <v>8.6999999999999993</v>
      </c>
      <c r="C1182" t="s">
        <v>320</v>
      </c>
    </row>
    <row r="1183" spans="1:3" x14ac:dyDescent="0.45">
      <c r="A1183" t="s">
        <v>692</v>
      </c>
      <c r="B1183">
        <v>8.6999999999999993</v>
      </c>
      <c r="C1183" t="s">
        <v>1152</v>
      </c>
    </row>
    <row r="1184" spans="1:3" x14ac:dyDescent="0.45">
      <c r="A1184" t="s">
        <v>692</v>
      </c>
      <c r="B1184">
        <v>8.6999999999999993</v>
      </c>
      <c r="C1184" t="s">
        <v>6199</v>
      </c>
    </row>
    <row r="1185" spans="1:3" x14ac:dyDescent="0.45">
      <c r="A1185" t="s">
        <v>694</v>
      </c>
      <c r="B1185">
        <v>5.5</v>
      </c>
      <c r="C1185" t="s">
        <v>451</v>
      </c>
    </row>
    <row r="1186" spans="1:3" x14ac:dyDescent="0.45">
      <c r="A1186" t="s">
        <v>694</v>
      </c>
      <c r="B1186">
        <v>5.5</v>
      </c>
      <c r="C1186" t="s">
        <v>320</v>
      </c>
    </row>
    <row r="1187" spans="1:3" x14ac:dyDescent="0.45">
      <c r="A1187" t="s">
        <v>694</v>
      </c>
      <c r="B1187">
        <v>5.5</v>
      </c>
      <c r="C1187" t="s">
        <v>6199</v>
      </c>
    </row>
    <row r="1188" spans="1:3" x14ac:dyDescent="0.45">
      <c r="A1188" t="s">
        <v>695</v>
      </c>
      <c r="B1188">
        <v>5.7</v>
      </c>
      <c r="C1188" t="s">
        <v>451</v>
      </c>
    </row>
    <row r="1189" spans="1:3" x14ac:dyDescent="0.45">
      <c r="A1189" t="s">
        <v>695</v>
      </c>
      <c r="B1189">
        <v>5.7</v>
      </c>
      <c r="C1189" t="s">
        <v>320</v>
      </c>
    </row>
    <row r="1190" spans="1:3" x14ac:dyDescent="0.45">
      <c r="A1190" t="s">
        <v>695</v>
      </c>
      <c r="B1190">
        <v>5.7</v>
      </c>
      <c r="C1190" t="s">
        <v>6199</v>
      </c>
    </row>
    <row r="1191" spans="1:3" x14ac:dyDescent="0.45">
      <c r="A1191" t="s">
        <v>695</v>
      </c>
      <c r="B1191">
        <v>5.7</v>
      </c>
      <c r="C1191" t="s">
        <v>3302</v>
      </c>
    </row>
    <row r="1192" spans="1:3" x14ac:dyDescent="0.45">
      <c r="A1192" t="s">
        <v>698</v>
      </c>
      <c r="B1192">
        <v>6.3</v>
      </c>
      <c r="C1192" t="s">
        <v>1152</v>
      </c>
    </row>
    <row r="1193" spans="1:3" x14ac:dyDescent="0.45">
      <c r="A1193" t="s">
        <v>698</v>
      </c>
      <c r="B1193">
        <v>6.3</v>
      </c>
      <c r="C1193" t="s">
        <v>6203</v>
      </c>
    </row>
    <row r="1194" spans="1:3" x14ac:dyDescent="0.45">
      <c r="A1194" t="s">
        <v>698</v>
      </c>
      <c r="B1194">
        <v>6.3</v>
      </c>
      <c r="C1194" t="s">
        <v>5546</v>
      </c>
    </row>
    <row r="1195" spans="1:3" x14ac:dyDescent="0.45">
      <c r="A1195" t="s">
        <v>698</v>
      </c>
      <c r="B1195">
        <v>6.3</v>
      </c>
      <c r="C1195" t="s">
        <v>3824</v>
      </c>
    </row>
    <row r="1196" spans="1:3" x14ac:dyDescent="0.45">
      <c r="A1196" t="s">
        <v>698</v>
      </c>
      <c r="B1196">
        <v>6.3</v>
      </c>
      <c r="C1196" t="s">
        <v>3302</v>
      </c>
    </row>
    <row r="1197" spans="1:3" x14ac:dyDescent="0.45">
      <c r="A1197" t="s">
        <v>699</v>
      </c>
      <c r="B1197">
        <v>5.9</v>
      </c>
      <c r="C1197" t="s">
        <v>451</v>
      </c>
    </row>
    <row r="1198" spans="1:3" x14ac:dyDescent="0.45">
      <c r="A1198" t="s">
        <v>699</v>
      </c>
      <c r="B1198">
        <v>5.9</v>
      </c>
      <c r="C1198" t="s">
        <v>320</v>
      </c>
    </row>
    <row r="1199" spans="1:3" x14ac:dyDescent="0.45">
      <c r="A1199" t="s">
        <v>699</v>
      </c>
      <c r="B1199">
        <v>5.9</v>
      </c>
      <c r="C1199" t="s">
        <v>3824</v>
      </c>
    </row>
    <row r="1200" spans="1:3" x14ac:dyDescent="0.45">
      <c r="A1200" t="s">
        <v>699</v>
      </c>
      <c r="B1200">
        <v>5.9</v>
      </c>
      <c r="C1200" t="s">
        <v>3302</v>
      </c>
    </row>
    <row r="1201" spans="1:3" x14ac:dyDescent="0.45">
      <c r="A1201" t="s">
        <v>701</v>
      </c>
      <c r="B1201">
        <v>7.6</v>
      </c>
      <c r="C1201" t="s">
        <v>451</v>
      </c>
    </row>
    <row r="1202" spans="1:3" x14ac:dyDescent="0.45">
      <c r="A1202" t="s">
        <v>701</v>
      </c>
      <c r="B1202">
        <v>7.6</v>
      </c>
      <c r="C1202" t="s">
        <v>1152</v>
      </c>
    </row>
    <row r="1203" spans="1:3" x14ac:dyDescent="0.45">
      <c r="A1203" t="s">
        <v>701</v>
      </c>
      <c r="B1203">
        <v>7.6</v>
      </c>
      <c r="C1203" t="s">
        <v>3824</v>
      </c>
    </row>
    <row r="1204" spans="1:3" x14ac:dyDescent="0.45">
      <c r="A1204" t="s">
        <v>701</v>
      </c>
      <c r="B1204">
        <v>7.6</v>
      </c>
      <c r="C1204" t="s">
        <v>3302</v>
      </c>
    </row>
    <row r="1205" spans="1:3" x14ac:dyDescent="0.45">
      <c r="A1205" t="s">
        <v>703</v>
      </c>
      <c r="B1205">
        <v>6.6</v>
      </c>
      <c r="C1205" t="s">
        <v>320</v>
      </c>
    </row>
    <row r="1206" spans="1:3" x14ac:dyDescent="0.45">
      <c r="A1206" t="s">
        <v>703</v>
      </c>
      <c r="B1206">
        <v>6.6</v>
      </c>
      <c r="C1206" t="s">
        <v>6201</v>
      </c>
    </row>
    <row r="1207" spans="1:3" x14ac:dyDescent="0.45">
      <c r="A1207" t="s">
        <v>703</v>
      </c>
      <c r="B1207">
        <v>6.6</v>
      </c>
      <c r="C1207" t="s">
        <v>6199</v>
      </c>
    </row>
    <row r="1208" spans="1:3" x14ac:dyDescent="0.45">
      <c r="A1208" t="s">
        <v>705</v>
      </c>
      <c r="B1208">
        <v>5.3</v>
      </c>
      <c r="C1208" t="s">
        <v>451</v>
      </c>
    </row>
    <row r="1209" spans="1:3" x14ac:dyDescent="0.45">
      <c r="A1209" t="s">
        <v>705</v>
      </c>
      <c r="B1209">
        <v>5.3</v>
      </c>
      <c r="C1209" t="s">
        <v>3302</v>
      </c>
    </row>
    <row r="1210" spans="1:3" x14ac:dyDescent="0.45">
      <c r="A1210" t="s">
        <v>708</v>
      </c>
      <c r="B1210">
        <v>6</v>
      </c>
      <c r="C1210" t="s">
        <v>1152</v>
      </c>
    </row>
    <row r="1211" spans="1:3" x14ac:dyDescent="0.45">
      <c r="A1211" t="s">
        <v>708</v>
      </c>
      <c r="B1211">
        <v>6</v>
      </c>
      <c r="C1211" t="s">
        <v>6204</v>
      </c>
    </row>
    <row r="1212" spans="1:3" x14ac:dyDescent="0.45">
      <c r="A1212" t="s">
        <v>708</v>
      </c>
      <c r="B1212">
        <v>6</v>
      </c>
      <c r="C1212" t="s">
        <v>6207</v>
      </c>
    </row>
    <row r="1213" spans="1:3" x14ac:dyDescent="0.45">
      <c r="A1213" t="s">
        <v>708</v>
      </c>
      <c r="B1213">
        <v>6</v>
      </c>
      <c r="C1213" t="s">
        <v>4585</v>
      </c>
    </row>
    <row r="1214" spans="1:3" x14ac:dyDescent="0.45">
      <c r="A1214" t="s">
        <v>710</v>
      </c>
      <c r="B1214">
        <v>8</v>
      </c>
      <c r="C1214" t="s">
        <v>451</v>
      </c>
    </row>
    <row r="1215" spans="1:3" x14ac:dyDescent="0.45">
      <c r="A1215" t="s">
        <v>710</v>
      </c>
      <c r="B1215">
        <v>8</v>
      </c>
      <c r="C1215" t="s">
        <v>320</v>
      </c>
    </row>
    <row r="1216" spans="1:3" x14ac:dyDescent="0.45">
      <c r="A1216" t="s">
        <v>710</v>
      </c>
      <c r="B1216">
        <v>8</v>
      </c>
      <c r="C1216" t="s">
        <v>6200</v>
      </c>
    </row>
    <row r="1217" spans="1:3" x14ac:dyDescent="0.45">
      <c r="A1217" t="s">
        <v>710</v>
      </c>
      <c r="B1217">
        <v>8</v>
      </c>
      <c r="C1217" t="s">
        <v>6201</v>
      </c>
    </row>
    <row r="1218" spans="1:3" x14ac:dyDescent="0.45">
      <c r="A1218" t="s">
        <v>712</v>
      </c>
      <c r="B1218">
        <v>5.6</v>
      </c>
      <c r="C1218" t="s">
        <v>451</v>
      </c>
    </row>
    <row r="1219" spans="1:3" x14ac:dyDescent="0.45">
      <c r="A1219" t="s">
        <v>712</v>
      </c>
      <c r="B1219">
        <v>5.6</v>
      </c>
      <c r="C1219" t="s">
        <v>320</v>
      </c>
    </row>
    <row r="1220" spans="1:3" x14ac:dyDescent="0.45">
      <c r="A1220" t="s">
        <v>712</v>
      </c>
      <c r="B1220">
        <v>5.6</v>
      </c>
      <c r="C1220" t="s">
        <v>565</v>
      </c>
    </row>
    <row r="1221" spans="1:3" x14ac:dyDescent="0.45">
      <c r="A1221" t="s">
        <v>713</v>
      </c>
      <c r="B1221">
        <v>5.9</v>
      </c>
      <c r="C1221" t="s">
        <v>320</v>
      </c>
    </row>
    <row r="1222" spans="1:3" x14ac:dyDescent="0.45">
      <c r="A1222" t="s">
        <v>713</v>
      </c>
      <c r="B1222">
        <v>5.9</v>
      </c>
      <c r="C1222" t="s">
        <v>6201</v>
      </c>
    </row>
    <row r="1223" spans="1:3" x14ac:dyDescent="0.45">
      <c r="A1223" t="s">
        <v>713</v>
      </c>
      <c r="B1223">
        <v>5.9</v>
      </c>
      <c r="C1223" t="s">
        <v>6199</v>
      </c>
    </row>
    <row r="1224" spans="1:3" x14ac:dyDescent="0.45">
      <c r="A1224" t="s">
        <v>715</v>
      </c>
      <c r="B1224">
        <v>7.3</v>
      </c>
      <c r="C1224" t="s">
        <v>320</v>
      </c>
    </row>
    <row r="1225" spans="1:3" x14ac:dyDescent="0.45">
      <c r="A1225" t="s">
        <v>715</v>
      </c>
      <c r="B1225">
        <v>7.3</v>
      </c>
      <c r="C1225" t="s">
        <v>565</v>
      </c>
    </row>
    <row r="1226" spans="1:3" x14ac:dyDescent="0.45">
      <c r="A1226" t="s">
        <v>715</v>
      </c>
      <c r="B1226">
        <v>7.3</v>
      </c>
      <c r="C1226" t="s">
        <v>6201</v>
      </c>
    </row>
    <row r="1227" spans="1:3" x14ac:dyDescent="0.45">
      <c r="A1227" t="s">
        <v>715</v>
      </c>
      <c r="B1227">
        <v>7.3</v>
      </c>
      <c r="C1227" t="s">
        <v>6203</v>
      </c>
    </row>
    <row r="1228" spans="1:3" x14ac:dyDescent="0.45">
      <c r="A1228" t="s">
        <v>715</v>
      </c>
      <c r="B1228">
        <v>7.3</v>
      </c>
      <c r="C1228" t="s">
        <v>3824</v>
      </c>
    </row>
    <row r="1229" spans="1:3" x14ac:dyDescent="0.45">
      <c r="A1229" t="s">
        <v>716</v>
      </c>
      <c r="B1229">
        <v>7.9</v>
      </c>
      <c r="C1229" t="s">
        <v>320</v>
      </c>
    </row>
    <row r="1230" spans="1:3" x14ac:dyDescent="0.45">
      <c r="A1230" t="s">
        <v>716</v>
      </c>
      <c r="B1230">
        <v>7.9</v>
      </c>
      <c r="C1230" t="s">
        <v>6200</v>
      </c>
    </row>
    <row r="1231" spans="1:3" x14ac:dyDescent="0.45">
      <c r="A1231" t="s">
        <v>716</v>
      </c>
      <c r="B1231">
        <v>7.9</v>
      </c>
      <c r="C1231" t="s">
        <v>565</v>
      </c>
    </row>
    <row r="1232" spans="1:3" x14ac:dyDescent="0.45">
      <c r="A1232" t="s">
        <v>716</v>
      </c>
      <c r="B1232">
        <v>7.9</v>
      </c>
      <c r="C1232" t="s">
        <v>6201</v>
      </c>
    </row>
    <row r="1233" spans="1:3" x14ac:dyDescent="0.45">
      <c r="A1233" t="s">
        <v>716</v>
      </c>
      <c r="B1233">
        <v>7.9</v>
      </c>
      <c r="C1233" t="s">
        <v>6199</v>
      </c>
    </row>
    <row r="1234" spans="1:3" x14ac:dyDescent="0.45">
      <c r="A1234" t="s">
        <v>717</v>
      </c>
      <c r="B1234">
        <v>6.8</v>
      </c>
      <c r="C1234" t="s">
        <v>451</v>
      </c>
    </row>
    <row r="1235" spans="1:3" x14ac:dyDescent="0.45">
      <c r="A1235" t="s">
        <v>717</v>
      </c>
      <c r="B1235">
        <v>6.8</v>
      </c>
      <c r="C1235" t="s">
        <v>3302</v>
      </c>
    </row>
    <row r="1236" spans="1:3" x14ac:dyDescent="0.45">
      <c r="A1236" t="s">
        <v>718</v>
      </c>
      <c r="B1236">
        <v>6.6</v>
      </c>
      <c r="C1236" t="s">
        <v>451</v>
      </c>
    </row>
    <row r="1237" spans="1:3" x14ac:dyDescent="0.45">
      <c r="A1237" t="s">
        <v>718</v>
      </c>
      <c r="B1237">
        <v>6.6</v>
      </c>
      <c r="C1237" t="s">
        <v>565</v>
      </c>
    </row>
    <row r="1238" spans="1:3" x14ac:dyDescent="0.45">
      <c r="A1238" t="s">
        <v>718</v>
      </c>
      <c r="B1238">
        <v>6.6</v>
      </c>
      <c r="C1238" t="s">
        <v>6206</v>
      </c>
    </row>
    <row r="1239" spans="1:3" x14ac:dyDescent="0.45">
      <c r="A1239" t="s">
        <v>718</v>
      </c>
      <c r="B1239">
        <v>6.6</v>
      </c>
      <c r="C1239" t="s">
        <v>3302</v>
      </c>
    </row>
    <row r="1240" spans="1:3" x14ac:dyDescent="0.45">
      <c r="A1240" t="s">
        <v>720</v>
      </c>
      <c r="B1240">
        <v>6.6</v>
      </c>
      <c r="C1240" t="s">
        <v>1152</v>
      </c>
    </row>
    <row r="1241" spans="1:3" x14ac:dyDescent="0.45">
      <c r="A1241" t="s">
        <v>720</v>
      </c>
      <c r="B1241">
        <v>6.6</v>
      </c>
      <c r="C1241" t="s">
        <v>6199</v>
      </c>
    </row>
    <row r="1242" spans="1:3" x14ac:dyDescent="0.45">
      <c r="A1242" t="s">
        <v>720</v>
      </c>
      <c r="B1242">
        <v>6.6</v>
      </c>
      <c r="C1242" t="s">
        <v>2124</v>
      </c>
    </row>
    <row r="1243" spans="1:3" x14ac:dyDescent="0.45">
      <c r="A1243" t="s">
        <v>720</v>
      </c>
      <c r="B1243">
        <v>6.6</v>
      </c>
      <c r="C1243" t="s">
        <v>6203</v>
      </c>
    </row>
    <row r="1244" spans="1:3" x14ac:dyDescent="0.45">
      <c r="A1244" t="s">
        <v>720</v>
      </c>
      <c r="B1244">
        <v>6.6</v>
      </c>
      <c r="C1244" t="s">
        <v>3302</v>
      </c>
    </row>
    <row r="1245" spans="1:3" x14ac:dyDescent="0.45">
      <c r="A1245" t="s">
        <v>723</v>
      </c>
      <c r="B1245">
        <v>7</v>
      </c>
      <c r="C1245" t="s">
        <v>6200</v>
      </c>
    </row>
    <row r="1246" spans="1:3" x14ac:dyDescent="0.45">
      <c r="A1246" t="s">
        <v>723</v>
      </c>
      <c r="B1246">
        <v>7</v>
      </c>
      <c r="C1246" t="s">
        <v>565</v>
      </c>
    </row>
    <row r="1247" spans="1:3" x14ac:dyDescent="0.45">
      <c r="A1247" t="s">
        <v>723</v>
      </c>
      <c r="B1247">
        <v>7</v>
      </c>
      <c r="C1247" t="s">
        <v>6201</v>
      </c>
    </row>
    <row r="1248" spans="1:3" x14ac:dyDescent="0.45">
      <c r="A1248" t="s">
        <v>723</v>
      </c>
      <c r="B1248">
        <v>7</v>
      </c>
      <c r="C1248" t="s">
        <v>3824</v>
      </c>
    </row>
    <row r="1249" spans="1:3" x14ac:dyDescent="0.45">
      <c r="A1249" t="s">
        <v>724</v>
      </c>
      <c r="B1249">
        <v>7</v>
      </c>
      <c r="C1249" t="s">
        <v>451</v>
      </c>
    </row>
    <row r="1250" spans="1:3" x14ac:dyDescent="0.45">
      <c r="A1250" t="s">
        <v>724</v>
      </c>
      <c r="B1250">
        <v>7</v>
      </c>
      <c r="C1250" t="s">
        <v>320</v>
      </c>
    </row>
    <row r="1251" spans="1:3" x14ac:dyDescent="0.45">
      <c r="A1251" t="s">
        <v>724</v>
      </c>
      <c r="B1251">
        <v>7</v>
      </c>
      <c r="C1251" t="s">
        <v>6200</v>
      </c>
    </row>
    <row r="1252" spans="1:3" x14ac:dyDescent="0.45">
      <c r="A1252" t="s">
        <v>724</v>
      </c>
      <c r="B1252">
        <v>7</v>
      </c>
      <c r="C1252" t="s">
        <v>565</v>
      </c>
    </row>
    <row r="1253" spans="1:3" x14ac:dyDescent="0.45">
      <c r="A1253" t="s">
        <v>724</v>
      </c>
      <c r="B1253">
        <v>7</v>
      </c>
      <c r="C1253" t="s">
        <v>6201</v>
      </c>
    </row>
    <row r="1254" spans="1:3" x14ac:dyDescent="0.45">
      <c r="A1254" t="s">
        <v>727</v>
      </c>
      <c r="B1254">
        <v>7.3</v>
      </c>
      <c r="C1254" t="s">
        <v>320</v>
      </c>
    </row>
    <row r="1255" spans="1:3" x14ac:dyDescent="0.45">
      <c r="A1255" t="s">
        <v>727</v>
      </c>
      <c r="B1255">
        <v>7.3</v>
      </c>
      <c r="C1255" t="s">
        <v>565</v>
      </c>
    </row>
    <row r="1256" spans="1:3" x14ac:dyDescent="0.45">
      <c r="A1256" t="s">
        <v>727</v>
      </c>
      <c r="B1256">
        <v>7.3</v>
      </c>
      <c r="C1256" t="s">
        <v>1152</v>
      </c>
    </row>
    <row r="1257" spans="1:3" x14ac:dyDescent="0.45">
      <c r="A1257" t="s">
        <v>727</v>
      </c>
      <c r="B1257">
        <v>7.3</v>
      </c>
      <c r="C1257" t="s">
        <v>6199</v>
      </c>
    </row>
    <row r="1258" spans="1:3" x14ac:dyDescent="0.45">
      <c r="A1258" t="s">
        <v>727</v>
      </c>
      <c r="B1258">
        <v>7.3</v>
      </c>
      <c r="C1258" t="s">
        <v>5546</v>
      </c>
    </row>
    <row r="1259" spans="1:3" x14ac:dyDescent="0.45">
      <c r="A1259" t="s">
        <v>729</v>
      </c>
      <c r="B1259">
        <v>5.5</v>
      </c>
      <c r="C1259" t="s">
        <v>451</v>
      </c>
    </row>
    <row r="1260" spans="1:3" x14ac:dyDescent="0.45">
      <c r="A1260" t="s">
        <v>729</v>
      </c>
      <c r="B1260">
        <v>5.5</v>
      </c>
      <c r="C1260" t="s">
        <v>320</v>
      </c>
    </row>
    <row r="1261" spans="1:3" x14ac:dyDescent="0.45">
      <c r="A1261" t="s">
        <v>729</v>
      </c>
      <c r="B1261">
        <v>5.5</v>
      </c>
      <c r="C1261" t="s">
        <v>565</v>
      </c>
    </row>
    <row r="1262" spans="1:3" x14ac:dyDescent="0.45">
      <c r="A1262" t="s">
        <v>729</v>
      </c>
      <c r="B1262">
        <v>5.5</v>
      </c>
      <c r="C1262" t="s">
        <v>6206</v>
      </c>
    </row>
    <row r="1263" spans="1:3" x14ac:dyDescent="0.45">
      <c r="A1263" t="s">
        <v>729</v>
      </c>
      <c r="B1263">
        <v>5.5</v>
      </c>
      <c r="C1263" t="s">
        <v>3302</v>
      </c>
    </row>
    <row r="1264" spans="1:3" x14ac:dyDescent="0.45">
      <c r="A1264" t="s">
        <v>731</v>
      </c>
      <c r="B1264">
        <v>8.5</v>
      </c>
      <c r="C1264" t="s">
        <v>6206</v>
      </c>
    </row>
    <row r="1265" spans="1:3" x14ac:dyDescent="0.45">
      <c r="A1265" t="s">
        <v>731</v>
      </c>
      <c r="B1265">
        <v>8.5</v>
      </c>
      <c r="C1265" t="s">
        <v>1152</v>
      </c>
    </row>
    <row r="1266" spans="1:3" x14ac:dyDescent="0.45">
      <c r="A1266" t="s">
        <v>731</v>
      </c>
      <c r="B1266">
        <v>8.5</v>
      </c>
      <c r="C1266" t="s">
        <v>3302</v>
      </c>
    </row>
    <row r="1267" spans="1:3" x14ac:dyDescent="0.45">
      <c r="A1267" t="s">
        <v>734</v>
      </c>
      <c r="B1267">
        <v>7.5</v>
      </c>
      <c r="C1267" t="s">
        <v>320</v>
      </c>
    </row>
    <row r="1268" spans="1:3" x14ac:dyDescent="0.45">
      <c r="A1268" t="s">
        <v>734</v>
      </c>
      <c r="B1268">
        <v>7.5</v>
      </c>
      <c r="C1268" t="s">
        <v>6200</v>
      </c>
    </row>
    <row r="1269" spans="1:3" x14ac:dyDescent="0.45">
      <c r="A1269" t="s">
        <v>734</v>
      </c>
      <c r="B1269">
        <v>7.5</v>
      </c>
      <c r="C1269" t="s">
        <v>6201</v>
      </c>
    </row>
    <row r="1270" spans="1:3" x14ac:dyDescent="0.45">
      <c r="A1270" t="s">
        <v>734</v>
      </c>
      <c r="B1270">
        <v>7.5</v>
      </c>
      <c r="C1270" t="s">
        <v>6199</v>
      </c>
    </row>
    <row r="1271" spans="1:3" x14ac:dyDescent="0.45">
      <c r="A1271" t="s">
        <v>734</v>
      </c>
      <c r="B1271">
        <v>7.5</v>
      </c>
      <c r="C1271" t="s">
        <v>6202</v>
      </c>
    </row>
    <row r="1272" spans="1:3" x14ac:dyDescent="0.45">
      <c r="A1272" t="s">
        <v>734</v>
      </c>
      <c r="B1272">
        <v>7.5</v>
      </c>
      <c r="C1272" t="s">
        <v>6207</v>
      </c>
    </row>
    <row r="1273" spans="1:3" x14ac:dyDescent="0.45">
      <c r="A1273" t="s">
        <v>736</v>
      </c>
      <c r="B1273">
        <v>7</v>
      </c>
      <c r="C1273" t="s">
        <v>451</v>
      </c>
    </row>
    <row r="1274" spans="1:3" x14ac:dyDescent="0.45">
      <c r="A1274" t="s">
        <v>736</v>
      </c>
      <c r="B1274">
        <v>7</v>
      </c>
      <c r="C1274" t="s">
        <v>565</v>
      </c>
    </row>
    <row r="1275" spans="1:3" x14ac:dyDescent="0.45">
      <c r="A1275" t="s">
        <v>738</v>
      </c>
      <c r="B1275">
        <v>7.8</v>
      </c>
      <c r="C1275" t="s">
        <v>6206</v>
      </c>
    </row>
    <row r="1276" spans="1:3" x14ac:dyDescent="0.45">
      <c r="A1276" t="s">
        <v>738</v>
      </c>
      <c r="B1276">
        <v>7.8</v>
      </c>
      <c r="C1276" t="s">
        <v>1152</v>
      </c>
    </row>
    <row r="1277" spans="1:3" x14ac:dyDescent="0.45">
      <c r="A1277" t="s">
        <v>738</v>
      </c>
      <c r="B1277">
        <v>7.8</v>
      </c>
      <c r="C1277" t="s">
        <v>6203</v>
      </c>
    </row>
    <row r="1278" spans="1:3" x14ac:dyDescent="0.45">
      <c r="A1278" t="s">
        <v>738</v>
      </c>
      <c r="B1278">
        <v>7.8</v>
      </c>
      <c r="C1278" t="s">
        <v>3302</v>
      </c>
    </row>
    <row r="1279" spans="1:3" x14ac:dyDescent="0.45">
      <c r="A1279" t="s">
        <v>739</v>
      </c>
      <c r="B1279">
        <v>7.6</v>
      </c>
      <c r="C1279" t="s">
        <v>451</v>
      </c>
    </row>
    <row r="1280" spans="1:3" x14ac:dyDescent="0.45">
      <c r="A1280" t="s">
        <v>739</v>
      </c>
      <c r="B1280">
        <v>7.6</v>
      </c>
      <c r="C1280" t="s">
        <v>320</v>
      </c>
    </row>
    <row r="1281" spans="1:3" x14ac:dyDescent="0.45">
      <c r="A1281" t="s">
        <v>739</v>
      </c>
      <c r="B1281">
        <v>7.6</v>
      </c>
      <c r="C1281" t="s">
        <v>3302</v>
      </c>
    </row>
    <row r="1282" spans="1:3" x14ac:dyDescent="0.45">
      <c r="A1282" t="s">
        <v>740</v>
      </c>
      <c r="B1282">
        <v>7.6</v>
      </c>
      <c r="C1282" t="s">
        <v>451</v>
      </c>
    </row>
    <row r="1283" spans="1:3" x14ac:dyDescent="0.45">
      <c r="A1283" t="s">
        <v>740</v>
      </c>
      <c r="B1283">
        <v>7.6</v>
      </c>
      <c r="C1283" t="s">
        <v>320</v>
      </c>
    </row>
    <row r="1284" spans="1:3" x14ac:dyDescent="0.45">
      <c r="A1284" t="s">
        <v>740</v>
      </c>
      <c r="B1284">
        <v>7.6</v>
      </c>
      <c r="C1284" t="s">
        <v>6206</v>
      </c>
    </row>
    <row r="1285" spans="1:3" x14ac:dyDescent="0.45">
      <c r="A1285" t="s">
        <v>740</v>
      </c>
      <c r="B1285">
        <v>7.6</v>
      </c>
      <c r="C1285" t="s">
        <v>6203</v>
      </c>
    </row>
    <row r="1286" spans="1:3" x14ac:dyDescent="0.45">
      <c r="A1286" t="s">
        <v>740</v>
      </c>
      <c r="B1286">
        <v>7.6</v>
      </c>
      <c r="C1286" t="s">
        <v>3302</v>
      </c>
    </row>
    <row r="1287" spans="1:3" x14ac:dyDescent="0.45">
      <c r="A1287" t="s">
        <v>744</v>
      </c>
      <c r="B1287">
        <v>6.8</v>
      </c>
      <c r="C1287" t="s">
        <v>451</v>
      </c>
    </row>
    <row r="1288" spans="1:3" x14ac:dyDescent="0.45">
      <c r="A1288" t="s">
        <v>744</v>
      </c>
      <c r="B1288">
        <v>6.8</v>
      </c>
      <c r="C1288" t="s">
        <v>320</v>
      </c>
    </row>
    <row r="1289" spans="1:3" x14ac:dyDescent="0.45">
      <c r="A1289" t="s">
        <v>744</v>
      </c>
      <c r="B1289">
        <v>6.8</v>
      </c>
      <c r="C1289" t="s">
        <v>6200</v>
      </c>
    </row>
    <row r="1290" spans="1:3" x14ac:dyDescent="0.45">
      <c r="A1290" t="s">
        <v>744</v>
      </c>
      <c r="B1290">
        <v>6.8</v>
      </c>
      <c r="C1290" t="s">
        <v>6201</v>
      </c>
    </row>
    <row r="1291" spans="1:3" x14ac:dyDescent="0.45">
      <c r="A1291" t="s">
        <v>744</v>
      </c>
      <c r="B1291">
        <v>6.8</v>
      </c>
      <c r="C1291" t="s">
        <v>6199</v>
      </c>
    </row>
    <row r="1292" spans="1:3" x14ac:dyDescent="0.45">
      <c r="A1292" t="s">
        <v>744</v>
      </c>
      <c r="B1292">
        <v>6.8</v>
      </c>
      <c r="C1292" t="s">
        <v>3824</v>
      </c>
    </row>
    <row r="1293" spans="1:3" x14ac:dyDescent="0.45">
      <c r="A1293" t="s">
        <v>747</v>
      </c>
      <c r="B1293">
        <v>5</v>
      </c>
      <c r="C1293" t="s">
        <v>320</v>
      </c>
    </row>
    <row r="1294" spans="1:3" x14ac:dyDescent="0.45">
      <c r="A1294" t="s">
        <v>747</v>
      </c>
      <c r="B1294">
        <v>5</v>
      </c>
      <c r="C1294" t="s">
        <v>6200</v>
      </c>
    </row>
    <row r="1295" spans="1:3" x14ac:dyDescent="0.45">
      <c r="A1295" t="s">
        <v>747</v>
      </c>
      <c r="B1295">
        <v>5</v>
      </c>
      <c r="C1295" t="s">
        <v>565</v>
      </c>
    </row>
    <row r="1296" spans="1:3" x14ac:dyDescent="0.45">
      <c r="A1296" t="s">
        <v>747</v>
      </c>
      <c r="B1296">
        <v>5</v>
      </c>
      <c r="C1296" t="s">
        <v>6201</v>
      </c>
    </row>
    <row r="1297" spans="1:3" x14ac:dyDescent="0.45">
      <c r="A1297" t="s">
        <v>747</v>
      </c>
      <c r="B1297">
        <v>5</v>
      </c>
      <c r="C1297" t="s">
        <v>6199</v>
      </c>
    </row>
    <row r="1298" spans="1:3" x14ac:dyDescent="0.45">
      <c r="A1298" t="s">
        <v>747</v>
      </c>
      <c r="B1298">
        <v>5</v>
      </c>
      <c r="C1298" t="s">
        <v>6209</v>
      </c>
    </row>
    <row r="1299" spans="1:3" x14ac:dyDescent="0.45">
      <c r="A1299" t="s">
        <v>749</v>
      </c>
      <c r="B1299">
        <v>7.1</v>
      </c>
      <c r="C1299" t="s">
        <v>1152</v>
      </c>
    </row>
    <row r="1300" spans="1:3" x14ac:dyDescent="0.45">
      <c r="A1300" t="s">
        <v>749</v>
      </c>
      <c r="B1300">
        <v>7.1</v>
      </c>
      <c r="C1300" t="s">
        <v>6204</v>
      </c>
    </row>
    <row r="1301" spans="1:3" x14ac:dyDescent="0.45">
      <c r="A1301" t="s">
        <v>749</v>
      </c>
      <c r="B1301">
        <v>7.1</v>
      </c>
      <c r="C1301" t="s">
        <v>3302</v>
      </c>
    </row>
    <row r="1302" spans="1:3" x14ac:dyDescent="0.45">
      <c r="A1302" t="s">
        <v>749</v>
      </c>
      <c r="B1302">
        <v>7.1</v>
      </c>
      <c r="C1302" t="s">
        <v>6207</v>
      </c>
    </row>
    <row r="1303" spans="1:3" x14ac:dyDescent="0.45">
      <c r="A1303" t="s">
        <v>751</v>
      </c>
      <c r="B1303">
        <v>5.5</v>
      </c>
      <c r="C1303" t="s">
        <v>451</v>
      </c>
    </row>
    <row r="1304" spans="1:3" x14ac:dyDescent="0.45">
      <c r="A1304" t="s">
        <v>751</v>
      </c>
      <c r="B1304">
        <v>5.5</v>
      </c>
      <c r="C1304" t="s">
        <v>565</v>
      </c>
    </row>
    <row r="1305" spans="1:3" x14ac:dyDescent="0.45">
      <c r="A1305" t="s">
        <v>753</v>
      </c>
      <c r="B1305">
        <v>5.6</v>
      </c>
      <c r="C1305" t="s">
        <v>451</v>
      </c>
    </row>
    <row r="1306" spans="1:3" x14ac:dyDescent="0.45">
      <c r="A1306" t="s">
        <v>753</v>
      </c>
      <c r="B1306">
        <v>5.6</v>
      </c>
      <c r="C1306" t="s">
        <v>6200</v>
      </c>
    </row>
    <row r="1307" spans="1:3" x14ac:dyDescent="0.45">
      <c r="A1307" t="s">
        <v>753</v>
      </c>
      <c r="B1307">
        <v>5.6</v>
      </c>
      <c r="C1307" t="s">
        <v>565</v>
      </c>
    </row>
    <row r="1308" spans="1:3" x14ac:dyDescent="0.45">
      <c r="A1308" t="s">
        <v>753</v>
      </c>
      <c r="B1308">
        <v>5.6</v>
      </c>
      <c r="C1308" t="s">
        <v>3824</v>
      </c>
    </row>
    <row r="1309" spans="1:3" x14ac:dyDescent="0.45">
      <c r="A1309" t="s">
        <v>754</v>
      </c>
      <c r="B1309">
        <v>7.1</v>
      </c>
      <c r="C1309" t="s">
        <v>320</v>
      </c>
    </row>
    <row r="1310" spans="1:3" x14ac:dyDescent="0.45">
      <c r="A1310" t="s">
        <v>754</v>
      </c>
      <c r="B1310">
        <v>7.1</v>
      </c>
      <c r="C1310" t="s">
        <v>1152</v>
      </c>
    </row>
    <row r="1311" spans="1:3" x14ac:dyDescent="0.45">
      <c r="A1311" t="s">
        <v>754</v>
      </c>
      <c r="B1311">
        <v>7.1</v>
      </c>
      <c r="C1311" t="s">
        <v>3824</v>
      </c>
    </row>
    <row r="1312" spans="1:3" x14ac:dyDescent="0.45">
      <c r="A1312" t="s">
        <v>756</v>
      </c>
      <c r="B1312">
        <v>4.9000000000000004</v>
      </c>
      <c r="C1312" t="s">
        <v>565</v>
      </c>
    </row>
    <row r="1313" spans="1:3" x14ac:dyDescent="0.45">
      <c r="A1313" t="s">
        <v>756</v>
      </c>
      <c r="B1313">
        <v>4.9000000000000004</v>
      </c>
      <c r="C1313" t="s">
        <v>6201</v>
      </c>
    </row>
    <row r="1314" spans="1:3" x14ac:dyDescent="0.45">
      <c r="A1314" t="s">
        <v>756</v>
      </c>
      <c r="B1314">
        <v>4.9000000000000004</v>
      </c>
      <c r="C1314" t="s">
        <v>6199</v>
      </c>
    </row>
    <row r="1315" spans="1:3" x14ac:dyDescent="0.45">
      <c r="A1315" t="s">
        <v>756</v>
      </c>
      <c r="B1315">
        <v>4.9000000000000004</v>
      </c>
      <c r="C1315" t="s">
        <v>2124</v>
      </c>
    </row>
    <row r="1316" spans="1:3" x14ac:dyDescent="0.45">
      <c r="A1316" t="s">
        <v>756</v>
      </c>
      <c r="B1316">
        <v>4.9000000000000004</v>
      </c>
      <c r="C1316" t="s">
        <v>6203</v>
      </c>
    </row>
    <row r="1317" spans="1:3" x14ac:dyDescent="0.45">
      <c r="A1317" t="s">
        <v>758</v>
      </c>
      <c r="B1317">
        <v>7.4</v>
      </c>
      <c r="C1317" t="s">
        <v>1152</v>
      </c>
    </row>
    <row r="1318" spans="1:3" x14ac:dyDescent="0.45">
      <c r="A1318" t="s">
        <v>758</v>
      </c>
      <c r="B1318">
        <v>7.4</v>
      </c>
      <c r="C1318" t="s">
        <v>6203</v>
      </c>
    </row>
    <row r="1319" spans="1:3" x14ac:dyDescent="0.45">
      <c r="A1319" t="s">
        <v>758</v>
      </c>
      <c r="B1319">
        <v>7.4</v>
      </c>
      <c r="C1319" t="s">
        <v>3824</v>
      </c>
    </row>
    <row r="1320" spans="1:3" x14ac:dyDescent="0.45">
      <c r="A1320" t="s">
        <v>758</v>
      </c>
      <c r="B1320">
        <v>7.4</v>
      </c>
      <c r="C1320" t="s">
        <v>3302</v>
      </c>
    </row>
    <row r="1321" spans="1:3" x14ac:dyDescent="0.45">
      <c r="A1321" t="s">
        <v>760</v>
      </c>
      <c r="B1321">
        <v>5.7</v>
      </c>
      <c r="C1321" t="s">
        <v>451</v>
      </c>
    </row>
    <row r="1322" spans="1:3" x14ac:dyDescent="0.45">
      <c r="A1322" t="s">
        <v>760</v>
      </c>
      <c r="B1322">
        <v>5.7</v>
      </c>
      <c r="C1322" t="s">
        <v>2124</v>
      </c>
    </row>
    <row r="1323" spans="1:3" x14ac:dyDescent="0.45">
      <c r="A1323" t="s">
        <v>760</v>
      </c>
      <c r="B1323">
        <v>5.7</v>
      </c>
      <c r="C1323" t="s">
        <v>3824</v>
      </c>
    </row>
    <row r="1324" spans="1:3" x14ac:dyDescent="0.45">
      <c r="A1324" t="s">
        <v>760</v>
      </c>
      <c r="B1324">
        <v>5.7</v>
      </c>
      <c r="C1324" t="s">
        <v>3302</v>
      </c>
    </row>
    <row r="1325" spans="1:3" x14ac:dyDescent="0.45">
      <c r="A1325" t="s">
        <v>763</v>
      </c>
      <c r="B1325">
        <v>6.4</v>
      </c>
      <c r="C1325" t="s">
        <v>6206</v>
      </c>
    </row>
    <row r="1326" spans="1:3" x14ac:dyDescent="0.45">
      <c r="A1326" t="s">
        <v>763</v>
      </c>
      <c r="B1326">
        <v>6.4</v>
      </c>
      <c r="C1326" t="s">
        <v>6203</v>
      </c>
    </row>
    <row r="1327" spans="1:3" x14ac:dyDescent="0.45">
      <c r="A1327" t="s">
        <v>763</v>
      </c>
      <c r="B1327">
        <v>6.4</v>
      </c>
      <c r="C1327" t="s">
        <v>3302</v>
      </c>
    </row>
    <row r="1328" spans="1:3" x14ac:dyDescent="0.45">
      <c r="A1328" t="s">
        <v>766</v>
      </c>
      <c r="B1328">
        <v>5.9</v>
      </c>
      <c r="C1328" t="s">
        <v>320</v>
      </c>
    </row>
    <row r="1329" spans="1:3" x14ac:dyDescent="0.45">
      <c r="A1329" t="s">
        <v>766</v>
      </c>
      <c r="B1329">
        <v>5.9</v>
      </c>
      <c r="C1329" t="s">
        <v>6201</v>
      </c>
    </row>
    <row r="1330" spans="1:3" x14ac:dyDescent="0.45">
      <c r="A1330" t="s">
        <v>766</v>
      </c>
      <c r="B1330">
        <v>5.9</v>
      </c>
      <c r="C1330" t="s">
        <v>6199</v>
      </c>
    </row>
    <row r="1331" spans="1:3" x14ac:dyDescent="0.45">
      <c r="A1331" t="s">
        <v>767</v>
      </c>
      <c r="B1331">
        <v>5.5</v>
      </c>
      <c r="C1331" t="s">
        <v>451</v>
      </c>
    </row>
    <row r="1332" spans="1:3" x14ac:dyDescent="0.45">
      <c r="A1332" t="s">
        <v>767</v>
      </c>
      <c r="B1332">
        <v>5.5</v>
      </c>
      <c r="C1332" t="s">
        <v>320</v>
      </c>
    </row>
    <row r="1333" spans="1:3" x14ac:dyDescent="0.45">
      <c r="A1333" t="s">
        <v>767</v>
      </c>
      <c r="B1333">
        <v>5.5</v>
      </c>
      <c r="C1333" t="s">
        <v>6199</v>
      </c>
    </row>
    <row r="1334" spans="1:3" x14ac:dyDescent="0.45">
      <c r="A1334" t="s">
        <v>769</v>
      </c>
      <c r="B1334">
        <v>6.9</v>
      </c>
      <c r="C1334" t="s">
        <v>451</v>
      </c>
    </row>
    <row r="1335" spans="1:3" x14ac:dyDescent="0.45">
      <c r="A1335" t="s">
        <v>769</v>
      </c>
      <c r="B1335">
        <v>6.9</v>
      </c>
      <c r="C1335" t="s">
        <v>320</v>
      </c>
    </row>
    <row r="1336" spans="1:3" x14ac:dyDescent="0.45">
      <c r="A1336" t="s">
        <v>769</v>
      </c>
      <c r="B1336">
        <v>6.9</v>
      </c>
      <c r="C1336" t="s">
        <v>565</v>
      </c>
    </row>
    <row r="1337" spans="1:3" x14ac:dyDescent="0.45">
      <c r="A1337" t="s">
        <v>769</v>
      </c>
      <c r="B1337">
        <v>6.9</v>
      </c>
      <c r="C1337" t="s">
        <v>6206</v>
      </c>
    </row>
    <row r="1338" spans="1:3" x14ac:dyDescent="0.45">
      <c r="A1338" t="s">
        <v>769</v>
      </c>
      <c r="B1338">
        <v>6.9</v>
      </c>
      <c r="C1338" t="s">
        <v>6203</v>
      </c>
    </row>
    <row r="1339" spans="1:3" x14ac:dyDescent="0.45">
      <c r="A1339" t="s">
        <v>769</v>
      </c>
      <c r="B1339">
        <v>6.9</v>
      </c>
      <c r="C1339" t="s">
        <v>3302</v>
      </c>
    </row>
    <row r="1340" spans="1:3" x14ac:dyDescent="0.45">
      <c r="A1340" t="s">
        <v>770</v>
      </c>
      <c r="B1340">
        <v>6.2</v>
      </c>
      <c r="C1340" t="s">
        <v>451</v>
      </c>
    </row>
    <row r="1341" spans="1:3" x14ac:dyDescent="0.45">
      <c r="A1341" t="s">
        <v>770</v>
      </c>
      <c r="B1341">
        <v>6.2</v>
      </c>
      <c r="C1341" t="s">
        <v>320</v>
      </c>
    </row>
    <row r="1342" spans="1:3" x14ac:dyDescent="0.45">
      <c r="A1342" t="s">
        <v>770</v>
      </c>
      <c r="B1342">
        <v>6.2</v>
      </c>
      <c r="C1342" t="s">
        <v>5546</v>
      </c>
    </row>
    <row r="1343" spans="1:3" x14ac:dyDescent="0.45">
      <c r="A1343" t="s">
        <v>770</v>
      </c>
      <c r="B1343">
        <v>6.2</v>
      </c>
      <c r="C1343" t="s">
        <v>3824</v>
      </c>
    </row>
    <row r="1344" spans="1:3" x14ac:dyDescent="0.45">
      <c r="A1344" t="s">
        <v>770</v>
      </c>
      <c r="B1344">
        <v>6.2</v>
      </c>
      <c r="C1344" t="s">
        <v>3302</v>
      </c>
    </row>
    <row r="1345" spans="1:3" x14ac:dyDescent="0.45">
      <c r="A1345" t="s">
        <v>771</v>
      </c>
      <c r="B1345">
        <v>7</v>
      </c>
      <c r="C1345" t="s">
        <v>451</v>
      </c>
    </row>
    <row r="1346" spans="1:3" x14ac:dyDescent="0.45">
      <c r="A1346" t="s">
        <v>771</v>
      </c>
      <c r="B1346">
        <v>7</v>
      </c>
      <c r="C1346" t="s">
        <v>6206</v>
      </c>
    </row>
    <row r="1347" spans="1:3" x14ac:dyDescent="0.45">
      <c r="A1347" t="s">
        <v>771</v>
      </c>
      <c r="B1347">
        <v>7</v>
      </c>
      <c r="C1347" t="s">
        <v>3302</v>
      </c>
    </row>
    <row r="1348" spans="1:3" x14ac:dyDescent="0.45">
      <c r="A1348" t="s">
        <v>773</v>
      </c>
      <c r="B1348">
        <v>5.6</v>
      </c>
      <c r="C1348" t="s">
        <v>320</v>
      </c>
    </row>
    <row r="1349" spans="1:3" x14ac:dyDescent="0.45">
      <c r="A1349" t="s">
        <v>773</v>
      </c>
      <c r="B1349">
        <v>5.6</v>
      </c>
      <c r="C1349" t="s">
        <v>3824</v>
      </c>
    </row>
    <row r="1350" spans="1:3" x14ac:dyDescent="0.45">
      <c r="A1350" t="s">
        <v>773</v>
      </c>
      <c r="B1350">
        <v>5.6</v>
      </c>
      <c r="C1350" t="s">
        <v>3302</v>
      </c>
    </row>
    <row r="1351" spans="1:3" x14ac:dyDescent="0.45">
      <c r="A1351" t="s">
        <v>774</v>
      </c>
      <c r="B1351">
        <v>7</v>
      </c>
      <c r="C1351" t="s">
        <v>320</v>
      </c>
    </row>
    <row r="1352" spans="1:3" x14ac:dyDescent="0.45">
      <c r="A1352" t="s">
        <v>774</v>
      </c>
      <c r="B1352">
        <v>7</v>
      </c>
      <c r="C1352" t="s">
        <v>6200</v>
      </c>
    </row>
    <row r="1353" spans="1:3" x14ac:dyDescent="0.45">
      <c r="A1353" t="s">
        <v>774</v>
      </c>
      <c r="B1353">
        <v>7</v>
      </c>
      <c r="C1353" t="s">
        <v>565</v>
      </c>
    </row>
    <row r="1354" spans="1:3" x14ac:dyDescent="0.45">
      <c r="A1354" t="s">
        <v>774</v>
      </c>
      <c r="B1354">
        <v>7</v>
      </c>
      <c r="C1354" t="s">
        <v>6201</v>
      </c>
    </row>
    <row r="1355" spans="1:3" x14ac:dyDescent="0.45">
      <c r="A1355" t="s">
        <v>774</v>
      </c>
      <c r="B1355">
        <v>7</v>
      </c>
      <c r="C1355" t="s">
        <v>6202</v>
      </c>
    </row>
    <row r="1356" spans="1:3" x14ac:dyDescent="0.45">
      <c r="A1356" t="s">
        <v>776</v>
      </c>
      <c r="B1356">
        <v>6.8</v>
      </c>
      <c r="C1356" t="s">
        <v>565</v>
      </c>
    </row>
    <row r="1357" spans="1:3" x14ac:dyDescent="0.45">
      <c r="A1357" t="s">
        <v>776</v>
      </c>
      <c r="B1357">
        <v>6.8</v>
      </c>
      <c r="C1357" t="s">
        <v>1152</v>
      </c>
    </row>
    <row r="1358" spans="1:3" x14ac:dyDescent="0.45">
      <c r="A1358" t="s">
        <v>776</v>
      </c>
      <c r="B1358">
        <v>6.8</v>
      </c>
      <c r="C1358" t="s">
        <v>3824</v>
      </c>
    </row>
    <row r="1359" spans="1:3" x14ac:dyDescent="0.45">
      <c r="A1359" t="s">
        <v>778</v>
      </c>
      <c r="B1359">
        <v>5.4</v>
      </c>
      <c r="C1359" t="s">
        <v>451</v>
      </c>
    </row>
    <row r="1360" spans="1:3" x14ac:dyDescent="0.45">
      <c r="A1360" t="s">
        <v>778</v>
      </c>
      <c r="B1360">
        <v>5.4</v>
      </c>
      <c r="C1360" t="s">
        <v>1152</v>
      </c>
    </row>
    <row r="1361" spans="1:3" x14ac:dyDescent="0.45">
      <c r="A1361" t="s">
        <v>778</v>
      </c>
      <c r="B1361">
        <v>5.4</v>
      </c>
      <c r="C1361" t="s">
        <v>3824</v>
      </c>
    </row>
    <row r="1362" spans="1:3" x14ac:dyDescent="0.45">
      <c r="A1362" t="s">
        <v>778</v>
      </c>
      <c r="B1362">
        <v>5.4</v>
      </c>
      <c r="C1362" t="s">
        <v>3302</v>
      </c>
    </row>
    <row r="1363" spans="1:3" x14ac:dyDescent="0.45">
      <c r="A1363" t="s">
        <v>780</v>
      </c>
      <c r="B1363">
        <v>6.1</v>
      </c>
      <c r="C1363" t="s">
        <v>451</v>
      </c>
    </row>
    <row r="1364" spans="1:3" x14ac:dyDescent="0.45">
      <c r="A1364" t="s">
        <v>780</v>
      </c>
      <c r="B1364">
        <v>6.1</v>
      </c>
      <c r="C1364" t="s">
        <v>6206</v>
      </c>
    </row>
    <row r="1365" spans="1:3" x14ac:dyDescent="0.45">
      <c r="A1365" t="s">
        <v>780</v>
      </c>
      <c r="B1365">
        <v>6.1</v>
      </c>
      <c r="C1365" t="s">
        <v>1152</v>
      </c>
    </row>
    <row r="1366" spans="1:3" x14ac:dyDescent="0.45">
      <c r="A1366" t="s">
        <v>780</v>
      </c>
      <c r="B1366">
        <v>6.1</v>
      </c>
      <c r="C1366" t="s">
        <v>3302</v>
      </c>
    </row>
    <row r="1367" spans="1:3" x14ac:dyDescent="0.45">
      <c r="A1367" t="s">
        <v>782</v>
      </c>
      <c r="B1367">
        <v>6.7</v>
      </c>
      <c r="C1367" t="s">
        <v>1152</v>
      </c>
    </row>
    <row r="1368" spans="1:3" x14ac:dyDescent="0.45">
      <c r="A1368" t="s">
        <v>782</v>
      </c>
      <c r="B1368">
        <v>6.7</v>
      </c>
      <c r="C1368" t="s">
        <v>6204</v>
      </c>
    </row>
    <row r="1369" spans="1:3" x14ac:dyDescent="0.45">
      <c r="A1369" t="s">
        <v>782</v>
      </c>
      <c r="B1369">
        <v>6.7</v>
      </c>
      <c r="C1369" t="s">
        <v>3302</v>
      </c>
    </row>
    <row r="1370" spans="1:3" x14ac:dyDescent="0.45">
      <c r="A1370" t="s">
        <v>782</v>
      </c>
      <c r="B1370">
        <v>6.7</v>
      </c>
      <c r="C1370" t="s">
        <v>6207</v>
      </c>
    </row>
    <row r="1371" spans="1:3" x14ac:dyDescent="0.45">
      <c r="A1371" t="s">
        <v>784</v>
      </c>
      <c r="B1371">
        <v>6.9</v>
      </c>
      <c r="C1371" t="s">
        <v>320</v>
      </c>
    </row>
    <row r="1372" spans="1:3" x14ac:dyDescent="0.45">
      <c r="A1372" t="s">
        <v>784</v>
      </c>
      <c r="B1372">
        <v>6.9</v>
      </c>
      <c r="C1372" t="s">
        <v>6199</v>
      </c>
    </row>
    <row r="1373" spans="1:3" x14ac:dyDescent="0.45">
      <c r="A1373" t="s">
        <v>785</v>
      </c>
      <c r="B1373">
        <v>8</v>
      </c>
      <c r="C1373" t="s">
        <v>6208</v>
      </c>
    </row>
    <row r="1374" spans="1:3" x14ac:dyDescent="0.45">
      <c r="A1374" t="s">
        <v>785</v>
      </c>
      <c r="B1374">
        <v>8</v>
      </c>
      <c r="C1374" t="s">
        <v>1152</v>
      </c>
    </row>
    <row r="1375" spans="1:3" x14ac:dyDescent="0.45">
      <c r="A1375" t="s">
        <v>785</v>
      </c>
      <c r="B1375">
        <v>8</v>
      </c>
      <c r="C1375" t="s">
        <v>6205</v>
      </c>
    </row>
    <row r="1376" spans="1:3" x14ac:dyDescent="0.45">
      <c r="A1376" t="s">
        <v>788</v>
      </c>
      <c r="B1376">
        <v>4.4000000000000004</v>
      </c>
      <c r="C1376" t="s">
        <v>451</v>
      </c>
    </row>
    <row r="1377" spans="1:3" x14ac:dyDescent="0.45">
      <c r="A1377" t="s">
        <v>788</v>
      </c>
      <c r="B1377">
        <v>4.4000000000000004</v>
      </c>
      <c r="C1377" t="s">
        <v>6201</v>
      </c>
    </row>
    <row r="1378" spans="1:3" x14ac:dyDescent="0.45">
      <c r="A1378" t="s">
        <v>788</v>
      </c>
      <c r="B1378">
        <v>4.4000000000000004</v>
      </c>
      <c r="C1378" t="s">
        <v>6199</v>
      </c>
    </row>
    <row r="1379" spans="1:3" x14ac:dyDescent="0.45">
      <c r="A1379" t="s">
        <v>788</v>
      </c>
      <c r="B1379">
        <v>4.4000000000000004</v>
      </c>
      <c r="C1379" t="s">
        <v>6202</v>
      </c>
    </row>
    <row r="1380" spans="1:3" x14ac:dyDescent="0.45">
      <c r="A1380" t="s">
        <v>792</v>
      </c>
      <c r="B1380">
        <v>7.3</v>
      </c>
      <c r="C1380" t="s">
        <v>1152</v>
      </c>
    </row>
    <row r="1381" spans="1:3" x14ac:dyDescent="0.45">
      <c r="A1381" t="s">
        <v>792</v>
      </c>
      <c r="B1381">
        <v>7.3</v>
      </c>
      <c r="C1381" t="s">
        <v>6204</v>
      </c>
    </row>
    <row r="1382" spans="1:3" x14ac:dyDescent="0.45">
      <c r="A1382" t="s">
        <v>792</v>
      </c>
      <c r="B1382">
        <v>7.3</v>
      </c>
      <c r="C1382" t="s">
        <v>6205</v>
      </c>
    </row>
    <row r="1383" spans="1:3" x14ac:dyDescent="0.45">
      <c r="A1383" t="s">
        <v>793</v>
      </c>
      <c r="B1383">
        <v>6.3</v>
      </c>
      <c r="C1383" t="s">
        <v>451</v>
      </c>
    </row>
    <row r="1384" spans="1:3" x14ac:dyDescent="0.45">
      <c r="A1384" t="s">
        <v>793</v>
      </c>
      <c r="B1384">
        <v>6.3</v>
      </c>
      <c r="C1384" t="s">
        <v>320</v>
      </c>
    </row>
    <row r="1385" spans="1:3" x14ac:dyDescent="0.45">
      <c r="A1385" t="s">
        <v>793</v>
      </c>
      <c r="B1385">
        <v>6.3</v>
      </c>
      <c r="C1385" t="s">
        <v>1152</v>
      </c>
    </row>
    <row r="1386" spans="1:3" x14ac:dyDescent="0.45">
      <c r="A1386" t="s">
        <v>793</v>
      </c>
      <c r="B1386">
        <v>6.3</v>
      </c>
      <c r="C1386" t="s">
        <v>3302</v>
      </c>
    </row>
    <row r="1387" spans="1:3" x14ac:dyDescent="0.45">
      <c r="A1387" t="s">
        <v>795</v>
      </c>
      <c r="B1387">
        <v>7.7</v>
      </c>
      <c r="C1387" t="s">
        <v>320</v>
      </c>
    </row>
    <row r="1388" spans="1:3" x14ac:dyDescent="0.45">
      <c r="A1388" t="s">
        <v>795</v>
      </c>
      <c r="B1388">
        <v>7.7</v>
      </c>
      <c r="C1388" t="s">
        <v>1152</v>
      </c>
    </row>
    <row r="1389" spans="1:3" x14ac:dyDescent="0.45">
      <c r="A1389" t="s">
        <v>795</v>
      </c>
      <c r="B1389">
        <v>7.7</v>
      </c>
      <c r="C1389" t="s">
        <v>5546</v>
      </c>
    </row>
    <row r="1390" spans="1:3" x14ac:dyDescent="0.45">
      <c r="A1390" t="s">
        <v>797</v>
      </c>
      <c r="B1390">
        <v>6.5</v>
      </c>
      <c r="C1390" t="s">
        <v>6200</v>
      </c>
    </row>
    <row r="1391" spans="1:3" x14ac:dyDescent="0.45">
      <c r="A1391" t="s">
        <v>797</v>
      </c>
      <c r="B1391">
        <v>6.5</v>
      </c>
      <c r="C1391" t="s">
        <v>565</v>
      </c>
    </row>
    <row r="1392" spans="1:3" x14ac:dyDescent="0.45">
      <c r="A1392" t="s">
        <v>797</v>
      </c>
      <c r="B1392">
        <v>6.5</v>
      </c>
      <c r="C1392" t="s">
        <v>6201</v>
      </c>
    </row>
    <row r="1393" spans="1:3" x14ac:dyDescent="0.45">
      <c r="A1393" t="s">
        <v>797</v>
      </c>
      <c r="B1393">
        <v>6.5</v>
      </c>
      <c r="C1393" t="s">
        <v>6209</v>
      </c>
    </row>
    <row r="1394" spans="1:3" x14ac:dyDescent="0.45">
      <c r="A1394" t="s">
        <v>797</v>
      </c>
      <c r="B1394">
        <v>6.5</v>
      </c>
      <c r="C1394" t="s">
        <v>5546</v>
      </c>
    </row>
    <row r="1395" spans="1:3" x14ac:dyDescent="0.45">
      <c r="A1395" t="s">
        <v>798</v>
      </c>
      <c r="B1395">
        <v>7.8</v>
      </c>
      <c r="C1395" t="s">
        <v>451</v>
      </c>
    </row>
    <row r="1396" spans="1:3" x14ac:dyDescent="0.45">
      <c r="A1396" t="s">
        <v>798</v>
      </c>
      <c r="B1396">
        <v>7.8</v>
      </c>
      <c r="C1396" t="s">
        <v>6203</v>
      </c>
    </row>
    <row r="1397" spans="1:3" x14ac:dyDescent="0.45">
      <c r="A1397" t="s">
        <v>798</v>
      </c>
      <c r="B1397">
        <v>7.8</v>
      </c>
      <c r="C1397" t="s">
        <v>3302</v>
      </c>
    </row>
    <row r="1398" spans="1:3" x14ac:dyDescent="0.45">
      <c r="A1398" t="s">
        <v>799</v>
      </c>
      <c r="B1398">
        <v>6.4</v>
      </c>
      <c r="C1398" t="s">
        <v>451</v>
      </c>
    </row>
    <row r="1399" spans="1:3" x14ac:dyDescent="0.45">
      <c r="A1399" t="s">
        <v>799</v>
      </c>
      <c r="B1399">
        <v>6.4</v>
      </c>
      <c r="C1399" t="s">
        <v>320</v>
      </c>
    </row>
    <row r="1400" spans="1:3" x14ac:dyDescent="0.45">
      <c r="A1400" t="s">
        <v>799</v>
      </c>
      <c r="B1400">
        <v>6.4</v>
      </c>
      <c r="C1400" t="s">
        <v>1152</v>
      </c>
    </row>
    <row r="1401" spans="1:3" x14ac:dyDescent="0.45">
      <c r="A1401" t="s">
        <v>799</v>
      </c>
      <c r="B1401">
        <v>6.4</v>
      </c>
      <c r="C1401" t="s">
        <v>3302</v>
      </c>
    </row>
    <row r="1402" spans="1:3" x14ac:dyDescent="0.45">
      <c r="A1402" t="s">
        <v>800</v>
      </c>
      <c r="B1402">
        <v>7.8</v>
      </c>
      <c r="C1402" t="s">
        <v>6206</v>
      </c>
    </row>
    <row r="1403" spans="1:3" x14ac:dyDescent="0.45">
      <c r="A1403" t="s">
        <v>800</v>
      </c>
      <c r="B1403">
        <v>7.8</v>
      </c>
      <c r="C1403" t="s">
        <v>3302</v>
      </c>
    </row>
    <row r="1404" spans="1:3" x14ac:dyDescent="0.45">
      <c r="A1404" t="s">
        <v>802</v>
      </c>
      <c r="B1404">
        <v>5.8</v>
      </c>
      <c r="C1404" t="s">
        <v>451</v>
      </c>
    </row>
    <row r="1405" spans="1:3" x14ac:dyDescent="0.45">
      <c r="A1405" t="s">
        <v>802</v>
      </c>
      <c r="B1405">
        <v>5.8</v>
      </c>
      <c r="C1405" t="s">
        <v>320</v>
      </c>
    </row>
    <row r="1406" spans="1:3" x14ac:dyDescent="0.45">
      <c r="A1406" t="s">
        <v>802</v>
      </c>
      <c r="B1406">
        <v>5.8</v>
      </c>
      <c r="C1406" t="s">
        <v>5546</v>
      </c>
    </row>
    <row r="1407" spans="1:3" x14ac:dyDescent="0.45">
      <c r="A1407" t="s">
        <v>804</v>
      </c>
      <c r="B1407">
        <v>7.1</v>
      </c>
      <c r="C1407" t="s">
        <v>6200</v>
      </c>
    </row>
    <row r="1408" spans="1:3" x14ac:dyDescent="0.45">
      <c r="A1408" t="s">
        <v>804</v>
      </c>
      <c r="B1408">
        <v>7.1</v>
      </c>
      <c r="C1408" t="s">
        <v>565</v>
      </c>
    </row>
    <row r="1409" spans="1:3" x14ac:dyDescent="0.45">
      <c r="A1409" t="s">
        <v>804</v>
      </c>
      <c r="B1409">
        <v>7.1</v>
      </c>
      <c r="C1409" t="s">
        <v>6201</v>
      </c>
    </row>
    <row r="1410" spans="1:3" x14ac:dyDescent="0.45">
      <c r="A1410" t="s">
        <v>804</v>
      </c>
      <c r="B1410">
        <v>7.1</v>
      </c>
      <c r="C1410" t="s">
        <v>6199</v>
      </c>
    </row>
    <row r="1411" spans="1:3" x14ac:dyDescent="0.45">
      <c r="A1411" t="s">
        <v>807</v>
      </c>
      <c r="B1411">
        <v>7.1</v>
      </c>
      <c r="C1411" t="s">
        <v>6200</v>
      </c>
    </row>
    <row r="1412" spans="1:3" x14ac:dyDescent="0.45">
      <c r="A1412" t="s">
        <v>807</v>
      </c>
      <c r="B1412">
        <v>7.1</v>
      </c>
      <c r="C1412" t="s">
        <v>565</v>
      </c>
    </row>
    <row r="1413" spans="1:3" x14ac:dyDescent="0.45">
      <c r="A1413" t="s">
        <v>807</v>
      </c>
      <c r="B1413">
        <v>7.1</v>
      </c>
      <c r="C1413" t="s">
        <v>6201</v>
      </c>
    </row>
    <row r="1414" spans="1:3" x14ac:dyDescent="0.45">
      <c r="A1414" t="s">
        <v>807</v>
      </c>
      <c r="B1414">
        <v>7.1</v>
      </c>
      <c r="C1414" t="s">
        <v>6199</v>
      </c>
    </row>
    <row r="1415" spans="1:3" x14ac:dyDescent="0.45">
      <c r="A1415" t="s">
        <v>807</v>
      </c>
      <c r="B1415">
        <v>7.1</v>
      </c>
      <c r="C1415" t="s">
        <v>6202</v>
      </c>
    </row>
    <row r="1416" spans="1:3" x14ac:dyDescent="0.45">
      <c r="A1416" t="s">
        <v>807</v>
      </c>
      <c r="B1416">
        <v>7.1</v>
      </c>
      <c r="C1416" t="s">
        <v>5546</v>
      </c>
    </row>
    <row r="1417" spans="1:3" x14ac:dyDescent="0.45">
      <c r="A1417" t="s">
        <v>809</v>
      </c>
      <c r="B1417">
        <v>6.8</v>
      </c>
      <c r="C1417" t="s">
        <v>451</v>
      </c>
    </row>
    <row r="1418" spans="1:3" x14ac:dyDescent="0.45">
      <c r="A1418" t="s">
        <v>809</v>
      </c>
      <c r="B1418">
        <v>6.8</v>
      </c>
      <c r="C1418" t="s">
        <v>6206</v>
      </c>
    </row>
    <row r="1419" spans="1:3" x14ac:dyDescent="0.45">
      <c r="A1419" t="s">
        <v>809</v>
      </c>
      <c r="B1419">
        <v>6.8</v>
      </c>
      <c r="C1419" t="s">
        <v>6203</v>
      </c>
    </row>
    <row r="1420" spans="1:3" x14ac:dyDescent="0.45">
      <c r="A1420" t="s">
        <v>809</v>
      </c>
      <c r="B1420">
        <v>6.8</v>
      </c>
      <c r="C1420" t="s">
        <v>3302</v>
      </c>
    </row>
    <row r="1421" spans="1:3" x14ac:dyDescent="0.45">
      <c r="A1421" t="s">
        <v>811</v>
      </c>
      <c r="B1421">
        <v>4.8</v>
      </c>
      <c r="C1421" t="s">
        <v>320</v>
      </c>
    </row>
    <row r="1422" spans="1:3" x14ac:dyDescent="0.45">
      <c r="A1422" t="s">
        <v>811</v>
      </c>
      <c r="B1422">
        <v>4.8</v>
      </c>
      <c r="C1422" t="s">
        <v>565</v>
      </c>
    </row>
    <row r="1423" spans="1:3" x14ac:dyDescent="0.45">
      <c r="A1423" t="s">
        <v>811</v>
      </c>
      <c r="B1423">
        <v>4.8</v>
      </c>
      <c r="C1423" t="s">
        <v>6201</v>
      </c>
    </row>
    <row r="1424" spans="1:3" x14ac:dyDescent="0.45">
      <c r="A1424" t="s">
        <v>812</v>
      </c>
      <c r="B1424">
        <v>6.2</v>
      </c>
      <c r="C1424" t="s">
        <v>451</v>
      </c>
    </row>
    <row r="1425" spans="1:3" x14ac:dyDescent="0.45">
      <c r="A1425" t="s">
        <v>812</v>
      </c>
      <c r="B1425">
        <v>6.2</v>
      </c>
      <c r="C1425" t="s">
        <v>565</v>
      </c>
    </row>
    <row r="1426" spans="1:3" x14ac:dyDescent="0.45">
      <c r="A1426" t="s">
        <v>812</v>
      </c>
      <c r="B1426">
        <v>6.2</v>
      </c>
      <c r="C1426" t="s">
        <v>6206</v>
      </c>
    </row>
    <row r="1427" spans="1:3" x14ac:dyDescent="0.45">
      <c r="A1427" t="s">
        <v>814</v>
      </c>
      <c r="B1427">
        <v>6.9</v>
      </c>
      <c r="C1427" t="s">
        <v>565</v>
      </c>
    </row>
    <row r="1428" spans="1:3" x14ac:dyDescent="0.45">
      <c r="A1428" t="s">
        <v>814</v>
      </c>
      <c r="B1428">
        <v>6.9</v>
      </c>
      <c r="C1428" t="s">
        <v>5546</v>
      </c>
    </row>
    <row r="1429" spans="1:3" x14ac:dyDescent="0.45">
      <c r="A1429" t="s">
        <v>815</v>
      </c>
      <c r="B1429">
        <v>7.3</v>
      </c>
      <c r="C1429" t="s">
        <v>451</v>
      </c>
    </row>
    <row r="1430" spans="1:3" x14ac:dyDescent="0.45">
      <c r="A1430" t="s">
        <v>815</v>
      </c>
      <c r="B1430">
        <v>7.3</v>
      </c>
      <c r="C1430" t="s">
        <v>6206</v>
      </c>
    </row>
    <row r="1431" spans="1:3" x14ac:dyDescent="0.45">
      <c r="A1431" t="s">
        <v>815</v>
      </c>
      <c r="B1431">
        <v>7.3</v>
      </c>
      <c r="C1431" t="s">
        <v>1152</v>
      </c>
    </row>
    <row r="1432" spans="1:3" x14ac:dyDescent="0.45">
      <c r="A1432" t="s">
        <v>815</v>
      </c>
      <c r="B1432">
        <v>7.3</v>
      </c>
      <c r="C1432" t="s">
        <v>6203</v>
      </c>
    </row>
    <row r="1433" spans="1:3" x14ac:dyDescent="0.45">
      <c r="A1433" t="s">
        <v>815</v>
      </c>
      <c r="B1433">
        <v>7.3</v>
      </c>
      <c r="C1433" t="s">
        <v>3302</v>
      </c>
    </row>
    <row r="1434" spans="1:3" x14ac:dyDescent="0.45">
      <c r="A1434" t="s">
        <v>816</v>
      </c>
      <c r="B1434">
        <v>6.6</v>
      </c>
      <c r="C1434" t="s">
        <v>565</v>
      </c>
    </row>
    <row r="1435" spans="1:3" x14ac:dyDescent="0.45">
      <c r="A1435" t="s">
        <v>816</v>
      </c>
      <c r="B1435">
        <v>6.6</v>
      </c>
      <c r="C1435" t="s">
        <v>1152</v>
      </c>
    </row>
    <row r="1436" spans="1:3" x14ac:dyDescent="0.45">
      <c r="A1436" t="s">
        <v>816</v>
      </c>
      <c r="B1436">
        <v>6.6</v>
      </c>
      <c r="C1436" t="s">
        <v>5546</v>
      </c>
    </row>
    <row r="1437" spans="1:3" x14ac:dyDescent="0.45">
      <c r="A1437" t="s">
        <v>817</v>
      </c>
      <c r="B1437">
        <v>6.9</v>
      </c>
      <c r="C1437" t="s">
        <v>6206</v>
      </c>
    </row>
    <row r="1438" spans="1:3" x14ac:dyDescent="0.45">
      <c r="A1438" t="s">
        <v>817</v>
      </c>
      <c r="B1438">
        <v>6.9</v>
      </c>
      <c r="C1438" t="s">
        <v>3302</v>
      </c>
    </row>
    <row r="1439" spans="1:3" x14ac:dyDescent="0.45">
      <c r="A1439" t="s">
        <v>819</v>
      </c>
      <c r="B1439">
        <v>6.2</v>
      </c>
      <c r="C1439" t="s">
        <v>320</v>
      </c>
    </row>
    <row r="1440" spans="1:3" x14ac:dyDescent="0.45">
      <c r="A1440" t="s">
        <v>819</v>
      </c>
      <c r="B1440">
        <v>6.2</v>
      </c>
      <c r="C1440" t="s">
        <v>6200</v>
      </c>
    </row>
    <row r="1441" spans="1:3" x14ac:dyDescent="0.45">
      <c r="A1441" t="s">
        <v>819</v>
      </c>
      <c r="B1441">
        <v>6.2</v>
      </c>
      <c r="C1441" t="s">
        <v>565</v>
      </c>
    </row>
    <row r="1442" spans="1:3" x14ac:dyDescent="0.45">
      <c r="A1442" t="s">
        <v>819</v>
      </c>
      <c r="B1442">
        <v>6.2</v>
      </c>
      <c r="C1442" t="s">
        <v>6201</v>
      </c>
    </row>
    <row r="1443" spans="1:3" x14ac:dyDescent="0.45">
      <c r="A1443" t="s">
        <v>821</v>
      </c>
      <c r="B1443">
        <v>6.7</v>
      </c>
      <c r="C1443" t="s">
        <v>320</v>
      </c>
    </row>
    <row r="1444" spans="1:3" x14ac:dyDescent="0.45">
      <c r="A1444" t="s">
        <v>821</v>
      </c>
      <c r="B1444">
        <v>6.7</v>
      </c>
      <c r="C1444" t="s">
        <v>6203</v>
      </c>
    </row>
    <row r="1445" spans="1:3" x14ac:dyDescent="0.45">
      <c r="A1445" t="s">
        <v>821</v>
      </c>
      <c r="B1445">
        <v>6.7</v>
      </c>
      <c r="C1445" t="s">
        <v>3824</v>
      </c>
    </row>
    <row r="1446" spans="1:3" x14ac:dyDescent="0.45">
      <c r="A1446" t="s">
        <v>823</v>
      </c>
      <c r="B1446">
        <v>7.6</v>
      </c>
      <c r="C1446" t="s">
        <v>1152</v>
      </c>
    </row>
    <row r="1447" spans="1:3" x14ac:dyDescent="0.45">
      <c r="A1447" t="s">
        <v>823</v>
      </c>
      <c r="B1447">
        <v>7.6</v>
      </c>
      <c r="C1447" t="s">
        <v>6204</v>
      </c>
    </row>
    <row r="1448" spans="1:3" x14ac:dyDescent="0.45">
      <c r="A1448" t="s">
        <v>823</v>
      </c>
      <c r="B1448">
        <v>7.6</v>
      </c>
      <c r="C1448" t="s">
        <v>6207</v>
      </c>
    </row>
    <row r="1449" spans="1:3" x14ac:dyDescent="0.45">
      <c r="A1449" t="s">
        <v>824</v>
      </c>
      <c r="B1449">
        <v>6.7</v>
      </c>
      <c r="C1449" t="s">
        <v>451</v>
      </c>
    </row>
    <row r="1450" spans="1:3" x14ac:dyDescent="0.45">
      <c r="A1450" t="s">
        <v>824</v>
      </c>
      <c r="B1450">
        <v>6.7</v>
      </c>
      <c r="C1450" t="s">
        <v>320</v>
      </c>
    </row>
    <row r="1451" spans="1:3" x14ac:dyDescent="0.45">
      <c r="A1451" t="s">
        <v>824</v>
      </c>
      <c r="B1451">
        <v>6.7</v>
      </c>
      <c r="C1451" t="s">
        <v>565</v>
      </c>
    </row>
    <row r="1452" spans="1:3" x14ac:dyDescent="0.45">
      <c r="A1452" t="s">
        <v>824</v>
      </c>
      <c r="B1452">
        <v>6.7</v>
      </c>
      <c r="C1452" t="s">
        <v>3302</v>
      </c>
    </row>
    <row r="1453" spans="1:3" x14ac:dyDescent="0.45">
      <c r="A1453" t="s">
        <v>826</v>
      </c>
      <c r="B1453">
        <v>6.2</v>
      </c>
      <c r="C1453" t="s">
        <v>451</v>
      </c>
    </row>
    <row r="1454" spans="1:3" x14ac:dyDescent="0.45">
      <c r="A1454" t="s">
        <v>826</v>
      </c>
      <c r="B1454">
        <v>6.2</v>
      </c>
      <c r="C1454" t="s">
        <v>320</v>
      </c>
    </row>
    <row r="1455" spans="1:3" x14ac:dyDescent="0.45">
      <c r="A1455" t="s">
        <v>826</v>
      </c>
      <c r="B1455">
        <v>6.2</v>
      </c>
      <c r="C1455" t="s">
        <v>565</v>
      </c>
    </row>
    <row r="1456" spans="1:3" x14ac:dyDescent="0.45">
      <c r="A1456" t="s">
        <v>826</v>
      </c>
      <c r="B1456">
        <v>6.2</v>
      </c>
      <c r="C1456" t="s">
        <v>6199</v>
      </c>
    </row>
    <row r="1457" spans="1:3" x14ac:dyDescent="0.45">
      <c r="A1457" t="s">
        <v>827</v>
      </c>
      <c r="B1457">
        <v>7.3</v>
      </c>
      <c r="C1457" t="s">
        <v>1152</v>
      </c>
    </row>
    <row r="1458" spans="1:3" x14ac:dyDescent="0.45">
      <c r="A1458" t="s">
        <v>827</v>
      </c>
      <c r="B1458">
        <v>7.3</v>
      </c>
      <c r="C1458" t="s">
        <v>5546</v>
      </c>
    </row>
    <row r="1459" spans="1:3" x14ac:dyDescent="0.45">
      <c r="A1459" t="s">
        <v>828</v>
      </c>
      <c r="B1459">
        <v>6</v>
      </c>
      <c r="C1459" t="s">
        <v>451</v>
      </c>
    </row>
    <row r="1460" spans="1:3" x14ac:dyDescent="0.45">
      <c r="A1460" t="s">
        <v>828</v>
      </c>
      <c r="B1460">
        <v>6</v>
      </c>
      <c r="C1460" t="s">
        <v>6206</v>
      </c>
    </row>
    <row r="1461" spans="1:3" x14ac:dyDescent="0.45">
      <c r="A1461" t="s">
        <v>828</v>
      </c>
      <c r="B1461">
        <v>6</v>
      </c>
      <c r="C1461" t="s">
        <v>3302</v>
      </c>
    </row>
    <row r="1462" spans="1:3" x14ac:dyDescent="0.45">
      <c r="A1462" t="s">
        <v>830</v>
      </c>
      <c r="B1462">
        <v>7.1</v>
      </c>
      <c r="C1462" t="s">
        <v>320</v>
      </c>
    </row>
    <row r="1463" spans="1:3" x14ac:dyDescent="0.45">
      <c r="A1463" t="s">
        <v>830</v>
      </c>
      <c r="B1463">
        <v>7.1</v>
      </c>
      <c r="C1463" t="s">
        <v>6200</v>
      </c>
    </row>
    <row r="1464" spans="1:3" x14ac:dyDescent="0.45">
      <c r="A1464" t="s">
        <v>830</v>
      </c>
      <c r="B1464">
        <v>7.1</v>
      </c>
      <c r="C1464" t="s">
        <v>565</v>
      </c>
    </row>
    <row r="1465" spans="1:3" x14ac:dyDescent="0.45">
      <c r="A1465" t="s">
        <v>830</v>
      </c>
      <c r="B1465">
        <v>7.1</v>
      </c>
      <c r="C1465" t="s">
        <v>6201</v>
      </c>
    </row>
    <row r="1466" spans="1:3" x14ac:dyDescent="0.45">
      <c r="A1466" t="s">
        <v>830</v>
      </c>
      <c r="B1466">
        <v>7.1</v>
      </c>
      <c r="C1466" t="s">
        <v>6199</v>
      </c>
    </row>
    <row r="1467" spans="1:3" x14ac:dyDescent="0.45">
      <c r="A1467" t="s">
        <v>832</v>
      </c>
      <c r="B1467">
        <v>7.1</v>
      </c>
      <c r="C1467" t="s">
        <v>1152</v>
      </c>
    </row>
    <row r="1468" spans="1:3" x14ac:dyDescent="0.45">
      <c r="A1468" t="s">
        <v>832</v>
      </c>
      <c r="B1468">
        <v>7.1</v>
      </c>
      <c r="C1468" t="s">
        <v>6199</v>
      </c>
    </row>
    <row r="1469" spans="1:3" x14ac:dyDescent="0.45">
      <c r="A1469" t="s">
        <v>832</v>
      </c>
      <c r="B1469">
        <v>7.1</v>
      </c>
      <c r="C1469" t="s">
        <v>5546</v>
      </c>
    </row>
    <row r="1470" spans="1:3" x14ac:dyDescent="0.45">
      <c r="A1470" t="s">
        <v>834</v>
      </c>
      <c r="B1470">
        <v>5.5</v>
      </c>
      <c r="C1470" t="s">
        <v>451</v>
      </c>
    </row>
    <row r="1471" spans="1:3" x14ac:dyDescent="0.45">
      <c r="A1471" t="s">
        <v>834</v>
      </c>
      <c r="B1471">
        <v>5.5</v>
      </c>
      <c r="C1471" t="s">
        <v>1152</v>
      </c>
    </row>
    <row r="1472" spans="1:3" x14ac:dyDescent="0.45">
      <c r="A1472" t="s">
        <v>834</v>
      </c>
      <c r="B1472">
        <v>5.5</v>
      </c>
      <c r="C1472" t="s">
        <v>3302</v>
      </c>
    </row>
    <row r="1473" spans="1:3" x14ac:dyDescent="0.45">
      <c r="A1473" t="s">
        <v>838</v>
      </c>
      <c r="B1473">
        <v>5.6</v>
      </c>
      <c r="C1473" t="s">
        <v>320</v>
      </c>
    </row>
    <row r="1474" spans="1:3" x14ac:dyDescent="0.45">
      <c r="A1474" t="s">
        <v>838</v>
      </c>
      <c r="B1474">
        <v>5.6</v>
      </c>
      <c r="C1474" t="s">
        <v>565</v>
      </c>
    </row>
    <row r="1475" spans="1:3" x14ac:dyDescent="0.45">
      <c r="A1475" t="s">
        <v>838</v>
      </c>
      <c r="B1475">
        <v>5.6</v>
      </c>
      <c r="C1475" t="s">
        <v>1152</v>
      </c>
    </row>
    <row r="1476" spans="1:3" x14ac:dyDescent="0.45">
      <c r="A1476" t="s">
        <v>838</v>
      </c>
      <c r="B1476">
        <v>5.6</v>
      </c>
      <c r="C1476" t="s">
        <v>6201</v>
      </c>
    </row>
    <row r="1477" spans="1:3" x14ac:dyDescent="0.45">
      <c r="A1477" t="s">
        <v>838</v>
      </c>
      <c r="B1477">
        <v>5.6</v>
      </c>
      <c r="C1477" t="s">
        <v>6199</v>
      </c>
    </row>
    <row r="1478" spans="1:3" x14ac:dyDescent="0.45">
      <c r="A1478" t="s">
        <v>841</v>
      </c>
      <c r="B1478">
        <v>7.5</v>
      </c>
      <c r="C1478" t="s">
        <v>451</v>
      </c>
    </row>
    <row r="1479" spans="1:3" x14ac:dyDescent="0.45">
      <c r="A1479" t="s">
        <v>841</v>
      </c>
      <c r="B1479">
        <v>7.5</v>
      </c>
      <c r="C1479" t="s">
        <v>565</v>
      </c>
    </row>
    <row r="1480" spans="1:3" x14ac:dyDescent="0.45">
      <c r="A1480" t="s">
        <v>841</v>
      </c>
      <c r="B1480">
        <v>7.5</v>
      </c>
      <c r="C1480" t="s">
        <v>6199</v>
      </c>
    </row>
    <row r="1481" spans="1:3" x14ac:dyDescent="0.45">
      <c r="A1481" t="s">
        <v>841</v>
      </c>
      <c r="B1481">
        <v>7.5</v>
      </c>
      <c r="C1481" t="s">
        <v>5546</v>
      </c>
    </row>
    <row r="1482" spans="1:3" x14ac:dyDescent="0.45">
      <c r="A1482" t="s">
        <v>843</v>
      </c>
      <c r="B1482">
        <v>5.4</v>
      </c>
      <c r="C1482" t="s">
        <v>451</v>
      </c>
    </row>
    <row r="1483" spans="1:3" x14ac:dyDescent="0.45">
      <c r="A1483" t="s">
        <v>843</v>
      </c>
      <c r="B1483">
        <v>5.4</v>
      </c>
      <c r="C1483" t="s">
        <v>320</v>
      </c>
    </row>
    <row r="1484" spans="1:3" x14ac:dyDescent="0.45">
      <c r="A1484" t="s">
        <v>843</v>
      </c>
      <c r="B1484">
        <v>5.4</v>
      </c>
      <c r="C1484" t="s">
        <v>3824</v>
      </c>
    </row>
    <row r="1485" spans="1:3" x14ac:dyDescent="0.45">
      <c r="A1485" t="s">
        <v>843</v>
      </c>
      <c r="B1485">
        <v>5.4</v>
      </c>
      <c r="C1485" t="s">
        <v>3302</v>
      </c>
    </row>
    <row r="1486" spans="1:3" x14ac:dyDescent="0.45">
      <c r="A1486" t="s">
        <v>846</v>
      </c>
      <c r="B1486">
        <v>4.3</v>
      </c>
      <c r="C1486" t="s">
        <v>565</v>
      </c>
    </row>
    <row r="1487" spans="1:3" x14ac:dyDescent="0.45">
      <c r="A1487" t="s">
        <v>846</v>
      </c>
      <c r="B1487">
        <v>4.3</v>
      </c>
      <c r="C1487" t="s">
        <v>5546</v>
      </c>
    </row>
    <row r="1488" spans="1:3" x14ac:dyDescent="0.45">
      <c r="A1488" t="s">
        <v>846</v>
      </c>
      <c r="B1488">
        <v>4.3</v>
      </c>
      <c r="C1488" t="s">
        <v>3824</v>
      </c>
    </row>
    <row r="1489" spans="1:3" x14ac:dyDescent="0.45">
      <c r="A1489" t="s">
        <v>848</v>
      </c>
      <c r="B1489">
        <v>4.9000000000000004</v>
      </c>
      <c r="C1489" t="s">
        <v>320</v>
      </c>
    </row>
    <row r="1490" spans="1:3" x14ac:dyDescent="0.45">
      <c r="A1490" t="s">
        <v>848</v>
      </c>
      <c r="B1490">
        <v>4.9000000000000004</v>
      </c>
      <c r="C1490" t="s">
        <v>565</v>
      </c>
    </row>
    <row r="1491" spans="1:3" x14ac:dyDescent="0.45">
      <c r="A1491" t="s">
        <v>848</v>
      </c>
      <c r="B1491">
        <v>4.9000000000000004</v>
      </c>
      <c r="C1491" t="s">
        <v>6203</v>
      </c>
    </row>
    <row r="1492" spans="1:3" x14ac:dyDescent="0.45">
      <c r="A1492" t="s">
        <v>850</v>
      </c>
      <c r="B1492">
        <v>7.1</v>
      </c>
      <c r="C1492" t="s">
        <v>451</v>
      </c>
    </row>
    <row r="1493" spans="1:3" x14ac:dyDescent="0.45">
      <c r="A1493" t="s">
        <v>850</v>
      </c>
      <c r="B1493">
        <v>7.1</v>
      </c>
      <c r="C1493" t="s">
        <v>3824</v>
      </c>
    </row>
    <row r="1494" spans="1:3" x14ac:dyDescent="0.45">
      <c r="A1494" t="s">
        <v>852</v>
      </c>
      <c r="B1494">
        <v>6.4</v>
      </c>
      <c r="C1494" t="s">
        <v>565</v>
      </c>
    </row>
    <row r="1495" spans="1:3" x14ac:dyDescent="0.45">
      <c r="A1495" t="s">
        <v>852</v>
      </c>
      <c r="B1495">
        <v>6.4</v>
      </c>
      <c r="C1495" t="s">
        <v>1152</v>
      </c>
    </row>
    <row r="1496" spans="1:3" x14ac:dyDescent="0.45">
      <c r="A1496" t="s">
        <v>852</v>
      </c>
      <c r="B1496">
        <v>6.4</v>
      </c>
      <c r="C1496" t="s">
        <v>6199</v>
      </c>
    </row>
    <row r="1497" spans="1:3" x14ac:dyDescent="0.45">
      <c r="A1497" t="s">
        <v>852</v>
      </c>
      <c r="B1497">
        <v>6.4</v>
      </c>
      <c r="C1497" t="s">
        <v>5546</v>
      </c>
    </row>
    <row r="1498" spans="1:3" x14ac:dyDescent="0.45">
      <c r="A1498" t="s">
        <v>855</v>
      </c>
      <c r="B1498">
        <v>4.3</v>
      </c>
      <c r="C1498" t="s">
        <v>451</v>
      </c>
    </row>
    <row r="1499" spans="1:3" x14ac:dyDescent="0.45">
      <c r="A1499" t="s">
        <v>855</v>
      </c>
      <c r="B1499">
        <v>4.3</v>
      </c>
      <c r="C1499" t="s">
        <v>565</v>
      </c>
    </row>
    <row r="1500" spans="1:3" x14ac:dyDescent="0.45">
      <c r="A1500" t="s">
        <v>855</v>
      </c>
      <c r="B1500">
        <v>4.3</v>
      </c>
      <c r="C1500" t="s">
        <v>6201</v>
      </c>
    </row>
    <row r="1501" spans="1:3" x14ac:dyDescent="0.45">
      <c r="A1501" t="s">
        <v>855</v>
      </c>
      <c r="B1501">
        <v>4.3</v>
      </c>
      <c r="C1501" t="s">
        <v>6199</v>
      </c>
    </row>
    <row r="1502" spans="1:3" x14ac:dyDescent="0.45">
      <c r="A1502" t="s">
        <v>856</v>
      </c>
      <c r="B1502">
        <v>6.1</v>
      </c>
      <c r="C1502" t="s">
        <v>451</v>
      </c>
    </row>
    <row r="1503" spans="1:3" x14ac:dyDescent="0.45">
      <c r="A1503" t="s">
        <v>856</v>
      </c>
      <c r="B1503">
        <v>6.1</v>
      </c>
      <c r="C1503" t="s">
        <v>320</v>
      </c>
    </row>
    <row r="1504" spans="1:3" x14ac:dyDescent="0.45">
      <c r="A1504" t="s">
        <v>856</v>
      </c>
      <c r="B1504">
        <v>6.1</v>
      </c>
      <c r="C1504" t="s">
        <v>3824</v>
      </c>
    </row>
    <row r="1505" spans="1:3" x14ac:dyDescent="0.45">
      <c r="A1505" t="s">
        <v>856</v>
      </c>
      <c r="B1505">
        <v>6.1</v>
      </c>
      <c r="C1505" t="s">
        <v>3302</v>
      </c>
    </row>
    <row r="1506" spans="1:3" x14ac:dyDescent="0.45">
      <c r="A1506" t="s">
        <v>859</v>
      </c>
      <c r="B1506">
        <v>7</v>
      </c>
      <c r="C1506" t="s">
        <v>451</v>
      </c>
    </row>
    <row r="1507" spans="1:3" x14ac:dyDescent="0.45">
      <c r="A1507" t="s">
        <v>859</v>
      </c>
      <c r="B1507">
        <v>7</v>
      </c>
      <c r="C1507" t="s">
        <v>320</v>
      </c>
    </row>
    <row r="1508" spans="1:3" x14ac:dyDescent="0.45">
      <c r="A1508" t="s">
        <v>859</v>
      </c>
      <c r="B1508">
        <v>7</v>
      </c>
      <c r="C1508" t="s">
        <v>6199</v>
      </c>
    </row>
    <row r="1509" spans="1:3" x14ac:dyDescent="0.45">
      <c r="A1509" t="s">
        <v>859</v>
      </c>
      <c r="B1509">
        <v>7</v>
      </c>
      <c r="C1509" t="s">
        <v>2124</v>
      </c>
    </row>
    <row r="1510" spans="1:3" x14ac:dyDescent="0.45">
      <c r="A1510" t="s">
        <v>859</v>
      </c>
      <c r="B1510">
        <v>7</v>
      </c>
      <c r="C1510" t="s">
        <v>3824</v>
      </c>
    </row>
    <row r="1511" spans="1:3" x14ac:dyDescent="0.45">
      <c r="A1511" t="s">
        <v>861</v>
      </c>
      <c r="B1511">
        <v>7.7</v>
      </c>
      <c r="C1511" t="s">
        <v>6206</v>
      </c>
    </row>
    <row r="1512" spans="1:3" x14ac:dyDescent="0.45">
      <c r="A1512" t="s">
        <v>861</v>
      </c>
      <c r="B1512">
        <v>7.7</v>
      </c>
      <c r="C1512" t="s">
        <v>1152</v>
      </c>
    </row>
    <row r="1513" spans="1:3" x14ac:dyDescent="0.45">
      <c r="A1513" t="s">
        <v>861</v>
      </c>
      <c r="B1513">
        <v>7.7</v>
      </c>
      <c r="C1513" t="s">
        <v>6204</v>
      </c>
    </row>
    <row r="1514" spans="1:3" x14ac:dyDescent="0.45">
      <c r="A1514" t="s">
        <v>861</v>
      </c>
      <c r="B1514">
        <v>7.7</v>
      </c>
      <c r="C1514" t="s">
        <v>6203</v>
      </c>
    </row>
    <row r="1515" spans="1:3" x14ac:dyDescent="0.45">
      <c r="A1515" t="s">
        <v>861</v>
      </c>
      <c r="B1515">
        <v>7.7</v>
      </c>
      <c r="C1515" t="s">
        <v>3302</v>
      </c>
    </row>
    <row r="1516" spans="1:3" x14ac:dyDescent="0.45">
      <c r="A1516" t="s">
        <v>862</v>
      </c>
      <c r="B1516">
        <v>5.9</v>
      </c>
      <c r="C1516" t="s">
        <v>451</v>
      </c>
    </row>
    <row r="1517" spans="1:3" x14ac:dyDescent="0.45">
      <c r="A1517" t="s">
        <v>862</v>
      </c>
      <c r="B1517">
        <v>5.9</v>
      </c>
      <c r="C1517" t="s">
        <v>6203</v>
      </c>
    </row>
    <row r="1518" spans="1:3" x14ac:dyDescent="0.45">
      <c r="A1518" t="s">
        <v>862</v>
      </c>
      <c r="B1518">
        <v>5.9</v>
      </c>
      <c r="C1518" t="s">
        <v>3824</v>
      </c>
    </row>
    <row r="1519" spans="1:3" x14ac:dyDescent="0.45">
      <c r="A1519" t="s">
        <v>862</v>
      </c>
      <c r="B1519">
        <v>5.9</v>
      </c>
      <c r="C1519" t="s">
        <v>3302</v>
      </c>
    </row>
    <row r="1520" spans="1:3" x14ac:dyDescent="0.45">
      <c r="A1520" t="s">
        <v>864</v>
      </c>
      <c r="B1520">
        <v>6.7</v>
      </c>
      <c r="C1520" t="s">
        <v>565</v>
      </c>
    </row>
    <row r="1521" spans="1:3" x14ac:dyDescent="0.45">
      <c r="A1521" t="s">
        <v>864</v>
      </c>
      <c r="B1521">
        <v>6.7</v>
      </c>
      <c r="C1521" t="s">
        <v>1152</v>
      </c>
    </row>
    <row r="1522" spans="1:3" x14ac:dyDescent="0.45">
      <c r="A1522" t="s">
        <v>865</v>
      </c>
      <c r="B1522">
        <v>6.5</v>
      </c>
      <c r="C1522" t="s">
        <v>451</v>
      </c>
    </row>
    <row r="1523" spans="1:3" x14ac:dyDescent="0.45">
      <c r="A1523" t="s">
        <v>865</v>
      </c>
      <c r="B1523">
        <v>6.5</v>
      </c>
      <c r="C1523" t="s">
        <v>320</v>
      </c>
    </row>
    <row r="1524" spans="1:3" x14ac:dyDescent="0.45">
      <c r="A1524" t="s">
        <v>865</v>
      </c>
      <c r="B1524">
        <v>6.5</v>
      </c>
      <c r="C1524" t="s">
        <v>3302</v>
      </c>
    </row>
    <row r="1525" spans="1:3" x14ac:dyDescent="0.45">
      <c r="A1525" t="s">
        <v>866</v>
      </c>
      <c r="B1525">
        <v>7.1</v>
      </c>
      <c r="C1525" t="s">
        <v>451</v>
      </c>
    </row>
    <row r="1526" spans="1:3" x14ac:dyDescent="0.45">
      <c r="A1526" t="s">
        <v>866</v>
      </c>
      <c r="B1526">
        <v>7.1</v>
      </c>
      <c r="C1526" t="s">
        <v>320</v>
      </c>
    </row>
    <row r="1527" spans="1:3" x14ac:dyDescent="0.45">
      <c r="A1527" t="s">
        <v>866</v>
      </c>
      <c r="B1527">
        <v>7.1</v>
      </c>
      <c r="C1527" t="s">
        <v>3302</v>
      </c>
    </row>
    <row r="1528" spans="1:3" x14ac:dyDescent="0.45">
      <c r="A1528" t="s">
        <v>867</v>
      </c>
      <c r="B1528">
        <v>7.3</v>
      </c>
      <c r="C1528" t="s">
        <v>320</v>
      </c>
    </row>
    <row r="1529" spans="1:3" x14ac:dyDescent="0.45">
      <c r="A1529" t="s">
        <v>867</v>
      </c>
      <c r="B1529">
        <v>7.3</v>
      </c>
      <c r="C1529" t="s">
        <v>1152</v>
      </c>
    </row>
    <row r="1530" spans="1:3" x14ac:dyDescent="0.45">
      <c r="A1530" t="s">
        <v>867</v>
      </c>
      <c r="B1530">
        <v>7.3</v>
      </c>
      <c r="C1530" t="s">
        <v>3824</v>
      </c>
    </row>
    <row r="1531" spans="1:3" x14ac:dyDescent="0.45">
      <c r="A1531" t="s">
        <v>867</v>
      </c>
      <c r="B1531">
        <v>7.3</v>
      </c>
      <c r="C1531" t="s">
        <v>3302</v>
      </c>
    </row>
    <row r="1532" spans="1:3" x14ac:dyDescent="0.45">
      <c r="A1532" t="s">
        <v>869</v>
      </c>
      <c r="B1532">
        <v>6.5</v>
      </c>
      <c r="C1532" t="s">
        <v>565</v>
      </c>
    </row>
    <row r="1533" spans="1:3" x14ac:dyDescent="0.45">
      <c r="A1533" t="s">
        <v>870</v>
      </c>
      <c r="B1533">
        <v>7</v>
      </c>
      <c r="C1533" t="s">
        <v>451</v>
      </c>
    </row>
    <row r="1534" spans="1:3" x14ac:dyDescent="0.45">
      <c r="A1534" t="s">
        <v>871</v>
      </c>
      <c r="B1534">
        <v>6.8</v>
      </c>
      <c r="C1534" t="s">
        <v>320</v>
      </c>
    </row>
    <row r="1535" spans="1:3" x14ac:dyDescent="0.45">
      <c r="A1535" t="s">
        <v>871</v>
      </c>
      <c r="B1535">
        <v>6.8</v>
      </c>
      <c r="C1535" t="s">
        <v>6200</v>
      </c>
    </row>
    <row r="1536" spans="1:3" x14ac:dyDescent="0.45">
      <c r="A1536" t="s">
        <v>871</v>
      </c>
      <c r="B1536">
        <v>6.8</v>
      </c>
      <c r="C1536" t="s">
        <v>565</v>
      </c>
    </row>
    <row r="1537" spans="1:3" x14ac:dyDescent="0.45">
      <c r="A1537" t="s">
        <v>871</v>
      </c>
      <c r="B1537">
        <v>6.8</v>
      </c>
      <c r="C1537" t="s">
        <v>6201</v>
      </c>
    </row>
    <row r="1538" spans="1:3" x14ac:dyDescent="0.45">
      <c r="A1538" t="s">
        <v>873</v>
      </c>
      <c r="B1538">
        <v>7.2</v>
      </c>
      <c r="C1538" t="s">
        <v>320</v>
      </c>
    </row>
    <row r="1539" spans="1:3" x14ac:dyDescent="0.45">
      <c r="A1539" t="s">
        <v>873</v>
      </c>
      <c r="B1539">
        <v>7.2</v>
      </c>
      <c r="C1539" t="s">
        <v>6200</v>
      </c>
    </row>
    <row r="1540" spans="1:3" x14ac:dyDescent="0.45">
      <c r="A1540" t="s">
        <v>873</v>
      </c>
      <c r="B1540">
        <v>7.2</v>
      </c>
      <c r="C1540" t="s">
        <v>565</v>
      </c>
    </row>
    <row r="1541" spans="1:3" x14ac:dyDescent="0.45">
      <c r="A1541" t="s">
        <v>873</v>
      </c>
      <c r="B1541">
        <v>7.2</v>
      </c>
      <c r="C1541" t="s">
        <v>1152</v>
      </c>
    </row>
    <row r="1542" spans="1:3" x14ac:dyDescent="0.45">
      <c r="A1542" t="s">
        <v>873</v>
      </c>
      <c r="B1542">
        <v>7.2</v>
      </c>
      <c r="C1542" t="s">
        <v>6201</v>
      </c>
    </row>
    <row r="1543" spans="1:3" x14ac:dyDescent="0.45">
      <c r="A1543" t="s">
        <v>873</v>
      </c>
      <c r="B1543">
        <v>7.2</v>
      </c>
      <c r="C1543" t="s">
        <v>6199</v>
      </c>
    </row>
    <row r="1544" spans="1:3" x14ac:dyDescent="0.45">
      <c r="A1544" t="s">
        <v>873</v>
      </c>
      <c r="B1544">
        <v>7.2</v>
      </c>
      <c r="C1544" t="s">
        <v>3824</v>
      </c>
    </row>
    <row r="1545" spans="1:3" x14ac:dyDescent="0.45">
      <c r="A1545" t="s">
        <v>877</v>
      </c>
      <c r="B1545">
        <v>6.1</v>
      </c>
      <c r="C1545" t="s">
        <v>451</v>
      </c>
    </row>
    <row r="1546" spans="1:3" x14ac:dyDescent="0.45">
      <c r="A1546" t="s">
        <v>877</v>
      </c>
      <c r="B1546">
        <v>6.1</v>
      </c>
      <c r="C1546" t="s">
        <v>1152</v>
      </c>
    </row>
    <row r="1547" spans="1:3" x14ac:dyDescent="0.45">
      <c r="A1547" t="s">
        <v>877</v>
      </c>
      <c r="B1547">
        <v>6.1</v>
      </c>
      <c r="C1547" t="s">
        <v>5546</v>
      </c>
    </row>
    <row r="1548" spans="1:3" x14ac:dyDescent="0.45">
      <c r="A1548" t="s">
        <v>877</v>
      </c>
      <c r="B1548">
        <v>6.1</v>
      </c>
      <c r="C1548" t="s">
        <v>3824</v>
      </c>
    </row>
    <row r="1549" spans="1:3" x14ac:dyDescent="0.45">
      <c r="A1549" t="s">
        <v>877</v>
      </c>
      <c r="B1549">
        <v>6.1</v>
      </c>
      <c r="C1549" t="s">
        <v>3302</v>
      </c>
    </row>
    <row r="1550" spans="1:3" x14ac:dyDescent="0.45">
      <c r="A1550" t="s">
        <v>878</v>
      </c>
      <c r="B1550">
        <v>6.7</v>
      </c>
      <c r="C1550" t="s">
        <v>451</v>
      </c>
    </row>
    <row r="1551" spans="1:3" x14ac:dyDescent="0.45">
      <c r="A1551" t="s">
        <v>878</v>
      </c>
      <c r="B1551">
        <v>6.7</v>
      </c>
      <c r="C1551" t="s">
        <v>565</v>
      </c>
    </row>
    <row r="1552" spans="1:3" x14ac:dyDescent="0.45">
      <c r="A1552" t="s">
        <v>878</v>
      </c>
      <c r="B1552">
        <v>6.7</v>
      </c>
      <c r="C1552" t="s">
        <v>6206</v>
      </c>
    </row>
    <row r="1553" spans="1:3" x14ac:dyDescent="0.45">
      <c r="A1553" t="s">
        <v>878</v>
      </c>
      <c r="B1553">
        <v>6.7</v>
      </c>
      <c r="C1553" t="s">
        <v>3302</v>
      </c>
    </row>
    <row r="1554" spans="1:3" x14ac:dyDescent="0.45">
      <c r="A1554" t="s">
        <v>880</v>
      </c>
      <c r="B1554">
        <v>6.4</v>
      </c>
      <c r="C1554" t="s">
        <v>565</v>
      </c>
    </row>
    <row r="1555" spans="1:3" x14ac:dyDescent="0.45">
      <c r="A1555" t="s">
        <v>880</v>
      </c>
      <c r="B1555">
        <v>6.4</v>
      </c>
      <c r="C1555" t="s">
        <v>6206</v>
      </c>
    </row>
    <row r="1556" spans="1:3" x14ac:dyDescent="0.45">
      <c r="A1556" t="s">
        <v>880</v>
      </c>
      <c r="B1556">
        <v>6.4</v>
      </c>
      <c r="C1556" t="s">
        <v>6205</v>
      </c>
    </row>
    <row r="1557" spans="1:3" x14ac:dyDescent="0.45">
      <c r="A1557" t="s">
        <v>881</v>
      </c>
      <c r="B1557">
        <v>4.4000000000000004</v>
      </c>
      <c r="C1557" t="s">
        <v>320</v>
      </c>
    </row>
    <row r="1558" spans="1:3" x14ac:dyDescent="0.45">
      <c r="A1558" t="s">
        <v>881</v>
      </c>
      <c r="B1558">
        <v>4.4000000000000004</v>
      </c>
      <c r="C1558" t="s">
        <v>6200</v>
      </c>
    </row>
    <row r="1559" spans="1:3" x14ac:dyDescent="0.45">
      <c r="A1559" t="s">
        <v>881</v>
      </c>
      <c r="B1559">
        <v>4.4000000000000004</v>
      </c>
      <c r="C1559" t="s">
        <v>565</v>
      </c>
    </row>
    <row r="1560" spans="1:3" x14ac:dyDescent="0.45">
      <c r="A1560" t="s">
        <v>881</v>
      </c>
      <c r="B1560">
        <v>4.4000000000000004</v>
      </c>
      <c r="C1560" t="s">
        <v>6201</v>
      </c>
    </row>
    <row r="1561" spans="1:3" x14ac:dyDescent="0.45">
      <c r="A1561" t="s">
        <v>881</v>
      </c>
      <c r="B1561">
        <v>4.4000000000000004</v>
      </c>
      <c r="C1561" t="s">
        <v>6199</v>
      </c>
    </row>
    <row r="1562" spans="1:3" x14ac:dyDescent="0.45">
      <c r="A1562" t="s">
        <v>881</v>
      </c>
      <c r="B1562">
        <v>4.4000000000000004</v>
      </c>
      <c r="C1562" t="s">
        <v>6209</v>
      </c>
    </row>
    <row r="1563" spans="1:3" x14ac:dyDescent="0.45">
      <c r="A1563" t="s">
        <v>882</v>
      </c>
      <c r="B1563">
        <v>5.4</v>
      </c>
      <c r="C1563" t="s">
        <v>565</v>
      </c>
    </row>
    <row r="1564" spans="1:3" x14ac:dyDescent="0.45">
      <c r="A1564" t="s">
        <v>883</v>
      </c>
      <c r="B1564">
        <v>6.5</v>
      </c>
      <c r="C1564" t="s">
        <v>451</v>
      </c>
    </row>
    <row r="1565" spans="1:3" x14ac:dyDescent="0.45">
      <c r="A1565" t="s">
        <v>883</v>
      </c>
      <c r="B1565">
        <v>6.5</v>
      </c>
      <c r="C1565" t="s">
        <v>320</v>
      </c>
    </row>
    <row r="1566" spans="1:3" x14ac:dyDescent="0.45">
      <c r="A1566" t="s">
        <v>883</v>
      </c>
      <c r="B1566">
        <v>6.5</v>
      </c>
      <c r="C1566" t="s">
        <v>565</v>
      </c>
    </row>
    <row r="1567" spans="1:3" x14ac:dyDescent="0.45">
      <c r="A1567" t="s">
        <v>884</v>
      </c>
      <c r="B1567">
        <v>6.7</v>
      </c>
      <c r="C1567" t="s">
        <v>565</v>
      </c>
    </row>
    <row r="1568" spans="1:3" x14ac:dyDescent="0.45">
      <c r="A1568" t="s">
        <v>884</v>
      </c>
      <c r="B1568">
        <v>6.7</v>
      </c>
      <c r="C1568" t="s">
        <v>1152</v>
      </c>
    </row>
    <row r="1569" spans="1:3" x14ac:dyDescent="0.45">
      <c r="A1569" t="s">
        <v>884</v>
      </c>
      <c r="B1569">
        <v>6.7</v>
      </c>
      <c r="C1569" t="s">
        <v>5546</v>
      </c>
    </row>
    <row r="1570" spans="1:3" x14ac:dyDescent="0.45">
      <c r="A1570" t="s">
        <v>886</v>
      </c>
      <c r="B1570">
        <v>8.1</v>
      </c>
      <c r="C1570" t="s">
        <v>6203</v>
      </c>
    </row>
    <row r="1571" spans="1:3" x14ac:dyDescent="0.45">
      <c r="A1571" t="s">
        <v>886</v>
      </c>
      <c r="B1571">
        <v>8.1</v>
      </c>
      <c r="C1571" t="s">
        <v>3302</v>
      </c>
    </row>
    <row r="1572" spans="1:3" x14ac:dyDescent="0.45">
      <c r="A1572" t="s">
        <v>888</v>
      </c>
      <c r="B1572">
        <v>5.6</v>
      </c>
      <c r="C1572" t="s">
        <v>565</v>
      </c>
    </row>
    <row r="1573" spans="1:3" x14ac:dyDescent="0.45">
      <c r="A1573" t="s">
        <v>888</v>
      </c>
      <c r="B1573">
        <v>5.6</v>
      </c>
      <c r="C1573" t="s">
        <v>1152</v>
      </c>
    </row>
    <row r="1574" spans="1:3" x14ac:dyDescent="0.45">
      <c r="A1574" t="s">
        <v>888</v>
      </c>
      <c r="B1574">
        <v>5.6</v>
      </c>
      <c r="C1574" t="s">
        <v>5546</v>
      </c>
    </row>
    <row r="1575" spans="1:3" x14ac:dyDescent="0.45">
      <c r="A1575" t="s">
        <v>889</v>
      </c>
      <c r="B1575">
        <v>6.3</v>
      </c>
      <c r="C1575" t="s">
        <v>320</v>
      </c>
    </row>
    <row r="1576" spans="1:3" x14ac:dyDescent="0.45">
      <c r="A1576" t="s">
        <v>889</v>
      </c>
      <c r="B1576">
        <v>6.3</v>
      </c>
      <c r="C1576" t="s">
        <v>6200</v>
      </c>
    </row>
    <row r="1577" spans="1:3" x14ac:dyDescent="0.45">
      <c r="A1577" t="s">
        <v>889</v>
      </c>
      <c r="B1577">
        <v>6.3</v>
      </c>
      <c r="C1577" t="s">
        <v>565</v>
      </c>
    </row>
    <row r="1578" spans="1:3" x14ac:dyDescent="0.45">
      <c r="A1578" t="s">
        <v>889</v>
      </c>
      <c r="B1578">
        <v>6.3</v>
      </c>
      <c r="C1578" t="s">
        <v>6201</v>
      </c>
    </row>
    <row r="1579" spans="1:3" x14ac:dyDescent="0.45">
      <c r="A1579" t="s">
        <v>889</v>
      </c>
      <c r="B1579">
        <v>6.3</v>
      </c>
      <c r="C1579" t="s">
        <v>3824</v>
      </c>
    </row>
    <row r="1580" spans="1:3" x14ac:dyDescent="0.45">
      <c r="A1580" t="s">
        <v>890</v>
      </c>
      <c r="B1580">
        <v>7.3</v>
      </c>
      <c r="C1580" t="s">
        <v>451</v>
      </c>
    </row>
    <row r="1581" spans="1:3" x14ac:dyDescent="0.45">
      <c r="A1581" t="s">
        <v>890</v>
      </c>
      <c r="B1581">
        <v>7.3</v>
      </c>
      <c r="C1581" t="s">
        <v>6206</v>
      </c>
    </row>
    <row r="1582" spans="1:3" x14ac:dyDescent="0.45">
      <c r="A1582" t="s">
        <v>890</v>
      </c>
      <c r="B1582">
        <v>7.3</v>
      </c>
      <c r="C1582" t="s">
        <v>3824</v>
      </c>
    </row>
    <row r="1583" spans="1:3" x14ac:dyDescent="0.45">
      <c r="A1583" t="s">
        <v>890</v>
      </c>
      <c r="B1583">
        <v>7.3</v>
      </c>
      <c r="C1583" t="s">
        <v>3302</v>
      </c>
    </row>
    <row r="1584" spans="1:3" x14ac:dyDescent="0.45">
      <c r="A1584" t="s">
        <v>893</v>
      </c>
      <c r="B1584">
        <v>6.1</v>
      </c>
      <c r="C1584" t="s">
        <v>565</v>
      </c>
    </row>
    <row r="1585" spans="1:3" x14ac:dyDescent="0.45">
      <c r="A1585" t="s">
        <v>893</v>
      </c>
      <c r="B1585">
        <v>6.1</v>
      </c>
      <c r="C1585" t="s">
        <v>6201</v>
      </c>
    </row>
    <row r="1586" spans="1:3" x14ac:dyDescent="0.45">
      <c r="A1586" t="s">
        <v>893</v>
      </c>
      <c r="B1586">
        <v>6.1</v>
      </c>
      <c r="C1586" t="s">
        <v>6199</v>
      </c>
    </row>
    <row r="1587" spans="1:3" x14ac:dyDescent="0.45">
      <c r="A1587" t="s">
        <v>893</v>
      </c>
      <c r="B1587">
        <v>6.1</v>
      </c>
      <c r="C1587" t="s">
        <v>5546</v>
      </c>
    </row>
    <row r="1588" spans="1:3" x14ac:dyDescent="0.45">
      <c r="A1588" t="s">
        <v>894</v>
      </c>
      <c r="B1588">
        <v>7.7</v>
      </c>
      <c r="C1588" t="s">
        <v>6206</v>
      </c>
    </row>
    <row r="1589" spans="1:3" x14ac:dyDescent="0.45">
      <c r="A1589" t="s">
        <v>894</v>
      </c>
      <c r="B1589">
        <v>7.7</v>
      </c>
      <c r="C1589" t="s">
        <v>1152</v>
      </c>
    </row>
    <row r="1590" spans="1:3" x14ac:dyDescent="0.45">
      <c r="A1590" t="s">
        <v>894</v>
      </c>
      <c r="B1590">
        <v>7.7</v>
      </c>
      <c r="C1590" t="s">
        <v>3302</v>
      </c>
    </row>
    <row r="1591" spans="1:3" x14ac:dyDescent="0.45">
      <c r="A1591" t="s">
        <v>895</v>
      </c>
      <c r="B1591">
        <v>6.4</v>
      </c>
      <c r="C1591" t="s">
        <v>565</v>
      </c>
    </row>
    <row r="1592" spans="1:3" x14ac:dyDescent="0.45">
      <c r="A1592" t="s">
        <v>895</v>
      </c>
      <c r="B1592">
        <v>6.4</v>
      </c>
      <c r="C1592" t="s">
        <v>5546</v>
      </c>
    </row>
    <row r="1593" spans="1:3" x14ac:dyDescent="0.45">
      <c r="A1593" t="s">
        <v>896</v>
      </c>
      <c r="B1593">
        <v>6.8</v>
      </c>
      <c r="C1593" t="s">
        <v>451</v>
      </c>
    </row>
    <row r="1594" spans="1:3" x14ac:dyDescent="0.45">
      <c r="A1594" t="s">
        <v>896</v>
      </c>
      <c r="B1594">
        <v>6.8</v>
      </c>
      <c r="C1594" t="s">
        <v>6206</v>
      </c>
    </row>
    <row r="1595" spans="1:3" x14ac:dyDescent="0.45">
      <c r="A1595" t="s">
        <v>896</v>
      </c>
      <c r="B1595">
        <v>6.8</v>
      </c>
      <c r="C1595" t="s">
        <v>3302</v>
      </c>
    </row>
    <row r="1596" spans="1:3" x14ac:dyDescent="0.45">
      <c r="A1596" t="s">
        <v>898</v>
      </c>
      <c r="B1596">
        <v>6.6</v>
      </c>
      <c r="C1596" t="s">
        <v>451</v>
      </c>
    </row>
    <row r="1597" spans="1:3" x14ac:dyDescent="0.45">
      <c r="A1597" t="s">
        <v>898</v>
      </c>
      <c r="B1597">
        <v>6.6</v>
      </c>
      <c r="C1597" t="s">
        <v>6203</v>
      </c>
    </row>
    <row r="1598" spans="1:3" x14ac:dyDescent="0.45">
      <c r="A1598" t="s">
        <v>898</v>
      </c>
      <c r="B1598">
        <v>6.6</v>
      </c>
      <c r="C1598" t="s">
        <v>3302</v>
      </c>
    </row>
    <row r="1599" spans="1:3" x14ac:dyDescent="0.45">
      <c r="A1599" t="s">
        <v>901</v>
      </c>
      <c r="B1599">
        <v>7.2</v>
      </c>
      <c r="C1599" t="s">
        <v>320</v>
      </c>
    </row>
    <row r="1600" spans="1:3" x14ac:dyDescent="0.45">
      <c r="A1600" t="s">
        <v>901</v>
      </c>
      <c r="B1600">
        <v>7.2</v>
      </c>
      <c r="C1600" t="s">
        <v>1152</v>
      </c>
    </row>
    <row r="1601" spans="1:3" x14ac:dyDescent="0.45">
      <c r="A1601" t="s">
        <v>901</v>
      </c>
      <c r="B1601">
        <v>7.2</v>
      </c>
      <c r="C1601" t="s">
        <v>6204</v>
      </c>
    </row>
    <row r="1602" spans="1:3" x14ac:dyDescent="0.45">
      <c r="A1602" t="s">
        <v>901</v>
      </c>
      <c r="B1602">
        <v>7.2</v>
      </c>
      <c r="C1602" t="s">
        <v>5546</v>
      </c>
    </row>
    <row r="1603" spans="1:3" x14ac:dyDescent="0.45">
      <c r="A1603" t="s">
        <v>901</v>
      </c>
      <c r="B1603">
        <v>7.2</v>
      </c>
      <c r="C1603" t="s">
        <v>6207</v>
      </c>
    </row>
    <row r="1604" spans="1:3" x14ac:dyDescent="0.45">
      <c r="A1604" t="s">
        <v>903</v>
      </c>
      <c r="B1604">
        <v>6.9</v>
      </c>
      <c r="C1604" t="s">
        <v>451</v>
      </c>
    </row>
    <row r="1605" spans="1:3" x14ac:dyDescent="0.45">
      <c r="A1605" t="s">
        <v>903</v>
      </c>
      <c r="B1605">
        <v>6.9</v>
      </c>
      <c r="C1605" t="s">
        <v>320</v>
      </c>
    </row>
    <row r="1606" spans="1:3" x14ac:dyDescent="0.45">
      <c r="A1606" t="s">
        <v>903</v>
      </c>
      <c r="B1606">
        <v>6.9</v>
      </c>
      <c r="C1606" t="s">
        <v>1152</v>
      </c>
    </row>
    <row r="1607" spans="1:3" x14ac:dyDescent="0.45">
      <c r="A1607" t="s">
        <v>903</v>
      </c>
      <c r="B1607">
        <v>6.9</v>
      </c>
      <c r="C1607" t="s">
        <v>3302</v>
      </c>
    </row>
    <row r="1608" spans="1:3" x14ac:dyDescent="0.45">
      <c r="A1608" t="s">
        <v>906</v>
      </c>
      <c r="B1608">
        <v>5.2</v>
      </c>
      <c r="C1608" t="s">
        <v>565</v>
      </c>
    </row>
    <row r="1609" spans="1:3" x14ac:dyDescent="0.45">
      <c r="A1609" t="s">
        <v>906</v>
      </c>
      <c r="B1609">
        <v>5.2</v>
      </c>
      <c r="C1609" t="s">
        <v>6201</v>
      </c>
    </row>
    <row r="1610" spans="1:3" x14ac:dyDescent="0.45">
      <c r="A1610" t="s">
        <v>906</v>
      </c>
      <c r="B1610">
        <v>5.2</v>
      </c>
      <c r="C1610" t="s">
        <v>3824</v>
      </c>
    </row>
    <row r="1611" spans="1:3" x14ac:dyDescent="0.45">
      <c r="A1611" t="s">
        <v>908</v>
      </c>
      <c r="B1611">
        <v>4.9000000000000004</v>
      </c>
      <c r="C1611" t="s">
        <v>6199</v>
      </c>
    </row>
    <row r="1612" spans="1:3" x14ac:dyDescent="0.45">
      <c r="A1612" t="s">
        <v>908</v>
      </c>
      <c r="B1612">
        <v>4.9000000000000004</v>
      </c>
      <c r="C1612" t="s">
        <v>2124</v>
      </c>
    </row>
    <row r="1613" spans="1:3" x14ac:dyDescent="0.45">
      <c r="A1613" t="s">
        <v>908</v>
      </c>
      <c r="B1613">
        <v>4.9000000000000004</v>
      </c>
      <c r="C1613" t="s">
        <v>6203</v>
      </c>
    </row>
    <row r="1614" spans="1:3" x14ac:dyDescent="0.45">
      <c r="A1614" t="s">
        <v>908</v>
      </c>
      <c r="B1614">
        <v>4.9000000000000004</v>
      </c>
      <c r="C1614" t="s">
        <v>3302</v>
      </c>
    </row>
    <row r="1615" spans="1:3" x14ac:dyDescent="0.45">
      <c r="A1615" t="s">
        <v>911</v>
      </c>
      <c r="B1615">
        <v>6.3</v>
      </c>
      <c r="C1615" t="s">
        <v>320</v>
      </c>
    </row>
    <row r="1616" spans="1:3" x14ac:dyDescent="0.45">
      <c r="A1616" t="s">
        <v>911</v>
      </c>
      <c r="B1616">
        <v>6.3</v>
      </c>
      <c r="C1616" t="s">
        <v>6200</v>
      </c>
    </row>
    <row r="1617" spans="1:3" x14ac:dyDescent="0.45">
      <c r="A1617" t="s">
        <v>911</v>
      </c>
      <c r="B1617">
        <v>6.3</v>
      </c>
      <c r="C1617" t="s">
        <v>565</v>
      </c>
    </row>
    <row r="1618" spans="1:3" x14ac:dyDescent="0.45">
      <c r="A1618" t="s">
        <v>911</v>
      </c>
      <c r="B1618">
        <v>6.3</v>
      </c>
      <c r="C1618" t="s">
        <v>6201</v>
      </c>
    </row>
    <row r="1619" spans="1:3" x14ac:dyDescent="0.45">
      <c r="A1619" t="s">
        <v>911</v>
      </c>
      <c r="B1619">
        <v>6.3</v>
      </c>
      <c r="C1619" t="s">
        <v>6199</v>
      </c>
    </row>
    <row r="1620" spans="1:3" x14ac:dyDescent="0.45">
      <c r="A1620" t="s">
        <v>911</v>
      </c>
      <c r="B1620">
        <v>6.3</v>
      </c>
      <c r="C1620" t="s">
        <v>3824</v>
      </c>
    </row>
    <row r="1621" spans="1:3" x14ac:dyDescent="0.45">
      <c r="A1621" t="s">
        <v>911</v>
      </c>
      <c r="B1621">
        <v>6.3</v>
      </c>
      <c r="C1621" t="s">
        <v>6205</v>
      </c>
    </row>
    <row r="1622" spans="1:3" x14ac:dyDescent="0.45">
      <c r="A1622" t="s">
        <v>913</v>
      </c>
      <c r="B1622">
        <v>5.6</v>
      </c>
      <c r="C1622" t="s">
        <v>320</v>
      </c>
    </row>
    <row r="1623" spans="1:3" x14ac:dyDescent="0.45">
      <c r="A1623" t="s">
        <v>913</v>
      </c>
      <c r="B1623">
        <v>5.6</v>
      </c>
      <c r="C1623" t="s">
        <v>565</v>
      </c>
    </row>
    <row r="1624" spans="1:3" x14ac:dyDescent="0.45">
      <c r="A1624" t="s">
        <v>913</v>
      </c>
      <c r="B1624">
        <v>5.6</v>
      </c>
      <c r="C1624" t="s">
        <v>6206</v>
      </c>
    </row>
    <row r="1625" spans="1:3" x14ac:dyDescent="0.45">
      <c r="A1625" t="s">
        <v>913</v>
      </c>
      <c r="B1625">
        <v>5.6</v>
      </c>
      <c r="C1625" t="s">
        <v>6201</v>
      </c>
    </row>
    <row r="1626" spans="1:3" x14ac:dyDescent="0.45">
      <c r="A1626" t="s">
        <v>913</v>
      </c>
      <c r="B1626">
        <v>5.6</v>
      </c>
      <c r="C1626" t="s">
        <v>6203</v>
      </c>
    </row>
    <row r="1627" spans="1:3" x14ac:dyDescent="0.45">
      <c r="A1627" t="s">
        <v>916</v>
      </c>
      <c r="B1627">
        <v>5.5</v>
      </c>
      <c r="C1627" t="s">
        <v>1152</v>
      </c>
    </row>
    <row r="1628" spans="1:3" x14ac:dyDescent="0.45">
      <c r="A1628" t="s">
        <v>916</v>
      </c>
      <c r="B1628">
        <v>5.5</v>
      </c>
      <c r="C1628" t="s">
        <v>3824</v>
      </c>
    </row>
    <row r="1629" spans="1:3" x14ac:dyDescent="0.45">
      <c r="A1629" t="s">
        <v>916</v>
      </c>
      <c r="B1629">
        <v>5.5</v>
      </c>
      <c r="C1629" t="s">
        <v>3302</v>
      </c>
    </row>
    <row r="1630" spans="1:3" x14ac:dyDescent="0.45">
      <c r="A1630" t="s">
        <v>918</v>
      </c>
      <c r="B1630">
        <v>6.7</v>
      </c>
      <c r="C1630" t="s">
        <v>451</v>
      </c>
    </row>
    <row r="1631" spans="1:3" x14ac:dyDescent="0.45">
      <c r="A1631" t="s">
        <v>918</v>
      </c>
      <c r="B1631">
        <v>6.7</v>
      </c>
      <c r="C1631" t="s">
        <v>6206</v>
      </c>
    </row>
    <row r="1632" spans="1:3" x14ac:dyDescent="0.45">
      <c r="A1632" t="s">
        <v>918</v>
      </c>
      <c r="B1632">
        <v>6.7</v>
      </c>
      <c r="C1632" t="s">
        <v>6203</v>
      </c>
    </row>
    <row r="1633" spans="1:3" x14ac:dyDescent="0.45">
      <c r="A1633" t="s">
        <v>918</v>
      </c>
      <c r="B1633">
        <v>6.7</v>
      </c>
      <c r="C1633" t="s">
        <v>5546</v>
      </c>
    </row>
    <row r="1634" spans="1:3" x14ac:dyDescent="0.45">
      <c r="A1634" t="s">
        <v>918</v>
      </c>
      <c r="B1634">
        <v>6.7</v>
      </c>
      <c r="C1634" t="s">
        <v>3302</v>
      </c>
    </row>
    <row r="1635" spans="1:3" x14ac:dyDescent="0.45">
      <c r="A1635" t="s">
        <v>919</v>
      </c>
      <c r="B1635">
        <v>7.6</v>
      </c>
      <c r="C1635" t="s">
        <v>451</v>
      </c>
    </row>
    <row r="1636" spans="1:3" x14ac:dyDescent="0.45">
      <c r="A1636" t="s">
        <v>919</v>
      </c>
      <c r="B1636">
        <v>7.6</v>
      </c>
      <c r="C1636" t="s">
        <v>1152</v>
      </c>
    </row>
    <row r="1637" spans="1:3" x14ac:dyDescent="0.45">
      <c r="A1637" t="s">
        <v>919</v>
      </c>
      <c r="B1637">
        <v>7.6</v>
      </c>
      <c r="C1637" t="s">
        <v>6207</v>
      </c>
    </row>
    <row r="1638" spans="1:3" x14ac:dyDescent="0.45">
      <c r="A1638" t="s">
        <v>922</v>
      </c>
      <c r="B1638">
        <v>5.7</v>
      </c>
      <c r="C1638" t="s">
        <v>451</v>
      </c>
    </row>
    <row r="1639" spans="1:3" x14ac:dyDescent="0.45">
      <c r="A1639" t="s">
        <v>922</v>
      </c>
      <c r="B1639">
        <v>5.7</v>
      </c>
      <c r="C1639" t="s">
        <v>320</v>
      </c>
    </row>
    <row r="1640" spans="1:3" x14ac:dyDescent="0.45">
      <c r="A1640" t="s">
        <v>922</v>
      </c>
      <c r="B1640">
        <v>5.7</v>
      </c>
      <c r="C1640" t="s">
        <v>565</v>
      </c>
    </row>
    <row r="1641" spans="1:3" x14ac:dyDescent="0.45">
      <c r="A1641" t="s">
        <v>922</v>
      </c>
      <c r="B1641">
        <v>5.7</v>
      </c>
      <c r="C1641" t="s">
        <v>5546</v>
      </c>
    </row>
    <row r="1642" spans="1:3" x14ac:dyDescent="0.45">
      <c r="A1642" t="s">
        <v>924</v>
      </c>
      <c r="B1642">
        <v>4.5999999999999996</v>
      </c>
      <c r="C1642" t="s">
        <v>320</v>
      </c>
    </row>
    <row r="1643" spans="1:3" x14ac:dyDescent="0.45">
      <c r="A1643" t="s">
        <v>924</v>
      </c>
      <c r="B1643">
        <v>4.5999999999999996</v>
      </c>
      <c r="C1643" t="s">
        <v>6200</v>
      </c>
    </row>
    <row r="1644" spans="1:3" x14ac:dyDescent="0.45">
      <c r="A1644" t="s">
        <v>924</v>
      </c>
      <c r="B1644">
        <v>4.5999999999999996</v>
      </c>
      <c r="C1644" t="s">
        <v>565</v>
      </c>
    </row>
    <row r="1645" spans="1:3" x14ac:dyDescent="0.45">
      <c r="A1645" t="s">
        <v>924</v>
      </c>
      <c r="B1645">
        <v>4.5999999999999996</v>
      </c>
      <c r="C1645" t="s">
        <v>6201</v>
      </c>
    </row>
    <row r="1646" spans="1:3" x14ac:dyDescent="0.45">
      <c r="A1646" t="s">
        <v>927</v>
      </c>
      <c r="B1646">
        <v>7</v>
      </c>
      <c r="C1646" t="s">
        <v>320</v>
      </c>
    </row>
    <row r="1647" spans="1:3" x14ac:dyDescent="0.45">
      <c r="A1647" t="s">
        <v>927</v>
      </c>
      <c r="B1647">
        <v>7</v>
      </c>
      <c r="C1647" t="s">
        <v>6200</v>
      </c>
    </row>
    <row r="1648" spans="1:3" x14ac:dyDescent="0.45">
      <c r="A1648" t="s">
        <v>927</v>
      </c>
      <c r="B1648">
        <v>7</v>
      </c>
      <c r="C1648" t="s">
        <v>6201</v>
      </c>
    </row>
    <row r="1649" spans="1:3" x14ac:dyDescent="0.45">
      <c r="A1649" t="s">
        <v>927</v>
      </c>
      <c r="B1649">
        <v>7</v>
      </c>
      <c r="C1649" t="s">
        <v>4585</v>
      </c>
    </row>
    <row r="1650" spans="1:3" x14ac:dyDescent="0.45">
      <c r="A1650" t="s">
        <v>929</v>
      </c>
      <c r="B1650">
        <v>5.2</v>
      </c>
      <c r="C1650" t="s">
        <v>565</v>
      </c>
    </row>
    <row r="1651" spans="1:3" x14ac:dyDescent="0.45">
      <c r="A1651" t="s">
        <v>929</v>
      </c>
      <c r="B1651">
        <v>5.2</v>
      </c>
      <c r="C1651" t="s">
        <v>6201</v>
      </c>
    </row>
    <row r="1652" spans="1:3" x14ac:dyDescent="0.45">
      <c r="A1652" t="s">
        <v>929</v>
      </c>
      <c r="B1652">
        <v>5.2</v>
      </c>
      <c r="C1652" t="s">
        <v>5546</v>
      </c>
    </row>
    <row r="1653" spans="1:3" x14ac:dyDescent="0.45">
      <c r="A1653" t="s">
        <v>932</v>
      </c>
      <c r="B1653">
        <v>5.0999999999999996</v>
      </c>
      <c r="C1653" t="s">
        <v>451</v>
      </c>
    </row>
    <row r="1654" spans="1:3" x14ac:dyDescent="0.45">
      <c r="A1654" t="s">
        <v>932</v>
      </c>
      <c r="B1654">
        <v>5.0999999999999996</v>
      </c>
      <c r="C1654" t="s">
        <v>320</v>
      </c>
    </row>
    <row r="1655" spans="1:3" x14ac:dyDescent="0.45">
      <c r="A1655" t="s">
        <v>932</v>
      </c>
      <c r="B1655">
        <v>5.0999999999999996</v>
      </c>
      <c r="C1655" t="s">
        <v>6201</v>
      </c>
    </row>
    <row r="1656" spans="1:3" x14ac:dyDescent="0.45">
      <c r="A1656" t="s">
        <v>932</v>
      </c>
      <c r="B1656">
        <v>5.0999999999999996</v>
      </c>
      <c r="C1656" t="s">
        <v>3824</v>
      </c>
    </row>
    <row r="1657" spans="1:3" x14ac:dyDescent="0.45">
      <c r="A1657" t="s">
        <v>932</v>
      </c>
      <c r="B1657">
        <v>5.0999999999999996</v>
      </c>
      <c r="C1657" t="s">
        <v>3302</v>
      </c>
    </row>
    <row r="1658" spans="1:3" x14ac:dyDescent="0.45">
      <c r="A1658" t="s">
        <v>934</v>
      </c>
      <c r="B1658">
        <v>6.6</v>
      </c>
      <c r="C1658" t="s">
        <v>1152</v>
      </c>
    </row>
    <row r="1659" spans="1:3" x14ac:dyDescent="0.45">
      <c r="A1659" t="s">
        <v>934</v>
      </c>
      <c r="B1659">
        <v>6.6</v>
      </c>
      <c r="C1659" t="s">
        <v>6203</v>
      </c>
    </row>
    <row r="1660" spans="1:3" x14ac:dyDescent="0.45">
      <c r="A1660" t="s">
        <v>934</v>
      </c>
      <c r="B1660">
        <v>6.6</v>
      </c>
      <c r="C1660" t="s">
        <v>3824</v>
      </c>
    </row>
    <row r="1661" spans="1:3" x14ac:dyDescent="0.45">
      <c r="A1661" t="s">
        <v>934</v>
      </c>
      <c r="B1661">
        <v>6.6</v>
      </c>
      <c r="C1661" t="s">
        <v>3302</v>
      </c>
    </row>
    <row r="1662" spans="1:3" x14ac:dyDescent="0.45">
      <c r="A1662" t="s">
        <v>935</v>
      </c>
      <c r="B1662">
        <v>6.7</v>
      </c>
      <c r="C1662" t="s">
        <v>6200</v>
      </c>
    </row>
    <row r="1663" spans="1:3" x14ac:dyDescent="0.45">
      <c r="A1663" t="s">
        <v>935</v>
      </c>
      <c r="B1663">
        <v>6.7</v>
      </c>
      <c r="C1663" t="s">
        <v>565</v>
      </c>
    </row>
    <row r="1664" spans="1:3" x14ac:dyDescent="0.45">
      <c r="A1664" t="s">
        <v>935</v>
      </c>
      <c r="B1664">
        <v>6.7</v>
      </c>
      <c r="C1664" t="s">
        <v>6201</v>
      </c>
    </row>
    <row r="1665" spans="1:3" x14ac:dyDescent="0.45">
      <c r="A1665" t="s">
        <v>935</v>
      </c>
      <c r="B1665">
        <v>6.7</v>
      </c>
      <c r="C1665" t="s">
        <v>6199</v>
      </c>
    </row>
    <row r="1666" spans="1:3" x14ac:dyDescent="0.45">
      <c r="A1666" t="s">
        <v>938</v>
      </c>
      <c r="B1666">
        <v>7.3</v>
      </c>
      <c r="C1666" t="s">
        <v>6200</v>
      </c>
    </row>
    <row r="1667" spans="1:3" x14ac:dyDescent="0.45">
      <c r="A1667" t="s">
        <v>938</v>
      </c>
      <c r="B1667">
        <v>7.3</v>
      </c>
      <c r="C1667" t="s">
        <v>6201</v>
      </c>
    </row>
    <row r="1668" spans="1:3" x14ac:dyDescent="0.45">
      <c r="A1668" t="s">
        <v>938</v>
      </c>
      <c r="B1668">
        <v>7.3</v>
      </c>
      <c r="C1668" t="s">
        <v>6199</v>
      </c>
    </row>
    <row r="1669" spans="1:3" x14ac:dyDescent="0.45">
      <c r="A1669" t="s">
        <v>938</v>
      </c>
      <c r="B1669">
        <v>7.3</v>
      </c>
      <c r="C1669" t="s">
        <v>6209</v>
      </c>
    </row>
    <row r="1670" spans="1:3" x14ac:dyDescent="0.45">
      <c r="A1670" t="s">
        <v>939</v>
      </c>
      <c r="B1670">
        <v>5.9</v>
      </c>
      <c r="C1670" t="s">
        <v>451</v>
      </c>
    </row>
    <row r="1671" spans="1:3" x14ac:dyDescent="0.45">
      <c r="A1671" t="s">
        <v>939</v>
      </c>
      <c r="B1671">
        <v>5.9</v>
      </c>
      <c r="C1671" t="s">
        <v>320</v>
      </c>
    </row>
    <row r="1672" spans="1:3" x14ac:dyDescent="0.45">
      <c r="A1672" t="s">
        <v>939</v>
      </c>
      <c r="B1672">
        <v>5.9</v>
      </c>
      <c r="C1672" t="s">
        <v>3824</v>
      </c>
    </row>
    <row r="1673" spans="1:3" x14ac:dyDescent="0.45">
      <c r="A1673" t="s">
        <v>941</v>
      </c>
      <c r="B1673">
        <v>5.6</v>
      </c>
      <c r="C1673" t="s">
        <v>451</v>
      </c>
    </row>
    <row r="1674" spans="1:3" x14ac:dyDescent="0.45">
      <c r="A1674" t="s">
        <v>941</v>
      </c>
      <c r="B1674">
        <v>5.6</v>
      </c>
      <c r="C1674" t="s">
        <v>320</v>
      </c>
    </row>
    <row r="1675" spans="1:3" x14ac:dyDescent="0.45">
      <c r="A1675" t="s">
        <v>941</v>
      </c>
      <c r="B1675">
        <v>5.6</v>
      </c>
      <c r="C1675" t="s">
        <v>6201</v>
      </c>
    </row>
    <row r="1676" spans="1:3" x14ac:dyDescent="0.45">
      <c r="A1676" t="s">
        <v>941</v>
      </c>
      <c r="B1676">
        <v>5.6</v>
      </c>
      <c r="C1676" t="s">
        <v>6199</v>
      </c>
    </row>
    <row r="1677" spans="1:3" x14ac:dyDescent="0.45">
      <c r="A1677" t="s">
        <v>941</v>
      </c>
      <c r="B1677">
        <v>5.6</v>
      </c>
      <c r="C1677" t="s">
        <v>3302</v>
      </c>
    </row>
    <row r="1678" spans="1:3" x14ac:dyDescent="0.45">
      <c r="A1678" t="s">
        <v>942</v>
      </c>
      <c r="B1678">
        <v>6.5</v>
      </c>
      <c r="C1678" t="s">
        <v>451</v>
      </c>
    </row>
    <row r="1679" spans="1:3" x14ac:dyDescent="0.45">
      <c r="A1679" t="s">
        <v>942</v>
      </c>
      <c r="B1679">
        <v>6.5</v>
      </c>
      <c r="C1679" t="s">
        <v>6206</v>
      </c>
    </row>
    <row r="1680" spans="1:3" x14ac:dyDescent="0.45">
      <c r="A1680" t="s">
        <v>942</v>
      </c>
      <c r="B1680">
        <v>6.5</v>
      </c>
      <c r="C1680" t="s">
        <v>3302</v>
      </c>
    </row>
    <row r="1681" spans="1:3" x14ac:dyDescent="0.45">
      <c r="A1681" t="s">
        <v>943</v>
      </c>
      <c r="B1681">
        <v>5.9</v>
      </c>
      <c r="C1681" t="s">
        <v>451</v>
      </c>
    </row>
    <row r="1682" spans="1:3" x14ac:dyDescent="0.45">
      <c r="A1682" t="s">
        <v>943</v>
      </c>
      <c r="B1682">
        <v>5.9</v>
      </c>
      <c r="C1682" t="s">
        <v>320</v>
      </c>
    </row>
    <row r="1683" spans="1:3" x14ac:dyDescent="0.45">
      <c r="A1683" t="s">
        <v>943</v>
      </c>
      <c r="B1683">
        <v>5.9</v>
      </c>
      <c r="C1683" t="s">
        <v>4585</v>
      </c>
    </row>
    <row r="1684" spans="1:3" x14ac:dyDescent="0.45">
      <c r="A1684" t="s">
        <v>946</v>
      </c>
      <c r="B1684">
        <v>7</v>
      </c>
      <c r="C1684" t="s">
        <v>1152</v>
      </c>
    </row>
    <row r="1685" spans="1:3" x14ac:dyDescent="0.45">
      <c r="A1685" t="s">
        <v>946</v>
      </c>
      <c r="B1685">
        <v>7</v>
      </c>
      <c r="C1685" t="s">
        <v>6199</v>
      </c>
    </row>
    <row r="1686" spans="1:3" x14ac:dyDescent="0.45">
      <c r="A1686" t="s">
        <v>946</v>
      </c>
      <c r="B1686">
        <v>7</v>
      </c>
      <c r="C1686" t="s">
        <v>5546</v>
      </c>
    </row>
    <row r="1687" spans="1:3" x14ac:dyDescent="0.45">
      <c r="A1687" t="s">
        <v>949</v>
      </c>
      <c r="B1687">
        <v>5.3</v>
      </c>
      <c r="C1687" t="s">
        <v>565</v>
      </c>
    </row>
    <row r="1688" spans="1:3" x14ac:dyDescent="0.45">
      <c r="A1688" t="s">
        <v>949</v>
      </c>
      <c r="B1688">
        <v>5.3</v>
      </c>
      <c r="C1688" t="s">
        <v>6199</v>
      </c>
    </row>
    <row r="1689" spans="1:3" x14ac:dyDescent="0.45">
      <c r="A1689" t="s">
        <v>952</v>
      </c>
      <c r="B1689">
        <v>5.9</v>
      </c>
      <c r="C1689" t="s">
        <v>451</v>
      </c>
    </row>
    <row r="1690" spans="1:3" x14ac:dyDescent="0.45">
      <c r="A1690" t="s">
        <v>952</v>
      </c>
      <c r="B1690">
        <v>5.9</v>
      </c>
      <c r="C1690" t="s">
        <v>320</v>
      </c>
    </row>
    <row r="1691" spans="1:3" x14ac:dyDescent="0.45">
      <c r="A1691" t="s">
        <v>952</v>
      </c>
      <c r="B1691">
        <v>5.9</v>
      </c>
      <c r="C1691" t="s">
        <v>565</v>
      </c>
    </row>
    <row r="1692" spans="1:3" x14ac:dyDescent="0.45">
      <c r="A1692" t="s">
        <v>952</v>
      </c>
      <c r="B1692">
        <v>5.9</v>
      </c>
      <c r="C1692" t="s">
        <v>6199</v>
      </c>
    </row>
    <row r="1693" spans="1:3" x14ac:dyDescent="0.45">
      <c r="A1693" t="s">
        <v>952</v>
      </c>
      <c r="B1693">
        <v>5.9</v>
      </c>
      <c r="C1693" t="s">
        <v>3302</v>
      </c>
    </row>
    <row r="1694" spans="1:3" x14ac:dyDescent="0.45">
      <c r="A1694" t="s">
        <v>953</v>
      </c>
      <c r="B1694">
        <v>6.3</v>
      </c>
      <c r="C1694" t="s">
        <v>451</v>
      </c>
    </row>
    <row r="1695" spans="1:3" x14ac:dyDescent="0.45">
      <c r="A1695" t="s">
        <v>953</v>
      </c>
      <c r="B1695">
        <v>6.3</v>
      </c>
      <c r="C1695" t="s">
        <v>565</v>
      </c>
    </row>
    <row r="1696" spans="1:3" x14ac:dyDescent="0.45">
      <c r="A1696" t="s">
        <v>953</v>
      </c>
      <c r="B1696">
        <v>6.3</v>
      </c>
      <c r="C1696" t="s">
        <v>3824</v>
      </c>
    </row>
    <row r="1697" spans="1:3" x14ac:dyDescent="0.45">
      <c r="A1697" t="s">
        <v>955</v>
      </c>
      <c r="B1697">
        <v>6.3</v>
      </c>
      <c r="C1697" t="s">
        <v>451</v>
      </c>
    </row>
    <row r="1698" spans="1:3" x14ac:dyDescent="0.45">
      <c r="A1698" t="s">
        <v>955</v>
      </c>
      <c r="B1698">
        <v>6.3</v>
      </c>
      <c r="C1698" t="s">
        <v>3824</v>
      </c>
    </row>
    <row r="1699" spans="1:3" x14ac:dyDescent="0.45">
      <c r="A1699" t="s">
        <v>955</v>
      </c>
      <c r="B1699">
        <v>6.3</v>
      </c>
      <c r="C1699" t="s">
        <v>3302</v>
      </c>
    </row>
    <row r="1700" spans="1:3" x14ac:dyDescent="0.45">
      <c r="A1700" t="s">
        <v>957</v>
      </c>
      <c r="B1700">
        <v>7.3</v>
      </c>
      <c r="C1700" t="s">
        <v>1152</v>
      </c>
    </row>
    <row r="1701" spans="1:3" x14ac:dyDescent="0.45">
      <c r="A1701" t="s">
        <v>957</v>
      </c>
      <c r="B1701">
        <v>7.3</v>
      </c>
      <c r="C1701" t="s">
        <v>6204</v>
      </c>
    </row>
    <row r="1702" spans="1:3" x14ac:dyDescent="0.45">
      <c r="A1702" t="s">
        <v>957</v>
      </c>
      <c r="B1702">
        <v>7.3</v>
      </c>
      <c r="C1702" t="s">
        <v>3302</v>
      </c>
    </row>
    <row r="1703" spans="1:3" x14ac:dyDescent="0.45">
      <c r="A1703" t="s">
        <v>958</v>
      </c>
      <c r="B1703">
        <v>5.8</v>
      </c>
      <c r="C1703" t="s">
        <v>451</v>
      </c>
    </row>
    <row r="1704" spans="1:3" x14ac:dyDescent="0.45">
      <c r="A1704" t="s">
        <v>958</v>
      </c>
      <c r="B1704">
        <v>5.8</v>
      </c>
      <c r="C1704" t="s">
        <v>320</v>
      </c>
    </row>
    <row r="1705" spans="1:3" x14ac:dyDescent="0.45">
      <c r="A1705" t="s">
        <v>958</v>
      </c>
      <c r="B1705">
        <v>5.8</v>
      </c>
      <c r="C1705" t="s">
        <v>1152</v>
      </c>
    </row>
    <row r="1706" spans="1:3" x14ac:dyDescent="0.45">
      <c r="A1706" t="s">
        <v>958</v>
      </c>
      <c r="B1706">
        <v>5.8</v>
      </c>
      <c r="C1706" t="s">
        <v>3302</v>
      </c>
    </row>
    <row r="1707" spans="1:3" x14ac:dyDescent="0.45">
      <c r="A1707" t="s">
        <v>961</v>
      </c>
      <c r="B1707">
        <v>5.2</v>
      </c>
      <c r="C1707" t="s">
        <v>320</v>
      </c>
    </row>
    <row r="1708" spans="1:3" x14ac:dyDescent="0.45">
      <c r="A1708" t="s">
        <v>961</v>
      </c>
      <c r="B1708">
        <v>5.2</v>
      </c>
      <c r="C1708" t="s">
        <v>6200</v>
      </c>
    </row>
    <row r="1709" spans="1:3" x14ac:dyDescent="0.45">
      <c r="A1709" t="s">
        <v>961</v>
      </c>
      <c r="B1709">
        <v>5.2</v>
      </c>
      <c r="C1709" t="s">
        <v>6201</v>
      </c>
    </row>
    <row r="1710" spans="1:3" x14ac:dyDescent="0.45">
      <c r="A1710" t="s">
        <v>963</v>
      </c>
      <c r="B1710">
        <v>5.7</v>
      </c>
      <c r="C1710" t="s">
        <v>320</v>
      </c>
    </row>
    <row r="1711" spans="1:3" x14ac:dyDescent="0.45">
      <c r="A1711" t="s">
        <v>963</v>
      </c>
      <c r="B1711">
        <v>5.7</v>
      </c>
      <c r="C1711" t="s">
        <v>6200</v>
      </c>
    </row>
    <row r="1712" spans="1:3" x14ac:dyDescent="0.45">
      <c r="A1712" t="s">
        <v>963</v>
      </c>
      <c r="B1712">
        <v>5.7</v>
      </c>
      <c r="C1712" t="s">
        <v>565</v>
      </c>
    </row>
    <row r="1713" spans="1:3" x14ac:dyDescent="0.45">
      <c r="A1713" t="s">
        <v>963</v>
      </c>
      <c r="B1713">
        <v>5.7</v>
      </c>
      <c r="C1713" t="s">
        <v>6201</v>
      </c>
    </row>
    <row r="1714" spans="1:3" x14ac:dyDescent="0.45">
      <c r="A1714" t="s">
        <v>963</v>
      </c>
      <c r="B1714">
        <v>5.7</v>
      </c>
      <c r="C1714" t="s">
        <v>6199</v>
      </c>
    </row>
    <row r="1715" spans="1:3" x14ac:dyDescent="0.45">
      <c r="A1715" t="s">
        <v>963</v>
      </c>
      <c r="B1715">
        <v>5.7</v>
      </c>
      <c r="C1715" t="s">
        <v>3824</v>
      </c>
    </row>
    <row r="1716" spans="1:3" x14ac:dyDescent="0.45">
      <c r="A1716" t="s">
        <v>965</v>
      </c>
      <c r="B1716">
        <v>5.8</v>
      </c>
      <c r="C1716" t="s">
        <v>1152</v>
      </c>
    </row>
    <row r="1717" spans="1:3" x14ac:dyDescent="0.45">
      <c r="A1717" t="s">
        <v>965</v>
      </c>
      <c r="B1717">
        <v>5.8</v>
      </c>
      <c r="C1717" t="s">
        <v>6202</v>
      </c>
    </row>
    <row r="1718" spans="1:3" x14ac:dyDescent="0.45">
      <c r="A1718" t="s">
        <v>965</v>
      </c>
      <c r="B1718">
        <v>5.8</v>
      </c>
      <c r="C1718" t="s">
        <v>5546</v>
      </c>
    </row>
    <row r="1719" spans="1:3" x14ac:dyDescent="0.45">
      <c r="A1719" t="s">
        <v>967</v>
      </c>
      <c r="B1719">
        <v>5.6</v>
      </c>
      <c r="C1719" t="s">
        <v>451</v>
      </c>
    </row>
    <row r="1720" spans="1:3" x14ac:dyDescent="0.45">
      <c r="A1720" t="s">
        <v>967</v>
      </c>
      <c r="B1720">
        <v>5.6</v>
      </c>
      <c r="C1720" t="s">
        <v>320</v>
      </c>
    </row>
    <row r="1721" spans="1:3" x14ac:dyDescent="0.45">
      <c r="A1721" t="s">
        <v>967</v>
      </c>
      <c r="B1721">
        <v>5.6</v>
      </c>
      <c r="C1721" t="s">
        <v>3824</v>
      </c>
    </row>
    <row r="1722" spans="1:3" x14ac:dyDescent="0.45">
      <c r="A1722" t="s">
        <v>969</v>
      </c>
      <c r="B1722">
        <v>6</v>
      </c>
      <c r="C1722" t="s">
        <v>451</v>
      </c>
    </row>
    <row r="1723" spans="1:3" x14ac:dyDescent="0.45">
      <c r="A1723" t="s">
        <v>969</v>
      </c>
      <c r="B1723">
        <v>6</v>
      </c>
      <c r="C1723" t="s">
        <v>320</v>
      </c>
    </row>
    <row r="1724" spans="1:3" x14ac:dyDescent="0.45">
      <c r="A1724" t="s">
        <v>969</v>
      </c>
      <c r="B1724">
        <v>6</v>
      </c>
      <c r="C1724" t="s">
        <v>1152</v>
      </c>
    </row>
    <row r="1725" spans="1:3" x14ac:dyDescent="0.45">
      <c r="A1725" t="s">
        <v>969</v>
      </c>
      <c r="B1725">
        <v>6</v>
      </c>
      <c r="C1725" t="s">
        <v>3824</v>
      </c>
    </row>
    <row r="1726" spans="1:3" x14ac:dyDescent="0.45">
      <c r="A1726" t="s">
        <v>971</v>
      </c>
      <c r="B1726">
        <v>5.8</v>
      </c>
      <c r="C1726" t="s">
        <v>320</v>
      </c>
    </row>
    <row r="1727" spans="1:3" x14ac:dyDescent="0.45">
      <c r="A1727" t="s">
        <v>971</v>
      </c>
      <c r="B1727">
        <v>5.8</v>
      </c>
      <c r="C1727" t="s">
        <v>565</v>
      </c>
    </row>
    <row r="1728" spans="1:3" x14ac:dyDescent="0.45">
      <c r="A1728" t="s">
        <v>971</v>
      </c>
      <c r="B1728">
        <v>5.8</v>
      </c>
      <c r="C1728" t="s">
        <v>1152</v>
      </c>
    </row>
    <row r="1729" spans="1:3" x14ac:dyDescent="0.45">
      <c r="A1729" t="s">
        <v>971</v>
      </c>
      <c r="B1729">
        <v>5.8</v>
      </c>
      <c r="C1729" t="s">
        <v>6201</v>
      </c>
    </row>
    <row r="1730" spans="1:3" x14ac:dyDescent="0.45">
      <c r="A1730" t="s">
        <v>971</v>
      </c>
      <c r="B1730">
        <v>5.8</v>
      </c>
      <c r="C1730" t="s">
        <v>6199</v>
      </c>
    </row>
    <row r="1731" spans="1:3" x14ac:dyDescent="0.45">
      <c r="A1731" t="s">
        <v>972</v>
      </c>
      <c r="B1731">
        <v>6</v>
      </c>
      <c r="C1731" t="s">
        <v>451</v>
      </c>
    </row>
    <row r="1732" spans="1:3" x14ac:dyDescent="0.45">
      <c r="A1732" t="s">
        <v>972</v>
      </c>
      <c r="B1732">
        <v>6</v>
      </c>
      <c r="C1732" t="s">
        <v>320</v>
      </c>
    </row>
    <row r="1733" spans="1:3" x14ac:dyDescent="0.45">
      <c r="A1733" t="s">
        <v>972</v>
      </c>
      <c r="B1733">
        <v>6</v>
      </c>
      <c r="C1733" t="s">
        <v>6199</v>
      </c>
    </row>
    <row r="1734" spans="1:3" x14ac:dyDescent="0.45">
      <c r="A1734" t="s">
        <v>974</v>
      </c>
      <c r="B1734">
        <v>5.7</v>
      </c>
      <c r="C1734" t="s">
        <v>451</v>
      </c>
    </row>
    <row r="1735" spans="1:3" x14ac:dyDescent="0.45">
      <c r="A1735" t="s">
        <v>974</v>
      </c>
      <c r="B1735">
        <v>5.7</v>
      </c>
      <c r="C1735" t="s">
        <v>3824</v>
      </c>
    </row>
    <row r="1736" spans="1:3" x14ac:dyDescent="0.45">
      <c r="A1736" t="s">
        <v>974</v>
      </c>
      <c r="B1736">
        <v>5.7</v>
      </c>
      <c r="C1736" t="s">
        <v>3302</v>
      </c>
    </row>
    <row r="1737" spans="1:3" x14ac:dyDescent="0.45">
      <c r="A1737" t="s">
        <v>975</v>
      </c>
      <c r="B1737">
        <v>6</v>
      </c>
      <c r="C1737" t="s">
        <v>320</v>
      </c>
    </row>
    <row r="1738" spans="1:3" x14ac:dyDescent="0.45">
      <c r="A1738" t="s">
        <v>975</v>
      </c>
      <c r="B1738">
        <v>6</v>
      </c>
      <c r="C1738" t="s">
        <v>6200</v>
      </c>
    </row>
    <row r="1739" spans="1:3" x14ac:dyDescent="0.45">
      <c r="A1739" t="s">
        <v>975</v>
      </c>
      <c r="B1739">
        <v>6</v>
      </c>
      <c r="C1739" t="s">
        <v>6201</v>
      </c>
    </row>
    <row r="1740" spans="1:3" x14ac:dyDescent="0.45">
      <c r="A1740" t="s">
        <v>975</v>
      </c>
      <c r="B1740">
        <v>6</v>
      </c>
      <c r="C1740" t="s">
        <v>6199</v>
      </c>
    </row>
    <row r="1741" spans="1:3" x14ac:dyDescent="0.45">
      <c r="A1741" t="s">
        <v>978</v>
      </c>
      <c r="B1741">
        <v>7.8</v>
      </c>
      <c r="C1741" t="s">
        <v>23</v>
      </c>
    </row>
    <row r="1742" spans="1:3" x14ac:dyDescent="0.45">
      <c r="A1742" t="s">
        <v>978</v>
      </c>
      <c r="B1742">
        <v>7.8</v>
      </c>
      <c r="C1742" t="s">
        <v>1152</v>
      </c>
    </row>
    <row r="1743" spans="1:3" x14ac:dyDescent="0.45">
      <c r="A1743" t="s">
        <v>979</v>
      </c>
      <c r="B1743">
        <v>4.2</v>
      </c>
      <c r="C1743" t="s">
        <v>451</v>
      </c>
    </row>
    <row r="1744" spans="1:3" x14ac:dyDescent="0.45">
      <c r="A1744" t="s">
        <v>979</v>
      </c>
      <c r="B1744">
        <v>4.2</v>
      </c>
      <c r="C1744" t="s">
        <v>320</v>
      </c>
    </row>
    <row r="1745" spans="1:3" x14ac:dyDescent="0.45">
      <c r="A1745" t="s">
        <v>979</v>
      </c>
      <c r="B1745">
        <v>4.2</v>
      </c>
      <c r="C1745" t="s">
        <v>2124</v>
      </c>
    </row>
    <row r="1746" spans="1:3" x14ac:dyDescent="0.45">
      <c r="A1746" t="s">
        <v>979</v>
      </c>
      <c r="B1746">
        <v>4.2</v>
      </c>
      <c r="C1746" t="s">
        <v>3824</v>
      </c>
    </row>
    <row r="1747" spans="1:3" x14ac:dyDescent="0.45">
      <c r="A1747" t="s">
        <v>979</v>
      </c>
      <c r="B1747">
        <v>4.2</v>
      </c>
      <c r="C1747" t="s">
        <v>3302</v>
      </c>
    </row>
    <row r="1748" spans="1:3" x14ac:dyDescent="0.45">
      <c r="A1748" t="s">
        <v>981</v>
      </c>
      <c r="B1748">
        <v>5.6</v>
      </c>
      <c r="C1748" t="s">
        <v>451</v>
      </c>
    </row>
    <row r="1749" spans="1:3" x14ac:dyDescent="0.45">
      <c r="A1749" t="s">
        <v>981</v>
      </c>
      <c r="B1749">
        <v>5.6</v>
      </c>
      <c r="C1749" t="s">
        <v>320</v>
      </c>
    </row>
    <row r="1750" spans="1:3" x14ac:dyDescent="0.45">
      <c r="A1750" t="s">
        <v>981</v>
      </c>
      <c r="B1750">
        <v>5.6</v>
      </c>
      <c r="C1750" t="s">
        <v>1152</v>
      </c>
    </row>
    <row r="1751" spans="1:3" x14ac:dyDescent="0.45">
      <c r="A1751" t="s">
        <v>981</v>
      </c>
      <c r="B1751">
        <v>5.6</v>
      </c>
      <c r="C1751" t="s">
        <v>6204</v>
      </c>
    </row>
    <row r="1752" spans="1:3" x14ac:dyDescent="0.45">
      <c r="A1752" t="s">
        <v>981</v>
      </c>
      <c r="B1752">
        <v>5.6</v>
      </c>
      <c r="C1752" t="s">
        <v>5546</v>
      </c>
    </row>
    <row r="1753" spans="1:3" x14ac:dyDescent="0.45">
      <c r="A1753" t="s">
        <v>982</v>
      </c>
      <c r="B1753">
        <v>8.1999999999999993</v>
      </c>
      <c r="C1753" t="s">
        <v>6208</v>
      </c>
    </row>
    <row r="1754" spans="1:3" x14ac:dyDescent="0.45">
      <c r="A1754" t="s">
        <v>982</v>
      </c>
      <c r="B1754">
        <v>8.1999999999999993</v>
      </c>
      <c r="C1754" t="s">
        <v>1152</v>
      </c>
    </row>
    <row r="1755" spans="1:3" x14ac:dyDescent="0.45">
      <c r="A1755" t="s">
        <v>984</v>
      </c>
      <c r="B1755">
        <v>8.5</v>
      </c>
      <c r="C1755" t="s">
        <v>320</v>
      </c>
    </row>
    <row r="1756" spans="1:3" x14ac:dyDescent="0.45">
      <c r="A1756" t="s">
        <v>984</v>
      </c>
      <c r="B1756">
        <v>8.5</v>
      </c>
      <c r="C1756" t="s">
        <v>6200</v>
      </c>
    </row>
    <row r="1757" spans="1:3" x14ac:dyDescent="0.45">
      <c r="A1757" t="s">
        <v>984</v>
      </c>
      <c r="B1757">
        <v>8.5</v>
      </c>
      <c r="C1757" t="s">
        <v>1152</v>
      </c>
    </row>
    <row r="1758" spans="1:3" x14ac:dyDescent="0.45">
      <c r="A1758" t="s">
        <v>984</v>
      </c>
      <c r="B1758">
        <v>8.5</v>
      </c>
      <c r="C1758" t="s">
        <v>6201</v>
      </c>
    </row>
    <row r="1759" spans="1:3" x14ac:dyDescent="0.45">
      <c r="A1759" t="s">
        <v>984</v>
      </c>
      <c r="B1759">
        <v>8.5</v>
      </c>
      <c r="C1759" t="s">
        <v>6202</v>
      </c>
    </row>
    <row r="1760" spans="1:3" x14ac:dyDescent="0.45">
      <c r="A1760" t="s">
        <v>985</v>
      </c>
      <c r="B1760">
        <v>5.8</v>
      </c>
      <c r="C1760" t="s">
        <v>451</v>
      </c>
    </row>
    <row r="1761" spans="1:3" x14ac:dyDescent="0.45">
      <c r="A1761" t="s">
        <v>985</v>
      </c>
      <c r="B1761">
        <v>5.8</v>
      </c>
      <c r="C1761" t="s">
        <v>320</v>
      </c>
    </row>
    <row r="1762" spans="1:3" x14ac:dyDescent="0.45">
      <c r="A1762" t="s">
        <v>985</v>
      </c>
      <c r="B1762">
        <v>5.8</v>
      </c>
      <c r="C1762" t="s">
        <v>565</v>
      </c>
    </row>
    <row r="1763" spans="1:3" x14ac:dyDescent="0.45">
      <c r="A1763" t="s">
        <v>985</v>
      </c>
      <c r="B1763">
        <v>5.8</v>
      </c>
      <c r="C1763" t="s">
        <v>6201</v>
      </c>
    </row>
    <row r="1764" spans="1:3" x14ac:dyDescent="0.45">
      <c r="A1764" t="s">
        <v>985</v>
      </c>
      <c r="B1764">
        <v>5.8</v>
      </c>
      <c r="C1764" t="s">
        <v>6199</v>
      </c>
    </row>
    <row r="1765" spans="1:3" x14ac:dyDescent="0.45">
      <c r="A1765" t="s">
        <v>985</v>
      </c>
      <c r="B1765">
        <v>5.8</v>
      </c>
      <c r="C1765" t="s">
        <v>3824</v>
      </c>
    </row>
    <row r="1766" spans="1:3" x14ac:dyDescent="0.45">
      <c r="A1766" t="s">
        <v>988</v>
      </c>
      <c r="B1766">
        <v>6.5</v>
      </c>
      <c r="C1766" t="s">
        <v>6200</v>
      </c>
    </row>
    <row r="1767" spans="1:3" x14ac:dyDescent="0.45">
      <c r="A1767" t="s">
        <v>988</v>
      </c>
      <c r="B1767">
        <v>6.5</v>
      </c>
      <c r="C1767" t="s">
        <v>565</v>
      </c>
    </row>
    <row r="1768" spans="1:3" x14ac:dyDescent="0.45">
      <c r="A1768" t="s">
        <v>988</v>
      </c>
      <c r="B1768">
        <v>6.5</v>
      </c>
      <c r="C1768" t="s">
        <v>6201</v>
      </c>
    </row>
    <row r="1769" spans="1:3" x14ac:dyDescent="0.45">
      <c r="A1769" t="s">
        <v>988</v>
      </c>
      <c r="B1769">
        <v>6.5</v>
      </c>
      <c r="C1769" t="s">
        <v>6199</v>
      </c>
    </row>
    <row r="1770" spans="1:3" x14ac:dyDescent="0.45">
      <c r="A1770" t="s">
        <v>988</v>
      </c>
      <c r="B1770">
        <v>6.5</v>
      </c>
      <c r="C1770" t="s">
        <v>3824</v>
      </c>
    </row>
    <row r="1771" spans="1:3" x14ac:dyDescent="0.45">
      <c r="A1771" t="s">
        <v>989</v>
      </c>
      <c r="B1771">
        <v>7.2</v>
      </c>
      <c r="C1771" t="s">
        <v>6206</v>
      </c>
    </row>
    <row r="1772" spans="1:3" x14ac:dyDescent="0.45">
      <c r="A1772" t="s">
        <v>989</v>
      </c>
      <c r="B1772">
        <v>7.2</v>
      </c>
      <c r="C1772" t="s">
        <v>1152</v>
      </c>
    </row>
    <row r="1773" spans="1:3" x14ac:dyDescent="0.45">
      <c r="A1773" t="s">
        <v>989</v>
      </c>
      <c r="B1773">
        <v>7.2</v>
      </c>
      <c r="C1773" t="s">
        <v>3302</v>
      </c>
    </row>
    <row r="1774" spans="1:3" x14ac:dyDescent="0.45">
      <c r="A1774" t="s">
        <v>990</v>
      </c>
      <c r="B1774">
        <v>6.7</v>
      </c>
      <c r="C1774" t="s">
        <v>451</v>
      </c>
    </row>
    <row r="1775" spans="1:3" x14ac:dyDescent="0.45">
      <c r="A1775" t="s">
        <v>990</v>
      </c>
      <c r="B1775">
        <v>6.7</v>
      </c>
      <c r="C1775" t="s">
        <v>320</v>
      </c>
    </row>
    <row r="1776" spans="1:3" x14ac:dyDescent="0.45">
      <c r="A1776" t="s">
        <v>990</v>
      </c>
      <c r="B1776">
        <v>6.7</v>
      </c>
      <c r="C1776" t="s">
        <v>4585</v>
      </c>
    </row>
    <row r="1777" spans="1:3" x14ac:dyDescent="0.45">
      <c r="A1777" t="s">
        <v>992</v>
      </c>
      <c r="B1777">
        <v>5.9</v>
      </c>
      <c r="C1777" t="s">
        <v>451</v>
      </c>
    </row>
    <row r="1778" spans="1:3" x14ac:dyDescent="0.45">
      <c r="A1778" t="s">
        <v>992</v>
      </c>
      <c r="B1778">
        <v>5.9</v>
      </c>
      <c r="C1778" t="s">
        <v>6206</v>
      </c>
    </row>
    <row r="1779" spans="1:3" x14ac:dyDescent="0.45">
      <c r="A1779" t="s">
        <v>992</v>
      </c>
      <c r="B1779">
        <v>5.9</v>
      </c>
      <c r="C1779" t="s">
        <v>3302</v>
      </c>
    </row>
    <row r="1780" spans="1:3" x14ac:dyDescent="0.45">
      <c r="A1780" t="s">
        <v>994</v>
      </c>
      <c r="B1780">
        <v>7.8</v>
      </c>
      <c r="C1780" t="s">
        <v>320</v>
      </c>
    </row>
    <row r="1781" spans="1:3" x14ac:dyDescent="0.45">
      <c r="A1781" t="s">
        <v>994</v>
      </c>
      <c r="B1781">
        <v>7.8</v>
      </c>
      <c r="C1781" t="s">
        <v>6200</v>
      </c>
    </row>
    <row r="1782" spans="1:3" x14ac:dyDescent="0.45">
      <c r="A1782" t="s">
        <v>994</v>
      </c>
      <c r="B1782">
        <v>7.8</v>
      </c>
      <c r="C1782" t="s">
        <v>1152</v>
      </c>
    </row>
    <row r="1783" spans="1:3" x14ac:dyDescent="0.45">
      <c r="A1783" t="s">
        <v>994</v>
      </c>
      <c r="B1783">
        <v>7.8</v>
      </c>
      <c r="C1783" t="s">
        <v>6201</v>
      </c>
    </row>
    <row r="1784" spans="1:3" x14ac:dyDescent="0.45">
      <c r="A1784" t="s">
        <v>994</v>
      </c>
      <c r="B1784">
        <v>7.8</v>
      </c>
      <c r="C1784" t="s">
        <v>6199</v>
      </c>
    </row>
    <row r="1785" spans="1:3" x14ac:dyDescent="0.45">
      <c r="A1785" t="s">
        <v>997</v>
      </c>
      <c r="B1785">
        <v>5.9</v>
      </c>
      <c r="C1785" t="s">
        <v>3824</v>
      </c>
    </row>
    <row r="1786" spans="1:3" x14ac:dyDescent="0.45">
      <c r="A1786" t="s">
        <v>997</v>
      </c>
      <c r="B1786">
        <v>5.9</v>
      </c>
      <c r="C1786" t="s">
        <v>3302</v>
      </c>
    </row>
    <row r="1787" spans="1:3" x14ac:dyDescent="0.45">
      <c r="A1787" t="s">
        <v>999</v>
      </c>
      <c r="B1787">
        <v>4.0999999999999996</v>
      </c>
      <c r="C1787" t="s">
        <v>320</v>
      </c>
    </row>
    <row r="1788" spans="1:3" x14ac:dyDescent="0.45">
      <c r="A1788" t="s">
        <v>999</v>
      </c>
      <c r="B1788">
        <v>4.0999999999999996</v>
      </c>
      <c r="C1788" t="s">
        <v>6200</v>
      </c>
    </row>
    <row r="1789" spans="1:3" x14ac:dyDescent="0.45">
      <c r="A1789" t="s">
        <v>999</v>
      </c>
      <c r="B1789">
        <v>4.0999999999999996</v>
      </c>
      <c r="C1789" t="s">
        <v>565</v>
      </c>
    </row>
    <row r="1790" spans="1:3" x14ac:dyDescent="0.45">
      <c r="A1790" t="s">
        <v>999</v>
      </c>
      <c r="B1790">
        <v>4.0999999999999996</v>
      </c>
      <c r="C1790" t="s">
        <v>6201</v>
      </c>
    </row>
    <row r="1791" spans="1:3" x14ac:dyDescent="0.45">
      <c r="A1791" t="s">
        <v>999</v>
      </c>
      <c r="B1791">
        <v>4.0999999999999996</v>
      </c>
      <c r="C1791" t="s">
        <v>6199</v>
      </c>
    </row>
    <row r="1792" spans="1:3" x14ac:dyDescent="0.45">
      <c r="A1792" t="s">
        <v>1002</v>
      </c>
      <c r="B1792">
        <v>6.8</v>
      </c>
      <c r="C1792" t="s">
        <v>6200</v>
      </c>
    </row>
    <row r="1793" spans="1:3" x14ac:dyDescent="0.45">
      <c r="A1793" t="s">
        <v>1002</v>
      </c>
      <c r="B1793">
        <v>6.8</v>
      </c>
      <c r="C1793" t="s">
        <v>565</v>
      </c>
    </row>
    <row r="1794" spans="1:3" x14ac:dyDescent="0.45">
      <c r="A1794" t="s">
        <v>1002</v>
      </c>
      <c r="B1794">
        <v>6.8</v>
      </c>
      <c r="C1794" t="s">
        <v>6201</v>
      </c>
    </row>
    <row r="1795" spans="1:3" x14ac:dyDescent="0.45">
      <c r="A1795" t="s">
        <v>1005</v>
      </c>
      <c r="B1795">
        <v>5.8</v>
      </c>
      <c r="C1795" t="s">
        <v>451</v>
      </c>
    </row>
    <row r="1796" spans="1:3" x14ac:dyDescent="0.45">
      <c r="A1796" t="s">
        <v>1005</v>
      </c>
      <c r="B1796">
        <v>5.8</v>
      </c>
      <c r="C1796" t="s">
        <v>320</v>
      </c>
    </row>
    <row r="1797" spans="1:3" x14ac:dyDescent="0.45">
      <c r="A1797" t="s">
        <v>1005</v>
      </c>
      <c r="B1797">
        <v>5.8</v>
      </c>
      <c r="C1797" t="s">
        <v>6199</v>
      </c>
    </row>
    <row r="1798" spans="1:3" x14ac:dyDescent="0.45">
      <c r="A1798" t="s">
        <v>1005</v>
      </c>
      <c r="B1798">
        <v>5.8</v>
      </c>
      <c r="C1798" t="s">
        <v>3824</v>
      </c>
    </row>
    <row r="1799" spans="1:3" x14ac:dyDescent="0.45">
      <c r="A1799" t="s">
        <v>1007</v>
      </c>
      <c r="B1799">
        <v>7.5</v>
      </c>
      <c r="C1799" t="s">
        <v>6200</v>
      </c>
    </row>
    <row r="1800" spans="1:3" x14ac:dyDescent="0.45">
      <c r="A1800" t="s">
        <v>1007</v>
      </c>
      <c r="B1800">
        <v>7.5</v>
      </c>
      <c r="C1800" t="s">
        <v>565</v>
      </c>
    </row>
    <row r="1801" spans="1:3" x14ac:dyDescent="0.45">
      <c r="A1801" t="s">
        <v>1007</v>
      </c>
      <c r="B1801">
        <v>7.5</v>
      </c>
      <c r="C1801" t="s">
        <v>6201</v>
      </c>
    </row>
    <row r="1802" spans="1:3" x14ac:dyDescent="0.45">
      <c r="A1802" t="s">
        <v>1007</v>
      </c>
      <c r="B1802">
        <v>7.5</v>
      </c>
      <c r="C1802" t="s">
        <v>3824</v>
      </c>
    </row>
    <row r="1803" spans="1:3" x14ac:dyDescent="0.45">
      <c r="A1803" t="s">
        <v>1008</v>
      </c>
      <c r="B1803">
        <v>6.9</v>
      </c>
      <c r="C1803" t="s">
        <v>451</v>
      </c>
    </row>
    <row r="1804" spans="1:3" x14ac:dyDescent="0.45">
      <c r="A1804" t="s">
        <v>1008</v>
      </c>
      <c r="B1804">
        <v>6.9</v>
      </c>
      <c r="C1804" t="s">
        <v>320</v>
      </c>
    </row>
    <row r="1805" spans="1:3" x14ac:dyDescent="0.45">
      <c r="A1805" t="s">
        <v>1008</v>
      </c>
      <c r="B1805">
        <v>6.9</v>
      </c>
      <c r="C1805" t="s">
        <v>3824</v>
      </c>
    </row>
    <row r="1806" spans="1:3" x14ac:dyDescent="0.45">
      <c r="A1806" t="s">
        <v>1009</v>
      </c>
      <c r="B1806">
        <v>6.5</v>
      </c>
      <c r="C1806" t="s">
        <v>451</v>
      </c>
    </row>
    <row r="1807" spans="1:3" x14ac:dyDescent="0.45">
      <c r="A1807" t="s">
        <v>1009</v>
      </c>
      <c r="B1807">
        <v>6.5</v>
      </c>
      <c r="C1807" t="s">
        <v>320</v>
      </c>
    </row>
    <row r="1808" spans="1:3" x14ac:dyDescent="0.45">
      <c r="A1808" t="s">
        <v>1009</v>
      </c>
      <c r="B1808">
        <v>6.5</v>
      </c>
      <c r="C1808" t="s">
        <v>3824</v>
      </c>
    </row>
    <row r="1809" spans="1:3" x14ac:dyDescent="0.45">
      <c r="A1809" t="s">
        <v>1010</v>
      </c>
      <c r="B1809">
        <v>6.9</v>
      </c>
      <c r="C1809" t="s">
        <v>320</v>
      </c>
    </row>
    <row r="1810" spans="1:3" x14ac:dyDescent="0.45">
      <c r="A1810" t="s">
        <v>1010</v>
      </c>
      <c r="B1810">
        <v>6.9</v>
      </c>
      <c r="C1810" t="s">
        <v>6200</v>
      </c>
    </row>
    <row r="1811" spans="1:3" x14ac:dyDescent="0.45">
      <c r="A1811" t="s">
        <v>1010</v>
      </c>
      <c r="B1811">
        <v>6.9</v>
      </c>
      <c r="C1811" t="s">
        <v>565</v>
      </c>
    </row>
    <row r="1812" spans="1:3" x14ac:dyDescent="0.45">
      <c r="A1812" t="s">
        <v>1010</v>
      </c>
      <c r="B1812">
        <v>6.9</v>
      </c>
      <c r="C1812" t="s">
        <v>6201</v>
      </c>
    </row>
    <row r="1813" spans="1:3" x14ac:dyDescent="0.45">
      <c r="A1813" t="s">
        <v>1011</v>
      </c>
      <c r="B1813">
        <v>7.9</v>
      </c>
      <c r="C1813" t="s">
        <v>1152</v>
      </c>
    </row>
    <row r="1814" spans="1:3" x14ac:dyDescent="0.45">
      <c r="A1814" t="s">
        <v>1011</v>
      </c>
      <c r="B1814">
        <v>7.9</v>
      </c>
      <c r="C1814" t="s">
        <v>3824</v>
      </c>
    </row>
    <row r="1815" spans="1:3" x14ac:dyDescent="0.45">
      <c r="A1815" t="s">
        <v>1011</v>
      </c>
      <c r="B1815">
        <v>7.9</v>
      </c>
      <c r="C1815" t="s">
        <v>3302</v>
      </c>
    </row>
    <row r="1816" spans="1:3" x14ac:dyDescent="0.45">
      <c r="A1816" t="s">
        <v>1012</v>
      </c>
      <c r="B1816">
        <v>7.4</v>
      </c>
      <c r="C1816" t="s">
        <v>451</v>
      </c>
    </row>
    <row r="1817" spans="1:3" x14ac:dyDescent="0.45">
      <c r="A1817" t="s">
        <v>1012</v>
      </c>
      <c r="B1817">
        <v>7.4</v>
      </c>
      <c r="C1817" t="s">
        <v>320</v>
      </c>
    </row>
    <row r="1818" spans="1:3" x14ac:dyDescent="0.45">
      <c r="A1818" t="s">
        <v>1012</v>
      </c>
      <c r="B1818">
        <v>7.4</v>
      </c>
      <c r="C1818" t="s">
        <v>3824</v>
      </c>
    </row>
    <row r="1819" spans="1:3" x14ac:dyDescent="0.45">
      <c r="A1819" t="s">
        <v>1014</v>
      </c>
      <c r="B1819">
        <v>6.7</v>
      </c>
      <c r="C1819" t="s">
        <v>451</v>
      </c>
    </row>
    <row r="1820" spans="1:3" x14ac:dyDescent="0.45">
      <c r="A1820" t="s">
        <v>1014</v>
      </c>
      <c r="B1820">
        <v>6.7</v>
      </c>
      <c r="C1820" t="s">
        <v>6206</v>
      </c>
    </row>
    <row r="1821" spans="1:3" x14ac:dyDescent="0.45">
      <c r="A1821" t="s">
        <v>1014</v>
      </c>
      <c r="B1821">
        <v>6.7</v>
      </c>
      <c r="C1821" t="s">
        <v>6199</v>
      </c>
    </row>
    <row r="1822" spans="1:3" x14ac:dyDescent="0.45">
      <c r="A1822" t="s">
        <v>1014</v>
      </c>
      <c r="B1822">
        <v>6.7</v>
      </c>
      <c r="C1822" t="s">
        <v>3302</v>
      </c>
    </row>
    <row r="1823" spans="1:3" x14ac:dyDescent="0.45">
      <c r="A1823" t="s">
        <v>1015</v>
      </c>
      <c r="B1823">
        <v>7.4</v>
      </c>
      <c r="C1823" t="s">
        <v>451</v>
      </c>
    </row>
    <row r="1824" spans="1:3" x14ac:dyDescent="0.45">
      <c r="A1824" t="s">
        <v>1015</v>
      </c>
      <c r="B1824">
        <v>7.4</v>
      </c>
      <c r="C1824" t="s">
        <v>320</v>
      </c>
    </row>
    <row r="1825" spans="1:3" x14ac:dyDescent="0.45">
      <c r="A1825" t="s">
        <v>1015</v>
      </c>
      <c r="B1825">
        <v>7.4</v>
      </c>
      <c r="C1825" t="s">
        <v>3302</v>
      </c>
    </row>
    <row r="1826" spans="1:3" x14ac:dyDescent="0.45">
      <c r="A1826" t="s">
        <v>1016</v>
      </c>
      <c r="B1826">
        <v>6.9</v>
      </c>
      <c r="C1826" t="s">
        <v>451</v>
      </c>
    </row>
    <row r="1827" spans="1:3" x14ac:dyDescent="0.45">
      <c r="A1827" t="s">
        <v>1016</v>
      </c>
      <c r="B1827">
        <v>6.9</v>
      </c>
      <c r="C1827" t="s">
        <v>320</v>
      </c>
    </row>
    <row r="1828" spans="1:3" x14ac:dyDescent="0.45">
      <c r="A1828" t="s">
        <v>1016</v>
      </c>
      <c r="B1828">
        <v>6.9</v>
      </c>
      <c r="C1828" t="s">
        <v>6200</v>
      </c>
    </row>
    <row r="1829" spans="1:3" x14ac:dyDescent="0.45">
      <c r="A1829" t="s">
        <v>1016</v>
      </c>
      <c r="B1829">
        <v>6.9</v>
      </c>
      <c r="C1829" t="s">
        <v>565</v>
      </c>
    </row>
    <row r="1830" spans="1:3" x14ac:dyDescent="0.45">
      <c r="A1830" t="s">
        <v>1016</v>
      </c>
      <c r="B1830">
        <v>6.9</v>
      </c>
      <c r="C1830" t="s">
        <v>6201</v>
      </c>
    </row>
    <row r="1831" spans="1:3" x14ac:dyDescent="0.45">
      <c r="A1831" t="s">
        <v>1016</v>
      </c>
      <c r="B1831">
        <v>6.9</v>
      </c>
      <c r="C1831" t="s">
        <v>6199</v>
      </c>
    </row>
    <row r="1832" spans="1:3" x14ac:dyDescent="0.45">
      <c r="A1832" t="s">
        <v>1017</v>
      </c>
      <c r="B1832">
        <v>6.8</v>
      </c>
      <c r="C1832" t="s">
        <v>565</v>
      </c>
    </row>
    <row r="1833" spans="1:3" x14ac:dyDescent="0.45">
      <c r="A1833" t="s">
        <v>1017</v>
      </c>
      <c r="B1833">
        <v>6.8</v>
      </c>
      <c r="C1833" t="s">
        <v>5546</v>
      </c>
    </row>
    <row r="1834" spans="1:3" x14ac:dyDescent="0.45">
      <c r="A1834" t="s">
        <v>1019</v>
      </c>
      <c r="B1834">
        <v>6.7</v>
      </c>
      <c r="C1834" t="s">
        <v>565</v>
      </c>
    </row>
    <row r="1835" spans="1:3" x14ac:dyDescent="0.45">
      <c r="A1835" t="s">
        <v>1019</v>
      </c>
      <c r="B1835">
        <v>6.7</v>
      </c>
      <c r="C1835" t="s">
        <v>1152</v>
      </c>
    </row>
    <row r="1836" spans="1:3" x14ac:dyDescent="0.45">
      <c r="A1836" t="s">
        <v>1019</v>
      </c>
      <c r="B1836">
        <v>6.7</v>
      </c>
      <c r="C1836" t="s">
        <v>6201</v>
      </c>
    </row>
    <row r="1837" spans="1:3" x14ac:dyDescent="0.45">
      <c r="A1837" t="s">
        <v>1019</v>
      </c>
      <c r="B1837">
        <v>6.7</v>
      </c>
      <c r="C1837" t="s">
        <v>6209</v>
      </c>
    </row>
    <row r="1838" spans="1:3" x14ac:dyDescent="0.45">
      <c r="A1838" t="s">
        <v>1019</v>
      </c>
      <c r="B1838">
        <v>6.7</v>
      </c>
      <c r="C1838" t="s">
        <v>6202</v>
      </c>
    </row>
    <row r="1839" spans="1:3" x14ac:dyDescent="0.45">
      <c r="A1839" t="s">
        <v>1019</v>
      </c>
      <c r="B1839">
        <v>6.7</v>
      </c>
      <c r="C1839" t="s">
        <v>5546</v>
      </c>
    </row>
    <row r="1840" spans="1:3" x14ac:dyDescent="0.45">
      <c r="A1840" t="s">
        <v>1021</v>
      </c>
      <c r="B1840">
        <v>5.0999999999999996</v>
      </c>
      <c r="C1840" t="s">
        <v>2124</v>
      </c>
    </row>
    <row r="1841" spans="1:3" x14ac:dyDescent="0.45">
      <c r="A1841" t="s">
        <v>1021</v>
      </c>
      <c r="B1841">
        <v>5.0999999999999996</v>
      </c>
      <c r="C1841" t="s">
        <v>6203</v>
      </c>
    </row>
    <row r="1842" spans="1:3" x14ac:dyDescent="0.45">
      <c r="A1842" t="s">
        <v>1021</v>
      </c>
      <c r="B1842">
        <v>5.0999999999999996</v>
      </c>
      <c r="C1842" t="s">
        <v>3302</v>
      </c>
    </row>
    <row r="1843" spans="1:3" x14ac:dyDescent="0.45">
      <c r="A1843" t="s">
        <v>1024</v>
      </c>
      <c r="B1843">
        <v>4.0999999999999996</v>
      </c>
      <c r="C1843" t="s">
        <v>451</v>
      </c>
    </row>
    <row r="1844" spans="1:3" x14ac:dyDescent="0.45">
      <c r="A1844" t="s">
        <v>1024</v>
      </c>
      <c r="B1844">
        <v>4.0999999999999996</v>
      </c>
      <c r="C1844" t="s">
        <v>320</v>
      </c>
    </row>
    <row r="1845" spans="1:3" x14ac:dyDescent="0.45">
      <c r="A1845" t="s">
        <v>1024</v>
      </c>
      <c r="B1845">
        <v>4.0999999999999996</v>
      </c>
      <c r="C1845" t="s">
        <v>565</v>
      </c>
    </row>
    <row r="1846" spans="1:3" x14ac:dyDescent="0.45">
      <c r="A1846" t="s">
        <v>1024</v>
      </c>
      <c r="B1846">
        <v>4.0999999999999996</v>
      </c>
      <c r="C1846" t="s">
        <v>6201</v>
      </c>
    </row>
    <row r="1847" spans="1:3" x14ac:dyDescent="0.45">
      <c r="A1847" t="s">
        <v>1024</v>
      </c>
      <c r="B1847">
        <v>4.0999999999999996</v>
      </c>
      <c r="C1847" t="s">
        <v>3824</v>
      </c>
    </row>
    <row r="1848" spans="1:3" x14ac:dyDescent="0.45">
      <c r="A1848" t="s">
        <v>1025</v>
      </c>
      <c r="B1848">
        <v>7.3</v>
      </c>
      <c r="C1848" t="s">
        <v>6206</v>
      </c>
    </row>
    <row r="1849" spans="1:3" x14ac:dyDescent="0.45">
      <c r="A1849" t="s">
        <v>1025</v>
      </c>
      <c r="B1849">
        <v>7.3</v>
      </c>
      <c r="C1849" t="s">
        <v>6203</v>
      </c>
    </row>
    <row r="1850" spans="1:3" x14ac:dyDescent="0.45">
      <c r="A1850" t="s">
        <v>1025</v>
      </c>
      <c r="B1850">
        <v>7.3</v>
      </c>
      <c r="C1850" t="s">
        <v>3302</v>
      </c>
    </row>
    <row r="1851" spans="1:3" x14ac:dyDescent="0.45">
      <c r="A1851" t="s">
        <v>1026</v>
      </c>
      <c r="B1851">
        <v>6</v>
      </c>
      <c r="C1851" t="s">
        <v>565</v>
      </c>
    </row>
    <row r="1852" spans="1:3" x14ac:dyDescent="0.45">
      <c r="A1852" t="s">
        <v>1027</v>
      </c>
      <c r="B1852">
        <v>7.3</v>
      </c>
      <c r="C1852" t="s">
        <v>565</v>
      </c>
    </row>
    <row r="1853" spans="1:3" x14ac:dyDescent="0.45">
      <c r="A1853" t="s">
        <v>1027</v>
      </c>
      <c r="B1853">
        <v>7.3</v>
      </c>
      <c r="C1853" t="s">
        <v>1152</v>
      </c>
    </row>
    <row r="1854" spans="1:3" x14ac:dyDescent="0.45">
      <c r="A1854" t="s">
        <v>1029</v>
      </c>
      <c r="B1854">
        <v>5.4</v>
      </c>
      <c r="C1854" t="s">
        <v>565</v>
      </c>
    </row>
    <row r="1855" spans="1:3" x14ac:dyDescent="0.45">
      <c r="A1855" t="s">
        <v>1029</v>
      </c>
      <c r="B1855">
        <v>5.4</v>
      </c>
      <c r="C1855" t="s">
        <v>6201</v>
      </c>
    </row>
    <row r="1856" spans="1:3" x14ac:dyDescent="0.45">
      <c r="A1856" t="s">
        <v>1030</v>
      </c>
      <c r="B1856">
        <v>5.9</v>
      </c>
      <c r="C1856" t="s">
        <v>451</v>
      </c>
    </row>
    <row r="1857" spans="1:3" x14ac:dyDescent="0.45">
      <c r="A1857" t="s">
        <v>1030</v>
      </c>
      <c r="B1857">
        <v>5.9</v>
      </c>
      <c r="C1857" t="s">
        <v>320</v>
      </c>
    </row>
    <row r="1858" spans="1:3" x14ac:dyDescent="0.45">
      <c r="A1858" t="s">
        <v>1030</v>
      </c>
      <c r="B1858">
        <v>5.9</v>
      </c>
      <c r="C1858" t="s">
        <v>1152</v>
      </c>
    </row>
    <row r="1859" spans="1:3" x14ac:dyDescent="0.45">
      <c r="A1859" t="s">
        <v>1030</v>
      </c>
      <c r="B1859">
        <v>5.9</v>
      </c>
      <c r="C1859" t="s">
        <v>3302</v>
      </c>
    </row>
    <row r="1860" spans="1:3" x14ac:dyDescent="0.45">
      <c r="A1860" t="s">
        <v>1033</v>
      </c>
      <c r="B1860">
        <v>7.1</v>
      </c>
      <c r="C1860" t="s">
        <v>6208</v>
      </c>
    </row>
    <row r="1861" spans="1:3" x14ac:dyDescent="0.45">
      <c r="A1861" t="s">
        <v>1033</v>
      </c>
      <c r="B1861">
        <v>7.1</v>
      </c>
      <c r="C1861" t="s">
        <v>565</v>
      </c>
    </row>
    <row r="1862" spans="1:3" x14ac:dyDescent="0.45">
      <c r="A1862" t="s">
        <v>1033</v>
      </c>
      <c r="B1862">
        <v>7.1</v>
      </c>
      <c r="C1862" t="s">
        <v>1152</v>
      </c>
    </row>
    <row r="1863" spans="1:3" x14ac:dyDescent="0.45">
      <c r="A1863" t="s">
        <v>1033</v>
      </c>
      <c r="B1863">
        <v>7.1</v>
      </c>
      <c r="C1863" t="s">
        <v>6204</v>
      </c>
    </row>
    <row r="1864" spans="1:3" x14ac:dyDescent="0.45">
      <c r="A1864" t="s">
        <v>1034</v>
      </c>
      <c r="B1864">
        <v>6</v>
      </c>
      <c r="C1864" t="s">
        <v>320</v>
      </c>
    </row>
    <row r="1865" spans="1:3" x14ac:dyDescent="0.45">
      <c r="A1865" t="s">
        <v>1034</v>
      </c>
      <c r="B1865">
        <v>6</v>
      </c>
      <c r="C1865" t="s">
        <v>6200</v>
      </c>
    </row>
    <row r="1866" spans="1:3" x14ac:dyDescent="0.45">
      <c r="A1866" t="s">
        <v>1034</v>
      </c>
      <c r="B1866">
        <v>6</v>
      </c>
      <c r="C1866" t="s">
        <v>565</v>
      </c>
    </row>
    <row r="1867" spans="1:3" x14ac:dyDescent="0.45">
      <c r="A1867" t="s">
        <v>1034</v>
      </c>
      <c r="B1867">
        <v>6</v>
      </c>
      <c r="C1867" t="s">
        <v>6201</v>
      </c>
    </row>
    <row r="1868" spans="1:3" x14ac:dyDescent="0.45">
      <c r="A1868" t="s">
        <v>1036</v>
      </c>
      <c r="B1868">
        <v>6.5</v>
      </c>
      <c r="C1868" t="s">
        <v>1152</v>
      </c>
    </row>
    <row r="1869" spans="1:3" x14ac:dyDescent="0.45">
      <c r="A1869" t="s">
        <v>1036</v>
      </c>
      <c r="B1869">
        <v>6.5</v>
      </c>
      <c r="C1869" t="s">
        <v>6209</v>
      </c>
    </row>
    <row r="1870" spans="1:3" x14ac:dyDescent="0.45">
      <c r="A1870" t="s">
        <v>1036</v>
      </c>
      <c r="B1870">
        <v>6.5</v>
      </c>
      <c r="C1870" t="s">
        <v>6202</v>
      </c>
    </row>
    <row r="1871" spans="1:3" x14ac:dyDescent="0.45">
      <c r="A1871" t="s">
        <v>1040</v>
      </c>
      <c r="B1871">
        <v>5.7</v>
      </c>
      <c r="C1871" t="s">
        <v>565</v>
      </c>
    </row>
    <row r="1872" spans="1:3" x14ac:dyDescent="0.45">
      <c r="A1872" t="s">
        <v>1040</v>
      </c>
      <c r="B1872">
        <v>5.7</v>
      </c>
      <c r="C1872" t="s">
        <v>6206</v>
      </c>
    </row>
    <row r="1873" spans="1:3" x14ac:dyDescent="0.45">
      <c r="A1873" t="s">
        <v>1040</v>
      </c>
      <c r="B1873">
        <v>5.7</v>
      </c>
      <c r="C1873" t="s">
        <v>6209</v>
      </c>
    </row>
    <row r="1874" spans="1:3" x14ac:dyDescent="0.45">
      <c r="A1874" t="s">
        <v>1041</v>
      </c>
      <c r="B1874">
        <v>7.6</v>
      </c>
      <c r="C1874" t="s">
        <v>1152</v>
      </c>
    </row>
    <row r="1875" spans="1:3" x14ac:dyDescent="0.45">
      <c r="A1875" t="s">
        <v>1041</v>
      </c>
      <c r="B1875">
        <v>7.6</v>
      </c>
      <c r="C1875" t="s">
        <v>6204</v>
      </c>
    </row>
    <row r="1876" spans="1:3" x14ac:dyDescent="0.45">
      <c r="A1876" t="s">
        <v>1041</v>
      </c>
      <c r="B1876">
        <v>7.6</v>
      </c>
      <c r="C1876" t="s">
        <v>3302</v>
      </c>
    </row>
    <row r="1877" spans="1:3" x14ac:dyDescent="0.45">
      <c r="A1877" t="s">
        <v>1043</v>
      </c>
      <c r="B1877">
        <v>6.6</v>
      </c>
      <c r="C1877" t="s">
        <v>451</v>
      </c>
    </row>
    <row r="1878" spans="1:3" x14ac:dyDescent="0.45">
      <c r="A1878" t="s">
        <v>1043</v>
      </c>
      <c r="B1878">
        <v>6.6</v>
      </c>
      <c r="C1878" t="s">
        <v>1152</v>
      </c>
    </row>
    <row r="1879" spans="1:3" x14ac:dyDescent="0.45">
      <c r="A1879" t="s">
        <v>1043</v>
      </c>
      <c r="B1879">
        <v>6.6</v>
      </c>
      <c r="C1879" t="s">
        <v>3302</v>
      </c>
    </row>
    <row r="1880" spans="1:3" x14ac:dyDescent="0.45">
      <c r="A1880" t="s">
        <v>1043</v>
      </c>
      <c r="B1880">
        <v>6.6</v>
      </c>
      <c r="C1880" t="s">
        <v>6207</v>
      </c>
    </row>
    <row r="1881" spans="1:3" x14ac:dyDescent="0.45">
      <c r="A1881" t="s">
        <v>1046</v>
      </c>
      <c r="B1881">
        <v>5.4</v>
      </c>
      <c r="C1881" t="s">
        <v>451</v>
      </c>
    </row>
    <row r="1882" spans="1:3" x14ac:dyDescent="0.45">
      <c r="A1882" t="s">
        <v>1046</v>
      </c>
      <c r="B1882">
        <v>5.4</v>
      </c>
      <c r="C1882" t="s">
        <v>565</v>
      </c>
    </row>
    <row r="1883" spans="1:3" x14ac:dyDescent="0.45">
      <c r="A1883" t="s">
        <v>1046</v>
      </c>
      <c r="B1883">
        <v>5.4</v>
      </c>
      <c r="C1883" t="s">
        <v>5546</v>
      </c>
    </row>
    <row r="1884" spans="1:3" x14ac:dyDescent="0.45">
      <c r="A1884" t="s">
        <v>1046</v>
      </c>
      <c r="B1884">
        <v>5.4</v>
      </c>
      <c r="C1884" t="s">
        <v>3302</v>
      </c>
    </row>
    <row r="1885" spans="1:3" x14ac:dyDescent="0.45">
      <c r="A1885" t="s">
        <v>1047</v>
      </c>
      <c r="B1885">
        <v>7.3</v>
      </c>
      <c r="C1885" t="s">
        <v>451</v>
      </c>
    </row>
    <row r="1886" spans="1:3" x14ac:dyDescent="0.45">
      <c r="A1886" t="s">
        <v>1047</v>
      </c>
      <c r="B1886">
        <v>7.3</v>
      </c>
      <c r="C1886" t="s">
        <v>320</v>
      </c>
    </row>
    <row r="1887" spans="1:3" x14ac:dyDescent="0.45">
      <c r="A1887" t="s">
        <v>1047</v>
      </c>
      <c r="B1887">
        <v>7.3</v>
      </c>
      <c r="C1887" t="s">
        <v>565</v>
      </c>
    </row>
    <row r="1888" spans="1:3" x14ac:dyDescent="0.45">
      <c r="A1888" t="s">
        <v>1048</v>
      </c>
      <c r="B1888">
        <v>6.5</v>
      </c>
      <c r="C1888" t="s">
        <v>565</v>
      </c>
    </row>
    <row r="1889" spans="1:3" x14ac:dyDescent="0.45">
      <c r="A1889" t="s">
        <v>1048</v>
      </c>
      <c r="B1889">
        <v>6.5</v>
      </c>
      <c r="C1889" t="s">
        <v>1152</v>
      </c>
    </row>
    <row r="1890" spans="1:3" x14ac:dyDescent="0.45">
      <c r="A1890" t="s">
        <v>1048</v>
      </c>
      <c r="B1890">
        <v>6.5</v>
      </c>
      <c r="C1890" t="s">
        <v>5546</v>
      </c>
    </row>
    <row r="1891" spans="1:3" x14ac:dyDescent="0.45">
      <c r="A1891" t="s">
        <v>1051</v>
      </c>
      <c r="B1891">
        <v>6.6</v>
      </c>
      <c r="C1891" t="s">
        <v>6200</v>
      </c>
    </row>
    <row r="1892" spans="1:3" x14ac:dyDescent="0.45">
      <c r="A1892" t="s">
        <v>1051</v>
      </c>
      <c r="B1892">
        <v>6.6</v>
      </c>
      <c r="C1892" t="s">
        <v>565</v>
      </c>
    </row>
    <row r="1893" spans="1:3" x14ac:dyDescent="0.45">
      <c r="A1893" t="s">
        <v>1051</v>
      </c>
      <c r="B1893">
        <v>6.6</v>
      </c>
      <c r="C1893" t="s">
        <v>6201</v>
      </c>
    </row>
    <row r="1894" spans="1:3" x14ac:dyDescent="0.45">
      <c r="A1894" t="s">
        <v>1051</v>
      </c>
      <c r="B1894">
        <v>6.6</v>
      </c>
      <c r="C1894" t="s">
        <v>6199</v>
      </c>
    </row>
    <row r="1895" spans="1:3" x14ac:dyDescent="0.45">
      <c r="A1895" t="s">
        <v>1051</v>
      </c>
      <c r="B1895">
        <v>6.6</v>
      </c>
      <c r="C1895" t="s">
        <v>6203</v>
      </c>
    </row>
    <row r="1896" spans="1:3" x14ac:dyDescent="0.45">
      <c r="A1896" t="s">
        <v>1054</v>
      </c>
      <c r="B1896">
        <v>6.6</v>
      </c>
      <c r="C1896" t="s">
        <v>565</v>
      </c>
    </row>
    <row r="1897" spans="1:3" x14ac:dyDescent="0.45">
      <c r="A1897" t="s">
        <v>1054</v>
      </c>
      <c r="B1897">
        <v>6.6</v>
      </c>
      <c r="C1897" t="s">
        <v>6206</v>
      </c>
    </row>
    <row r="1898" spans="1:3" x14ac:dyDescent="0.45">
      <c r="A1898" t="s">
        <v>1054</v>
      </c>
      <c r="B1898">
        <v>6.6</v>
      </c>
      <c r="C1898" t="s">
        <v>1152</v>
      </c>
    </row>
    <row r="1899" spans="1:3" x14ac:dyDescent="0.45">
      <c r="A1899" t="s">
        <v>1054</v>
      </c>
      <c r="B1899">
        <v>6.6</v>
      </c>
      <c r="C1899" t="s">
        <v>5546</v>
      </c>
    </row>
    <row r="1900" spans="1:3" x14ac:dyDescent="0.45">
      <c r="A1900" t="s">
        <v>1057</v>
      </c>
      <c r="B1900">
        <v>5.9</v>
      </c>
      <c r="C1900" t="s">
        <v>451</v>
      </c>
    </row>
    <row r="1901" spans="1:3" x14ac:dyDescent="0.45">
      <c r="A1901" t="s">
        <v>1057</v>
      </c>
      <c r="B1901">
        <v>5.9</v>
      </c>
      <c r="C1901" t="s">
        <v>320</v>
      </c>
    </row>
    <row r="1902" spans="1:3" x14ac:dyDescent="0.45">
      <c r="A1902" t="s">
        <v>1057</v>
      </c>
      <c r="B1902">
        <v>5.9</v>
      </c>
      <c r="C1902" t="s">
        <v>5546</v>
      </c>
    </row>
    <row r="1903" spans="1:3" x14ac:dyDescent="0.45">
      <c r="A1903" t="s">
        <v>1057</v>
      </c>
      <c r="B1903">
        <v>5.9</v>
      </c>
      <c r="C1903" t="s">
        <v>3302</v>
      </c>
    </row>
    <row r="1904" spans="1:3" x14ac:dyDescent="0.45">
      <c r="A1904" t="s">
        <v>1060</v>
      </c>
      <c r="B1904">
        <v>6.7</v>
      </c>
      <c r="C1904" t="s">
        <v>1152</v>
      </c>
    </row>
    <row r="1905" spans="1:3" x14ac:dyDescent="0.45">
      <c r="A1905" t="s">
        <v>1060</v>
      </c>
      <c r="B1905">
        <v>6.7</v>
      </c>
      <c r="C1905" t="s">
        <v>6204</v>
      </c>
    </row>
    <row r="1906" spans="1:3" x14ac:dyDescent="0.45">
      <c r="A1906" t="s">
        <v>1060</v>
      </c>
      <c r="B1906">
        <v>6.7</v>
      </c>
      <c r="C1906" t="s">
        <v>5546</v>
      </c>
    </row>
    <row r="1907" spans="1:3" x14ac:dyDescent="0.45">
      <c r="A1907" t="s">
        <v>1062</v>
      </c>
      <c r="B1907">
        <v>6.1</v>
      </c>
      <c r="C1907" t="s">
        <v>451</v>
      </c>
    </row>
    <row r="1908" spans="1:3" x14ac:dyDescent="0.45">
      <c r="A1908" t="s">
        <v>1062</v>
      </c>
      <c r="B1908">
        <v>6.1</v>
      </c>
      <c r="C1908" t="s">
        <v>1152</v>
      </c>
    </row>
    <row r="1909" spans="1:3" x14ac:dyDescent="0.45">
      <c r="A1909" t="s">
        <v>1062</v>
      </c>
      <c r="B1909">
        <v>6.1</v>
      </c>
      <c r="C1909" t="s">
        <v>6199</v>
      </c>
    </row>
    <row r="1910" spans="1:3" x14ac:dyDescent="0.45">
      <c r="A1910" t="s">
        <v>1062</v>
      </c>
      <c r="B1910">
        <v>6.1</v>
      </c>
      <c r="C1910" t="s">
        <v>5546</v>
      </c>
    </row>
    <row r="1911" spans="1:3" x14ac:dyDescent="0.45">
      <c r="A1911" t="s">
        <v>1064</v>
      </c>
      <c r="B1911">
        <v>6.6</v>
      </c>
      <c r="C1911" t="s">
        <v>451</v>
      </c>
    </row>
    <row r="1912" spans="1:3" x14ac:dyDescent="0.45">
      <c r="A1912" t="s">
        <v>1064</v>
      </c>
      <c r="B1912">
        <v>6.6</v>
      </c>
      <c r="C1912" t="s">
        <v>6206</v>
      </c>
    </row>
    <row r="1913" spans="1:3" x14ac:dyDescent="0.45">
      <c r="A1913" t="s">
        <v>1064</v>
      </c>
      <c r="B1913">
        <v>6.6</v>
      </c>
      <c r="C1913" t="s">
        <v>1152</v>
      </c>
    </row>
    <row r="1914" spans="1:3" x14ac:dyDescent="0.45">
      <c r="A1914" t="s">
        <v>1064</v>
      </c>
      <c r="B1914">
        <v>6.6</v>
      </c>
      <c r="C1914" t="s">
        <v>6203</v>
      </c>
    </row>
    <row r="1915" spans="1:3" x14ac:dyDescent="0.45">
      <c r="A1915" t="s">
        <v>1064</v>
      </c>
      <c r="B1915">
        <v>6.6</v>
      </c>
      <c r="C1915" t="s">
        <v>3302</v>
      </c>
    </row>
    <row r="1916" spans="1:3" x14ac:dyDescent="0.45">
      <c r="A1916" t="s">
        <v>1067</v>
      </c>
      <c r="B1916">
        <v>6.6</v>
      </c>
      <c r="C1916" t="s">
        <v>451</v>
      </c>
    </row>
    <row r="1917" spans="1:3" x14ac:dyDescent="0.45">
      <c r="A1917" t="s">
        <v>1067</v>
      </c>
      <c r="B1917">
        <v>6.6</v>
      </c>
      <c r="C1917" t="s">
        <v>320</v>
      </c>
    </row>
    <row r="1918" spans="1:3" x14ac:dyDescent="0.45">
      <c r="A1918" t="s">
        <v>1067</v>
      </c>
      <c r="B1918">
        <v>6.6</v>
      </c>
      <c r="C1918" t="s">
        <v>6200</v>
      </c>
    </row>
    <row r="1919" spans="1:3" x14ac:dyDescent="0.45">
      <c r="A1919" t="s">
        <v>1067</v>
      </c>
      <c r="B1919">
        <v>6.6</v>
      </c>
      <c r="C1919" t="s">
        <v>6201</v>
      </c>
    </row>
    <row r="1920" spans="1:3" x14ac:dyDescent="0.45">
      <c r="A1920" t="s">
        <v>1067</v>
      </c>
      <c r="B1920">
        <v>6.6</v>
      </c>
      <c r="C1920" t="s">
        <v>3824</v>
      </c>
    </row>
    <row r="1921" spans="1:3" x14ac:dyDescent="0.45">
      <c r="A1921" t="s">
        <v>1069</v>
      </c>
      <c r="B1921">
        <v>5.3</v>
      </c>
      <c r="C1921" t="s">
        <v>451</v>
      </c>
    </row>
    <row r="1922" spans="1:3" x14ac:dyDescent="0.45">
      <c r="A1922" t="s">
        <v>1069</v>
      </c>
      <c r="B1922">
        <v>5.3</v>
      </c>
      <c r="C1922" t="s">
        <v>565</v>
      </c>
    </row>
    <row r="1923" spans="1:3" x14ac:dyDescent="0.45">
      <c r="A1923" t="s">
        <v>1069</v>
      </c>
      <c r="B1923">
        <v>5.3</v>
      </c>
      <c r="C1923" t="s">
        <v>6206</v>
      </c>
    </row>
    <row r="1924" spans="1:3" x14ac:dyDescent="0.45">
      <c r="A1924" t="s">
        <v>1069</v>
      </c>
      <c r="B1924">
        <v>5.3</v>
      </c>
      <c r="C1924" t="s">
        <v>3302</v>
      </c>
    </row>
    <row r="1925" spans="1:3" x14ac:dyDescent="0.45">
      <c r="A1925" t="s">
        <v>1071</v>
      </c>
      <c r="B1925">
        <v>6</v>
      </c>
      <c r="C1925" t="s">
        <v>451</v>
      </c>
    </row>
    <row r="1926" spans="1:3" x14ac:dyDescent="0.45">
      <c r="A1926" t="s">
        <v>1071</v>
      </c>
      <c r="B1926">
        <v>6</v>
      </c>
      <c r="C1926" t="s">
        <v>1152</v>
      </c>
    </row>
    <row r="1927" spans="1:3" x14ac:dyDescent="0.45">
      <c r="A1927" t="s">
        <v>1071</v>
      </c>
      <c r="B1927">
        <v>6</v>
      </c>
      <c r="C1927" t="s">
        <v>3824</v>
      </c>
    </row>
    <row r="1928" spans="1:3" x14ac:dyDescent="0.45">
      <c r="A1928" t="s">
        <v>1075</v>
      </c>
      <c r="B1928">
        <v>4.7</v>
      </c>
      <c r="C1928" t="s">
        <v>6200</v>
      </c>
    </row>
    <row r="1929" spans="1:3" x14ac:dyDescent="0.45">
      <c r="A1929" t="s">
        <v>1075</v>
      </c>
      <c r="B1929">
        <v>4.7</v>
      </c>
      <c r="C1929" t="s">
        <v>565</v>
      </c>
    </row>
    <row r="1930" spans="1:3" x14ac:dyDescent="0.45">
      <c r="A1930" t="s">
        <v>1075</v>
      </c>
      <c r="B1930">
        <v>4.7</v>
      </c>
      <c r="C1930" t="s">
        <v>6199</v>
      </c>
    </row>
    <row r="1931" spans="1:3" x14ac:dyDescent="0.45">
      <c r="A1931" t="s">
        <v>1076</v>
      </c>
      <c r="B1931">
        <v>6.1</v>
      </c>
      <c r="C1931" t="s">
        <v>451</v>
      </c>
    </row>
    <row r="1932" spans="1:3" x14ac:dyDescent="0.45">
      <c r="A1932" t="s">
        <v>1076</v>
      </c>
      <c r="B1932">
        <v>6.1</v>
      </c>
      <c r="C1932" t="s">
        <v>320</v>
      </c>
    </row>
    <row r="1933" spans="1:3" x14ac:dyDescent="0.45">
      <c r="A1933" t="s">
        <v>1076</v>
      </c>
      <c r="B1933">
        <v>6.1</v>
      </c>
      <c r="C1933" t="s">
        <v>1152</v>
      </c>
    </row>
    <row r="1934" spans="1:3" x14ac:dyDescent="0.45">
      <c r="A1934" t="s">
        <v>1076</v>
      </c>
      <c r="B1934">
        <v>6.1</v>
      </c>
      <c r="C1934" t="s">
        <v>3302</v>
      </c>
    </row>
    <row r="1935" spans="1:3" x14ac:dyDescent="0.45">
      <c r="A1935" t="s">
        <v>1077</v>
      </c>
      <c r="B1935">
        <v>7.2</v>
      </c>
      <c r="C1935" t="s">
        <v>1152</v>
      </c>
    </row>
    <row r="1936" spans="1:3" x14ac:dyDescent="0.45">
      <c r="A1936" t="s">
        <v>1077</v>
      </c>
      <c r="B1936">
        <v>7.2</v>
      </c>
      <c r="C1936" t="s">
        <v>6203</v>
      </c>
    </row>
    <row r="1937" spans="1:3" x14ac:dyDescent="0.45">
      <c r="A1937" t="s">
        <v>1077</v>
      </c>
      <c r="B1937">
        <v>7.2</v>
      </c>
      <c r="C1937" t="s">
        <v>3824</v>
      </c>
    </row>
    <row r="1938" spans="1:3" x14ac:dyDescent="0.45">
      <c r="A1938" t="s">
        <v>1077</v>
      </c>
      <c r="B1938">
        <v>7.2</v>
      </c>
      <c r="C1938" t="s">
        <v>3302</v>
      </c>
    </row>
    <row r="1939" spans="1:3" x14ac:dyDescent="0.45">
      <c r="A1939" t="s">
        <v>1079</v>
      </c>
      <c r="B1939">
        <v>6.4</v>
      </c>
      <c r="C1939" t="s">
        <v>451</v>
      </c>
    </row>
    <row r="1940" spans="1:3" x14ac:dyDescent="0.45">
      <c r="A1940" t="s">
        <v>1079</v>
      </c>
      <c r="B1940">
        <v>6.4</v>
      </c>
      <c r="C1940" t="s">
        <v>6200</v>
      </c>
    </row>
    <row r="1941" spans="1:3" x14ac:dyDescent="0.45">
      <c r="A1941" t="s">
        <v>1079</v>
      </c>
      <c r="B1941">
        <v>6.4</v>
      </c>
      <c r="C1941" t="s">
        <v>565</v>
      </c>
    </row>
    <row r="1942" spans="1:3" x14ac:dyDescent="0.45">
      <c r="A1942" t="s">
        <v>1079</v>
      </c>
      <c r="B1942">
        <v>6.4</v>
      </c>
      <c r="C1942" t="s">
        <v>6201</v>
      </c>
    </row>
    <row r="1943" spans="1:3" x14ac:dyDescent="0.45">
      <c r="A1943" t="s">
        <v>1079</v>
      </c>
      <c r="B1943">
        <v>6.4</v>
      </c>
      <c r="C1943" t="s">
        <v>3824</v>
      </c>
    </row>
    <row r="1944" spans="1:3" x14ac:dyDescent="0.45">
      <c r="A1944" t="s">
        <v>1080</v>
      </c>
      <c r="B1944">
        <v>6.1</v>
      </c>
      <c r="C1944" t="s">
        <v>451</v>
      </c>
    </row>
    <row r="1945" spans="1:3" x14ac:dyDescent="0.45">
      <c r="A1945" t="s">
        <v>1080</v>
      </c>
      <c r="B1945">
        <v>6.1</v>
      </c>
      <c r="C1945" t="s">
        <v>6199</v>
      </c>
    </row>
    <row r="1946" spans="1:3" x14ac:dyDescent="0.45">
      <c r="A1946" t="s">
        <v>1081</v>
      </c>
      <c r="B1946">
        <v>5.9</v>
      </c>
      <c r="C1946" t="s">
        <v>6206</v>
      </c>
    </row>
    <row r="1947" spans="1:3" x14ac:dyDescent="0.45">
      <c r="A1947" t="s">
        <v>1081</v>
      </c>
      <c r="B1947">
        <v>5.9</v>
      </c>
      <c r="C1947" t="s">
        <v>6203</v>
      </c>
    </row>
    <row r="1948" spans="1:3" x14ac:dyDescent="0.45">
      <c r="A1948" t="s">
        <v>1081</v>
      </c>
      <c r="B1948">
        <v>5.9</v>
      </c>
      <c r="C1948" t="s">
        <v>3302</v>
      </c>
    </row>
    <row r="1949" spans="1:3" x14ac:dyDescent="0.45">
      <c r="A1949" t="s">
        <v>1082</v>
      </c>
      <c r="B1949">
        <v>6</v>
      </c>
      <c r="C1949" t="s">
        <v>1152</v>
      </c>
    </row>
    <row r="1950" spans="1:3" x14ac:dyDescent="0.45">
      <c r="A1950" t="s">
        <v>1082</v>
      </c>
      <c r="B1950">
        <v>6</v>
      </c>
      <c r="C1950" t="s">
        <v>6203</v>
      </c>
    </row>
    <row r="1951" spans="1:3" x14ac:dyDescent="0.45">
      <c r="A1951" t="s">
        <v>1082</v>
      </c>
      <c r="B1951">
        <v>6</v>
      </c>
      <c r="C1951" t="s">
        <v>3824</v>
      </c>
    </row>
    <row r="1952" spans="1:3" x14ac:dyDescent="0.45">
      <c r="A1952" t="s">
        <v>1082</v>
      </c>
      <c r="B1952">
        <v>6</v>
      </c>
      <c r="C1952" t="s">
        <v>3302</v>
      </c>
    </row>
    <row r="1953" spans="1:3" x14ac:dyDescent="0.45">
      <c r="A1953" t="s">
        <v>1085</v>
      </c>
      <c r="B1953">
        <v>6.3</v>
      </c>
      <c r="C1953" t="s">
        <v>451</v>
      </c>
    </row>
    <row r="1954" spans="1:3" x14ac:dyDescent="0.45">
      <c r="A1954" t="s">
        <v>1085</v>
      </c>
      <c r="B1954">
        <v>6.3</v>
      </c>
      <c r="C1954" t="s">
        <v>6200</v>
      </c>
    </row>
    <row r="1955" spans="1:3" x14ac:dyDescent="0.45">
      <c r="A1955" t="s">
        <v>1085</v>
      </c>
      <c r="B1955">
        <v>6.3</v>
      </c>
      <c r="C1955" t="s">
        <v>565</v>
      </c>
    </row>
    <row r="1956" spans="1:3" x14ac:dyDescent="0.45">
      <c r="A1956" t="s">
        <v>1085</v>
      </c>
      <c r="B1956">
        <v>6.3</v>
      </c>
      <c r="C1956" t="s">
        <v>6201</v>
      </c>
    </row>
    <row r="1957" spans="1:3" x14ac:dyDescent="0.45">
      <c r="A1957" t="s">
        <v>1087</v>
      </c>
      <c r="B1957">
        <v>5.6</v>
      </c>
      <c r="C1957" t="s">
        <v>451</v>
      </c>
    </row>
    <row r="1958" spans="1:3" x14ac:dyDescent="0.45">
      <c r="A1958" t="s">
        <v>1087</v>
      </c>
      <c r="B1958">
        <v>5.6</v>
      </c>
      <c r="C1958" t="s">
        <v>320</v>
      </c>
    </row>
    <row r="1959" spans="1:3" x14ac:dyDescent="0.45">
      <c r="A1959" t="s">
        <v>1087</v>
      </c>
      <c r="B1959">
        <v>5.6</v>
      </c>
      <c r="C1959" t="s">
        <v>565</v>
      </c>
    </row>
    <row r="1960" spans="1:3" x14ac:dyDescent="0.45">
      <c r="A1960" t="s">
        <v>1087</v>
      </c>
      <c r="B1960">
        <v>5.6</v>
      </c>
      <c r="C1960" t="s">
        <v>5546</v>
      </c>
    </row>
    <row r="1961" spans="1:3" x14ac:dyDescent="0.45">
      <c r="A1961" t="s">
        <v>1087</v>
      </c>
      <c r="B1961">
        <v>5.6</v>
      </c>
      <c r="C1961" t="s">
        <v>3302</v>
      </c>
    </row>
    <row r="1962" spans="1:3" x14ac:dyDescent="0.45">
      <c r="A1962" t="s">
        <v>1089</v>
      </c>
      <c r="B1962">
        <v>6.4</v>
      </c>
      <c r="C1962" t="s">
        <v>565</v>
      </c>
    </row>
    <row r="1963" spans="1:3" x14ac:dyDescent="0.45">
      <c r="A1963" t="s">
        <v>1089</v>
      </c>
      <c r="B1963">
        <v>6.4</v>
      </c>
      <c r="C1963" t="s">
        <v>1152</v>
      </c>
    </row>
    <row r="1964" spans="1:3" x14ac:dyDescent="0.45">
      <c r="A1964" t="s">
        <v>1090</v>
      </c>
      <c r="B1964">
        <v>7.1</v>
      </c>
      <c r="C1964" t="s">
        <v>451</v>
      </c>
    </row>
    <row r="1965" spans="1:3" x14ac:dyDescent="0.45">
      <c r="A1965" t="s">
        <v>1090</v>
      </c>
      <c r="B1965">
        <v>7.1</v>
      </c>
      <c r="C1965" t="s">
        <v>1152</v>
      </c>
    </row>
    <row r="1966" spans="1:3" x14ac:dyDescent="0.45">
      <c r="A1966" t="s">
        <v>1090</v>
      </c>
      <c r="B1966">
        <v>7.1</v>
      </c>
      <c r="C1966" t="s">
        <v>3302</v>
      </c>
    </row>
    <row r="1967" spans="1:3" x14ac:dyDescent="0.45">
      <c r="A1967" t="s">
        <v>1092</v>
      </c>
      <c r="B1967">
        <v>6.6</v>
      </c>
      <c r="C1967" t="s">
        <v>451</v>
      </c>
    </row>
    <row r="1968" spans="1:3" x14ac:dyDescent="0.45">
      <c r="A1968" t="s">
        <v>1092</v>
      </c>
      <c r="B1968">
        <v>6.6</v>
      </c>
      <c r="C1968" t="s">
        <v>565</v>
      </c>
    </row>
    <row r="1969" spans="1:3" x14ac:dyDescent="0.45">
      <c r="A1969" t="s">
        <v>1092</v>
      </c>
      <c r="B1969">
        <v>6.6</v>
      </c>
      <c r="C1969" t="s">
        <v>6205</v>
      </c>
    </row>
    <row r="1970" spans="1:3" x14ac:dyDescent="0.45">
      <c r="A1970" t="s">
        <v>1094</v>
      </c>
      <c r="B1970">
        <v>4.5999999999999996</v>
      </c>
      <c r="C1970" t="s">
        <v>565</v>
      </c>
    </row>
    <row r="1971" spans="1:3" x14ac:dyDescent="0.45">
      <c r="A1971" t="s">
        <v>1094</v>
      </c>
      <c r="B1971">
        <v>4.5999999999999996</v>
      </c>
      <c r="C1971" t="s">
        <v>6201</v>
      </c>
    </row>
    <row r="1972" spans="1:3" x14ac:dyDescent="0.45">
      <c r="A1972" t="s">
        <v>1094</v>
      </c>
      <c r="B1972">
        <v>4.5999999999999996</v>
      </c>
      <c r="C1972" t="s">
        <v>6199</v>
      </c>
    </row>
    <row r="1973" spans="1:3" x14ac:dyDescent="0.45">
      <c r="A1973" t="s">
        <v>1097</v>
      </c>
      <c r="B1973">
        <v>8.4</v>
      </c>
      <c r="C1973" t="s">
        <v>6208</v>
      </c>
    </row>
    <row r="1974" spans="1:3" x14ac:dyDescent="0.45">
      <c r="A1974" t="s">
        <v>1097</v>
      </c>
      <c r="B1974">
        <v>8.4</v>
      </c>
      <c r="C1974" t="s">
        <v>1152</v>
      </c>
    </row>
    <row r="1975" spans="1:3" x14ac:dyDescent="0.45">
      <c r="A1975" t="s">
        <v>1097</v>
      </c>
      <c r="B1975">
        <v>8.4</v>
      </c>
      <c r="C1975" t="s">
        <v>6204</v>
      </c>
    </row>
    <row r="1976" spans="1:3" x14ac:dyDescent="0.45">
      <c r="A1976" t="s">
        <v>1097</v>
      </c>
      <c r="B1976">
        <v>8.4</v>
      </c>
      <c r="C1976" t="s">
        <v>6207</v>
      </c>
    </row>
    <row r="1977" spans="1:3" x14ac:dyDescent="0.45">
      <c r="A1977" t="s">
        <v>1098</v>
      </c>
      <c r="B1977">
        <v>7.1</v>
      </c>
      <c r="C1977" t="s">
        <v>451</v>
      </c>
    </row>
    <row r="1978" spans="1:3" x14ac:dyDescent="0.45">
      <c r="A1978" t="s">
        <v>1098</v>
      </c>
      <c r="B1978">
        <v>7.1</v>
      </c>
      <c r="C1978" t="s">
        <v>1152</v>
      </c>
    </row>
    <row r="1979" spans="1:3" x14ac:dyDescent="0.45">
      <c r="A1979" t="s">
        <v>1098</v>
      </c>
      <c r="B1979">
        <v>7.1</v>
      </c>
      <c r="C1979" t="s">
        <v>6207</v>
      </c>
    </row>
    <row r="1980" spans="1:3" x14ac:dyDescent="0.45">
      <c r="A1980" t="s">
        <v>1101</v>
      </c>
      <c r="B1980">
        <v>7.4</v>
      </c>
      <c r="C1980" t="s">
        <v>320</v>
      </c>
    </row>
    <row r="1981" spans="1:3" x14ac:dyDescent="0.45">
      <c r="A1981" t="s">
        <v>1101</v>
      </c>
      <c r="B1981">
        <v>7.4</v>
      </c>
      <c r="C1981" t="s">
        <v>6200</v>
      </c>
    </row>
    <row r="1982" spans="1:3" x14ac:dyDescent="0.45">
      <c r="A1982" t="s">
        <v>1101</v>
      </c>
      <c r="B1982">
        <v>7.4</v>
      </c>
      <c r="C1982" t="s">
        <v>565</v>
      </c>
    </row>
    <row r="1983" spans="1:3" x14ac:dyDescent="0.45">
      <c r="A1983" t="s">
        <v>1103</v>
      </c>
      <c r="B1983">
        <v>6.9</v>
      </c>
      <c r="C1983" t="s">
        <v>1152</v>
      </c>
    </row>
    <row r="1984" spans="1:3" x14ac:dyDescent="0.45">
      <c r="A1984" t="s">
        <v>1103</v>
      </c>
      <c r="B1984">
        <v>6.9</v>
      </c>
      <c r="C1984" t="s">
        <v>5546</v>
      </c>
    </row>
    <row r="1985" spans="1:3" x14ac:dyDescent="0.45">
      <c r="A1985" t="s">
        <v>1105</v>
      </c>
      <c r="B1985">
        <v>4.5</v>
      </c>
      <c r="C1985" t="s">
        <v>451</v>
      </c>
    </row>
    <row r="1986" spans="1:3" x14ac:dyDescent="0.45">
      <c r="A1986" t="s">
        <v>1105</v>
      </c>
      <c r="B1986">
        <v>4.5</v>
      </c>
      <c r="C1986" t="s">
        <v>1152</v>
      </c>
    </row>
    <row r="1987" spans="1:3" x14ac:dyDescent="0.45">
      <c r="A1987" t="s">
        <v>1105</v>
      </c>
      <c r="B1987">
        <v>4.5</v>
      </c>
      <c r="C1987" t="s">
        <v>6205</v>
      </c>
    </row>
    <row r="1988" spans="1:3" x14ac:dyDescent="0.45">
      <c r="A1988" t="s">
        <v>1107</v>
      </c>
      <c r="B1988">
        <v>7.1</v>
      </c>
      <c r="C1988" t="s">
        <v>320</v>
      </c>
    </row>
    <row r="1989" spans="1:3" x14ac:dyDescent="0.45">
      <c r="A1989" t="s">
        <v>1107</v>
      </c>
      <c r="B1989">
        <v>7.1</v>
      </c>
      <c r="C1989" t="s">
        <v>1152</v>
      </c>
    </row>
    <row r="1990" spans="1:3" x14ac:dyDescent="0.45">
      <c r="A1990" t="s">
        <v>1107</v>
      </c>
      <c r="B1990">
        <v>7.1</v>
      </c>
      <c r="C1990" t="s">
        <v>6201</v>
      </c>
    </row>
    <row r="1991" spans="1:3" x14ac:dyDescent="0.45">
      <c r="A1991" t="s">
        <v>1109</v>
      </c>
      <c r="B1991">
        <v>6.5</v>
      </c>
      <c r="C1991" t="s">
        <v>1152</v>
      </c>
    </row>
    <row r="1992" spans="1:3" x14ac:dyDescent="0.45">
      <c r="A1992" t="s">
        <v>1109</v>
      </c>
      <c r="B1992">
        <v>6.5</v>
      </c>
      <c r="C1992" t="s">
        <v>6203</v>
      </c>
    </row>
    <row r="1993" spans="1:3" x14ac:dyDescent="0.45">
      <c r="A1993" t="s">
        <v>1109</v>
      </c>
      <c r="B1993">
        <v>6.5</v>
      </c>
      <c r="C1993" t="s">
        <v>5546</v>
      </c>
    </row>
    <row r="1994" spans="1:3" x14ac:dyDescent="0.45">
      <c r="A1994" t="s">
        <v>1109</v>
      </c>
      <c r="B1994">
        <v>6.5</v>
      </c>
      <c r="C1994" t="s">
        <v>3302</v>
      </c>
    </row>
    <row r="1995" spans="1:3" x14ac:dyDescent="0.45">
      <c r="A1995" t="s">
        <v>1111</v>
      </c>
      <c r="B1995">
        <v>5.3</v>
      </c>
      <c r="C1995" t="s">
        <v>565</v>
      </c>
    </row>
    <row r="1996" spans="1:3" x14ac:dyDescent="0.45">
      <c r="A1996" t="s">
        <v>1111</v>
      </c>
      <c r="B1996">
        <v>5.3</v>
      </c>
      <c r="C1996" t="s">
        <v>6201</v>
      </c>
    </row>
    <row r="1997" spans="1:3" x14ac:dyDescent="0.45">
      <c r="A1997" t="s">
        <v>1111</v>
      </c>
      <c r="B1997">
        <v>5.3</v>
      </c>
      <c r="C1997" t="s">
        <v>6199</v>
      </c>
    </row>
    <row r="1998" spans="1:3" x14ac:dyDescent="0.45">
      <c r="A1998" t="s">
        <v>1112</v>
      </c>
      <c r="B1998">
        <v>6.7</v>
      </c>
      <c r="C1998" t="s">
        <v>1152</v>
      </c>
    </row>
    <row r="1999" spans="1:3" x14ac:dyDescent="0.45">
      <c r="A1999" t="s">
        <v>1112</v>
      </c>
      <c r="B1999">
        <v>6.7</v>
      </c>
      <c r="C1999" t="s">
        <v>3824</v>
      </c>
    </row>
    <row r="2000" spans="1:3" x14ac:dyDescent="0.45">
      <c r="A2000" t="s">
        <v>1112</v>
      </c>
      <c r="B2000">
        <v>6.7</v>
      </c>
      <c r="C2000" t="s">
        <v>3302</v>
      </c>
    </row>
    <row r="2001" spans="1:3" x14ac:dyDescent="0.45">
      <c r="A2001" t="s">
        <v>1114</v>
      </c>
      <c r="B2001">
        <v>7.2</v>
      </c>
      <c r="C2001" t="s">
        <v>320</v>
      </c>
    </row>
    <row r="2002" spans="1:3" x14ac:dyDescent="0.45">
      <c r="A2002" t="s">
        <v>1114</v>
      </c>
      <c r="B2002">
        <v>7.2</v>
      </c>
      <c r="C2002" t="s">
        <v>6200</v>
      </c>
    </row>
    <row r="2003" spans="1:3" x14ac:dyDescent="0.45">
      <c r="A2003" t="s">
        <v>1114</v>
      </c>
      <c r="B2003">
        <v>7.2</v>
      </c>
      <c r="C2003" t="s">
        <v>565</v>
      </c>
    </row>
    <row r="2004" spans="1:3" x14ac:dyDescent="0.45">
      <c r="A2004" t="s">
        <v>1114</v>
      </c>
      <c r="B2004">
        <v>7.2</v>
      </c>
      <c r="C2004" t="s">
        <v>6201</v>
      </c>
    </row>
    <row r="2005" spans="1:3" x14ac:dyDescent="0.45">
      <c r="A2005" t="s">
        <v>1114</v>
      </c>
      <c r="B2005">
        <v>7.2</v>
      </c>
      <c r="C2005" t="s">
        <v>6199</v>
      </c>
    </row>
    <row r="2006" spans="1:3" x14ac:dyDescent="0.45">
      <c r="A2006" t="s">
        <v>1114</v>
      </c>
      <c r="B2006">
        <v>7.2</v>
      </c>
      <c r="C2006" t="s">
        <v>5546</v>
      </c>
    </row>
    <row r="2007" spans="1:3" x14ac:dyDescent="0.45">
      <c r="A2007" t="s">
        <v>1115</v>
      </c>
      <c r="B2007">
        <v>7.2</v>
      </c>
      <c r="C2007" t="s">
        <v>320</v>
      </c>
    </row>
    <row r="2008" spans="1:3" x14ac:dyDescent="0.45">
      <c r="A2008" t="s">
        <v>1115</v>
      </c>
      <c r="B2008">
        <v>7.2</v>
      </c>
      <c r="C2008" t="s">
        <v>6200</v>
      </c>
    </row>
    <row r="2009" spans="1:3" x14ac:dyDescent="0.45">
      <c r="A2009" t="s">
        <v>1115</v>
      </c>
      <c r="B2009">
        <v>7.2</v>
      </c>
      <c r="C2009" t="s">
        <v>565</v>
      </c>
    </row>
    <row r="2010" spans="1:3" x14ac:dyDescent="0.45">
      <c r="A2010" t="s">
        <v>1115</v>
      </c>
      <c r="B2010">
        <v>7.2</v>
      </c>
      <c r="C2010" t="s">
        <v>6201</v>
      </c>
    </row>
    <row r="2011" spans="1:3" x14ac:dyDescent="0.45">
      <c r="A2011" t="s">
        <v>1115</v>
      </c>
      <c r="B2011">
        <v>7.2</v>
      </c>
      <c r="C2011" t="s">
        <v>6205</v>
      </c>
    </row>
    <row r="2012" spans="1:3" x14ac:dyDescent="0.45">
      <c r="A2012" t="s">
        <v>1117</v>
      </c>
      <c r="B2012">
        <v>5.5</v>
      </c>
      <c r="C2012" t="s">
        <v>565</v>
      </c>
    </row>
    <row r="2013" spans="1:3" x14ac:dyDescent="0.45">
      <c r="A2013" t="s">
        <v>1117</v>
      </c>
      <c r="B2013">
        <v>5.5</v>
      </c>
      <c r="C2013" t="s">
        <v>5546</v>
      </c>
    </row>
    <row r="2014" spans="1:3" x14ac:dyDescent="0.45">
      <c r="A2014" t="s">
        <v>1118</v>
      </c>
      <c r="B2014">
        <v>5.8</v>
      </c>
      <c r="C2014" t="s">
        <v>451</v>
      </c>
    </row>
    <row r="2015" spans="1:3" x14ac:dyDescent="0.45">
      <c r="A2015" t="s">
        <v>1118</v>
      </c>
      <c r="B2015">
        <v>5.8</v>
      </c>
      <c r="C2015" t="s">
        <v>320</v>
      </c>
    </row>
    <row r="2016" spans="1:3" x14ac:dyDescent="0.45">
      <c r="A2016" t="s">
        <v>1118</v>
      </c>
      <c r="B2016">
        <v>5.8</v>
      </c>
      <c r="C2016" t="s">
        <v>3302</v>
      </c>
    </row>
    <row r="2017" spans="1:3" x14ac:dyDescent="0.45">
      <c r="A2017" t="s">
        <v>1120</v>
      </c>
      <c r="B2017">
        <v>6</v>
      </c>
      <c r="C2017" t="s">
        <v>320</v>
      </c>
    </row>
    <row r="2018" spans="1:3" x14ac:dyDescent="0.45">
      <c r="A2018" t="s">
        <v>1120</v>
      </c>
      <c r="B2018">
        <v>6</v>
      </c>
      <c r="C2018" t="s">
        <v>6200</v>
      </c>
    </row>
    <row r="2019" spans="1:3" x14ac:dyDescent="0.45">
      <c r="A2019" t="s">
        <v>1120</v>
      </c>
      <c r="B2019">
        <v>6</v>
      </c>
      <c r="C2019" t="s">
        <v>565</v>
      </c>
    </row>
    <row r="2020" spans="1:3" x14ac:dyDescent="0.45">
      <c r="A2020" t="s">
        <v>1120</v>
      </c>
      <c r="B2020">
        <v>6</v>
      </c>
      <c r="C2020" t="s">
        <v>6201</v>
      </c>
    </row>
    <row r="2021" spans="1:3" x14ac:dyDescent="0.45">
      <c r="A2021" t="s">
        <v>1120</v>
      </c>
      <c r="B2021">
        <v>6</v>
      </c>
      <c r="C2021" t="s">
        <v>6199</v>
      </c>
    </row>
    <row r="2022" spans="1:3" x14ac:dyDescent="0.45">
      <c r="A2022" t="s">
        <v>1121</v>
      </c>
      <c r="B2022">
        <v>6.6</v>
      </c>
      <c r="C2022" t="s">
        <v>6206</v>
      </c>
    </row>
    <row r="2023" spans="1:3" x14ac:dyDescent="0.45">
      <c r="A2023" t="s">
        <v>1121</v>
      </c>
      <c r="B2023">
        <v>6.6</v>
      </c>
      <c r="C2023" t="s">
        <v>3302</v>
      </c>
    </row>
    <row r="2024" spans="1:3" x14ac:dyDescent="0.45">
      <c r="A2024" t="s">
        <v>1123</v>
      </c>
      <c r="B2024">
        <v>8.3000000000000007</v>
      </c>
      <c r="C2024" t="s">
        <v>320</v>
      </c>
    </row>
    <row r="2025" spans="1:3" x14ac:dyDescent="0.45">
      <c r="A2025" t="s">
        <v>1123</v>
      </c>
      <c r="B2025">
        <v>8.3000000000000007</v>
      </c>
      <c r="C2025" t="s">
        <v>1152</v>
      </c>
    </row>
    <row r="2026" spans="1:3" x14ac:dyDescent="0.45">
      <c r="A2026" t="s">
        <v>1123</v>
      </c>
      <c r="B2026">
        <v>8.3000000000000007</v>
      </c>
      <c r="C2026" t="s">
        <v>6207</v>
      </c>
    </row>
    <row r="2027" spans="1:3" x14ac:dyDescent="0.45">
      <c r="A2027" t="s">
        <v>1124</v>
      </c>
      <c r="B2027">
        <v>6.7</v>
      </c>
      <c r="C2027" t="s">
        <v>320</v>
      </c>
    </row>
    <row r="2028" spans="1:3" x14ac:dyDescent="0.45">
      <c r="A2028" t="s">
        <v>1124</v>
      </c>
      <c r="B2028">
        <v>6.7</v>
      </c>
      <c r="C2028" t="s">
        <v>565</v>
      </c>
    </row>
    <row r="2029" spans="1:3" x14ac:dyDescent="0.45">
      <c r="A2029" t="s">
        <v>1124</v>
      </c>
      <c r="B2029">
        <v>6.7</v>
      </c>
      <c r="C2029" t="s">
        <v>6201</v>
      </c>
    </row>
    <row r="2030" spans="1:3" x14ac:dyDescent="0.45">
      <c r="A2030" t="s">
        <v>1124</v>
      </c>
      <c r="B2030">
        <v>6.7</v>
      </c>
      <c r="C2030" t="s">
        <v>6199</v>
      </c>
    </row>
    <row r="2031" spans="1:3" x14ac:dyDescent="0.45">
      <c r="A2031" t="s">
        <v>1125</v>
      </c>
      <c r="B2031">
        <v>7.1</v>
      </c>
      <c r="C2031" t="s">
        <v>451</v>
      </c>
    </row>
    <row r="2032" spans="1:3" x14ac:dyDescent="0.45">
      <c r="A2032" t="s">
        <v>1125</v>
      </c>
      <c r="B2032">
        <v>7.1</v>
      </c>
      <c r="C2032" t="s">
        <v>3302</v>
      </c>
    </row>
    <row r="2033" spans="1:3" x14ac:dyDescent="0.45">
      <c r="A2033" t="s">
        <v>1128</v>
      </c>
      <c r="B2033">
        <v>6</v>
      </c>
      <c r="C2033" t="s">
        <v>451</v>
      </c>
    </row>
    <row r="2034" spans="1:3" x14ac:dyDescent="0.45">
      <c r="A2034" t="s">
        <v>1128</v>
      </c>
      <c r="B2034">
        <v>6</v>
      </c>
      <c r="C2034" t="s">
        <v>320</v>
      </c>
    </row>
    <row r="2035" spans="1:3" x14ac:dyDescent="0.45">
      <c r="A2035" t="s">
        <v>1128</v>
      </c>
      <c r="B2035">
        <v>6</v>
      </c>
      <c r="C2035" t="s">
        <v>6206</v>
      </c>
    </row>
    <row r="2036" spans="1:3" x14ac:dyDescent="0.45">
      <c r="A2036" t="s">
        <v>1128</v>
      </c>
      <c r="B2036">
        <v>6</v>
      </c>
      <c r="C2036" t="s">
        <v>3302</v>
      </c>
    </row>
    <row r="2037" spans="1:3" x14ac:dyDescent="0.45">
      <c r="A2037" t="s">
        <v>1131</v>
      </c>
      <c r="B2037">
        <v>6.9</v>
      </c>
      <c r="C2037" t="s">
        <v>6199</v>
      </c>
    </row>
    <row r="2038" spans="1:3" x14ac:dyDescent="0.45">
      <c r="A2038" t="s">
        <v>1131</v>
      </c>
      <c r="B2038">
        <v>6.9</v>
      </c>
      <c r="C2038" t="s">
        <v>6203</v>
      </c>
    </row>
    <row r="2039" spans="1:3" x14ac:dyDescent="0.45">
      <c r="A2039" t="s">
        <v>1131</v>
      </c>
      <c r="B2039">
        <v>6.9</v>
      </c>
      <c r="C2039" t="s">
        <v>5546</v>
      </c>
    </row>
    <row r="2040" spans="1:3" x14ac:dyDescent="0.45">
      <c r="A2040" t="s">
        <v>1131</v>
      </c>
      <c r="B2040">
        <v>6.9</v>
      </c>
      <c r="C2040" t="s">
        <v>3824</v>
      </c>
    </row>
    <row r="2041" spans="1:3" x14ac:dyDescent="0.45">
      <c r="A2041" t="s">
        <v>1131</v>
      </c>
      <c r="B2041">
        <v>6.9</v>
      </c>
      <c r="C2041" t="s">
        <v>3302</v>
      </c>
    </row>
    <row r="2042" spans="1:3" x14ac:dyDescent="0.45">
      <c r="A2042" t="s">
        <v>1133</v>
      </c>
      <c r="B2042">
        <v>5.6</v>
      </c>
      <c r="C2042" t="s">
        <v>1152</v>
      </c>
    </row>
    <row r="2043" spans="1:3" x14ac:dyDescent="0.45">
      <c r="A2043" t="s">
        <v>1133</v>
      </c>
      <c r="B2043">
        <v>5.6</v>
      </c>
      <c r="C2043" t="s">
        <v>6199</v>
      </c>
    </row>
    <row r="2044" spans="1:3" x14ac:dyDescent="0.45">
      <c r="A2044" t="s">
        <v>1133</v>
      </c>
      <c r="B2044">
        <v>5.6</v>
      </c>
      <c r="C2044" t="s">
        <v>6203</v>
      </c>
    </row>
    <row r="2045" spans="1:3" x14ac:dyDescent="0.45">
      <c r="A2045" t="s">
        <v>1133</v>
      </c>
      <c r="B2045">
        <v>5.6</v>
      </c>
      <c r="C2045" t="s">
        <v>3302</v>
      </c>
    </row>
    <row r="2046" spans="1:3" x14ac:dyDescent="0.45">
      <c r="A2046" t="s">
        <v>1134</v>
      </c>
      <c r="B2046">
        <v>5.6</v>
      </c>
      <c r="C2046" t="s">
        <v>451</v>
      </c>
    </row>
    <row r="2047" spans="1:3" x14ac:dyDescent="0.45">
      <c r="A2047" t="s">
        <v>1134</v>
      </c>
      <c r="B2047">
        <v>5.6</v>
      </c>
      <c r="C2047" t="s">
        <v>2124</v>
      </c>
    </row>
    <row r="2048" spans="1:3" x14ac:dyDescent="0.45">
      <c r="A2048" t="s">
        <v>1134</v>
      </c>
      <c r="B2048">
        <v>5.6</v>
      </c>
      <c r="C2048" t="s">
        <v>3824</v>
      </c>
    </row>
    <row r="2049" spans="1:3" x14ac:dyDescent="0.45">
      <c r="A2049" t="s">
        <v>1134</v>
      </c>
      <c r="B2049">
        <v>5.6</v>
      </c>
      <c r="C2049" t="s">
        <v>3302</v>
      </c>
    </row>
    <row r="2050" spans="1:3" x14ac:dyDescent="0.45">
      <c r="A2050" t="s">
        <v>1136</v>
      </c>
      <c r="B2050">
        <v>4.5</v>
      </c>
      <c r="C2050" t="s">
        <v>6200</v>
      </c>
    </row>
    <row r="2051" spans="1:3" x14ac:dyDescent="0.45">
      <c r="A2051" t="s">
        <v>1136</v>
      </c>
      <c r="B2051">
        <v>4.5</v>
      </c>
      <c r="C2051" t="s">
        <v>565</v>
      </c>
    </row>
    <row r="2052" spans="1:3" x14ac:dyDescent="0.45">
      <c r="A2052" t="s">
        <v>1136</v>
      </c>
      <c r="B2052">
        <v>4.5</v>
      </c>
      <c r="C2052" t="s">
        <v>6201</v>
      </c>
    </row>
    <row r="2053" spans="1:3" x14ac:dyDescent="0.45">
      <c r="A2053" t="s">
        <v>1136</v>
      </c>
      <c r="B2053">
        <v>4.5</v>
      </c>
      <c r="C2053" t="s">
        <v>6199</v>
      </c>
    </row>
    <row r="2054" spans="1:3" x14ac:dyDescent="0.45">
      <c r="A2054" t="s">
        <v>1136</v>
      </c>
      <c r="B2054">
        <v>4.5</v>
      </c>
      <c r="C2054" t="s">
        <v>6209</v>
      </c>
    </row>
    <row r="2055" spans="1:3" x14ac:dyDescent="0.45">
      <c r="A2055" t="s">
        <v>1138</v>
      </c>
      <c r="B2055">
        <v>7.1</v>
      </c>
      <c r="C2055" t="s">
        <v>451</v>
      </c>
    </row>
    <row r="2056" spans="1:3" x14ac:dyDescent="0.45">
      <c r="A2056" t="s">
        <v>1138</v>
      </c>
      <c r="B2056">
        <v>7.1</v>
      </c>
      <c r="C2056" t="s">
        <v>1152</v>
      </c>
    </row>
    <row r="2057" spans="1:3" x14ac:dyDescent="0.45">
      <c r="A2057" t="s">
        <v>1138</v>
      </c>
      <c r="B2057">
        <v>7.1</v>
      </c>
      <c r="C2057" t="s">
        <v>6204</v>
      </c>
    </row>
    <row r="2058" spans="1:3" x14ac:dyDescent="0.45">
      <c r="A2058" t="s">
        <v>1138</v>
      </c>
      <c r="B2058">
        <v>7.1</v>
      </c>
      <c r="C2058" t="s">
        <v>6207</v>
      </c>
    </row>
    <row r="2059" spans="1:3" x14ac:dyDescent="0.45">
      <c r="A2059" t="s">
        <v>1139</v>
      </c>
      <c r="B2059">
        <v>6.5</v>
      </c>
      <c r="C2059" t="s">
        <v>451</v>
      </c>
    </row>
    <row r="2060" spans="1:3" x14ac:dyDescent="0.45">
      <c r="A2060" t="s">
        <v>1139</v>
      </c>
      <c r="B2060">
        <v>6.5</v>
      </c>
      <c r="C2060" t="s">
        <v>3302</v>
      </c>
    </row>
    <row r="2061" spans="1:3" x14ac:dyDescent="0.45">
      <c r="A2061" t="s">
        <v>1141</v>
      </c>
      <c r="B2061">
        <v>6.4</v>
      </c>
      <c r="C2061" t="s">
        <v>451</v>
      </c>
    </row>
    <row r="2062" spans="1:3" x14ac:dyDescent="0.45">
      <c r="A2062" t="s">
        <v>1141</v>
      </c>
      <c r="B2062">
        <v>6.4</v>
      </c>
      <c r="C2062" t="s">
        <v>320</v>
      </c>
    </row>
    <row r="2063" spans="1:3" x14ac:dyDescent="0.45">
      <c r="A2063" t="s">
        <v>1141</v>
      </c>
      <c r="B2063">
        <v>6.4</v>
      </c>
      <c r="C2063" t="s">
        <v>3824</v>
      </c>
    </row>
    <row r="2064" spans="1:3" x14ac:dyDescent="0.45">
      <c r="A2064" t="s">
        <v>1141</v>
      </c>
      <c r="B2064">
        <v>6.4</v>
      </c>
      <c r="C2064" t="s">
        <v>3302</v>
      </c>
    </row>
    <row r="2065" spans="1:3" x14ac:dyDescent="0.45">
      <c r="A2065" t="s">
        <v>1142</v>
      </c>
      <c r="B2065">
        <v>5.8</v>
      </c>
      <c r="C2065" t="s">
        <v>451</v>
      </c>
    </row>
    <row r="2066" spans="1:3" x14ac:dyDescent="0.45">
      <c r="A2066" t="s">
        <v>1142</v>
      </c>
      <c r="B2066">
        <v>5.8</v>
      </c>
      <c r="C2066" t="s">
        <v>3824</v>
      </c>
    </row>
    <row r="2067" spans="1:3" x14ac:dyDescent="0.45">
      <c r="A2067" t="s">
        <v>1143</v>
      </c>
      <c r="B2067">
        <v>8</v>
      </c>
      <c r="C2067" t="s">
        <v>320</v>
      </c>
    </row>
    <row r="2068" spans="1:3" x14ac:dyDescent="0.45">
      <c r="A2068" t="s">
        <v>1143</v>
      </c>
      <c r="B2068">
        <v>8</v>
      </c>
      <c r="C2068" t="s">
        <v>1152</v>
      </c>
    </row>
    <row r="2069" spans="1:3" x14ac:dyDescent="0.45">
      <c r="A2069" t="s">
        <v>1143</v>
      </c>
      <c r="B2069">
        <v>8</v>
      </c>
      <c r="C2069" t="s">
        <v>6199</v>
      </c>
    </row>
    <row r="2070" spans="1:3" x14ac:dyDescent="0.45">
      <c r="A2070" t="s">
        <v>1145</v>
      </c>
      <c r="B2070">
        <v>6.2</v>
      </c>
      <c r="C2070" t="s">
        <v>1152</v>
      </c>
    </row>
    <row r="2071" spans="1:3" x14ac:dyDescent="0.45">
      <c r="A2071" t="s">
        <v>1145</v>
      </c>
      <c r="B2071">
        <v>6.2</v>
      </c>
      <c r="C2071" t="s">
        <v>2124</v>
      </c>
    </row>
    <row r="2072" spans="1:3" x14ac:dyDescent="0.45">
      <c r="A2072" t="s">
        <v>1145</v>
      </c>
      <c r="B2072">
        <v>6.2</v>
      </c>
      <c r="C2072" t="s">
        <v>5546</v>
      </c>
    </row>
    <row r="2073" spans="1:3" x14ac:dyDescent="0.45">
      <c r="A2073" t="s">
        <v>1145</v>
      </c>
      <c r="B2073">
        <v>6.2</v>
      </c>
      <c r="C2073" t="s">
        <v>3302</v>
      </c>
    </row>
    <row r="2074" spans="1:3" x14ac:dyDescent="0.45">
      <c r="A2074" t="s">
        <v>1147</v>
      </c>
      <c r="B2074">
        <v>7.2</v>
      </c>
      <c r="C2074" t="s">
        <v>1152</v>
      </c>
    </row>
    <row r="2075" spans="1:3" x14ac:dyDescent="0.45">
      <c r="A2075" t="s">
        <v>1147</v>
      </c>
      <c r="B2075">
        <v>7.2</v>
      </c>
      <c r="C2075" t="s">
        <v>6207</v>
      </c>
    </row>
    <row r="2076" spans="1:3" x14ac:dyDescent="0.45">
      <c r="A2076" t="s">
        <v>1149</v>
      </c>
      <c r="B2076">
        <v>6.1</v>
      </c>
      <c r="C2076" t="s">
        <v>1152</v>
      </c>
    </row>
    <row r="2077" spans="1:3" x14ac:dyDescent="0.45">
      <c r="A2077" t="s">
        <v>1149</v>
      </c>
      <c r="B2077">
        <v>6.1</v>
      </c>
      <c r="C2077" t="s">
        <v>6207</v>
      </c>
    </row>
    <row r="2078" spans="1:3" x14ac:dyDescent="0.45">
      <c r="A2078" t="s">
        <v>1151</v>
      </c>
      <c r="B2078">
        <v>7.6</v>
      </c>
      <c r="C2078" t="s">
        <v>320</v>
      </c>
    </row>
    <row r="2079" spans="1:3" x14ac:dyDescent="0.45">
      <c r="A2079" t="s">
        <v>1151</v>
      </c>
      <c r="B2079">
        <v>7.6</v>
      </c>
      <c r="C2079" t="s">
        <v>1152</v>
      </c>
    </row>
    <row r="2080" spans="1:3" x14ac:dyDescent="0.45">
      <c r="A2080" t="s">
        <v>1151</v>
      </c>
      <c r="B2080">
        <v>7.6</v>
      </c>
      <c r="C2080" t="s">
        <v>3824</v>
      </c>
    </row>
    <row r="2081" spans="1:3" x14ac:dyDescent="0.45">
      <c r="A2081" t="s">
        <v>1151</v>
      </c>
      <c r="B2081">
        <v>7.6</v>
      </c>
      <c r="C2081" t="s">
        <v>3302</v>
      </c>
    </row>
    <row r="2082" spans="1:3" x14ac:dyDescent="0.45">
      <c r="A2082" t="s">
        <v>1153</v>
      </c>
      <c r="B2082">
        <v>6.3</v>
      </c>
      <c r="C2082" t="s">
        <v>1152</v>
      </c>
    </row>
    <row r="2083" spans="1:3" x14ac:dyDescent="0.45">
      <c r="A2083" t="s">
        <v>1156</v>
      </c>
      <c r="B2083">
        <v>6.3</v>
      </c>
      <c r="C2083" t="s">
        <v>451</v>
      </c>
    </row>
    <row r="2084" spans="1:3" x14ac:dyDescent="0.45">
      <c r="A2084" t="s">
        <v>1156</v>
      </c>
      <c r="B2084">
        <v>6.3</v>
      </c>
      <c r="C2084" t="s">
        <v>1152</v>
      </c>
    </row>
    <row r="2085" spans="1:3" x14ac:dyDescent="0.45">
      <c r="A2085" t="s">
        <v>1156</v>
      </c>
      <c r="B2085">
        <v>6.3</v>
      </c>
      <c r="C2085" t="s">
        <v>6199</v>
      </c>
    </row>
    <row r="2086" spans="1:3" x14ac:dyDescent="0.45">
      <c r="A2086" t="s">
        <v>1156</v>
      </c>
      <c r="B2086">
        <v>6.3</v>
      </c>
      <c r="C2086" t="s">
        <v>2124</v>
      </c>
    </row>
    <row r="2087" spans="1:3" x14ac:dyDescent="0.45">
      <c r="A2087" t="s">
        <v>1156</v>
      </c>
      <c r="B2087">
        <v>6.3</v>
      </c>
      <c r="C2087" t="s">
        <v>6207</v>
      </c>
    </row>
    <row r="2088" spans="1:3" x14ac:dyDescent="0.45">
      <c r="A2088" t="s">
        <v>1157</v>
      </c>
      <c r="B2088">
        <v>6.3</v>
      </c>
      <c r="C2088" t="s">
        <v>451</v>
      </c>
    </row>
    <row r="2089" spans="1:3" x14ac:dyDescent="0.45">
      <c r="A2089" t="s">
        <v>1157</v>
      </c>
      <c r="B2089">
        <v>6.3</v>
      </c>
      <c r="C2089" t="s">
        <v>3302</v>
      </c>
    </row>
    <row r="2090" spans="1:3" x14ac:dyDescent="0.45">
      <c r="A2090" t="s">
        <v>1159</v>
      </c>
      <c r="B2090">
        <v>7.7</v>
      </c>
      <c r="C2090" t="s">
        <v>320</v>
      </c>
    </row>
    <row r="2091" spans="1:3" x14ac:dyDescent="0.45">
      <c r="A2091" t="s">
        <v>1159</v>
      </c>
      <c r="B2091">
        <v>7.7</v>
      </c>
      <c r="C2091" t="s">
        <v>6201</v>
      </c>
    </row>
    <row r="2092" spans="1:3" x14ac:dyDescent="0.45">
      <c r="A2092" t="s">
        <v>1159</v>
      </c>
      <c r="B2092">
        <v>7.7</v>
      </c>
      <c r="C2092" t="s">
        <v>6199</v>
      </c>
    </row>
    <row r="2093" spans="1:3" x14ac:dyDescent="0.45">
      <c r="A2093" t="s">
        <v>1159</v>
      </c>
      <c r="B2093">
        <v>7.7</v>
      </c>
      <c r="C2093" t="s">
        <v>5546</v>
      </c>
    </row>
    <row r="2094" spans="1:3" x14ac:dyDescent="0.45">
      <c r="A2094" t="s">
        <v>1161</v>
      </c>
      <c r="B2094">
        <v>7</v>
      </c>
      <c r="C2094" t="s">
        <v>320</v>
      </c>
    </row>
    <row r="2095" spans="1:3" x14ac:dyDescent="0.45">
      <c r="A2095" t="s">
        <v>1161</v>
      </c>
      <c r="B2095">
        <v>7</v>
      </c>
      <c r="C2095" t="s">
        <v>6208</v>
      </c>
    </row>
    <row r="2096" spans="1:3" x14ac:dyDescent="0.45">
      <c r="A2096" t="s">
        <v>1161</v>
      </c>
      <c r="B2096">
        <v>7</v>
      </c>
      <c r="C2096" t="s">
        <v>1152</v>
      </c>
    </row>
    <row r="2097" spans="1:3" x14ac:dyDescent="0.45">
      <c r="A2097" t="s">
        <v>1161</v>
      </c>
      <c r="B2097">
        <v>7</v>
      </c>
      <c r="C2097" t="s">
        <v>6204</v>
      </c>
    </row>
    <row r="2098" spans="1:3" x14ac:dyDescent="0.45">
      <c r="A2098" t="s">
        <v>1161</v>
      </c>
      <c r="B2098">
        <v>7</v>
      </c>
      <c r="C2098" t="s">
        <v>6207</v>
      </c>
    </row>
    <row r="2099" spans="1:3" x14ac:dyDescent="0.45">
      <c r="A2099" t="s">
        <v>1162</v>
      </c>
      <c r="B2099">
        <v>5.3</v>
      </c>
      <c r="C2099" t="s">
        <v>565</v>
      </c>
    </row>
    <row r="2100" spans="1:3" x14ac:dyDescent="0.45">
      <c r="A2100" t="s">
        <v>1162</v>
      </c>
      <c r="B2100">
        <v>5.3</v>
      </c>
      <c r="C2100" t="s">
        <v>1152</v>
      </c>
    </row>
    <row r="2101" spans="1:3" x14ac:dyDescent="0.45">
      <c r="A2101" t="s">
        <v>1163</v>
      </c>
      <c r="B2101">
        <v>5.6</v>
      </c>
      <c r="C2101" t="s">
        <v>451</v>
      </c>
    </row>
    <row r="2102" spans="1:3" x14ac:dyDescent="0.45">
      <c r="A2102" t="s">
        <v>1163</v>
      </c>
      <c r="B2102">
        <v>5.6</v>
      </c>
      <c r="C2102" t="s">
        <v>320</v>
      </c>
    </row>
    <row r="2103" spans="1:3" x14ac:dyDescent="0.45">
      <c r="A2103" t="s">
        <v>1163</v>
      </c>
      <c r="B2103">
        <v>5.6</v>
      </c>
      <c r="C2103" t="s">
        <v>565</v>
      </c>
    </row>
    <row r="2104" spans="1:3" x14ac:dyDescent="0.45">
      <c r="A2104" t="s">
        <v>1163</v>
      </c>
      <c r="B2104">
        <v>5.6</v>
      </c>
      <c r="C2104" t="s">
        <v>3302</v>
      </c>
    </row>
    <row r="2105" spans="1:3" x14ac:dyDescent="0.45">
      <c r="A2105" t="s">
        <v>1166</v>
      </c>
      <c r="B2105">
        <v>5.2</v>
      </c>
      <c r="C2105" t="s">
        <v>451</v>
      </c>
    </row>
    <row r="2106" spans="1:3" x14ac:dyDescent="0.45">
      <c r="A2106" t="s">
        <v>1166</v>
      </c>
      <c r="B2106">
        <v>5.2</v>
      </c>
      <c r="C2106" t="s">
        <v>320</v>
      </c>
    </row>
    <row r="2107" spans="1:3" x14ac:dyDescent="0.45">
      <c r="A2107" t="s">
        <v>1166</v>
      </c>
      <c r="B2107">
        <v>5.2</v>
      </c>
      <c r="C2107" t="s">
        <v>2124</v>
      </c>
    </row>
    <row r="2108" spans="1:3" x14ac:dyDescent="0.45">
      <c r="A2108" t="s">
        <v>1166</v>
      </c>
      <c r="B2108">
        <v>5.2</v>
      </c>
      <c r="C2108" t="s">
        <v>3824</v>
      </c>
    </row>
    <row r="2109" spans="1:3" x14ac:dyDescent="0.45">
      <c r="A2109" t="s">
        <v>1168</v>
      </c>
      <c r="B2109">
        <v>5.4</v>
      </c>
      <c r="C2109" t="s">
        <v>451</v>
      </c>
    </row>
    <row r="2110" spans="1:3" x14ac:dyDescent="0.45">
      <c r="A2110" t="s">
        <v>1168</v>
      </c>
      <c r="B2110">
        <v>5.4</v>
      </c>
      <c r="C2110" t="s">
        <v>320</v>
      </c>
    </row>
    <row r="2111" spans="1:3" x14ac:dyDescent="0.45">
      <c r="A2111" t="s">
        <v>1168</v>
      </c>
      <c r="B2111">
        <v>5.4</v>
      </c>
      <c r="C2111" t="s">
        <v>565</v>
      </c>
    </row>
    <row r="2112" spans="1:3" x14ac:dyDescent="0.45">
      <c r="A2112" t="s">
        <v>1168</v>
      </c>
      <c r="B2112">
        <v>5.4</v>
      </c>
      <c r="C2112" t="s">
        <v>3302</v>
      </c>
    </row>
    <row r="2113" spans="1:3" x14ac:dyDescent="0.45">
      <c r="A2113" t="s">
        <v>1172</v>
      </c>
      <c r="B2113">
        <v>6.4</v>
      </c>
      <c r="C2113" t="s">
        <v>451</v>
      </c>
    </row>
    <row r="2114" spans="1:3" x14ac:dyDescent="0.45">
      <c r="A2114" t="s">
        <v>1172</v>
      </c>
      <c r="B2114">
        <v>6.4</v>
      </c>
      <c r="C2114" t="s">
        <v>6199</v>
      </c>
    </row>
    <row r="2115" spans="1:3" x14ac:dyDescent="0.45">
      <c r="A2115" t="s">
        <v>1172</v>
      </c>
      <c r="B2115">
        <v>6.4</v>
      </c>
      <c r="C2115" t="s">
        <v>2124</v>
      </c>
    </row>
    <row r="2116" spans="1:3" x14ac:dyDescent="0.45">
      <c r="A2116" t="s">
        <v>1174</v>
      </c>
      <c r="B2116">
        <v>5.9</v>
      </c>
      <c r="C2116" t="s">
        <v>565</v>
      </c>
    </row>
    <row r="2117" spans="1:3" x14ac:dyDescent="0.45">
      <c r="A2117" t="s">
        <v>1174</v>
      </c>
      <c r="B2117">
        <v>5.9</v>
      </c>
      <c r="C2117" t="s">
        <v>1152</v>
      </c>
    </row>
    <row r="2118" spans="1:3" x14ac:dyDescent="0.45">
      <c r="A2118" t="s">
        <v>1174</v>
      </c>
      <c r="B2118">
        <v>5.9</v>
      </c>
      <c r="C2118" t="s">
        <v>6202</v>
      </c>
    </row>
    <row r="2119" spans="1:3" x14ac:dyDescent="0.45">
      <c r="A2119" t="s">
        <v>1174</v>
      </c>
      <c r="B2119">
        <v>5.9</v>
      </c>
      <c r="C2119" t="s">
        <v>5546</v>
      </c>
    </row>
    <row r="2120" spans="1:3" x14ac:dyDescent="0.45">
      <c r="A2120" t="s">
        <v>1176</v>
      </c>
      <c r="B2120">
        <v>6.3</v>
      </c>
      <c r="C2120" t="s">
        <v>1152</v>
      </c>
    </row>
    <row r="2121" spans="1:3" x14ac:dyDescent="0.45">
      <c r="A2121" t="s">
        <v>1176</v>
      </c>
      <c r="B2121">
        <v>6.3</v>
      </c>
      <c r="C2121" t="s">
        <v>6207</v>
      </c>
    </row>
    <row r="2122" spans="1:3" x14ac:dyDescent="0.45">
      <c r="A2122" t="s">
        <v>1178</v>
      </c>
      <c r="B2122">
        <v>6.5</v>
      </c>
      <c r="C2122" t="s">
        <v>451</v>
      </c>
    </row>
    <row r="2123" spans="1:3" x14ac:dyDescent="0.45">
      <c r="A2123" t="s">
        <v>1178</v>
      </c>
      <c r="B2123">
        <v>6.5</v>
      </c>
      <c r="C2123" t="s">
        <v>6206</v>
      </c>
    </row>
    <row r="2124" spans="1:3" x14ac:dyDescent="0.45">
      <c r="A2124" t="s">
        <v>1178</v>
      </c>
      <c r="B2124">
        <v>6.5</v>
      </c>
      <c r="C2124" t="s">
        <v>3302</v>
      </c>
    </row>
    <row r="2125" spans="1:3" x14ac:dyDescent="0.45">
      <c r="A2125" t="s">
        <v>1181</v>
      </c>
      <c r="B2125">
        <v>5.8</v>
      </c>
      <c r="C2125" t="s">
        <v>451</v>
      </c>
    </row>
    <row r="2126" spans="1:3" x14ac:dyDescent="0.45">
      <c r="A2126" t="s">
        <v>1181</v>
      </c>
      <c r="B2126">
        <v>5.8</v>
      </c>
      <c r="C2126" t="s">
        <v>6206</v>
      </c>
    </row>
    <row r="2127" spans="1:3" x14ac:dyDescent="0.45">
      <c r="A2127" t="s">
        <v>1181</v>
      </c>
      <c r="B2127">
        <v>5.8</v>
      </c>
      <c r="C2127" t="s">
        <v>1152</v>
      </c>
    </row>
    <row r="2128" spans="1:3" x14ac:dyDescent="0.45">
      <c r="A2128" t="s">
        <v>1181</v>
      </c>
      <c r="B2128">
        <v>5.8</v>
      </c>
      <c r="C2128" t="s">
        <v>3302</v>
      </c>
    </row>
    <row r="2129" spans="1:3" x14ac:dyDescent="0.45">
      <c r="A2129" t="s">
        <v>1184</v>
      </c>
      <c r="B2129">
        <v>6.2</v>
      </c>
      <c r="C2129" t="s">
        <v>451</v>
      </c>
    </row>
    <row r="2130" spans="1:3" x14ac:dyDescent="0.45">
      <c r="A2130" t="s">
        <v>1184</v>
      </c>
      <c r="B2130">
        <v>6.2</v>
      </c>
      <c r="C2130" t="s">
        <v>320</v>
      </c>
    </row>
    <row r="2131" spans="1:3" x14ac:dyDescent="0.45">
      <c r="A2131" t="s">
        <v>1184</v>
      </c>
      <c r="B2131">
        <v>6.2</v>
      </c>
      <c r="C2131" t="s">
        <v>6200</v>
      </c>
    </row>
    <row r="2132" spans="1:3" x14ac:dyDescent="0.45">
      <c r="A2132" t="s">
        <v>1184</v>
      </c>
      <c r="B2132">
        <v>6.2</v>
      </c>
      <c r="C2132" t="s">
        <v>565</v>
      </c>
    </row>
    <row r="2133" spans="1:3" x14ac:dyDescent="0.45">
      <c r="A2133" t="s">
        <v>1184</v>
      </c>
      <c r="B2133">
        <v>6.2</v>
      </c>
      <c r="C2133" t="s">
        <v>6206</v>
      </c>
    </row>
    <row r="2134" spans="1:3" x14ac:dyDescent="0.45">
      <c r="A2134" t="s">
        <v>1184</v>
      </c>
      <c r="B2134">
        <v>6.2</v>
      </c>
      <c r="C2134" t="s">
        <v>6201</v>
      </c>
    </row>
    <row r="2135" spans="1:3" x14ac:dyDescent="0.45">
      <c r="A2135" t="s">
        <v>1184</v>
      </c>
      <c r="B2135">
        <v>6.2</v>
      </c>
      <c r="C2135" t="s">
        <v>6199</v>
      </c>
    </row>
    <row r="2136" spans="1:3" x14ac:dyDescent="0.45">
      <c r="A2136" t="s">
        <v>1186</v>
      </c>
      <c r="B2136">
        <v>5.6</v>
      </c>
      <c r="C2136" t="s">
        <v>320</v>
      </c>
    </row>
    <row r="2137" spans="1:3" x14ac:dyDescent="0.45">
      <c r="A2137" t="s">
        <v>1186</v>
      </c>
      <c r="B2137">
        <v>5.6</v>
      </c>
      <c r="C2137" t="s">
        <v>6200</v>
      </c>
    </row>
    <row r="2138" spans="1:3" x14ac:dyDescent="0.45">
      <c r="A2138" t="s">
        <v>1186</v>
      </c>
      <c r="B2138">
        <v>5.6</v>
      </c>
      <c r="C2138" t="s">
        <v>6201</v>
      </c>
    </row>
    <row r="2139" spans="1:3" x14ac:dyDescent="0.45">
      <c r="A2139" t="s">
        <v>1186</v>
      </c>
      <c r="B2139">
        <v>5.6</v>
      </c>
      <c r="C2139" t="s">
        <v>6199</v>
      </c>
    </row>
    <row r="2140" spans="1:3" x14ac:dyDescent="0.45">
      <c r="A2140" t="s">
        <v>1186</v>
      </c>
      <c r="B2140">
        <v>5.6</v>
      </c>
      <c r="C2140" t="s">
        <v>6202</v>
      </c>
    </row>
    <row r="2141" spans="1:3" x14ac:dyDescent="0.45">
      <c r="A2141" t="s">
        <v>1187</v>
      </c>
      <c r="B2141">
        <v>5.4</v>
      </c>
      <c r="C2141" t="s">
        <v>451</v>
      </c>
    </row>
    <row r="2142" spans="1:3" x14ac:dyDescent="0.45">
      <c r="A2142" t="s">
        <v>1187</v>
      </c>
      <c r="B2142">
        <v>5.4</v>
      </c>
      <c r="C2142" t="s">
        <v>6206</v>
      </c>
    </row>
    <row r="2143" spans="1:3" x14ac:dyDescent="0.45">
      <c r="A2143" t="s">
        <v>1187</v>
      </c>
      <c r="B2143">
        <v>5.4</v>
      </c>
      <c r="C2143" t="s">
        <v>1152</v>
      </c>
    </row>
    <row r="2144" spans="1:3" x14ac:dyDescent="0.45">
      <c r="A2144" t="s">
        <v>1187</v>
      </c>
      <c r="B2144">
        <v>5.4</v>
      </c>
      <c r="C2144" t="s">
        <v>6203</v>
      </c>
    </row>
    <row r="2145" spans="1:3" x14ac:dyDescent="0.45">
      <c r="A2145" t="s">
        <v>1187</v>
      </c>
      <c r="B2145">
        <v>5.4</v>
      </c>
      <c r="C2145" t="s">
        <v>3302</v>
      </c>
    </row>
    <row r="2146" spans="1:3" x14ac:dyDescent="0.45">
      <c r="A2146" t="s">
        <v>1189</v>
      </c>
      <c r="B2146">
        <v>6.1</v>
      </c>
      <c r="C2146" t="s">
        <v>451</v>
      </c>
    </row>
    <row r="2147" spans="1:3" x14ac:dyDescent="0.45">
      <c r="A2147" t="s">
        <v>1189</v>
      </c>
      <c r="B2147">
        <v>6.1</v>
      </c>
      <c r="C2147" t="s">
        <v>320</v>
      </c>
    </row>
    <row r="2148" spans="1:3" x14ac:dyDescent="0.45">
      <c r="A2148" t="s">
        <v>1189</v>
      </c>
      <c r="B2148">
        <v>6.1</v>
      </c>
      <c r="C2148" t="s">
        <v>6203</v>
      </c>
    </row>
    <row r="2149" spans="1:3" x14ac:dyDescent="0.45">
      <c r="A2149" t="s">
        <v>1189</v>
      </c>
      <c r="B2149">
        <v>6.1</v>
      </c>
      <c r="C2149" t="s">
        <v>3824</v>
      </c>
    </row>
    <row r="2150" spans="1:3" x14ac:dyDescent="0.45">
      <c r="A2150" t="s">
        <v>1189</v>
      </c>
      <c r="B2150">
        <v>6.1</v>
      </c>
      <c r="C2150" t="s">
        <v>3302</v>
      </c>
    </row>
    <row r="2151" spans="1:3" x14ac:dyDescent="0.45">
      <c r="A2151" t="s">
        <v>1191</v>
      </c>
      <c r="B2151">
        <v>4.2</v>
      </c>
      <c r="C2151" t="s">
        <v>6206</v>
      </c>
    </row>
    <row r="2152" spans="1:3" x14ac:dyDescent="0.45">
      <c r="A2152" t="s">
        <v>1191</v>
      </c>
      <c r="B2152">
        <v>4.2</v>
      </c>
      <c r="C2152" t="s">
        <v>6203</v>
      </c>
    </row>
    <row r="2153" spans="1:3" x14ac:dyDescent="0.45">
      <c r="A2153" t="s">
        <v>1191</v>
      </c>
      <c r="B2153">
        <v>4.2</v>
      </c>
      <c r="C2153" t="s">
        <v>3302</v>
      </c>
    </row>
    <row r="2154" spans="1:3" x14ac:dyDescent="0.45">
      <c r="A2154" t="s">
        <v>1194</v>
      </c>
      <c r="B2154">
        <v>6.7</v>
      </c>
      <c r="C2154" t="s">
        <v>451</v>
      </c>
    </row>
    <row r="2155" spans="1:3" x14ac:dyDescent="0.45">
      <c r="A2155" t="s">
        <v>1194</v>
      </c>
      <c r="B2155">
        <v>6.7</v>
      </c>
      <c r="C2155" t="s">
        <v>6206</v>
      </c>
    </row>
    <row r="2156" spans="1:3" x14ac:dyDescent="0.45">
      <c r="A2156" t="s">
        <v>1194</v>
      </c>
      <c r="B2156">
        <v>6.7</v>
      </c>
      <c r="C2156" t="s">
        <v>6203</v>
      </c>
    </row>
    <row r="2157" spans="1:3" x14ac:dyDescent="0.45">
      <c r="A2157" t="s">
        <v>1194</v>
      </c>
      <c r="B2157">
        <v>6.7</v>
      </c>
      <c r="C2157" t="s">
        <v>3824</v>
      </c>
    </row>
    <row r="2158" spans="1:3" x14ac:dyDescent="0.45">
      <c r="A2158" t="s">
        <v>1194</v>
      </c>
      <c r="B2158">
        <v>6.7</v>
      </c>
      <c r="C2158" t="s">
        <v>3302</v>
      </c>
    </row>
    <row r="2159" spans="1:3" x14ac:dyDescent="0.45">
      <c r="A2159" t="s">
        <v>1195</v>
      </c>
      <c r="B2159">
        <v>4.2</v>
      </c>
      <c r="C2159" t="s">
        <v>451</v>
      </c>
    </row>
    <row r="2160" spans="1:3" x14ac:dyDescent="0.45">
      <c r="A2160" t="s">
        <v>1195</v>
      </c>
      <c r="B2160">
        <v>4.2</v>
      </c>
      <c r="C2160" t="s">
        <v>320</v>
      </c>
    </row>
    <row r="2161" spans="1:3" x14ac:dyDescent="0.45">
      <c r="A2161" t="s">
        <v>1195</v>
      </c>
      <c r="B2161">
        <v>4.2</v>
      </c>
      <c r="C2161" t="s">
        <v>6199</v>
      </c>
    </row>
    <row r="2162" spans="1:3" x14ac:dyDescent="0.45">
      <c r="A2162" t="s">
        <v>1197</v>
      </c>
      <c r="B2162">
        <v>6.4</v>
      </c>
      <c r="C2162" t="s">
        <v>451</v>
      </c>
    </row>
    <row r="2163" spans="1:3" x14ac:dyDescent="0.45">
      <c r="A2163" t="s">
        <v>1197</v>
      </c>
      <c r="B2163">
        <v>6.4</v>
      </c>
      <c r="C2163" t="s">
        <v>1152</v>
      </c>
    </row>
    <row r="2164" spans="1:3" x14ac:dyDescent="0.45">
      <c r="A2164" t="s">
        <v>1197</v>
      </c>
      <c r="B2164">
        <v>6.4</v>
      </c>
      <c r="C2164" t="s">
        <v>3302</v>
      </c>
    </row>
    <row r="2165" spans="1:3" x14ac:dyDescent="0.45">
      <c r="A2165" t="s">
        <v>1199</v>
      </c>
      <c r="B2165">
        <v>4.9000000000000004</v>
      </c>
      <c r="C2165" t="s">
        <v>320</v>
      </c>
    </row>
    <row r="2166" spans="1:3" x14ac:dyDescent="0.45">
      <c r="A2166" t="s">
        <v>1199</v>
      </c>
      <c r="B2166">
        <v>4.9000000000000004</v>
      </c>
      <c r="C2166" t="s">
        <v>1152</v>
      </c>
    </row>
    <row r="2167" spans="1:3" x14ac:dyDescent="0.45">
      <c r="A2167" t="s">
        <v>1199</v>
      </c>
      <c r="B2167">
        <v>4.9000000000000004</v>
      </c>
      <c r="C2167" t="s">
        <v>6199</v>
      </c>
    </row>
    <row r="2168" spans="1:3" x14ac:dyDescent="0.45">
      <c r="A2168" t="s">
        <v>1199</v>
      </c>
      <c r="B2168">
        <v>4.9000000000000004</v>
      </c>
      <c r="C2168" t="s">
        <v>5546</v>
      </c>
    </row>
    <row r="2169" spans="1:3" x14ac:dyDescent="0.45">
      <c r="A2169" t="s">
        <v>1200</v>
      </c>
      <c r="B2169">
        <v>6.8</v>
      </c>
      <c r="C2169" t="s">
        <v>6206</v>
      </c>
    </row>
    <row r="2170" spans="1:3" x14ac:dyDescent="0.45">
      <c r="A2170" t="s">
        <v>1200</v>
      </c>
      <c r="B2170">
        <v>6.8</v>
      </c>
      <c r="C2170" t="s">
        <v>1152</v>
      </c>
    </row>
    <row r="2171" spans="1:3" x14ac:dyDescent="0.45">
      <c r="A2171" t="s">
        <v>1200</v>
      </c>
      <c r="B2171">
        <v>6.8</v>
      </c>
      <c r="C2171" t="s">
        <v>3302</v>
      </c>
    </row>
    <row r="2172" spans="1:3" x14ac:dyDescent="0.45">
      <c r="A2172" t="s">
        <v>1201</v>
      </c>
      <c r="B2172">
        <v>7.7</v>
      </c>
      <c r="C2172" t="s">
        <v>6200</v>
      </c>
    </row>
    <row r="2173" spans="1:3" x14ac:dyDescent="0.45">
      <c r="A2173" t="s">
        <v>1201</v>
      </c>
      <c r="B2173">
        <v>7.7</v>
      </c>
      <c r="C2173" t="s">
        <v>565</v>
      </c>
    </row>
    <row r="2174" spans="1:3" x14ac:dyDescent="0.45">
      <c r="A2174" t="s">
        <v>1201</v>
      </c>
      <c r="B2174">
        <v>7.7</v>
      </c>
      <c r="C2174" t="s">
        <v>6201</v>
      </c>
    </row>
    <row r="2175" spans="1:3" x14ac:dyDescent="0.45">
      <c r="A2175" t="s">
        <v>1204</v>
      </c>
      <c r="B2175">
        <v>5.6</v>
      </c>
      <c r="C2175" t="s">
        <v>451</v>
      </c>
    </row>
    <row r="2176" spans="1:3" x14ac:dyDescent="0.45">
      <c r="A2176" t="s">
        <v>1204</v>
      </c>
      <c r="B2176">
        <v>5.6</v>
      </c>
      <c r="C2176" t="s">
        <v>565</v>
      </c>
    </row>
    <row r="2177" spans="1:3" x14ac:dyDescent="0.45">
      <c r="A2177" t="s">
        <v>1204</v>
      </c>
      <c r="B2177">
        <v>5.6</v>
      </c>
      <c r="C2177" t="s">
        <v>6206</v>
      </c>
    </row>
    <row r="2178" spans="1:3" x14ac:dyDescent="0.45">
      <c r="A2178" t="s">
        <v>1204</v>
      </c>
      <c r="B2178">
        <v>5.6</v>
      </c>
      <c r="C2178" t="s">
        <v>1152</v>
      </c>
    </row>
    <row r="2179" spans="1:3" x14ac:dyDescent="0.45">
      <c r="A2179" t="s">
        <v>1204</v>
      </c>
      <c r="B2179">
        <v>5.6</v>
      </c>
      <c r="C2179" t="s">
        <v>3302</v>
      </c>
    </row>
    <row r="2180" spans="1:3" x14ac:dyDescent="0.45">
      <c r="A2180" t="s">
        <v>1205</v>
      </c>
      <c r="B2180">
        <v>6.4</v>
      </c>
      <c r="C2180" t="s">
        <v>565</v>
      </c>
    </row>
    <row r="2181" spans="1:3" x14ac:dyDescent="0.45">
      <c r="A2181" t="s">
        <v>1208</v>
      </c>
      <c r="B2181">
        <v>7.2</v>
      </c>
      <c r="C2181" t="s">
        <v>320</v>
      </c>
    </row>
    <row r="2182" spans="1:3" x14ac:dyDescent="0.45">
      <c r="A2182" t="s">
        <v>1208</v>
      </c>
      <c r="B2182">
        <v>7.2</v>
      </c>
      <c r="C2182" t="s">
        <v>1152</v>
      </c>
    </row>
    <row r="2183" spans="1:3" x14ac:dyDescent="0.45">
      <c r="A2183" t="s">
        <v>1208</v>
      </c>
      <c r="B2183">
        <v>7.2</v>
      </c>
      <c r="C2183" t="s">
        <v>6204</v>
      </c>
    </row>
    <row r="2184" spans="1:3" x14ac:dyDescent="0.45">
      <c r="A2184" t="s">
        <v>1208</v>
      </c>
      <c r="B2184">
        <v>7.2</v>
      </c>
      <c r="C2184" t="s">
        <v>5546</v>
      </c>
    </row>
    <row r="2185" spans="1:3" x14ac:dyDescent="0.45">
      <c r="A2185" t="s">
        <v>1210</v>
      </c>
      <c r="B2185">
        <v>6</v>
      </c>
      <c r="C2185" t="s">
        <v>451</v>
      </c>
    </row>
    <row r="2186" spans="1:3" x14ac:dyDescent="0.45">
      <c r="A2186" t="s">
        <v>1210</v>
      </c>
      <c r="B2186">
        <v>6</v>
      </c>
      <c r="C2186" t="s">
        <v>565</v>
      </c>
    </row>
    <row r="2187" spans="1:3" x14ac:dyDescent="0.45">
      <c r="A2187" t="s">
        <v>1210</v>
      </c>
      <c r="B2187">
        <v>6</v>
      </c>
      <c r="C2187" t="s">
        <v>6199</v>
      </c>
    </row>
    <row r="2188" spans="1:3" x14ac:dyDescent="0.45">
      <c r="A2188" t="s">
        <v>1210</v>
      </c>
      <c r="B2188">
        <v>6</v>
      </c>
      <c r="C2188" t="s">
        <v>3824</v>
      </c>
    </row>
    <row r="2189" spans="1:3" x14ac:dyDescent="0.45">
      <c r="A2189" t="s">
        <v>1211</v>
      </c>
      <c r="B2189">
        <v>5.9</v>
      </c>
      <c r="C2189" t="s">
        <v>565</v>
      </c>
    </row>
    <row r="2190" spans="1:3" x14ac:dyDescent="0.45">
      <c r="A2190" t="s">
        <v>1211</v>
      </c>
      <c r="B2190">
        <v>5.9</v>
      </c>
      <c r="C2190" t="s">
        <v>5546</v>
      </c>
    </row>
    <row r="2191" spans="1:3" x14ac:dyDescent="0.45">
      <c r="A2191" t="s">
        <v>1213</v>
      </c>
      <c r="B2191">
        <v>7.9</v>
      </c>
      <c r="C2191" t="s">
        <v>6208</v>
      </c>
    </row>
    <row r="2192" spans="1:3" x14ac:dyDescent="0.45">
      <c r="A2192" t="s">
        <v>1213</v>
      </c>
      <c r="B2192">
        <v>7.9</v>
      </c>
      <c r="C2192" t="s">
        <v>1152</v>
      </c>
    </row>
    <row r="2193" spans="1:3" x14ac:dyDescent="0.45">
      <c r="A2193" t="s">
        <v>1213</v>
      </c>
      <c r="B2193">
        <v>7.9</v>
      </c>
      <c r="C2193" t="s">
        <v>3302</v>
      </c>
    </row>
    <row r="2194" spans="1:3" x14ac:dyDescent="0.45">
      <c r="A2194" t="s">
        <v>1215</v>
      </c>
      <c r="B2194">
        <v>7.1</v>
      </c>
      <c r="C2194" t="s">
        <v>451</v>
      </c>
    </row>
    <row r="2195" spans="1:3" x14ac:dyDescent="0.45">
      <c r="A2195" t="s">
        <v>1215</v>
      </c>
      <c r="B2195">
        <v>7.1</v>
      </c>
      <c r="C2195" t="s">
        <v>1152</v>
      </c>
    </row>
    <row r="2196" spans="1:3" x14ac:dyDescent="0.45">
      <c r="A2196" t="s">
        <v>1215</v>
      </c>
      <c r="B2196">
        <v>7.1</v>
      </c>
      <c r="C2196" t="s">
        <v>3302</v>
      </c>
    </row>
    <row r="2197" spans="1:3" x14ac:dyDescent="0.45">
      <c r="A2197" t="s">
        <v>1216</v>
      </c>
      <c r="B2197">
        <v>5.9</v>
      </c>
      <c r="C2197" t="s">
        <v>451</v>
      </c>
    </row>
    <row r="2198" spans="1:3" x14ac:dyDescent="0.45">
      <c r="A2198" t="s">
        <v>1216</v>
      </c>
      <c r="B2198">
        <v>5.9</v>
      </c>
      <c r="C2198" t="s">
        <v>6199</v>
      </c>
    </row>
    <row r="2199" spans="1:3" x14ac:dyDescent="0.45">
      <c r="A2199" t="s">
        <v>1216</v>
      </c>
      <c r="B2199">
        <v>5.9</v>
      </c>
      <c r="C2199" t="s">
        <v>2124</v>
      </c>
    </row>
    <row r="2200" spans="1:3" x14ac:dyDescent="0.45">
      <c r="A2200" t="s">
        <v>1217</v>
      </c>
      <c r="B2200">
        <v>6.2</v>
      </c>
      <c r="C2200" t="s">
        <v>451</v>
      </c>
    </row>
    <row r="2201" spans="1:3" x14ac:dyDescent="0.45">
      <c r="A2201" t="s">
        <v>1217</v>
      </c>
      <c r="B2201">
        <v>6.2</v>
      </c>
      <c r="C2201" t="s">
        <v>6206</v>
      </c>
    </row>
    <row r="2202" spans="1:3" x14ac:dyDescent="0.45">
      <c r="A2202" t="s">
        <v>1217</v>
      </c>
      <c r="B2202">
        <v>6.2</v>
      </c>
      <c r="C2202" t="s">
        <v>5546</v>
      </c>
    </row>
    <row r="2203" spans="1:3" x14ac:dyDescent="0.45">
      <c r="A2203" t="s">
        <v>1217</v>
      </c>
      <c r="B2203">
        <v>6.2</v>
      </c>
      <c r="C2203" t="s">
        <v>3302</v>
      </c>
    </row>
    <row r="2204" spans="1:3" x14ac:dyDescent="0.45">
      <c r="A2204" t="s">
        <v>1219</v>
      </c>
      <c r="B2204">
        <v>7</v>
      </c>
      <c r="C2204" t="s">
        <v>1152</v>
      </c>
    </row>
    <row r="2205" spans="1:3" x14ac:dyDescent="0.45">
      <c r="A2205" t="s">
        <v>1219</v>
      </c>
      <c r="B2205">
        <v>7</v>
      </c>
      <c r="C2205" t="s">
        <v>6203</v>
      </c>
    </row>
    <row r="2206" spans="1:3" x14ac:dyDescent="0.45">
      <c r="A2206" t="s">
        <v>1219</v>
      </c>
      <c r="B2206">
        <v>7</v>
      </c>
      <c r="C2206" t="s">
        <v>3824</v>
      </c>
    </row>
    <row r="2207" spans="1:3" x14ac:dyDescent="0.45">
      <c r="A2207" t="s">
        <v>1219</v>
      </c>
      <c r="B2207">
        <v>7</v>
      </c>
      <c r="C2207" t="s">
        <v>3302</v>
      </c>
    </row>
    <row r="2208" spans="1:3" x14ac:dyDescent="0.45">
      <c r="A2208" t="s">
        <v>1222</v>
      </c>
      <c r="B2208">
        <v>5.4</v>
      </c>
      <c r="C2208" t="s">
        <v>451</v>
      </c>
    </row>
    <row r="2209" spans="1:3" x14ac:dyDescent="0.45">
      <c r="A2209" t="s">
        <v>1222</v>
      </c>
      <c r="B2209">
        <v>5.4</v>
      </c>
      <c r="C2209" t="s">
        <v>320</v>
      </c>
    </row>
    <row r="2210" spans="1:3" x14ac:dyDescent="0.45">
      <c r="A2210" t="s">
        <v>1222</v>
      </c>
      <c r="B2210">
        <v>5.4</v>
      </c>
      <c r="C2210" t="s">
        <v>6199</v>
      </c>
    </row>
    <row r="2211" spans="1:3" x14ac:dyDescent="0.45">
      <c r="A2211" t="s">
        <v>1222</v>
      </c>
      <c r="B2211">
        <v>5.4</v>
      </c>
      <c r="C2211" t="s">
        <v>6207</v>
      </c>
    </row>
    <row r="2212" spans="1:3" x14ac:dyDescent="0.45">
      <c r="A2212" t="s">
        <v>1223</v>
      </c>
      <c r="B2212">
        <v>8.6</v>
      </c>
      <c r="C2212" t="s">
        <v>451</v>
      </c>
    </row>
    <row r="2213" spans="1:3" x14ac:dyDescent="0.45">
      <c r="A2213" t="s">
        <v>1223</v>
      </c>
      <c r="B2213">
        <v>8.6</v>
      </c>
      <c r="C2213" t="s">
        <v>1152</v>
      </c>
    </row>
    <row r="2214" spans="1:3" x14ac:dyDescent="0.45">
      <c r="A2214" t="s">
        <v>1223</v>
      </c>
      <c r="B2214">
        <v>8.6</v>
      </c>
      <c r="C2214" t="s">
        <v>6207</v>
      </c>
    </row>
    <row r="2215" spans="1:3" x14ac:dyDescent="0.45">
      <c r="A2215" t="s">
        <v>1225</v>
      </c>
      <c r="B2215">
        <v>6.5</v>
      </c>
      <c r="C2215" t="s">
        <v>451</v>
      </c>
    </row>
    <row r="2216" spans="1:3" x14ac:dyDescent="0.45">
      <c r="A2216" t="s">
        <v>1225</v>
      </c>
      <c r="B2216">
        <v>6.5</v>
      </c>
      <c r="C2216" t="s">
        <v>6206</v>
      </c>
    </row>
    <row r="2217" spans="1:3" x14ac:dyDescent="0.45">
      <c r="A2217" t="s">
        <v>1225</v>
      </c>
      <c r="B2217">
        <v>6.5</v>
      </c>
      <c r="C2217" t="s">
        <v>1152</v>
      </c>
    </row>
    <row r="2218" spans="1:3" x14ac:dyDescent="0.45">
      <c r="A2218" t="s">
        <v>1225</v>
      </c>
      <c r="B2218">
        <v>6.5</v>
      </c>
      <c r="C2218" t="s">
        <v>3302</v>
      </c>
    </row>
    <row r="2219" spans="1:3" x14ac:dyDescent="0.45">
      <c r="A2219" t="s">
        <v>1227</v>
      </c>
      <c r="B2219">
        <v>6.4</v>
      </c>
      <c r="C2219" t="s">
        <v>565</v>
      </c>
    </row>
    <row r="2220" spans="1:3" x14ac:dyDescent="0.45">
      <c r="A2220" t="s">
        <v>1227</v>
      </c>
      <c r="B2220">
        <v>6.4</v>
      </c>
      <c r="C2220" t="s">
        <v>6199</v>
      </c>
    </row>
    <row r="2221" spans="1:3" x14ac:dyDescent="0.45">
      <c r="A2221" t="s">
        <v>1227</v>
      </c>
      <c r="B2221">
        <v>6.4</v>
      </c>
      <c r="C2221" t="s">
        <v>5546</v>
      </c>
    </row>
    <row r="2222" spans="1:3" x14ac:dyDescent="0.45">
      <c r="A2222" t="s">
        <v>1228</v>
      </c>
      <c r="B2222">
        <v>7.6</v>
      </c>
      <c r="C2222" t="s">
        <v>320</v>
      </c>
    </row>
    <row r="2223" spans="1:3" x14ac:dyDescent="0.45">
      <c r="A2223" t="s">
        <v>1228</v>
      </c>
      <c r="B2223">
        <v>7.6</v>
      </c>
      <c r="C2223" t="s">
        <v>6200</v>
      </c>
    </row>
    <row r="2224" spans="1:3" x14ac:dyDescent="0.45">
      <c r="A2224" t="s">
        <v>1228</v>
      </c>
      <c r="B2224">
        <v>7.6</v>
      </c>
      <c r="C2224" t="s">
        <v>565</v>
      </c>
    </row>
    <row r="2225" spans="1:3" x14ac:dyDescent="0.45">
      <c r="A2225" t="s">
        <v>1228</v>
      </c>
      <c r="B2225">
        <v>7.6</v>
      </c>
      <c r="C2225" t="s">
        <v>6201</v>
      </c>
    </row>
    <row r="2226" spans="1:3" x14ac:dyDescent="0.45">
      <c r="A2226" t="s">
        <v>1230</v>
      </c>
      <c r="B2226">
        <v>5.5</v>
      </c>
      <c r="C2226" t="s">
        <v>1152</v>
      </c>
    </row>
    <row r="2227" spans="1:3" x14ac:dyDescent="0.45">
      <c r="A2227" t="s">
        <v>1230</v>
      </c>
      <c r="B2227">
        <v>5.5</v>
      </c>
      <c r="C2227" t="s">
        <v>2124</v>
      </c>
    </row>
    <row r="2228" spans="1:3" x14ac:dyDescent="0.45">
      <c r="A2228" t="s">
        <v>1230</v>
      </c>
      <c r="B2228">
        <v>5.5</v>
      </c>
      <c r="C2228" t="s">
        <v>3824</v>
      </c>
    </row>
    <row r="2229" spans="1:3" x14ac:dyDescent="0.45">
      <c r="A2229" t="s">
        <v>1230</v>
      </c>
      <c r="B2229">
        <v>5.5</v>
      </c>
      <c r="C2229" t="s">
        <v>3302</v>
      </c>
    </row>
    <row r="2230" spans="1:3" x14ac:dyDescent="0.45">
      <c r="A2230" t="s">
        <v>1231</v>
      </c>
      <c r="B2230">
        <v>7.4</v>
      </c>
      <c r="C2230" t="s">
        <v>6208</v>
      </c>
    </row>
    <row r="2231" spans="1:3" x14ac:dyDescent="0.45">
      <c r="A2231" t="s">
        <v>1231</v>
      </c>
      <c r="B2231">
        <v>7.4</v>
      </c>
      <c r="C2231" t="s">
        <v>1152</v>
      </c>
    </row>
    <row r="2232" spans="1:3" x14ac:dyDescent="0.45">
      <c r="A2232" t="s">
        <v>1231</v>
      </c>
      <c r="B2232">
        <v>7.4</v>
      </c>
      <c r="C2232" t="s">
        <v>6204</v>
      </c>
    </row>
    <row r="2233" spans="1:3" x14ac:dyDescent="0.45">
      <c r="A2233" t="s">
        <v>1231</v>
      </c>
      <c r="B2233">
        <v>7.4</v>
      </c>
      <c r="C2233" t="s">
        <v>6207</v>
      </c>
    </row>
    <row r="2234" spans="1:3" x14ac:dyDescent="0.45">
      <c r="A2234" t="s">
        <v>1232</v>
      </c>
      <c r="B2234">
        <v>8.6999999999999993</v>
      </c>
      <c r="C2234" t="s">
        <v>451</v>
      </c>
    </row>
    <row r="2235" spans="1:3" x14ac:dyDescent="0.45">
      <c r="A2235" t="s">
        <v>1232</v>
      </c>
      <c r="B2235">
        <v>8.6999999999999993</v>
      </c>
      <c r="C2235" t="s">
        <v>3824</v>
      </c>
    </row>
    <row r="2236" spans="1:3" x14ac:dyDescent="0.45">
      <c r="A2236" t="s">
        <v>1233</v>
      </c>
      <c r="B2236">
        <v>7.6</v>
      </c>
      <c r="C2236" t="s">
        <v>320</v>
      </c>
    </row>
    <row r="2237" spans="1:3" x14ac:dyDescent="0.45">
      <c r="A2237" t="s">
        <v>1233</v>
      </c>
      <c r="B2237">
        <v>7.6</v>
      </c>
      <c r="C2237" t="s">
        <v>1152</v>
      </c>
    </row>
    <row r="2238" spans="1:3" x14ac:dyDescent="0.45">
      <c r="A2238" t="s">
        <v>1233</v>
      </c>
      <c r="B2238">
        <v>7.6</v>
      </c>
      <c r="C2238" t="s">
        <v>6204</v>
      </c>
    </row>
    <row r="2239" spans="1:3" x14ac:dyDescent="0.45">
      <c r="A2239" t="s">
        <v>1235</v>
      </c>
      <c r="B2239">
        <v>5.5</v>
      </c>
      <c r="C2239" t="s">
        <v>565</v>
      </c>
    </row>
    <row r="2240" spans="1:3" x14ac:dyDescent="0.45">
      <c r="A2240" t="s">
        <v>1235</v>
      </c>
      <c r="B2240">
        <v>5.5</v>
      </c>
      <c r="C2240" t="s">
        <v>6201</v>
      </c>
    </row>
    <row r="2241" spans="1:3" x14ac:dyDescent="0.45">
      <c r="A2241" t="s">
        <v>1235</v>
      </c>
      <c r="B2241">
        <v>5.5</v>
      </c>
      <c r="C2241" t="s">
        <v>6199</v>
      </c>
    </row>
    <row r="2242" spans="1:3" x14ac:dyDescent="0.45">
      <c r="A2242" t="s">
        <v>1237</v>
      </c>
      <c r="B2242">
        <v>7.6</v>
      </c>
      <c r="C2242" t="s">
        <v>1152</v>
      </c>
    </row>
    <row r="2243" spans="1:3" x14ac:dyDescent="0.45">
      <c r="A2243" t="s">
        <v>1237</v>
      </c>
      <c r="B2243">
        <v>7.6</v>
      </c>
      <c r="C2243" t="s">
        <v>6202</v>
      </c>
    </row>
    <row r="2244" spans="1:3" x14ac:dyDescent="0.45">
      <c r="A2244" t="s">
        <v>1237</v>
      </c>
      <c r="B2244">
        <v>7.6</v>
      </c>
      <c r="C2244" t="s">
        <v>5546</v>
      </c>
    </row>
    <row r="2245" spans="1:3" x14ac:dyDescent="0.45">
      <c r="A2245" t="s">
        <v>1239</v>
      </c>
      <c r="B2245">
        <v>6.5</v>
      </c>
      <c r="C2245" t="s">
        <v>565</v>
      </c>
    </row>
    <row r="2246" spans="1:3" x14ac:dyDescent="0.45">
      <c r="A2246" t="s">
        <v>1239</v>
      </c>
      <c r="B2246">
        <v>6.5</v>
      </c>
      <c r="C2246" t="s">
        <v>1152</v>
      </c>
    </row>
    <row r="2247" spans="1:3" x14ac:dyDescent="0.45">
      <c r="A2247" t="s">
        <v>1239</v>
      </c>
      <c r="B2247">
        <v>6.5</v>
      </c>
      <c r="C2247" t="s">
        <v>5546</v>
      </c>
    </row>
    <row r="2248" spans="1:3" x14ac:dyDescent="0.45">
      <c r="A2248" t="s">
        <v>1240</v>
      </c>
      <c r="B2248">
        <v>6.9</v>
      </c>
      <c r="C2248" t="s">
        <v>565</v>
      </c>
    </row>
    <row r="2249" spans="1:3" x14ac:dyDescent="0.45">
      <c r="A2249" t="s">
        <v>1242</v>
      </c>
      <c r="B2249">
        <v>6.7</v>
      </c>
      <c r="C2249" t="s">
        <v>451</v>
      </c>
    </row>
    <row r="2250" spans="1:3" x14ac:dyDescent="0.45">
      <c r="A2250" t="s">
        <v>1242</v>
      </c>
      <c r="B2250">
        <v>6.7</v>
      </c>
      <c r="C2250" t="s">
        <v>320</v>
      </c>
    </row>
    <row r="2251" spans="1:3" x14ac:dyDescent="0.45">
      <c r="A2251" t="s">
        <v>1242</v>
      </c>
      <c r="B2251">
        <v>6.7</v>
      </c>
      <c r="C2251" t="s">
        <v>565</v>
      </c>
    </row>
    <row r="2252" spans="1:3" x14ac:dyDescent="0.45">
      <c r="A2252" t="s">
        <v>1242</v>
      </c>
      <c r="B2252">
        <v>6.7</v>
      </c>
      <c r="C2252" t="s">
        <v>5546</v>
      </c>
    </row>
    <row r="2253" spans="1:3" x14ac:dyDescent="0.45">
      <c r="A2253" t="s">
        <v>1242</v>
      </c>
      <c r="B2253">
        <v>6.7</v>
      </c>
      <c r="C2253" t="s">
        <v>3302</v>
      </c>
    </row>
    <row r="2254" spans="1:3" x14ac:dyDescent="0.45">
      <c r="A2254" t="s">
        <v>1242</v>
      </c>
      <c r="B2254">
        <v>6.7</v>
      </c>
      <c r="C2254" t="s">
        <v>4585</v>
      </c>
    </row>
    <row r="2255" spans="1:3" x14ac:dyDescent="0.45">
      <c r="A2255" t="s">
        <v>1243</v>
      </c>
      <c r="B2255">
        <v>6.6</v>
      </c>
      <c r="C2255" t="s">
        <v>565</v>
      </c>
    </row>
    <row r="2256" spans="1:3" x14ac:dyDescent="0.45">
      <c r="A2256" t="s">
        <v>1243</v>
      </c>
      <c r="B2256">
        <v>6.6</v>
      </c>
      <c r="C2256" t="s">
        <v>1152</v>
      </c>
    </row>
    <row r="2257" spans="1:3" x14ac:dyDescent="0.45">
      <c r="A2257" t="s">
        <v>1245</v>
      </c>
      <c r="B2257">
        <v>7.2</v>
      </c>
      <c r="C2257" t="s">
        <v>6208</v>
      </c>
    </row>
    <row r="2258" spans="1:3" x14ac:dyDescent="0.45">
      <c r="A2258" t="s">
        <v>1245</v>
      </c>
      <c r="B2258">
        <v>7.2</v>
      </c>
      <c r="C2258" t="s">
        <v>1152</v>
      </c>
    </row>
    <row r="2259" spans="1:3" x14ac:dyDescent="0.45">
      <c r="A2259" t="s">
        <v>1245</v>
      </c>
      <c r="B2259">
        <v>7.2</v>
      </c>
      <c r="C2259" t="s">
        <v>6205</v>
      </c>
    </row>
    <row r="2260" spans="1:3" x14ac:dyDescent="0.45">
      <c r="A2260" t="s">
        <v>1245</v>
      </c>
      <c r="B2260">
        <v>7.2</v>
      </c>
      <c r="C2260" t="s">
        <v>6207</v>
      </c>
    </row>
    <row r="2261" spans="1:3" x14ac:dyDescent="0.45">
      <c r="A2261" t="s">
        <v>1247</v>
      </c>
      <c r="B2261">
        <v>6.4</v>
      </c>
      <c r="C2261" t="s">
        <v>451</v>
      </c>
    </row>
    <row r="2262" spans="1:3" x14ac:dyDescent="0.45">
      <c r="A2262" t="s">
        <v>1247</v>
      </c>
      <c r="B2262">
        <v>6.4</v>
      </c>
      <c r="C2262" t="s">
        <v>320</v>
      </c>
    </row>
    <row r="2263" spans="1:3" x14ac:dyDescent="0.45">
      <c r="A2263" t="s">
        <v>1247</v>
      </c>
      <c r="B2263">
        <v>6.4</v>
      </c>
      <c r="C2263" t="s">
        <v>3302</v>
      </c>
    </row>
    <row r="2264" spans="1:3" x14ac:dyDescent="0.45">
      <c r="A2264" t="s">
        <v>1248</v>
      </c>
      <c r="B2264">
        <v>6.4</v>
      </c>
      <c r="C2264" t="s">
        <v>451</v>
      </c>
    </row>
    <row r="2265" spans="1:3" x14ac:dyDescent="0.45">
      <c r="A2265" t="s">
        <v>1248</v>
      </c>
      <c r="B2265">
        <v>6.4</v>
      </c>
      <c r="C2265" t="s">
        <v>320</v>
      </c>
    </row>
    <row r="2266" spans="1:3" x14ac:dyDescent="0.45">
      <c r="A2266" t="s">
        <v>1248</v>
      </c>
      <c r="B2266">
        <v>6.4</v>
      </c>
      <c r="C2266" t="s">
        <v>3302</v>
      </c>
    </row>
    <row r="2267" spans="1:3" x14ac:dyDescent="0.45">
      <c r="A2267" t="s">
        <v>1249</v>
      </c>
      <c r="B2267">
        <v>6</v>
      </c>
      <c r="C2267" t="s">
        <v>451</v>
      </c>
    </row>
    <row r="2268" spans="1:3" x14ac:dyDescent="0.45">
      <c r="A2268" t="s">
        <v>1249</v>
      </c>
      <c r="B2268">
        <v>6</v>
      </c>
      <c r="C2268" t="s">
        <v>6206</v>
      </c>
    </row>
    <row r="2269" spans="1:3" x14ac:dyDescent="0.45">
      <c r="A2269" t="s">
        <v>1249</v>
      </c>
      <c r="B2269">
        <v>6</v>
      </c>
      <c r="C2269" t="s">
        <v>3302</v>
      </c>
    </row>
    <row r="2270" spans="1:3" x14ac:dyDescent="0.45">
      <c r="A2270" t="s">
        <v>1250</v>
      </c>
      <c r="B2270">
        <v>6.1</v>
      </c>
      <c r="C2270" t="s">
        <v>565</v>
      </c>
    </row>
    <row r="2271" spans="1:3" x14ac:dyDescent="0.45">
      <c r="A2271" t="s">
        <v>1250</v>
      </c>
      <c r="B2271">
        <v>6.1</v>
      </c>
      <c r="C2271" t="s">
        <v>6201</v>
      </c>
    </row>
    <row r="2272" spans="1:3" x14ac:dyDescent="0.45">
      <c r="A2272" t="s">
        <v>1250</v>
      </c>
      <c r="B2272">
        <v>6.1</v>
      </c>
      <c r="C2272" t="s">
        <v>6199</v>
      </c>
    </row>
    <row r="2273" spans="1:3" x14ac:dyDescent="0.45">
      <c r="A2273" t="s">
        <v>1251</v>
      </c>
      <c r="B2273">
        <v>6</v>
      </c>
      <c r="C2273" t="s">
        <v>1152</v>
      </c>
    </row>
    <row r="2274" spans="1:3" x14ac:dyDescent="0.45">
      <c r="A2274" t="s">
        <v>1251</v>
      </c>
      <c r="B2274">
        <v>6</v>
      </c>
      <c r="C2274" t="s">
        <v>6204</v>
      </c>
    </row>
    <row r="2275" spans="1:3" x14ac:dyDescent="0.45">
      <c r="A2275" t="s">
        <v>1251</v>
      </c>
      <c r="B2275">
        <v>6</v>
      </c>
      <c r="C2275" t="s">
        <v>3302</v>
      </c>
    </row>
    <row r="2276" spans="1:3" x14ac:dyDescent="0.45">
      <c r="A2276" t="s">
        <v>1252</v>
      </c>
      <c r="B2276">
        <v>6.4</v>
      </c>
      <c r="C2276" t="s">
        <v>1152</v>
      </c>
    </row>
    <row r="2277" spans="1:3" x14ac:dyDescent="0.45">
      <c r="A2277" t="s">
        <v>1254</v>
      </c>
      <c r="B2277">
        <v>6.4</v>
      </c>
      <c r="C2277" t="s">
        <v>565</v>
      </c>
    </row>
    <row r="2278" spans="1:3" x14ac:dyDescent="0.45">
      <c r="A2278" t="s">
        <v>1254</v>
      </c>
      <c r="B2278">
        <v>6.4</v>
      </c>
      <c r="C2278" t="s">
        <v>5546</v>
      </c>
    </row>
    <row r="2279" spans="1:3" x14ac:dyDescent="0.45">
      <c r="A2279" t="s">
        <v>1256</v>
      </c>
      <c r="B2279">
        <v>7.3</v>
      </c>
      <c r="C2279" t="s">
        <v>1152</v>
      </c>
    </row>
    <row r="2280" spans="1:3" x14ac:dyDescent="0.45">
      <c r="A2280" t="s">
        <v>1256</v>
      </c>
      <c r="B2280">
        <v>7.3</v>
      </c>
      <c r="C2280" t="s">
        <v>6203</v>
      </c>
    </row>
    <row r="2281" spans="1:3" x14ac:dyDescent="0.45">
      <c r="A2281" t="s">
        <v>1256</v>
      </c>
      <c r="B2281">
        <v>7.3</v>
      </c>
      <c r="C2281" t="s">
        <v>3302</v>
      </c>
    </row>
    <row r="2282" spans="1:3" x14ac:dyDescent="0.45">
      <c r="A2282" t="s">
        <v>1259</v>
      </c>
      <c r="B2282">
        <v>5.2</v>
      </c>
      <c r="C2282" t="s">
        <v>565</v>
      </c>
    </row>
    <row r="2283" spans="1:3" x14ac:dyDescent="0.45">
      <c r="A2283" t="s">
        <v>1259</v>
      </c>
      <c r="B2283">
        <v>5.2</v>
      </c>
      <c r="C2283" t="s">
        <v>1152</v>
      </c>
    </row>
    <row r="2284" spans="1:3" x14ac:dyDescent="0.45">
      <c r="A2284" t="s">
        <v>1259</v>
      </c>
      <c r="B2284">
        <v>5.2</v>
      </c>
      <c r="C2284" t="s">
        <v>6201</v>
      </c>
    </row>
    <row r="2285" spans="1:3" x14ac:dyDescent="0.45">
      <c r="A2285" t="s">
        <v>1259</v>
      </c>
      <c r="B2285">
        <v>5.2</v>
      </c>
      <c r="C2285" t="s">
        <v>6202</v>
      </c>
    </row>
    <row r="2286" spans="1:3" x14ac:dyDescent="0.45">
      <c r="A2286" t="s">
        <v>1261</v>
      </c>
      <c r="B2286">
        <v>6.6</v>
      </c>
      <c r="C2286" t="s">
        <v>565</v>
      </c>
    </row>
    <row r="2287" spans="1:3" x14ac:dyDescent="0.45">
      <c r="A2287" t="s">
        <v>1261</v>
      </c>
      <c r="B2287">
        <v>6.6</v>
      </c>
      <c r="C2287" t="s">
        <v>6206</v>
      </c>
    </row>
    <row r="2288" spans="1:3" x14ac:dyDescent="0.45">
      <c r="A2288" t="s">
        <v>1261</v>
      </c>
      <c r="B2288">
        <v>6.6</v>
      </c>
      <c r="C2288" t="s">
        <v>1152</v>
      </c>
    </row>
    <row r="2289" spans="1:3" x14ac:dyDescent="0.45">
      <c r="A2289" t="s">
        <v>1261</v>
      </c>
      <c r="B2289">
        <v>6.6</v>
      </c>
      <c r="C2289" t="s">
        <v>5546</v>
      </c>
    </row>
    <row r="2290" spans="1:3" x14ac:dyDescent="0.45">
      <c r="A2290" t="s">
        <v>1262</v>
      </c>
      <c r="B2290">
        <v>6.3</v>
      </c>
      <c r="C2290" t="s">
        <v>451</v>
      </c>
    </row>
    <row r="2291" spans="1:3" x14ac:dyDescent="0.45">
      <c r="A2291" t="s">
        <v>1262</v>
      </c>
      <c r="B2291">
        <v>6.3</v>
      </c>
      <c r="C2291" t="s">
        <v>565</v>
      </c>
    </row>
    <row r="2292" spans="1:3" x14ac:dyDescent="0.45">
      <c r="A2292" t="s">
        <v>1262</v>
      </c>
      <c r="B2292">
        <v>6.3</v>
      </c>
      <c r="C2292" t="s">
        <v>5546</v>
      </c>
    </row>
    <row r="2293" spans="1:3" x14ac:dyDescent="0.45">
      <c r="A2293" t="s">
        <v>1265</v>
      </c>
      <c r="B2293">
        <v>5.9</v>
      </c>
      <c r="C2293" t="s">
        <v>451</v>
      </c>
    </row>
    <row r="2294" spans="1:3" x14ac:dyDescent="0.45">
      <c r="A2294" t="s">
        <v>1265</v>
      </c>
      <c r="B2294">
        <v>5.9</v>
      </c>
      <c r="C2294" t="s">
        <v>320</v>
      </c>
    </row>
    <row r="2295" spans="1:3" x14ac:dyDescent="0.45">
      <c r="A2295" t="s">
        <v>1265</v>
      </c>
      <c r="B2295">
        <v>5.9</v>
      </c>
      <c r="C2295" t="s">
        <v>6199</v>
      </c>
    </row>
    <row r="2296" spans="1:3" x14ac:dyDescent="0.45">
      <c r="A2296" t="s">
        <v>1265</v>
      </c>
      <c r="B2296">
        <v>5.9</v>
      </c>
      <c r="C2296" t="s">
        <v>2124</v>
      </c>
    </row>
    <row r="2297" spans="1:3" x14ac:dyDescent="0.45">
      <c r="A2297" t="s">
        <v>1265</v>
      </c>
      <c r="B2297">
        <v>5.9</v>
      </c>
      <c r="C2297" t="s">
        <v>3824</v>
      </c>
    </row>
    <row r="2298" spans="1:3" x14ac:dyDescent="0.45">
      <c r="A2298" t="s">
        <v>1265</v>
      </c>
      <c r="B2298">
        <v>5.9</v>
      </c>
      <c r="C2298" t="s">
        <v>3302</v>
      </c>
    </row>
    <row r="2299" spans="1:3" x14ac:dyDescent="0.45">
      <c r="A2299" t="s">
        <v>1266</v>
      </c>
      <c r="B2299">
        <v>6.7</v>
      </c>
      <c r="C2299" t="s">
        <v>565</v>
      </c>
    </row>
    <row r="2300" spans="1:3" x14ac:dyDescent="0.45">
      <c r="A2300" t="s">
        <v>1266</v>
      </c>
      <c r="B2300">
        <v>6.7</v>
      </c>
      <c r="C2300" t="s">
        <v>1152</v>
      </c>
    </row>
    <row r="2301" spans="1:3" x14ac:dyDescent="0.45">
      <c r="A2301" t="s">
        <v>1267</v>
      </c>
      <c r="B2301">
        <v>5.4</v>
      </c>
      <c r="C2301" t="s">
        <v>451</v>
      </c>
    </row>
    <row r="2302" spans="1:3" x14ac:dyDescent="0.45">
      <c r="A2302" t="s">
        <v>1267</v>
      </c>
      <c r="B2302">
        <v>5.4</v>
      </c>
      <c r="C2302" t="s">
        <v>2124</v>
      </c>
    </row>
    <row r="2303" spans="1:3" x14ac:dyDescent="0.45">
      <c r="A2303" t="s">
        <v>1267</v>
      </c>
      <c r="B2303">
        <v>5.4</v>
      </c>
      <c r="C2303" t="s">
        <v>3824</v>
      </c>
    </row>
    <row r="2304" spans="1:3" x14ac:dyDescent="0.45">
      <c r="A2304" t="s">
        <v>1267</v>
      </c>
      <c r="B2304">
        <v>5.4</v>
      </c>
      <c r="C2304" t="s">
        <v>3302</v>
      </c>
    </row>
    <row r="2305" spans="1:3" x14ac:dyDescent="0.45">
      <c r="A2305" t="s">
        <v>1268</v>
      </c>
      <c r="B2305">
        <v>6.4</v>
      </c>
      <c r="C2305" t="s">
        <v>451</v>
      </c>
    </row>
    <row r="2306" spans="1:3" x14ac:dyDescent="0.45">
      <c r="A2306" t="s">
        <v>1268</v>
      </c>
      <c r="B2306">
        <v>6.4</v>
      </c>
      <c r="C2306" t="s">
        <v>3824</v>
      </c>
    </row>
    <row r="2307" spans="1:3" x14ac:dyDescent="0.45">
      <c r="A2307" t="s">
        <v>1268</v>
      </c>
      <c r="B2307">
        <v>6.4</v>
      </c>
      <c r="C2307" t="s">
        <v>3302</v>
      </c>
    </row>
    <row r="2308" spans="1:3" x14ac:dyDescent="0.45">
      <c r="A2308" t="s">
        <v>1269</v>
      </c>
      <c r="B2308">
        <v>6.7</v>
      </c>
      <c r="C2308" t="s">
        <v>451</v>
      </c>
    </row>
    <row r="2309" spans="1:3" x14ac:dyDescent="0.45">
      <c r="A2309" t="s">
        <v>1269</v>
      </c>
      <c r="B2309">
        <v>6.7</v>
      </c>
      <c r="C2309" t="s">
        <v>6206</v>
      </c>
    </row>
    <row r="2310" spans="1:3" x14ac:dyDescent="0.45">
      <c r="A2310" t="s">
        <v>1269</v>
      </c>
      <c r="B2310">
        <v>6.7</v>
      </c>
      <c r="C2310" t="s">
        <v>1152</v>
      </c>
    </row>
    <row r="2311" spans="1:3" x14ac:dyDescent="0.45">
      <c r="A2311" t="s">
        <v>1269</v>
      </c>
      <c r="B2311">
        <v>6.7</v>
      </c>
      <c r="C2311" t="s">
        <v>6203</v>
      </c>
    </row>
    <row r="2312" spans="1:3" x14ac:dyDescent="0.45">
      <c r="A2312" t="s">
        <v>1269</v>
      </c>
      <c r="B2312">
        <v>6.7</v>
      </c>
      <c r="C2312" t="s">
        <v>3302</v>
      </c>
    </row>
    <row r="2313" spans="1:3" x14ac:dyDescent="0.45">
      <c r="A2313" t="s">
        <v>1271</v>
      </c>
      <c r="B2313">
        <v>6.2</v>
      </c>
      <c r="C2313" t="s">
        <v>451</v>
      </c>
    </row>
    <row r="2314" spans="1:3" x14ac:dyDescent="0.45">
      <c r="A2314" t="s">
        <v>1271</v>
      </c>
      <c r="B2314">
        <v>6.2</v>
      </c>
      <c r="C2314" t="s">
        <v>1152</v>
      </c>
    </row>
    <row r="2315" spans="1:3" x14ac:dyDescent="0.45">
      <c r="A2315" t="s">
        <v>1271</v>
      </c>
      <c r="B2315">
        <v>6.2</v>
      </c>
      <c r="C2315" t="s">
        <v>3302</v>
      </c>
    </row>
    <row r="2316" spans="1:3" x14ac:dyDescent="0.45">
      <c r="A2316" t="s">
        <v>1272</v>
      </c>
      <c r="B2316">
        <v>6.1</v>
      </c>
      <c r="C2316" t="s">
        <v>451</v>
      </c>
    </row>
    <row r="2317" spans="1:3" x14ac:dyDescent="0.45">
      <c r="A2317" t="s">
        <v>1272</v>
      </c>
      <c r="B2317">
        <v>6.1</v>
      </c>
      <c r="C2317" t="s">
        <v>320</v>
      </c>
    </row>
    <row r="2318" spans="1:3" x14ac:dyDescent="0.45">
      <c r="A2318" t="s">
        <v>1272</v>
      </c>
      <c r="B2318">
        <v>6.1</v>
      </c>
      <c r="C2318" t="s">
        <v>565</v>
      </c>
    </row>
    <row r="2319" spans="1:3" x14ac:dyDescent="0.45">
      <c r="A2319" t="s">
        <v>1272</v>
      </c>
      <c r="B2319">
        <v>6.1</v>
      </c>
      <c r="C2319" t="s">
        <v>6201</v>
      </c>
    </row>
    <row r="2320" spans="1:3" x14ac:dyDescent="0.45">
      <c r="A2320" t="s">
        <v>1272</v>
      </c>
      <c r="B2320">
        <v>6.1</v>
      </c>
      <c r="C2320" t="s">
        <v>6199</v>
      </c>
    </row>
    <row r="2321" spans="1:3" x14ac:dyDescent="0.45">
      <c r="A2321" t="s">
        <v>1272</v>
      </c>
      <c r="B2321">
        <v>6.1</v>
      </c>
      <c r="C2321" t="s">
        <v>3824</v>
      </c>
    </row>
    <row r="2322" spans="1:3" x14ac:dyDescent="0.45">
      <c r="A2322" t="s">
        <v>1273</v>
      </c>
      <c r="B2322">
        <v>8.8000000000000007</v>
      </c>
      <c r="C2322" t="s">
        <v>1152</v>
      </c>
    </row>
    <row r="2323" spans="1:3" x14ac:dyDescent="0.45">
      <c r="A2323" t="s">
        <v>1275</v>
      </c>
      <c r="B2323">
        <v>7.1</v>
      </c>
      <c r="C2323" t="s">
        <v>1152</v>
      </c>
    </row>
    <row r="2324" spans="1:3" x14ac:dyDescent="0.45">
      <c r="A2324" t="s">
        <v>1275</v>
      </c>
      <c r="B2324">
        <v>7.1</v>
      </c>
      <c r="C2324" t="s">
        <v>6205</v>
      </c>
    </row>
    <row r="2325" spans="1:3" x14ac:dyDescent="0.45">
      <c r="A2325" t="s">
        <v>1277</v>
      </c>
      <c r="B2325">
        <v>5.7</v>
      </c>
      <c r="C2325" t="s">
        <v>451</v>
      </c>
    </row>
    <row r="2326" spans="1:3" x14ac:dyDescent="0.45">
      <c r="A2326" t="s">
        <v>1277</v>
      </c>
      <c r="B2326">
        <v>5.7</v>
      </c>
      <c r="C2326" t="s">
        <v>320</v>
      </c>
    </row>
    <row r="2327" spans="1:3" x14ac:dyDescent="0.45">
      <c r="A2327" t="s">
        <v>1277</v>
      </c>
      <c r="B2327">
        <v>5.7</v>
      </c>
      <c r="C2327" t="s">
        <v>565</v>
      </c>
    </row>
    <row r="2328" spans="1:3" x14ac:dyDescent="0.45">
      <c r="A2328" t="s">
        <v>1279</v>
      </c>
      <c r="B2328">
        <v>5</v>
      </c>
      <c r="C2328" t="s">
        <v>565</v>
      </c>
    </row>
    <row r="2329" spans="1:3" x14ac:dyDescent="0.45">
      <c r="A2329" t="s">
        <v>1279</v>
      </c>
      <c r="B2329">
        <v>5</v>
      </c>
      <c r="C2329" t="s">
        <v>6206</v>
      </c>
    </row>
    <row r="2330" spans="1:3" x14ac:dyDescent="0.45">
      <c r="A2330" t="s">
        <v>1282</v>
      </c>
      <c r="B2330">
        <v>5.0999999999999996</v>
      </c>
      <c r="C2330" t="s">
        <v>451</v>
      </c>
    </row>
    <row r="2331" spans="1:3" x14ac:dyDescent="0.45">
      <c r="A2331" t="s">
        <v>1282</v>
      </c>
      <c r="B2331">
        <v>5.0999999999999996</v>
      </c>
      <c r="C2331" t="s">
        <v>6199</v>
      </c>
    </row>
    <row r="2332" spans="1:3" x14ac:dyDescent="0.45">
      <c r="A2332" t="s">
        <v>1282</v>
      </c>
      <c r="B2332">
        <v>5.0999999999999996</v>
      </c>
      <c r="C2332" t="s">
        <v>3824</v>
      </c>
    </row>
    <row r="2333" spans="1:3" x14ac:dyDescent="0.45">
      <c r="A2333" t="s">
        <v>1282</v>
      </c>
      <c r="B2333">
        <v>5.0999999999999996</v>
      </c>
      <c r="C2333" t="s">
        <v>3302</v>
      </c>
    </row>
    <row r="2334" spans="1:3" x14ac:dyDescent="0.45">
      <c r="A2334" t="s">
        <v>1284</v>
      </c>
      <c r="B2334">
        <v>6.9</v>
      </c>
      <c r="C2334" t="s">
        <v>6206</v>
      </c>
    </row>
    <row r="2335" spans="1:3" x14ac:dyDescent="0.45">
      <c r="A2335" t="s">
        <v>1284</v>
      </c>
      <c r="B2335">
        <v>6.9</v>
      </c>
      <c r="C2335" t="s">
        <v>1152</v>
      </c>
    </row>
    <row r="2336" spans="1:3" x14ac:dyDescent="0.45">
      <c r="A2336" t="s">
        <v>1285</v>
      </c>
      <c r="B2336">
        <v>4.8</v>
      </c>
      <c r="C2336" t="s">
        <v>451</v>
      </c>
    </row>
    <row r="2337" spans="1:3" x14ac:dyDescent="0.45">
      <c r="A2337" t="s">
        <v>1285</v>
      </c>
      <c r="B2337">
        <v>4.8</v>
      </c>
      <c r="C2337" t="s">
        <v>6206</v>
      </c>
    </row>
    <row r="2338" spans="1:3" x14ac:dyDescent="0.45">
      <c r="A2338" t="s">
        <v>1285</v>
      </c>
      <c r="B2338">
        <v>4.8</v>
      </c>
      <c r="C2338" t="s">
        <v>6199</v>
      </c>
    </row>
    <row r="2339" spans="1:3" x14ac:dyDescent="0.45">
      <c r="A2339" t="s">
        <v>1285</v>
      </c>
      <c r="B2339">
        <v>4.8</v>
      </c>
      <c r="C2339" t="s">
        <v>3302</v>
      </c>
    </row>
    <row r="2340" spans="1:3" x14ac:dyDescent="0.45">
      <c r="A2340" t="s">
        <v>1287</v>
      </c>
      <c r="B2340">
        <v>6.5</v>
      </c>
      <c r="C2340" t="s">
        <v>451</v>
      </c>
    </row>
    <row r="2341" spans="1:3" x14ac:dyDescent="0.45">
      <c r="A2341" t="s">
        <v>1287</v>
      </c>
      <c r="B2341">
        <v>6.5</v>
      </c>
      <c r="C2341" t="s">
        <v>6206</v>
      </c>
    </row>
    <row r="2342" spans="1:3" x14ac:dyDescent="0.45">
      <c r="A2342" t="s">
        <v>1287</v>
      </c>
      <c r="B2342">
        <v>6.5</v>
      </c>
      <c r="C2342" t="s">
        <v>3302</v>
      </c>
    </row>
    <row r="2343" spans="1:3" x14ac:dyDescent="0.45">
      <c r="A2343" t="s">
        <v>1289</v>
      </c>
      <c r="B2343">
        <v>5.0999999999999996</v>
      </c>
      <c r="C2343" t="s">
        <v>1152</v>
      </c>
    </row>
    <row r="2344" spans="1:3" x14ac:dyDescent="0.45">
      <c r="A2344" t="s">
        <v>1289</v>
      </c>
      <c r="B2344">
        <v>5.0999999999999996</v>
      </c>
      <c r="C2344" t="s">
        <v>6203</v>
      </c>
    </row>
    <row r="2345" spans="1:3" x14ac:dyDescent="0.45">
      <c r="A2345" t="s">
        <v>1289</v>
      </c>
      <c r="B2345">
        <v>5.0999999999999996</v>
      </c>
      <c r="C2345" t="s">
        <v>5546</v>
      </c>
    </row>
    <row r="2346" spans="1:3" x14ac:dyDescent="0.45">
      <c r="A2346" t="s">
        <v>1292</v>
      </c>
      <c r="B2346">
        <v>7.1</v>
      </c>
      <c r="C2346" t="s">
        <v>320</v>
      </c>
    </row>
    <row r="2347" spans="1:3" x14ac:dyDescent="0.45">
      <c r="A2347" t="s">
        <v>1292</v>
      </c>
      <c r="B2347">
        <v>7.1</v>
      </c>
      <c r="C2347" t="s">
        <v>6208</v>
      </c>
    </row>
    <row r="2348" spans="1:3" x14ac:dyDescent="0.45">
      <c r="A2348" t="s">
        <v>1292</v>
      </c>
      <c r="B2348">
        <v>7.1</v>
      </c>
      <c r="C2348" t="s">
        <v>1152</v>
      </c>
    </row>
    <row r="2349" spans="1:3" x14ac:dyDescent="0.45">
      <c r="A2349" t="s">
        <v>1292</v>
      </c>
      <c r="B2349">
        <v>7.1</v>
      </c>
      <c r="C2349" t="s">
        <v>6204</v>
      </c>
    </row>
    <row r="2350" spans="1:3" x14ac:dyDescent="0.45">
      <c r="A2350" t="s">
        <v>1292</v>
      </c>
      <c r="B2350">
        <v>7.1</v>
      </c>
      <c r="C2350" t="s">
        <v>6205</v>
      </c>
    </row>
    <row r="2351" spans="1:3" x14ac:dyDescent="0.45">
      <c r="A2351" t="s">
        <v>1292</v>
      </c>
      <c r="B2351">
        <v>7.1</v>
      </c>
      <c r="C2351" t="s">
        <v>3302</v>
      </c>
    </row>
    <row r="2352" spans="1:3" x14ac:dyDescent="0.45">
      <c r="A2352" t="s">
        <v>1294</v>
      </c>
      <c r="B2352">
        <v>7.5</v>
      </c>
      <c r="C2352" t="s">
        <v>6206</v>
      </c>
    </row>
    <row r="2353" spans="1:3" x14ac:dyDescent="0.45">
      <c r="A2353" t="s">
        <v>1294</v>
      </c>
      <c r="B2353">
        <v>7.5</v>
      </c>
      <c r="C2353" t="s">
        <v>1152</v>
      </c>
    </row>
    <row r="2354" spans="1:3" x14ac:dyDescent="0.45">
      <c r="A2354" t="s">
        <v>1294</v>
      </c>
      <c r="B2354">
        <v>7.5</v>
      </c>
      <c r="C2354" t="s">
        <v>6199</v>
      </c>
    </row>
    <row r="2355" spans="1:3" x14ac:dyDescent="0.45">
      <c r="A2355" t="s">
        <v>1295</v>
      </c>
      <c r="B2355">
        <v>6.2</v>
      </c>
      <c r="C2355" t="s">
        <v>451</v>
      </c>
    </row>
    <row r="2356" spans="1:3" x14ac:dyDescent="0.45">
      <c r="A2356" t="s">
        <v>1295</v>
      </c>
      <c r="B2356">
        <v>6.2</v>
      </c>
      <c r="C2356" t="s">
        <v>565</v>
      </c>
    </row>
    <row r="2357" spans="1:3" x14ac:dyDescent="0.45">
      <c r="A2357" t="s">
        <v>1295</v>
      </c>
      <c r="B2357">
        <v>6.2</v>
      </c>
      <c r="C2357" t="s">
        <v>6206</v>
      </c>
    </row>
    <row r="2358" spans="1:3" x14ac:dyDescent="0.45">
      <c r="A2358" t="s">
        <v>1296</v>
      </c>
      <c r="B2358">
        <v>6.3</v>
      </c>
      <c r="C2358" t="s">
        <v>451</v>
      </c>
    </row>
    <row r="2359" spans="1:3" x14ac:dyDescent="0.45">
      <c r="A2359" t="s">
        <v>1296</v>
      </c>
      <c r="B2359">
        <v>6.3</v>
      </c>
      <c r="C2359" t="s">
        <v>6200</v>
      </c>
    </row>
    <row r="2360" spans="1:3" x14ac:dyDescent="0.45">
      <c r="A2360" t="s">
        <v>1296</v>
      </c>
      <c r="B2360">
        <v>6.3</v>
      </c>
      <c r="C2360" t="s">
        <v>565</v>
      </c>
    </row>
    <row r="2361" spans="1:3" x14ac:dyDescent="0.45">
      <c r="A2361" t="s">
        <v>1296</v>
      </c>
      <c r="B2361">
        <v>6.3</v>
      </c>
      <c r="C2361" t="s">
        <v>6201</v>
      </c>
    </row>
    <row r="2362" spans="1:3" x14ac:dyDescent="0.45">
      <c r="A2362" t="s">
        <v>1296</v>
      </c>
      <c r="B2362">
        <v>6.3</v>
      </c>
      <c r="C2362" t="s">
        <v>3824</v>
      </c>
    </row>
    <row r="2363" spans="1:3" x14ac:dyDescent="0.45">
      <c r="A2363" t="s">
        <v>1297</v>
      </c>
      <c r="B2363">
        <v>8.1</v>
      </c>
      <c r="C2363" t="s">
        <v>320</v>
      </c>
    </row>
    <row r="2364" spans="1:3" x14ac:dyDescent="0.45">
      <c r="A2364" t="s">
        <v>1297</v>
      </c>
      <c r="B2364">
        <v>8.1</v>
      </c>
      <c r="C2364" t="s">
        <v>3824</v>
      </c>
    </row>
    <row r="2365" spans="1:3" x14ac:dyDescent="0.45">
      <c r="A2365" t="s">
        <v>1297</v>
      </c>
      <c r="B2365">
        <v>8.1</v>
      </c>
      <c r="C2365" t="s">
        <v>3302</v>
      </c>
    </row>
    <row r="2366" spans="1:3" x14ac:dyDescent="0.45">
      <c r="A2366" t="s">
        <v>1299</v>
      </c>
      <c r="B2366">
        <v>6.6</v>
      </c>
      <c r="C2366" t="s">
        <v>320</v>
      </c>
    </row>
    <row r="2367" spans="1:3" x14ac:dyDescent="0.45">
      <c r="A2367" t="s">
        <v>1299</v>
      </c>
      <c r="B2367">
        <v>6.6</v>
      </c>
      <c r="C2367" t="s">
        <v>6208</v>
      </c>
    </row>
    <row r="2368" spans="1:3" x14ac:dyDescent="0.45">
      <c r="A2368" t="s">
        <v>1299</v>
      </c>
      <c r="B2368">
        <v>6.6</v>
      </c>
      <c r="C2368" t="s">
        <v>6206</v>
      </c>
    </row>
    <row r="2369" spans="1:3" x14ac:dyDescent="0.45">
      <c r="A2369" t="s">
        <v>1299</v>
      </c>
      <c r="B2369">
        <v>6.6</v>
      </c>
      <c r="C2369" t="s">
        <v>1152</v>
      </c>
    </row>
    <row r="2370" spans="1:3" x14ac:dyDescent="0.45">
      <c r="A2370" t="s">
        <v>1299</v>
      </c>
      <c r="B2370">
        <v>6.6</v>
      </c>
      <c r="C2370" t="s">
        <v>4585</v>
      </c>
    </row>
    <row r="2371" spans="1:3" x14ac:dyDescent="0.45">
      <c r="A2371" t="s">
        <v>1300</v>
      </c>
      <c r="B2371">
        <v>6.9</v>
      </c>
      <c r="C2371" t="s">
        <v>451</v>
      </c>
    </row>
    <row r="2372" spans="1:3" x14ac:dyDescent="0.45">
      <c r="A2372" t="s">
        <v>1300</v>
      </c>
      <c r="B2372">
        <v>6.9</v>
      </c>
      <c r="C2372" t="s">
        <v>6206</v>
      </c>
    </row>
    <row r="2373" spans="1:3" x14ac:dyDescent="0.45">
      <c r="A2373" t="s">
        <v>1300</v>
      </c>
      <c r="B2373">
        <v>6.9</v>
      </c>
      <c r="C2373" t="s">
        <v>1152</v>
      </c>
    </row>
    <row r="2374" spans="1:3" x14ac:dyDescent="0.45">
      <c r="A2374" t="s">
        <v>1300</v>
      </c>
      <c r="B2374">
        <v>6.9</v>
      </c>
      <c r="C2374" t="s">
        <v>3302</v>
      </c>
    </row>
    <row r="2375" spans="1:3" x14ac:dyDescent="0.45">
      <c r="A2375" t="s">
        <v>1302</v>
      </c>
      <c r="B2375">
        <v>6.1</v>
      </c>
      <c r="C2375" t="s">
        <v>451</v>
      </c>
    </row>
    <row r="2376" spans="1:3" x14ac:dyDescent="0.45">
      <c r="A2376" t="s">
        <v>1302</v>
      </c>
      <c r="B2376">
        <v>6.1</v>
      </c>
      <c r="C2376" t="s">
        <v>320</v>
      </c>
    </row>
    <row r="2377" spans="1:3" x14ac:dyDescent="0.45">
      <c r="A2377" t="s">
        <v>1302</v>
      </c>
      <c r="B2377">
        <v>6.1</v>
      </c>
      <c r="C2377" t="s">
        <v>1152</v>
      </c>
    </row>
    <row r="2378" spans="1:3" x14ac:dyDescent="0.45">
      <c r="A2378" t="s">
        <v>1302</v>
      </c>
      <c r="B2378">
        <v>6.1</v>
      </c>
      <c r="C2378" t="s">
        <v>6204</v>
      </c>
    </row>
    <row r="2379" spans="1:3" x14ac:dyDescent="0.45">
      <c r="A2379" t="s">
        <v>1304</v>
      </c>
      <c r="B2379">
        <v>4.3</v>
      </c>
      <c r="C2379" t="s">
        <v>565</v>
      </c>
    </row>
    <row r="2380" spans="1:3" x14ac:dyDescent="0.45">
      <c r="A2380" t="s">
        <v>1304</v>
      </c>
      <c r="B2380">
        <v>4.3</v>
      </c>
      <c r="C2380" t="s">
        <v>6206</v>
      </c>
    </row>
    <row r="2381" spans="1:3" x14ac:dyDescent="0.45">
      <c r="A2381" t="s">
        <v>1306</v>
      </c>
      <c r="B2381">
        <v>6.6</v>
      </c>
      <c r="C2381" t="s">
        <v>451</v>
      </c>
    </row>
    <row r="2382" spans="1:3" x14ac:dyDescent="0.45">
      <c r="A2382" t="s">
        <v>1306</v>
      </c>
      <c r="B2382">
        <v>6.6</v>
      </c>
      <c r="C2382" t="s">
        <v>6207</v>
      </c>
    </row>
    <row r="2383" spans="1:3" x14ac:dyDescent="0.45">
      <c r="A2383" t="s">
        <v>1308</v>
      </c>
      <c r="B2383">
        <v>6.8</v>
      </c>
      <c r="C2383" t="s">
        <v>565</v>
      </c>
    </row>
    <row r="2384" spans="1:3" x14ac:dyDescent="0.45">
      <c r="A2384" t="s">
        <v>1308</v>
      </c>
      <c r="B2384">
        <v>6.8</v>
      </c>
      <c r="C2384" t="s">
        <v>1152</v>
      </c>
    </row>
    <row r="2385" spans="1:3" x14ac:dyDescent="0.45">
      <c r="A2385" t="s">
        <v>1308</v>
      </c>
      <c r="B2385">
        <v>6.8</v>
      </c>
      <c r="C2385" t="s">
        <v>5546</v>
      </c>
    </row>
    <row r="2386" spans="1:3" x14ac:dyDescent="0.45">
      <c r="A2386" t="s">
        <v>1311</v>
      </c>
      <c r="B2386">
        <v>5.9</v>
      </c>
      <c r="C2386" t="s">
        <v>451</v>
      </c>
    </row>
    <row r="2387" spans="1:3" x14ac:dyDescent="0.45">
      <c r="A2387" t="s">
        <v>1311</v>
      </c>
      <c r="B2387">
        <v>5.9</v>
      </c>
      <c r="C2387" t="s">
        <v>565</v>
      </c>
    </row>
    <row r="2388" spans="1:3" x14ac:dyDescent="0.45">
      <c r="A2388" t="s">
        <v>1311</v>
      </c>
      <c r="B2388">
        <v>5.9</v>
      </c>
      <c r="C2388" t="s">
        <v>6206</v>
      </c>
    </row>
    <row r="2389" spans="1:3" x14ac:dyDescent="0.45">
      <c r="A2389" t="s">
        <v>1311</v>
      </c>
      <c r="B2389">
        <v>5.9</v>
      </c>
      <c r="C2389" t="s">
        <v>3302</v>
      </c>
    </row>
    <row r="2390" spans="1:3" x14ac:dyDescent="0.45">
      <c r="A2390" t="s">
        <v>1313</v>
      </c>
      <c r="B2390">
        <v>7.9</v>
      </c>
      <c r="C2390" t="s">
        <v>6206</v>
      </c>
    </row>
    <row r="2391" spans="1:3" x14ac:dyDescent="0.45">
      <c r="A2391" t="s">
        <v>1313</v>
      </c>
      <c r="B2391">
        <v>7.9</v>
      </c>
      <c r="C2391" t="s">
        <v>1152</v>
      </c>
    </row>
    <row r="2392" spans="1:3" x14ac:dyDescent="0.45">
      <c r="A2392" t="s">
        <v>1313</v>
      </c>
      <c r="B2392">
        <v>7.9</v>
      </c>
      <c r="C2392" t="s">
        <v>6203</v>
      </c>
    </row>
    <row r="2393" spans="1:3" x14ac:dyDescent="0.45">
      <c r="A2393" t="s">
        <v>1313</v>
      </c>
      <c r="B2393">
        <v>7.9</v>
      </c>
      <c r="C2393" t="s">
        <v>3302</v>
      </c>
    </row>
    <row r="2394" spans="1:3" x14ac:dyDescent="0.45">
      <c r="A2394" t="s">
        <v>1313</v>
      </c>
      <c r="B2394">
        <v>7.9</v>
      </c>
      <c r="C2394" t="s">
        <v>4585</v>
      </c>
    </row>
    <row r="2395" spans="1:3" x14ac:dyDescent="0.45">
      <c r="A2395" t="s">
        <v>1316</v>
      </c>
      <c r="B2395">
        <v>6.3</v>
      </c>
      <c r="C2395" t="s">
        <v>565</v>
      </c>
    </row>
    <row r="2396" spans="1:3" x14ac:dyDescent="0.45">
      <c r="A2396" t="s">
        <v>1316</v>
      </c>
      <c r="B2396">
        <v>6.3</v>
      </c>
      <c r="C2396" t="s">
        <v>6205</v>
      </c>
    </row>
    <row r="2397" spans="1:3" x14ac:dyDescent="0.45">
      <c r="A2397" t="s">
        <v>1318</v>
      </c>
      <c r="B2397">
        <v>5.5</v>
      </c>
      <c r="C2397" t="s">
        <v>320</v>
      </c>
    </row>
    <row r="2398" spans="1:3" x14ac:dyDescent="0.45">
      <c r="A2398" t="s">
        <v>1318</v>
      </c>
      <c r="B2398">
        <v>5.5</v>
      </c>
      <c r="C2398" t="s">
        <v>6200</v>
      </c>
    </row>
    <row r="2399" spans="1:3" x14ac:dyDescent="0.45">
      <c r="A2399" t="s">
        <v>1318</v>
      </c>
      <c r="B2399">
        <v>5.5</v>
      </c>
      <c r="C2399" t="s">
        <v>565</v>
      </c>
    </row>
    <row r="2400" spans="1:3" x14ac:dyDescent="0.45">
      <c r="A2400" t="s">
        <v>1318</v>
      </c>
      <c r="B2400">
        <v>5.5</v>
      </c>
      <c r="C2400" t="s">
        <v>6201</v>
      </c>
    </row>
    <row r="2401" spans="1:3" x14ac:dyDescent="0.45">
      <c r="A2401" t="s">
        <v>1318</v>
      </c>
      <c r="B2401">
        <v>5.5</v>
      </c>
      <c r="C2401" t="s">
        <v>6199</v>
      </c>
    </row>
    <row r="2402" spans="1:3" x14ac:dyDescent="0.45">
      <c r="A2402" t="s">
        <v>1319</v>
      </c>
      <c r="B2402">
        <v>7.7</v>
      </c>
      <c r="C2402" t="s">
        <v>451</v>
      </c>
    </row>
    <row r="2403" spans="1:3" x14ac:dyDescent="0.45">
      <c r="A2403" t="s">
        <v>1319</v>
      </c>
      <c r="B2403">
        <v>7.7</v>
      </c>
      <c r="C2403" t="s">
        <v>1152</v>
      </c>
    </row>
    <row r="2404" spans="1:3" x14ac:dyDescent="0.45">
      <c r="A2404" t="s">
        <v>1319</v>
      </c>
      <c r="B2404">
        <v>7.7</v>
      </c>
      <c r="C2404" t="s">
        <v>6199</v>
      </c>
    </row>
    <row r="2405" spans="1:3" x14ac:dyDescent="0.45">
      <c r="A2405" t="s">
        <v>1319</v>
      </c>
      <c r="B2405">
        <v>7.7</v>
      </c>
      <c r="C2405" t="s">
        <v>6207</v>
      </c>
    </row>
    <row r="2406" spans="1:3" x14ac:dyDescent="0.45">
      <c r="A2406" t="s">
        <v>1320</v>
      </c>
      <c r="B2406">
        <v>6.3</v>
      </c>
      <c r="C2406" t="s">
        <v>565</v>
      </c>
    </row>
    <row r="2407" spans="1:3" x14ac:dyDescent="0.45">
      <c r="A2407" t="s">
        <v>1320</v>
      </c>
      <c r="B2407">
        <v>6.3</v>
      </c>
      <c r="C2407" t="s">
        <v>5546</v>
      </c>
    </row>
    <row r="2408" spans="1:3" x14ac:dyDescent="0.45">
      <c r="A2408" t="s">
        <v>1323</v>
      </c>
      <c r="B2408">
        <v>7.1</v>
      </c>
      <c r="C2408" t="s">
        <v>565</v>
      </c>
    </row>
    <row r="2409" spans="1:3" x14ac:dyDescent="0.45">
      <c r="A2409" t="s">
        <v>1323</v>
      </c>
      <c r="B2409">
        <v>7.1</v>
      </c>
      <c r="C2409" t="s">
        <v>1152</v>
      </c>
    </row>
    <row r="2410" spans="1:3" x14ac:dyDescent="0.45">
      <c r="A2410" t="s">
        <v>1323</v>
      </c>
      <c r="B2410">
        <v>7.1</v>
      </c>
      <c r="C2410" t="s">
        <v>6201</v>
      </c>
    </row>
    <row r="2411" spans="1:3" x14ac:dyDescent="0.45">
      <c r="A2411" t="s">
        <v>1325</v>
      </c>
      <c r="B2411">
        <v>8.5</v>
      </c>
      <c r="C2411" t="s">
        <v>6206</v>
      </c>
    </row>
    <row r="2412" spans="1:3" x14ac:dyDescent="0.45">
      <c r="A2412" t="s">
        <v>1325</v>
      </c>
      <c r="B2412">
        <v>8.5</v>
      </c>
      <c r="C2412" t="s">
        <v>1152</v>
      </c>
    </row>
    <row r="2413" spans="1:3" x14ac:dyDescent="0.45">
      <c r="A2413" t="s">
        <v>1325</v>
      </c>
      <c r="B2413">
        <v>8.5</v>
      </c>
      <c r="C2413" t="s">
        <v>6199</v>
      </c>
    </row>
    <row r="2414" spans="1:3" x14ac:dyDescent="0.45">
      <c r="A2414" t="s">
        <v>1325</v>
      </c>
      <c r="B2414">
        <v>8.5</v>
      </c>
      <c r="C2414" t="s">
        <v>6203</v>
      </c>
    </row>
    <row r="2415" spans="1:3" x14ac:dyDescent="0.45">
      <c r="A2415" t="s">
        <v>1326</v>
      </c>
      <c r="B2415">
        <v>5.8</v>
      </c>
      <c r="C2415" t="s">
        <v>320</v>
      </c>
    </row>
    <row r="2416" spans="1:3" x14ac:dyDescent="0.45">
      <c r="A2416" t="s">
        <v>1326</v>
      </c>
      <c r="B2416">
        <v>5.8</v>
      </c>
      <c r="C2416" t="s">
        <v>6200</v>
      </c>
    </row>
    <row r="2417" spans="1:3" x14ac:dyDescent="0.45">
      <c r="A2417" t="s">
        <v>1326</v>
      </c>
      <c r="B2417">
        <v>5.8</v>
      </c>
      <c r="C2417" t="s">
        <v>565</v>
      </c>
    </row>
    <row r="2418" spans="1:3" x14ac:dyDescent="0.45">
      <c r="A2418" t="s">
        <v>1326</v>
      </c>
      <c r="B2418">
        <v>5.8</v>
      </c>
      <c r="C2418" t="s">
        <v>6201</v>
      </c>
    </row>
    <row r="2419" spans="1:3" x14ac:dyDescent="0.45">
      <c r="A2419" t="s">
        <v>1326</v>
      </c>
      <c r="B2419">
        <v>5.8</v>
      </c>
      <c r="C2419" t="s">
        <v>3824</v>
      </c>
    </row>
    <row r="2420" spans="1:3" x14ac:dyDescent="0.45">
      <c r="A2420" t="s">
        <v>1327</v>
      </c>
      <c r="B2420">
        <v>8.1</v>
      </c>
      <c r="C2420" t="s">
        <v>6206</v>
      </c>
    </row>
    <row r="2421" spans="1:3" x14ac:dyDescent="0.45">
      <c r="A2421" t="s">
        <v>1327</v>
      </c>
      <c r="B2421">
        <v>8.1</v>
      </c>
      <c r="C2421" t="s">
        <v>1152</v>
      </c>
    </row>
    <row r="2422" spans="1:3" x14ac:dyDescent="0.45">
      <c r="A2422" t="s">
        <v>1327</v>
      </c>
      <c r="B2422">
        <v>8.1</v>
      </c>
      <c r="C2422" t="s">
        <v>6203</v>
      </c>
    </row>
    <row r="2423" spans="1:3" x14ac:dyDescent="0.45">
      <c r="A2423" t="s">
        <v>1327</v>
      </c>
      <c r="B2423">
        <v>8.1</v>
      </c>
      <c r="C2423" t="s">
        <v>3302</v>
      </c>
    </row>
    <row r="2424" spans="1:3" x14ac:dyDescent="0.45">
      <c r="A2424" t="s">
        <v>1328</v>
      </c>
      <c r="B2424">
        <v>7.9</v>
      </c>
      <c r="C2424" t="s">
        <v>451</v>
      </c>
    </row>
    <row r="2425" spans="1:3" x14ac:dyDescent="0.45">
      <c r="A2425" t="s">
        <v>1328</v>
      </c>
      <c r="B2425">
        <v>7.9</v>
      </c>
      <c r="C2425" t="s">
        <v>6203</v>
      </c>
    </row>
    <row r="2426" spans="1:3" x14ac:dyDescent="0.45">
      <c r="A2426" t="s">
        <v>1328</v>
      </c>
      <c r="B2426">
        <v>7.9</v>
      </c>
      <c r="C2426" t="s">
        <v>3302</v>
      </c>
    </row>
    <row r="2427" spans="1:3" x14ac:dyDescent="0.45">
      <c r="A2427" t="s">
        <v>1329</v>
      </c>
      <c r="B2427">
        <v>7.2</v>
      </c>
      <c r="C2427" t="s">
        <v>451</v>
      </c>
    </row>
    <row r="2428" spans="1:3" x14ac:dyDescent="0.45">
      <c r="A2428" t="s">
        <v>1329</v>
      </c>
      <c r="B2428">
        <v>7.2</v>
      </c>
      <c r="C2428" t="s">
        <v>320</v>
      </c>
    </row>
    <row r="2429" spans="1:3" x14ac:dyDescent="0.45">
      <c r="A2429" t="s">
        <v>1329</v>
      </c>
      <c r="B2429">
        <v>7.2</v>
      </c>
      <c r="C2429" t="s">
        <v>3302</v>
      </c>
    </row>
    <row r="2430" spans="1:3" x14ac:dyDescent="0.45">
      <c r="A2430" t="s">
        <v>1330</v>
      </c>
      <c r="B2430">
        <v>6.3</v>
      </c>
      <c r="C2430" t="s">
        <v>1152</v>
      </c>
    </row>
    <row r="2431" spans="1:3" x14ac:dyDescent="0.45">
      <c r="A2431" t="s">
        <v>1330</v>
      </c>
      <c r="B2431">
        <v>6.3</v>
      </c>
      <c r="C2431" t="s">
        <v>6203</v>
      </c>
    </row>
    <row r="2432" spans="1:3" x14ac:dyDescent="0.45">
      <c r="A2432" t="s">
        <v>1330</v>
      </c>
      <c r="B2432">
        <v>6.3</v>
      </c>
      <c r="C2432" t="s">
        <v>3302</v>
      </c>
    </row>
    <row r="2433" spans="1:3" x14ac:dyDescent="0.45">
      <c r="A2433" t="s">
        <v>1331</v>
      </c>
      <c r="B2433">
        <v>8.1</v>
      </c>
      <c r="C2433" t="s">
        <v>565</v>
      </c>
    </row>
    <row r="2434" spans="1:3" x14ac:dyDescent="0.45">
      <c r="A2434" t="s">
        <v>1331</v>
      </c>
      <c r="B2434">
        <v>8.1</v>
      </c>
      <c r="C2434" t="s">
        <v>1152</v>
      </c>
    </row>
    <row r="2435" spans="1:3" x14ac:dyDescent="0.45">
      <c r="A2435" t="s">
        <v>1331</v>
      </c>
      <c r="B2435">
        <v>8.1</v>
      </c>
      <c r="C2435" t="s">
        <v>3824</v>
      </c>
    </row>
    <row r="2436" spans="1:3" x14ac:dyDescent="0.45">
      <c r="A2436" t="s">
        <v>1334</v>
      </c>
      <c r="B2436">
        <v>7</v>
      </c>
      <c r="C2436" t="s">
        <v>320</v>
      </c>
    </row>
    <row r="2437" spans="1:3" x14ac:dyDescent="0.45">
      <c r="A2437" t="s">
        <v>1334</v>
      </c>
      <c r="B2437">
        <v>7</v>
      </c>
      <c r="C2437" t="s">
        <v>6200</v>
      </c>
    </row>
    <row r="2438" spans="1:3" x14ac:dyDescent="0.45">
      <c r="A2438" t="s">
        <v>1334</v>
      </c>
      <c r="B2438">
        <v>7</v>
      </c>
      <c r="C2438" t="s">
        <v>6208</v>
      </c>
    </row>
    <row r="2439" spans="1:3" x14ac:dyDescent="0.45">
      <c r="A2439" t="s">
        <v>1334</v>
      </c>
      <c r="B2439">
        <v>7</v>
      </c>
      <c r="C2439" t="s">
        <v>1152</v>
      </c>
    </row>
    <row r="2440" spans="1:3" x14ac:dyDescent="0.45">
      <c r="A2440" t="s">
        <v>1334</v>
      </c>
      <c r="B2440">
        <v>7</v>
      </c>
      <c r="C2440" t="s">
        <v>6201</v>
      </c>
    </row>
    <row r="2441" spans="1:3" x14ac:dyDescent="0.45">
      <c r="A2441" t="s">
        <v>1334</v>
      </c>
      <c r="B2441">
        <v>7</v>
      </c>
      <c r="C2441" t="s">
        <v>6199</v>
      </c>
    </row>
    <row r="2442" spans="1:3" x14ac:dyDescent="0.45">
      <c r="A2442" t="s">
        <v>1334</v>
      </c>
      <c r="B2442">
        <v>7</v>
      </c>
      <c r="C2442" t="s">
        <v>6202</v>
      </c>
    </row>
    <row r="2443" spans="1:3" x14ac:dyDescent="0.45">
      <c r="A2443" t="s">
        <v>1335</v>
      </c>
      <c r="B2443">
        <v>5.5</v>
      </c>
      <c r="C2443" t="s">
        <v>565</v>
      </c>
    </row>
    <row r="2444" spans="1:3" x14ac:dyDescent="0.45">
      <c r="A2444" t="s">
        <v>1335</v>
      </c>
      <c r="B2444">
        <v>5.5</v>
      </c>
      <c r="C2444" t="s">
        <v>6201</v>
      </c>
    </row>
    <row r="2445" spans="1:3" x14ac:dyDescent="0.45">
      <c r="A2445" t="s">
        <v>1336</v>
      </c>
      <c r="B2445">
        <v>6.7</v>
      </c>
      <c r="C2445" t="s">
        <v>451</v>
      </c>
    </row>
    <row r="2446" spans="1:3" x14ac:dyDescent="0.45">
      <c r="A2446" t="s">
        <v>1336</v>
      </c>
      <c r="B2446">
        <v>6.7</v>
      </c>
      <c r="C2446" t="s">
        <v>565</v>
      </c>
    </row>
    <row r="2447" spans="1:3" x14ac:dyDescent="0.45">
      <c r="A2447" t="s">
        <v>1336</v>
      </c>
      <c r="B2447">
        <v>6.7</v>
      </c>
      <c r="C2447" t="s">
        <v>6206</v>
      </c>
    </row>
    <row r="2448" spans="1:3" x14ac:dyDescent="0.45">
      <c r="A2448" t="s">
        <v>1336</v>
      </c>
      <c r="B2448">
        <v>6.7</v>
      </c>
      <c r="C2448" t="s">
        <v>1152</v>
      </c>
    </row>
    <row r="2449" spans="1:3" x14ac:dyDescent="0.45">
      <c r="A2449" t="s">
        <v>1336</v>
      </c>
      <c r="B2449">
        <v>6.7</v>
      </c>
      <c r="C2449" t="s">
        <v>3302</v>
      </c>
    </row>
    <row r="2450" spans="1:3" x14ac:dyDescent="0.45">
      <c r="A2450" t="s">
        <v>1337</v>
      </c>
      <c r="B2450">
        <v>5.2</v>
      </c>
      <c r="C2450" t="s">
        <v>451</v>
      </c>
    </row>
    <row r="2451" spans="1:3" x14ac:dyDescent="0.45">
      <c r="A2451" t="s">
        <v>1337</v>
      </c>
      <c r="B2451">
        <v>5.2</v>
      </c>
      <c r="C2451" t="s">
        <v>565</v>
      </c>
    </row>
    <row r="2452" spans="1:3" x14ac:dyDescent="0.45">
      <c r="A2452" t="s">
        <v>1337</v>
      </c>
      <c r="B2452">
        <v>5.2</v>
      </c>
      <c r="C2452" t="s">
        <v>6201</v>
      </c>
    </row>
    <row r="2453" spans="1:3" x14ac:dyDescent="0.45">
      <c r="A2453" t="s">
        <v>1337</v>
      </c>
      <c r="B2453">
        <v>5.2</v>
      </c>
      <c r="C2453" t="s">
        <v>6199</v>
      </c>
    </row>
    <row r="2454" spans="1:3" x14ac:dyDescent="0.45">
      <c r="A2454" t="s">
        <v>1338</v>
      </c>
      <c r="B2454">
        <v>7</v>
      </c>
      <c r="C2454" t="s">
        <v>451</v>
      </c>
    </row>
    <row r="2455" spans="1:3" x14ac:dyDescent="0.45">
      <c r="A2455" t="s">
        <v>1338</v>
      </c>
      <c r="B2455">
        <v>7</v>
      </c>
      <c r="C2455" t="s">
        <v>6206</v>
      </c>
    </row>
    <row r="2456" spans="1:3" x14ac:dyDescent="0.45">
      <c r="A2456" t="s">
        <v>1338</v>
      </c>
      <c r="B2456">
        <v>7</v>
      </c>
      <c r="C2456" t="s">
        <v>3302</v>
      </c>
    </row>
    <row r="2457" spans="1:3" x14ac:dyDescent="0.45">
      <c r="A2457" t="s">
        <v>1340</v>
      </c>
      <c r="B2457">
        <v>6.1</v>
      </c>
      <c r="C2457" t="s">
        <v>565</v>
      </c>
    </row>
    <row r="2458" spans="1:3" x14ac:dyDescent="0.45">
      <c r="A2458" t="s">
        <v>1340</v>
      </c>
      <c r="B2458">
        <v>6.1</v>
      </c>
      <c r="C2458" t="s">
        <v>5546</v>
      </c>
    </row>
    <row r="2459" spans="1:3" x14ac:dyDescent="0.45">
      <c r="A2459" t="s">
        <v>1342</v>
      </c>
      <c r="B2459">
        <v>6.6</v>
      </c>
      <c r="C2459" t="s">
        <v>320</v>
      </c>
    </row>
    <row r="2460" spans="1:3" x14ac:dyDescent="0.45">
      <c r="A2460" t="s">
        <v>1342</v>
      </c>
      <c r="B2460">
        <v>6.6</v>
      </c>
      <c r="C2460" t="s">
        <v>6200</v>
      </c>
    </row>
    <row r="2461" spans="1:3" x14ac:dyDescent="0.45">
      <c r="A2461" t="s">
        <v>1342</v>
      </c>
      <c r="B2461">
        <v>6.6</v>
      </c>
      <c r="C2461" t="s">
        <v>565</v>
      </c>
    </row>
    <row r="2462" spans="1:3" x14ac:dyDescent="0.45">
      <c r="A2462" t="s">
        <v>1342</v>
      </c>
      <c r="B2462">
        <v>6.6</v>
      </c>
      <c r="C2462" t="s">
        <v>6201</v>
      </c>
    </row>
    <row r="2463" spans="1:3" x14ac:dyDescent="0.45">
      <c r="A2463" t="s">
        <v>1344</v>
      </c>
      <c r="B2463">
        <v>5.5</v>
      </c>
      <c r="C2463" t="s">
        <v>565</v>
      </c>
    </row>
    <row r="2464" spans="1:3" x14ac:dyDescent="0.45">
      <c r="A2464" t="s">
        <v>1345</v>
      </c>
      <c r="B2464">
        <v>5.9</v>
      </c>
      <c r="C2464" t="s">
        <v>451</v>
      </c>
    </row>
    <row r="2465" spans="1:3" x14ac:dyDescent="0.45">
      <c r="A2465" t="s">
        <v>1345</v>
      </c>
      <c r="B2465">
        <v>5.9</v>
      </c>
      <c r="C2465" t="s">
        <v>1152</v>
      </c>
    </row>
    <row r="2466" spans="1:3" x14ac:dyDescent="0.45">
      <c r="A2466" t="s">
        <v>1345</v>
      </c>
      <c r="B2466">
        <v>5.9</v>
      </c>
      <c r="C2466" t="s">
        <v>6205</v>
      </c>
    </row>
    <row r="2467" spans="1:3" x14ac:dyDescent="0.45">
      <c r="A2467" t="s">
        <v>1346</v>
      </c>
      <c r="B2467">
        <v>5.4</v>
      </c>
      <c r="C2467" t="s">
        <v>320</v>
      </c>
    </row>
    <row r="2468" spans="1:3" x14ac:dyDescent="0.45">
      <c r="A2468" t="s">
        <v>1346</v>
      </c>
      <c r="B2468">
        <v>5.4</v>
      </c>
      <c r="C2468" t="s">
        <v>565</v>
      </c>
    </row>
    <row r="2469" spans="1:3" x14ac:dyDescent="0.45">
      <c r="A2469" t="s">
        <v>1346</v>
      </c>
      <c r="B2469">
        <v>5.4</v>
      </c>
      <c r="C2469" t="s">
        <v>6201</v>
      </c>
    </row>
    <row r="2470" spans="1:3" x14ac:dyDescent="0.45">
      <c r="A2470" t="s">
        <v>1348</v>
      </c>
      <c r="B2470">
        <v>6.4</v>
      </c>
      <c r="C2470" t="s">
        <v>451</v>
      </c>
    </row>
    <row r="2471" spans="1:3" x14ac:dyDescent="0.45">
      <c r="A2471" t="s">
        <v>1348</v>
      </c>
      <c r="B2471">
        <v>6.4</v>
      </c>
      <c r="C2471" t="s">
        <v>3824</v>
      </c>
    </row>
    <row r="2472" spans="1:3" x14ac:dyDescent="0.45">
      <c r="A2472" t="s">
        <v>1348</v>
      </c>
      <c r="B2472">
        <v>6.4</v>
      </c>
      <c r="C2472" t="s">
        <v>3302</v>
      </c>
    </row>
    <row r="2473" spans="1:3" x14ac:dyDescent="0.45">
      <c r="A2473" t="s">
        <v>1350</v>
      </c>
      <c r="B2473">
        <v>5.7</v>
      </c>
      <c r="C2473" t="s">
        <v>1152</v>
      </c>
    </row>
    <row r="2474" spans="1:3" x14ac:dyDescent="0.45">
      <c r="A2474" t="s">
        <v>1350</v>
      </c>
      <c r="B2474">
        <v>5.7</v>
      </c>
      <c r="C2474" t="s">
        <v>5546</v>
      </c>
    </row>
    <row r="2475" spans="1:3" x14ac:dyDescent="0.45">
      <c r="A2475" t="s">
        <v>1351</v>
      </c>
      <c r="B2475">
        <v>6.7</v>
      </c>
      <c r="C2475" t="s">
        <v>565</v>
      </c>
    </row>
    <row r="2476" spans="1:3" x14ac:dyDescent="0.45">
      <c r="A2476" t="s">
        <v>1351</v>
      </c>
      <c r="B2476">
        <v>6.7</v>
      </c>
      <c r="C2476" t="s">
        <v>1152</v>
      </c>
    </row>
    <row r="2477" spans="1:3" x14ac:dyDescent="0.45">
      <c r="A2477" t="s">
        <v>1351</v>
      </c>
      <c r="B2477">
        <v>6.7</v>
      </c>
      <c r="C2477" t="s">
        <v>6199</v>
      </c>
    </row>
    <row r="2478" spans="1:3" x14ac:dyDescent="0.45">
      <c r="A2478" t="s">
        <v>1351</v>
      </c>
      <c r="B2478">
        <v>6.7</v>
      </c>
      <c r="C2478" t="s">
        <v>5546</v>
      </c>
    </row>
    <row r="2479" spans="1:3" x14ac:dyDescent="0.45">
      <c r="A2479" t="s">
        <v>1352</v>
      </c>
      <c r="B2479">
        <v>7.1</v>
      </c>
      <c r="C2479" t="s">
        <v>451</v>
      </c>
    </row>
    <row r="2480" spans="1:3" x14ac:dyDescent="0.45">
      <c r="A2480" t="s">
        <v>1352</v>
      </c>
      <c r="B2480">
        <v>7.1</v>
      </c>
      <c r="C2480" t="s">
        <v>565</v>
      </c>
    </row>
    <row r="2481" spans="1:3" x14ac:dyDescent="0.45">
      <c r="A2481" t="s">
        <v>1352</v>
      </c>
      <c r="B2481">
        <v>7.1</v>
      </c>
      <c r="C2481" t="s">
        <v>6206</v>
      </c>
    </row>
    <row r="2482" spans="1:3" x14ac:dyDescent="0.45">
      <c r="A2482" t="s">
        <v>1352</v>
      </c>
      <c r="B2482">
        <v>7.1</v>
      </c>
      <c r="C2482" t="s">
        <v>3302</v>
      </c>
    </row>
    <row r="2483" spans="1:3" x14ac:dyDescent="0.45">
      <c r="A2483" t="s">
        <v>1353</v>
      </c>
      <c r="B2483">
        <v>6.8</v>
      </c>
      <c r="C2483" t="s">
        <v>1152</v>
      </c>
    </row>
    <row r="2484" spans="1:3" x14ac:dyDescent="0.45">
      <c r="A2484" t="s">
        <v>1353</v>
      </c>
      <c r="B2484">
        <v>6.8</v>
      </c>
      <c r="C2484" t="s">
        <v>6205</v>
      </c>
    </row>
    <row r="2485" spans="1:3" x14ac:dyDescent="0.45">
      <c r="A2485" t="s">
        <v>1356</v>
      </c>
      <c r="B2485">
        <v>6.5</v>
      </c>
      <c r="C2485" t="s">
        <v>1152</v>
      </c>
    </row>
    <row r="2486" spans="1:3" x14ac:dyDescent="0.45">
      <c r="A2486" t="s">
        <v>1356</v>
      </c>
      <c r="B2486">
        <v>6.5</v>
      </c>
      <c r="C2486" t="s">
        <v>5546</v>
      </c>
    </row>
    <row r="2487" spans="1:3" x14ac:dyDescent="0.45">
      <c r="A2487" t="s">
        <v>1356</v>
      </c>
      <c r="B2487">
        <v>6.5</v>
      </c>
      <c r="C2487" t="s">
        <v>4585</v>
      </c>
    </row>
    <row r="2488" spans="1:3" x14ac:dyDescent="0.45">
      <c r="A2488" t="s">
        <v>1357</v>
      </c>
      <c r="B2488">
        <v>7.6</v>
      </c>
      <c r="C2488" t="s">
        <v>6206</v>
      </c>
    </row>
    <row r="2489" spans="1:3" x14ac:dyDescent="0.45">
      <c r="A2489" t="s">
        <v>1357</v>
      </c>
      <c r="B2489">
        <v>7.6</v>
      </c>
      <c r="C2489" t="s">
        <v>1152</v>
      </c>
    </row>
    <row r="2490" spans="1:3" x14ac:dyDescent="0.45">
      <c r="A2490" t="s">
        <v>1357</v>
      </c>
      <c r="B2490">
        <v>7.6</v>
      </c>
      <c r="C2490" t="s">
        <v>3302</v>
      </c>
    </row>
    <row r="2491" spans="1:3" x14ac:dyDescent="0.45">
      <c r="A2491" t="s">
        <v>1358</v>
      </c>
      <c r="B2491">
        <v>5.5</v>
      </c>
      <c r="C2491" t="s">
        <v>451</v>
      </c>
    </row>
    <row r="2492" spans="1:3" x14ac:dyDescent="0.45">
      <c r="A2492" t="s">
        <v>1358</v>
      </c>
      <c r="B2492">
        <v>5.5</v>
      </c>
      <c r="C2492" t="s">
        <v>320</v>
      </c>
    </row>
    <row r="2493" spans="1:3" x14ac:dyDescent="0.45">
      <c r="A2493" t="s">
        <v>1358</v>
      </c>
      <c r="B2493">
        <v>5.5</v>
      </c>
      <c r="C2493" t="s">
        <v>6199</v>
      </c>
    </row>
    <row r="2494" spans="1:3" x14ac:dyDescent="0.45">
      <c r="A2494" t="s">
        <v>1358</v>
      </c>
      <c r="B2494">
        <v>5.5</v>
      </c>
      <c r="C2494" t="s">
        <v>3302</v>
      </c>
    </row>
    <row r="2495" spans="1:3" x14ac:dyDescent="0.45">
      <c r="A2495" t="s">
        <v>1360</v>
      </c>
      <c r="B2495">
        <v>6.5</v>
      </c>
      <c r="C2495" t="s">
        <v>451</v>
      </c>
    </row>
    <row r="2496" spans="1:3" x14ac:dyDescent="0.45">
      <c r="A2496" t="s">
        <v>1360</v>
      </c>
      <c r="B2496">
        <v>6.5</v>
      </c>
      <c r="C2496" t="s">
        <v>1152</v>
      </c>
    </row>
    <row r="2497" spans="1:3" x14ac:dyDescent="0.45">
      <c r="A2497" t="s">
        <v>1360</v>
      </c>
      <c r="B2497">
        <v>6.5</v>
      </c>
      <c r="C2497" t="s">
        <v>3302</v>
      </c>
    </row>
    <row r="2498" spans="1:3" x14ac:dyDescent="0.45">
      <c r="A2498" t="s">
        <v>1361</v>
      </c>
      <c r="B2498">
        <v>7</v>
      </c>
      <c r="C2498" t="s">
        <v>451</v>
      </c>
    </row>
    <row r="2499" spans="1:3" x14ac:dyDescent="0.45">
      <c r="A2499" t="s">
        <v>1361</v>
      </c>
      <c r="B2499">
        <v>7</v>
      </c>
      <c r="C2499" t="s">
        <v>6206</v>
      </c>
    </row>
    <row r="2500" spans="1:3" x14ac:dyDescent="0.45">
      <c r="A2500" t="s">
        <v>1361</v>
      </c>
      <c r="B2500">
        <v>7</v>
      </c>
      <c r="C2500" t="s">
        <v>6203</v>
      </c>
    </row>
    <row r="2501" spans="1:3" x14ac:dyDescent="0.45">
      <c r="A2501" t="s">
        <v>1361</v>
      </c>
      <c r="B2501">
        <v>7</v>
      </c>
      <c r="C2501" t="s">
        <v>3302</v>
      </c>
    </row>
    <row r="2502" spans="1:3" x14ac:dyDescent="0.45">
      <c r="A2502" t="s">
        <v>1362</v>
      </c>
      <c r="B2502">
        <v>5.8</v>
      </c>
      <c r="C2502" t="s">
        <v>451</v>
      </c>
    </row>
    <row r="2503" spans="1:3" x14ac:dyDescent="0.45">
      <c r="A2503" t="s">
        <v>1362</v>
      </c>
      <c r="B2503">
        <v>5.8</v>
      </c>
      <c r="C2503" t="s">
        <v>3824</v>
      </c>
    </row>
    <row r="2504" spans="1:3" x14ac:dyDescent="0.45">
      <c r="A2504" t="s">
        <v>1362</v>
      </c>
      <c r="B2504">
        <v>5.8</v>
      </c>
      <c r="C2504" t="s">
        <v>3302</v>
      </c>
    </row>
    <row r="2505" spans="1:3" x14ac:dyDescent="0.45">
      <c r="A2505" t="s">
        <v>1365</v>
      </c>
      <c r="B2505">
        <v>7.3</v>
      </c>
      <c r="C2505" t="s">
        <v>23</v>
      </c>
    </row>
    <row r="2506" spans="1:3" x14ac:dyDescent="0.45">
      <c r="A2506" t="s">
        <v>1365</v>
      </c>
      <c r="B2506">
        <v>7.3</v>
      </c>
      <c r="C2506" t="s">
        <v>6209</v>
      </c>
    </row>
    <row r="2507" spans="1:3" x14ac:dyDescent="0.45">
      <c r="A2507" t="s">
        <v>1367</v>
      </c>
      <c r="B2507">
        <v>6.6</v>
      </c>
      <c r="C2507" t="s">
        <v>1152</v>
      </c>
    </row>
    <row r="2508" spans="1:3" x14ac:dyDescent="0.45">
      <c r="A2508" t="s">
        <v>1367</v>
      </c>
      <c r="B2508">
        <v>6.6</v>
      </c>
      <c r="C2508" t="s">
        <v>3302</v>
      </c>
    </row>
    <row r="2509" spans="1:3" x14ac:dyDescent="0.45">
      <c r="A2509" t="s">
        <v>1369</v>
      </c>
      <c r="B2509">
        <v>4.4000000000000004</v>
      </c>
      <c r="C2509" t="s">
        <v>451</v>
      </c>
    </row>
    <row r="2510" spans="1:3" x14ac:dyDescent="0.45">
      <c r="A2510" t="s">
        <v>1369</v>
      </c>
      <c r="B2510">
        <v>4.4000000000000004</v>
      </c>
      <c r="C2510" t="s">
        <v>320</v>
      </c>
    </row>
    <row r="2511" spans="1:3" x14ac:dyDescent="0.45">
      <c r="A2511" t="s">
        <v>1369</v>
      </c>
      <c r="B2511">
        <v>4.4000000000000004</v>
      </c>
      <c r="C2511" t="s">
        <v>565</v>
      </c>
    </row>
    <row r="2512" spans="1:3" x14ac:dyDescent="0.45">
      <c r="A2512" t="s">
        <v>1369</v>
      </c>
      <c r="B2512">
        <v>4.4000000000000004</v>
      </c>
      <c r="C2512" t="s">
        <v>6206</v>
      </c>
    </row>
    <row r="2513" spans="1:3" x14ac:dyDescent="0.45">
      <c r="A2513" t="s">
        <v>1371</v>
      </c>
      <c r="B2513">
        <v>7.7</v>
      </c>
      <c r="C2513" t="s">
        <v>6200</v>
      </c>
    </row>
    <row r="2514" spans="1:3" x14ac:dyDescent="0.45">
      <c r="A2514" t="s">
        <v>1371</v>
      </c>
      <c r="B2514">
        <v>7.7</v>
      </c>
      <c r="C2514" t="s">
        <v>6201</v>
      </c>
    </row>
    <row r="2515" spans="1:3" x14ac:dyDescent="0.45">
      <c r="A2515" t="s">
        <v>1371</v>
      </c>
      <c r="B2515">
        <v>7.7</v>
      </c>
      <c r="C2515" t="s">
        <v>6199</v>
      </c>
    </row>
    <row r="2516" spans="1:3" x14ac:dyDescent="0.45">
      <c r="A2516" t="s">
        <v>1372</v>
      </c>
      <c r="B2516">
        <v>5</v>
      </c>
      <c r="C2516" t="s">
        <v>3824</v>
      </c>
    </row>
    <row r="2517" spans="1:3" x14ac:dyDescent="0.45">
      <c r="A2517" t="s">
        <v>1372</v>
      </c>
      <c r="B2517">
        <v>5</v>
      </c>
      <c r="C2517" t="s">
        <v>3302</v>
      </c>
    </row>
    <row r="2518" spans="1:3" x14ac:dyDescent="0.45">
      <c r="A2518" t="s">
        <v>1373</v>
      </c>
      <c r="B2518">
        <v>7.7</v>
      </c>
      <c r="C2518" t="s">
        <v>451</v>
      </c>
    </row>
    <row r="2519" spans="1:3" x14ac:dyDescent="0.45">
      <c r="A2519" t="s">
        <v>1373</v>
      </c>
      <c r="B2519">
        <v>7.7</v>
      </c>
      <c r="C2519" t="s">
        <v>6206</v>
      </c>
    </row>
    <row r="2520" spans="1:3" x14ac:dyDescent="0.45">
      <c r="A2520" t="s">
        <v>1373</v>
      </c>
      <c r="B2520">
        <v>7.7</v>
      </c>
      <c r="C2520" t="s">
        <v>1152</v>
      </c>
    </row>
    <row r="2521" spans="1:3" x14ac:dyDescent="0.45">
      <c r="A2521" t="s">
        <v>1373</v>
      </c>
      <c r="B2521">
        <v>7.7</v>
      </c>
      <c r="C2521" t="s">
        <v>3302</v>
      </c>
    </row>
    <row r="2522" spans="1:3" x14ac:dyDescent="0.45">
      <c r="A2522" t="s">
        <v>1375</v>
      </c>
      <c r="B2522">
        <v>4.4000000000000004</v>
      </c>
      <c r="C2522" t="s">
        <v>565</v>
      </c>
    </row>
    <row r="2523" spans="1:3" x14ac:dyDescent="0.45">
      <c r="A2523" t="s">
        <v>1375</v>
      </c>
      <c r="B2523">
        <v>4.4000000000000004</v>
      </c>
      <c r="C2523" t="s">
        <v>6201</v>
      </c>
    </row>
    <row r="2524" spans="1:3" x14ac:dyDescent="0.45">
      <c r="A2524" t="s">
        <v>1375</v>
      </c>
      <c r="B2524">
        <v>4.4000000000000004</v>
      </c>
      <c r="C2524" t="s">
        <v>6199</v>
      </c>
    </row>
    <row r="2525" spans="1:3" x14ac:dyDescent="0.45">
      <c r="A2525" t="s">
        <v>1376</v>
      </c>
      <c r="B2525">
        <v>6.1</v>
      </c>
      <c r="C2525" t="s">
        <v>565</v>
      </c>
    </row>
    <row r="2526" spans="1:3" x14ac:dyDescent="0.45">
      <c r="A2526" t="s">
        <v>1376</v>
      </c>
      <c r="B2526">
        <v>6.1</v>
      </c>
      <c r="C2526" t="s">
        <v>6206</v>
      </c>
    </row>
    <row r="2527" spans="1:3" x14ac:dyDescent="0.45">
      <c r="A2527" t="s">
        <v>1378</v>
      </c>
      <c r="B2527">
        <v>5.4</v>
      </c>
      <c r="C2527" t="s">
        <v>565</v>
      </c>
    </row>
    <row r="2528" spans="1:3" x14ac:dyDescent="0.45">
      <c r="A2528" t="s">
        <v>1378</v>
      </c>
      <c r="B2528">
        <v>5.4</v>
      </c>
      <c r="C2528" t="s">
        <v>6201</v>
      </c>
    </row>
    <row r="2529" spans="1:3" x14ac:dyDescent="0.45">
      <c r="A2529" t="s">
        <v>1380</v>
      </c>
      <c r="B2529">
        <v>6.8</v>
      </c>
      <c r="C2529" t="s">
        <v>451</v>
      </c>
    </row>
    <row r="2530" spans="1:3" x14ac:dyDescent="0.45">
      <c r="A2530" t="s">
        <v>1380</v>
      </c>
      <c r="B2530">
        <v>6.8</v>
      </c>
      <c r="C2530" t="s">
        <v>6199</v>
      </c>
    </row>
    <row r="2531" spans="1:3" x14ac:dyDescent="0.45">
      <c r="A2531" t="s">
        <v>1380</v>
      </c>
      <c r="B2531">
        <v>6.8</v>
      </c>
      <c r="C2531" t="s">
        <v>2124</v>
      </c>
    </row>
    <row r="2532" spans="1:3" x14ac:dyDescent="0.45">
      <c r="A2532" t="s">
        <v>1380</v>
      </c>
      <c r="B2532">
        <v>6.8</v>
      </c>
      <c r="C2532" t="s">
        <v>3824</v>
      </c>
    </row>
    <row r="2533" spans="1:3" x14ac:dyDescent="0.45">
      <c r="A2533" t="s">
        <v>1382</v>
      </c>
      <c r="B2533">
        <v>6.5</v>
      </c>
      <c r="C2533" t="s">
        <v>1152</v>
      </c>
    </row>
    <row r="2534" spans="1:3" x14ac:dyDescent="0.45">
      <c r="A2534" t="s">
        <v>1384</v>
      </c>
      <c r="B2534">
        <v>7</v>
      </c>
      <c r="C2534" t="s">
        <v>320</v>
      </c>
    </row>
    <row r="2535" spans="1:3" x14ac:dyDescent="0.45">
      <c r="A2535" t="s">
        <v>1384</v>
      </c>
      <c r="B2535">
        <v>7</v>
      </c>
      <c r="C2535" t="s">
        <v>6200</v>
      </c>
    </row>
    <row r="2536" spans="1:3" x14ac:dyDescent="0.45">
      <c r="A2536" t="s">
        <v>1384</v>
      </c>
      <c r="B2536">
        <v>7</v>
      </c>
      <c r="C2536" t="s">
        <v>565</v>
      </c>
    </row>
    <row r="2537" spans="1:3" x14ac:dyDescent="0.45">
      <c r="A2537" t="s">
        <v>1384</v>
      </c>
      <c r="B2537">
        <v>7</v>
      </c>
      <c r="C2537" t="s">
        <v>6201</v>
      </c>
    </row>
    <row r="2538" spans="1:3" x14ac:dyDescent="0.45">
      <c r="A2538" t="s">
        <v>1384</v>
      </c>
      <c r="B2538">
        <v>7</v>
      </c>
      <c r="C2538" t="s">
        <v>6199</v>
      </c>
    </row>
    <row r="2539" spans="1:3" x14ac:dyDescent="0.45">
      <c r="A2539" t="s">
        <v>1385</v>
      </c>
      <c r="B2539">
        <v>6.3</v>
      </c>
      <c r="C2539" t="s">
        <v>451</v>
      </c>
    </row>
    <row r="2540" spans="1:3" x14ac:dyDescent="0.45">
      <c r="A2540" t="s">
        <v>1385</v>
      </c>
      <c r="B2540">
        <v>6.3</v>
      </c>
      <c r="C2540" t="s">
        <v>320</v>
      </c>
    </row>
    <row r="2541" spans="1:3" x14ac:dyDescent="0.45">
      <c r="A2541" t="s">
        <v>1385</v>
      </c>
      <c r="B2541">
        <v>6.3</v>
      </c>
      <c r="C2541" t="s">
        <v>6206</v>
      </c>
    </row>
    <row r="2542" spans="1:3" x14ac:dyDescent="0.45">
      <c r="A2542" t="s">
        <v>1385</v>
      </c>
      <c r="B2542">
        <v>6.3</v>
      </c>
      <c r="C2542" t="s">
        <v>3302</v>
      </c>
    </row>
    <row r="2543" spans="1:3" x14ac:dyDescent="0.45">
      <c r="A2543" t="s">
        <v>1386</v>
      </c>
      <c r="B2543">
        <v>6.3</v>
      </c>
      <c r="C2543" t="s">
        <v>451</v>
      </c>
    </row>
    <row r="2544" spans="1:3" x14ac:dyDescent="0.45">
      <c r="A2544" t="s">
        <v>1386</v>
      </c>
      <c r="B2544">
        <v>6.3</v>
      </c>
      <c r="C2544" t="s">
        <v>6203</v>
      </c>
    </row>
    <row r="2545" spans="1:3" x14ac:dyDescent="0.45">
      <c r="A2545" t="s">
        <v>1386</v>
      </c>
      <c r="B2545">
        <v>6.3</v>
      </c>
      <c r="C2545" t="s">
        <v>3824</v>
      </c>
    </row>
    <row r="2546" spans="1:3" x14ac:dyDescent="0.45">
      <c r="A2546" t="s">
        <v>1386</v>
      </c>
      <c r="B2546">
        <v>6.3</v>
      </c>
      <c r="C2546" t="s">
        <v>3302</v>
      </c>
    </row>
    <row r="2547" spans="1:3" x14ac:dyDescent="0.45">
      <c r="A2547" t="s">
        <v>1388</v>
      </c>
      <c r="B2547">
        <v>6.1</v>
      </c>
      <c r="C2547" t="s">
        <v>1152</v>
      </c>
    </row>
    <row r="2548" spans="1:3" x14ac:dyDescent="0.45">
      <c r="A2548" t="s">
        <v>1388</v>
      </c>
      <c r="B2548">
        <v>6.1</v>
      </c>
      <c r="C2548" t="s">
        <v>5546</v>
      </c>
    </row>
    <row r="2549" spans="1:3" x14ac:dyDescent="0.45">
      <c r="A2549" t="s">
        <v>1390</v>
      </c>
      <c r="B2549">
        <v>6.1</v>
      </c>
      <c r="C2549" t="s">
        <v>320</v>
      </c>
    </row>
    <row r="2550" spans="1:3" x14ac:dyDescent="0.45">
      <c r="A2550" t="s">
        <v>1390</v>
      </c>
      <c r="B2550">
        <v>6.1</v>
      </c>
      <c r="C2550" t="s">
        <v>6200</v>
      </c>
    </row>
    <row r="2551" spans="1:3" x14ac:dyDescent="0.45">
      <c r="A2551" t="s">
        <v>1390</v>
      </c>
      <c r="B2551">
        <v>6.1</v>
      </c>
      <c r="C2551" t="s">
        <v>565</v>
      </c>
    </row>
    <row r="2552" spans="1:3" x14ac:dyDescent="0.45">
      <c r="A2552" t="s">
        <v>1390</v>
      </c>
      <c r="B2552">
        <v>6.1</v>
      </c>
      <c r="C2552" t="s">
        <v>6201</v>
      </c>
    </row>
    <row r="2553" spans="1:3" x14ac:dyDescent="0.45">
      <c r="A2553" t="s">
        <v>1390</v>
      </c>
      <c r="B2553">
        <v>6.1</v>
      </c>
      <c r="C2553" t="s">
        <v>6199</v>
      </c>
    </row>
    <row r="2554" spans="1:3" x14ac:dyDescent="0.45">
      <c r="A2554" t="s">
        <v>1392</v>
      </c>
      <c r="B2554">
        <v>5.3</v>
      </c>
      <c r="C2554" t="s">
        <v>451</v>
      </c>
    </row>
    <row r="2555" spans="1:3" x14ac:dyDescent="0.45">
      <c r="A2555" t="s">
        <v>1392</v>
      </c>
      <c r="B2555">
        <v>5.3</v>
      </c>
      <c r="C2555" t="s">
        <v>565</v>
      </c>
    </row>
    <row r="2556" spans="1:3" x14ac:dyDescent="0.45">
      <c r="A2556" t="s">
        <v>1392</v>
      </c>
      <c r="B2556">
        <v>5.3</v>
      </c>
      <c r="C2556" t="s">
        <v>3824</v>
      </c>
    </row>
    <row r="2557" spans="1:3" x14ac:dyDescent="0.45">
      <c r="A2557" t="s">
        <v>1394</v>
      </c>
      <c r="B2557">
        <v>5.4</v>
      </c>
      <c r="C2557" t="s">
        <v>451</v>
      </c>
    </row>
    <row r="2558" spans="1:3" x14ac:dyDescent="0.45">
      <c r="A2558" t="s">
        <v>1394</v>
      </c>
      <c r="B2558">
        <v>5.4</v>
      </c>
      <c r="C2558" t="s">
        <v>3302</v>
      </c>
    </row>
    <row r="2559" spans="1:3" x14ac:dyDescent="0.45">
      <c r="A2559" t="s">
        <v>1395</v>
      </c>
      <c r="B2559">
        <v>6.2</v>
      </c>
      <c r="C2559" t="s">
        <v>451</v>
      </c>
    </row>
    <row r="2560" spans="1:3" x14ac:dyDescent="0.45">
      <c r="A2560" t="s">
        <v>1395</v>
      </c>
      <c r="B2560">
        <v>6.2</v>
      </c>
      <c r="C2560" t="s">
        <v>1152</v>
      </c>
    </row>
    <row r="2561" spans="1:3" x14ac:dyDescent="0.45">
      <c r="A2561" t="s">
        <v>1395</v>
      </c>
      <c r="B2561">
        <v>6.2</v>
      </c>
      <c r="C2561" t="s">
        <v>3302</v>
      </c>
    </row>
    <row r="2562" spans="1:3" x14ac:dyDescent="0.45">
      <c r="A2562" t="s">
        <v>1398</v>
      </c>
      <c r="B2562">
        <v>6.6</v>
      </c>
      <c r="C2562" t="s">
        <v>6208</v>
      </c>
    </row>
    <row r="2563" spans="1:3" x14ac:dyDescent="0.45">
      <c r="A2563" t="s">
        <v>1398</v>
      </c>
      <c r="B2563">
        <v>6.6</v>
      </c>
      <c r="C2563" t="s">
        <v>565</v>
      </c>
    </row>
    <row r="2564" spans="1:3" x14ac:dyDescent="0.45">
      <c r="A2564" t="s">
        <v>1398</v>
      </c>
      <c r="B2564">
        <v>6.6</v>
      </c>
      <c r="C2564" t="s">
        <v>1152</v>
      </c>
    </row>
    <row r="2565" spans="1:3" x14ac:dyDescent="0.45">
      <c r="A2565" t="s">
        <v>1400</v>
      </c>
      <c r="B2565">
        <v>5.9</v>
      </c>
      <c r="C2565" t="s">
        <v>451</v>
      </c>
    </row>
    <row r="2566" spans="1:3" x14ac:dyDescent="0.45">
      <c r="A2566" t="s">
        <v>1400</v>
      </c>
      <c r="B2566">
        <v>5.9</v>
      </c>
      <c r="C2566" t="s">
        <v>6206</v>
      </c>
    </row>
    <row r="2567" spans="1:3" x14ac:dyDescent="0.45">
      <c r="A2567" t="s">
        <v>1400</v>
      </c>
      <c r="B2567">
        <v>5.9</v>
      </c>
      <c r="C2567" t="s">
        <v>1152</v>
      </c>
    </row>
    <row r="2568" spans="1:3" x14ac:dyDescent="0.45">
      <c r="A2568" t="s">
        <v>1400</v>
      </c>
      <c r="B2568">
        <v>5.9</v>
      </c>
      <c r="C2568" t="s">
        <v>3302</v>
      </c>
    </row>
    <row r="2569" spans="1:3" x14ac:dyDescent="0.45">
      <c r="A2569" t="s">
        <v>1403</v>
      </c>
      <c r="B2569">
        <v>6.3</v>
      </c>
      <c r="C2569" t="s">
        <v>451</v>
      </c>
    </row>
    <row r="2570" spans="1:3" x14ac:dyDescent="0.45">
      <c r="A2570" t="s">
        <v>1403</v>
      </c>
      <c r="B2570">
        <v>6.3</v>
      </c>
      <c r="C2570" t="s">
        <v>2124</v>
      </c>
    </row>
    <row r="2571" spans="1:3" x14ac:dyDescent="0.45">
      <c r="A2571" t="s">
        <v>1403</v>
      </c>
      <c r="B2571">
        <v>6.3</v>
      </c>
      <c r="C2571" t="s">
        <v>3824</v>
      </c>
    </row>
    <row r="2572" spans="1:3" x14ac:dyDescent="0.45">
      <c r="A2572" t="s">
        <v>1404</v>
      </c>
      <c r="B2572">
        <v>7.2</v>
      </c>
      <c r="C2572" t="s">
        <v>451</v>
      </c>
    </row>
    <row r="2573" spans="1:3" x14ac:dyDescent="0.45">
      <c r="A2573" t="s">
        <v>1404</v>
      </c>
      <c r="B2573">
        <v>7.2</v>
      </c>
      <c r="C2573" t="s">
        <v>6206</v>
      </c>
    </row>
    <row r="2574" spans="1:3" x14ac:dyDescent="0.45">
      <c r="A2574" t="s">
        <v>1404</v>
      </c>
      <c r="B2574">
        <v>7.2</v>
      </c>
      <c r="C2574" t="s">
        <v>1152</v>
      </c>
    </row>
    <row r="2575" spans="1:3" x14ac:dyDescent="0.45">
      <c r="A2575" t="s">
        <v>1404</v>
      </c>
      <c r="B2575">
        <v>7.2</v>
      </c>
      <c r="C2575" t="s">
        <v>6203</v>
      </c>
    </row>
    <row r="2576" spans="1:3" x14ac:dyDescent="0.45">
      <c r="A2576" t="s">
        <v>1404</v>
      </c>
      <c r="B2576">
        <v>7.2</v>
      </c>
      <c r="C2576" t="s">
        <v>3302</v>
      </c>
    </row>
    <row r="2577" spans="1:3" x14ac:dyDescent="0.45">
      <c r="A2577" t="s">
        <v>1406</v>
      </c>
      <c r="B2577">
        <v>6.8</v>
      </c>
      <c r="C2577" t="s">
        <v>320</v>
      </c>
    </row>
    <row r="2578" spans="1:3" x14ac:dyDescent="0.45">
      <c r="A2578" t="s">
        <v>1406</v>
      </c>
      <c r="B2578">
        <v>6.8</v>
      </c>
      <c r="C2578" t="s">
        <v>6200</v>
      </c>
    </row>
    <row r="2579" spans="1:3" x14ac:dyDescent="0.45">
      <c r="A2579" t="s">
        <v>1406</v>
      </c>
      <c r="B2579">
        <v>6.8</v>
      </c>
      <c r="C2579" t="s">
        <v>565</v>
      </c>
    </row>
    <row r="2580" spans="1:3" x14ac:dyDescent="0.45">
      <c r="A2580" t="s">
        <v>1406</v>
      </c>
      <c r="B2580">
        <v>6.8</v>
      </c>
      <c r="C2580" t="s">
        <v>6201</v>
      </c>
    </row>
    <row r="2581" spans="1:3" x14ac:dyDescent="0.45">
      <c r="A2581" t="s">
        <v>1406</v>
      </c>
      <c r="B2581">
        <v>6.8</v>
      </c>
      <c r="C2581" t="s">
        <v>6199</v>
      </c>
    </row>
    <row r="2582" spans="1:3" x14ac:dyDescent="0.45">
      <c r="A2582" t="s">
        <v>1408</v>
      </c>
      <c r="B2582">
        <v>6.1</v>
      </c>
      <c r="C2582" t="s">
        <v>565</v>
      </c>
    </row>
    <row r="2583" spans="1:3" x14ac:dyDescent="0.45">
      <c r="A2583" t="s">
        <v>1408</v>
      </c>
      <c r="B2583">
        <v>6.1</v>
      </c>
      <c r="C2583" t="s">
        <v>1152</v>
      </c>
    </row>
    <row r="2584" spans="1:3" x14ac:dyDescent="0.45">
      <c r="A2584" t="s">
        <v>1408</v>
      </c>
      <c r="B2584">
        <v>6.1</v>
      </c>
      <c r="C2584" t="s">
        <v>6199</v>
      </c>
    </row>
    <row r="2585" spans="1:3" x14ac:dyDescent="0.45">
      <c r="A2585" t="s">
        <v>1408</v>
      </c>
      <c r="B2585">
        <v>6.1</v>
      </c>
      <c r="C2585" t="s">
        <v>5546</v>
      </c>
    </row>
    <row r="2586" spans="1:3" x14ac:dyDescent="0.45">
      <c r="A2586" t="s">
        <v>1409</v>
      </c>
      <c r="B2586">
        <v>7.8</v>
      </c>
      <c r="C2586" t="s">
        <v>451</v>
      </c>
    </row>
    <row r="2587" spans="1:3" x14ac:dyDescent="0.45">
      <c r="A2587" t="s">
        <v>1409</v>
      </c>
      <c r="B2587">
        <v>7.8</v>
      </c>
      <c r="C2587" t="s">
        <v>320</v>
      </c>
    </row>
    <row r="2588" spans="1:3" x14ac:dyDescent="0.45">
      <c r="A2588" t="s">
        <v>1409</v>
      </c>
      <c r="B2588">
        <v>7.8</v>
      </c>
      <c r="C2588" t="s">
        <v>6200</v>
      </c>
    </row>
    <row r="2589" spans="1:3" x14ac:dyDescent="0.45">
      <c r="A2589" t="s">
        <v>1409</v>
      </c>
      <c r="B2589">
        <v>7.8</v>
      </c>
      <c r="C2589" t="s">
        <v>565</v>
      </c>
    </row>
    <row r="2590" spans="1:3" x14ac:dyDescent="0.45">
      <c r="A2590" t="s">
        <v>1409</v>
      </c>
      <c r="B2590">
        <v>7.8</v>
      </c>
      <c r="C2590" t="s">
        <v>6201</v>
      </c>
    </row>
    <row r="2591" spans="1:3" x14ac:dyDescent="0.45">
      <c r="A2591" t="s">
        <v>1409</v>
      </c>
      <c r="B2591">
        <v>7.8</v>
      </c>
      <c r="C2591" t="s">
        <v>6199</v>
      </c>
    </row>
    <row r="2592" spans="1:3" x14ac:dyDescent="0.45">
      <c r="A2592" t="s">
        <v>1411</v>
      </c>
      <c r="B2592">
        <v>5</v>
      </c>
      <c r="C2592" t="s">
        <v>451</v>
      </c>
    </row>
    <row r="2593" spans="1:3" x14ac:dyDescent="0.45">
      <c r="A2593" t="s">
        <v>1411</v>
      </c>
      <c r="B2593">
        <v>5</v>
      </c>
      <c r="C2593" t="s">
        <v>565</v>
      </c>
    </row>
    <row r="2594" spans="1:3" x14ac:dyDescent="0.45">
      <c r="A2594" t="s">
        <v>1411</v>
      </c>
      <c r="B2594">
        <v>5</v>
      </c>
      <c r="C2594" t="s">
        <v>6206</v>
      </c>
    </row>
    <row r="2595" spans="1:3" x14ac:dyDescent="0.45">
      <c r="A2595" t="s">
        <v>1412</v>
      </c>
      <c r="B2595">
        <v>6.2</v>
      </c>
      <c r="C2595" t="s">
        <v>451</v>
      </c>
    </row>
    <row r="2596" spans="1:3" x14ac:dyDescent="0.45">
      <c r="A2596" t="s">
        <v>1412</v>
      </c>
      <c r="B2596">
        <v>6.2</v>
      </c>
      <c r="C2596" t="s">
        <v>320</v>
      </c>
    </row>
    <row r="2597" spans="1:3" x14ac:dyDescent="0.45">
      <c r="A2597" t="s">
        <v>1412</v>
      </c>
      <c r="B2597">
        <v>6.2</v>
      </c>
      <c r="C2597" t="s">
        <v>6199</v>
      </c>
    </row>
    <row r="2598" spans="1:3" x14ac:dyDescent="0.45">
      <c r="A2598" t="s">
        <v>1412</v>
      </c>
      <c r="B2598">
        <v>6.2</v>
      </c>
      <c r="C2598" t="s">
        <v>3824</v>
      </c>
    </row>
    <row r="2599" spans="1:3" x14ac:dyDescent="0.45">
      <c r="A2599" t="s">
        <v>1412</v>
      </c>
      <c r="B2599">
        <v>6.2</v>
      </c>
      <c r="C2599" t="s">
        <v>3302</v>
      </c>
    </row>
    <row r="2600" spans="1:3" x14ac:dyDescent="0.45">
      <c r="A2600" t="s">
        <v>1414</v>
      </c>
      <c r="B2600">
        <v>6.7</v>
      </c>
      <c r="C2600" t="s">
        <v>451</v>
      </c>
    </row>
    <row r="2601" spans="1:3" x14ac:dyDescent="0.45">
      <c r="A2601" t="s">
        <v>1414</v>
      </c>
      <c r="B2601">
        <v>6.7</v>
      </c>
      <c r="C2601" t="s">
        <v>6206</v>
      </c>
    </row>
    <row r="2602" spans="1:3" x14ac:dyDescent="0.45">
      <c r="A2602" t="s">
        <v>1414</v>
      </c>
      <c r="B2602">
        <v>6.7</v>
      </c>
      <c r="C2602" t="s">
        <v>1152</v>
      </c>
    </row>
    <row r="2603" spans="1:3" x14ac:dyDescent="0.45">
      <c r="A2603" t="s">
        <v>1414</v>
      </c>
      <c r="B2603">
        <v>6.7</v>
      </c>
      <c r="C2603" t="s">
        <v>3302</v>
      </c>
    </row>
    <row r="2604" spans="1:3" x14ac:dyDescent="0.45">
      <c r="A2604" t="s">
        <v>1417</v>
      </c>
      <c r="B2604">
        <v>4.9000000000000004</v>
      </c>
      <c r="C2604" t="s">
        <v>320</v>
      </c>
    </row>
    <row r="2605" spans="1:3" x14ac:dyDescent="0.45">
      <c r="A2605" t="s">
        <v>1417</v>
      </c>
      <c r="B2605">
        <v>4.9000000000000004</v>
      </c>
      <c r="C2605" t="s">
        <v>565</v>
      </c>
    </row>
    <row r="2606" spans="1:3" x14ac:dyDescent="0.45">
      <c r="A2606" t="s">
        <v>1419</v>
      </c>
      <c r="B2606">
        <v>7.4</v>
      </c>
      <c r="C2606" t="s">
        <v>6208</v>
      </c>
    </row>
    <row r="2607" spans="1:3" x14ac:dyDescent="0.45">
      <c r="A2607" t="s">
        <v>1419</v>
      </c>
      <c r="B2607">
        <v>7.4</v>
      </c>
      <c r="C2607" t="s">
        <v>1152</v>
      </c>
    </row>
    <row r="2608" spans="1:3" x14ac:dyDescent="0.45">
      <c r="A2608" t="s">
        <v>1419</v>
      </c>
      <c r="B2608">
        <v>7.4</v>
      </c>
      <c r="C2608" t="s">
        <v>6204</v>
      </c>
    </row>
    <row r="2609" spans="1:3" x14ac:dyDescent="0.45">
      <c r="A2609" t="s">
        <v>1419</v>
      </c>
      <c r="B2609">
        <v>7.4</v>
      </c>
      <c r="C2609" t="s">
        <v>6205</v>
      </c>
    </row>
    <row r="2610" spans="1:3" x14ac:dyDescent="0.45">
      <c r="A2610" t="s">
        <v>1422</v>
      </c>
      <c r="B2610">
        <v>6.2</v>
      </c>
      <c r="C2610" t="s">
        <v>565</v>
      </c>
    </row>
    <row r="2611" spans="1:3" x14ac:dyDescent="0.45">
      <c r="A2611" t="s">
        <v>1422</v>
      </c>
      <c r="B2611">
        <v>6.2</v>
      </c>
      <c r="C2611" t="s">
        <v>6206</v>
      </c>
    </row>
    <row r="2612" spans="1:3" x14ac:dyDescent="0.45">
      <c r="A2612" t="s">
        <v>1422</v>
      </c>
      <c r="B2612">
        <v>6.2</v>
      </c>
      <c r="C2612" t="s">
        <v>5546</v>
      </c>
    </row>
    <row r="2613" spans="1:3" x14ac:dyDescent="0.45">
      <c r="A2613" t="s">
        <v>1422</v>
      </c>
      <c r="B2613">
        <v>6.2</v>
      </c>
      <c r="C2613" t="s">
        <v>3302</v>
      </c>
    </row>
    <row r="2614" spans="1:3" x14ac:dyDescent="0.45">
      <c r="A2614" t="s">
        <v>1424</v>
      </c>
      <c r="B2614">
        <v>4.9000000000000004</v>
      </c>
      <c r="C2614" t="s">
        <v>565</v>
      </c>
    </row>
    <row r="2615" spans="1:3" x14ac:dyDescent="0.45">
      <c r="A2615" t="s">
        <v>1424</v>
      </c>
      <c r="B2615">
        <v>4.9000000000000004</v>
      </c>
      <c r="C2615" t="s">
        <v>6201</v>
      </c>
    </row>
    <row r="2616" spans="1:3" x14ac:dyDescent="0.45">
      <c r="A2616" t="s">
        <v>1424</v>
      </c>
      <c r="B2616">
        <v>4.9000000000000004</v>
      </c>
      <c r="C2616" t="s">
        <v>3824</v>
      </c>
    </row>
    <row r="2617" spans="1:3" x14ac:dyDescent="0.45">
      <c r="A2617" t="s">
        <v>1425</v>
      </c>
      <c r="B2617">
        <v>6.1</v>
      </c>
      <c r="C2617" t="s">
        <v>451</v>
      </c>
    </row>
    <row r="2618" spans="1:3" x14ac:dyDescent="0.45">
      <c r="A2618" t="s">
        <v>1425</v>
      </c>
      <c r="B2618">
        <v>6.1</v>
      </c>
      <c r="C2618" t="s">
        <v>6206</v>
      </c>
    </row>
    <row r="2619" spans="1:3" x14ac:dyDescent="0.45">
      <c r="A2619" t="s">
        <v>1425</v>
      </c>
      <c r="B2619">
        <v>6.1</v>
      </c>
      <c r="C2619" t="s">
        <v>3302</v>
      </c>
    </row>
    <row r="2620" spans="1:3" x14ac:dyDescent="0.45">
      <c r="A2620" t="s">
        <v>1427</v>
      </c>
      <c r="B2620">
        <v>6.1</v>
      </c>
      <c r="C2620" t="s">
        <v>320</v>
      </c>
    </row>
    <row r="2621" spans="1:3" x14ac:dyDescent="0.45">
      <c r="A2621" t="s">
        <v>1427</v>
      </c>
      <c r="B2621">
        <v>6.1</v>
      </c>
      <c r="C2621" t="s">
        <v>6200</v>
      </c>
    </row>
    <row r="2622" spans="1:3" x14ac:dyDescent="0.45">
      <c r="A2622" t="s">
        <v>1427</v>
      </c>
      <c r="B2622">
        <v>6.1</v>
      </c>
      <c r="C2622" t="s">
        <v>565</v>
      </c>
    </row>
    <row r="2623" spans="1:3" x14ac:dyDescent="0.45">
      <c r="A2623" t="s">
        <v>1427</v>
      </c>
      <c r="B2623">
        <v>6.1</v>
      </c>
      <c r="C2623" t="s">
        <v>6201</v>
      </c>
    </row>
    <row r="2624" spans="1:3" x14ac:dyDescent="0.45">
      <c r="A2624" t="s">
        <v>1427</v>
      </c>
      <c r="B2624">
        <v>6.1</v>
      </c>
      <c r="C2624" t="s">
        <v>3824</v>
      </c>
    </row>
    <row r="2625" spans="1:3" x14ac:dyDescent="0.45">
      <c r="A2625" t="s">
        <v>1429</v>
      </c>
      <c r="B2625">
        <v>6.4</v>
      </c>
      <c r="C2625" t="s">
        <v>451</v>
      </c>
    </row>
    <row r="2626" spans="1:3" x14ac:dyDescent="0.45">
      <c r="A2626" t="s">
        <v>1429</v>
      </c>
      <c r="B2626">
        <v>6.4</v>
      </c>
      <c r="C2626" t="s">
        <v>320</v>
      </c>
    </row>
    <row r="2627" spans="1:3" x14ac:dyDescent="0.45">
      <c r="A2627" t="s">
        <v>1429</v>
      </c>
      <c r="B2627">
        <v>6.4</v>
      </c>
      <c r="C2627" t="s">
        <v>3824</v>
      </c>
    </row>
    <row r="2628" spans="1:3" x14ac:dyDescent="0.45">
      <c r="A2628" t="s">
        <v>1429</v>
      </c>
      <c r="B2628">
        <v>6.4</v>
      </c>
      <c r="C2628" t="s">
        <v>3302</v>
      </c>
    </row>
    <row r="2629" spans="1:3" x14ac:dyDescent="0.45">
      <c r="A2629" t="s">
        <v>1432</v>
      </c>
      <c r="B2629">
        <v>6.3</v>
      </c>
      <c r="C2629" t="s">
        <v>565</v>
      </c>
    </row>
    <row r="2630" spans="1:3" x14ac:dyDescent="0.45">
      <c r="A2630" t="s">
        <v>1432</v>
      </c>
      <c r="B2630">
        <v>6.3</v>
      </c>
      <c r="C2630" t="s">
        <v>6206</v>
      </c>
    </row>
    <row r="2631" spans="1:3" x14ac:dyDescent="0.45">
      <c r="A2631" t="s">
        <v>1432</v>
      </c>
      <c r="B2631">
        <v>6.3</v>
      </c>
      <c r="C2631" t="s">
        <v>5546</v>
      </c>
    </row>
    <row r="2632" spans="1:3" x14ac:dyDescent="0.45">
      <c r="A2632" t="s">
        <v>1433</v>
      </c>
      <c r="B2632">
        <v>6.6</v>
      </c>
      <c r="C2632" t="s">
        <v>6206</v>
      </c>
    </row>
    <row r="2633" spans="1:3" x14ac:dyDescent="0.45">
      <c r="A2633" t="s">
        <v>1433</v>
      </c>
      <c r="B2633">
        <v>6.6</v>
      </c>
      <c r="C2633" t="s">
        <v>1152</v>
      </c>
    </row>
    <row r="2634" spans="1:3" x14ac:dyDescent="0.45">
      <c r="A2634" t="s">
        <v>1433</v>
      </c>
      <c r="B2634">
        <v>6.6</v>
      </c>
      <c r="C2634" t="s">
        <v>6203</v>
      </c>
    </row>
    <row r="2635" spans="1:3" x14ac:dyDescent="0.45">
      <c r="A2635" t="s">
        <v>1433</v>
      </c>
      <c r="B2635">
        <v>6.6</v>
      </c>
      <c r="C2635" t="s">
        <v>3302</v>
      </c>
    </row>
    <row r="2636" spans="1:3" x14ac:dyDescent="0.45">
      <c r="A2636" t="s">
        <v>1435</v>
      </c>
      <c r="B2636">
        <v>5.7</v>
      </c>
      <c r="C2636" t="s">
        <v>2124</v>
      </c>
    </row>
    <row r="2637" spans="1:3" x14ac:dyDescent="0.45">
      <c r="A2637" t="s">
        <v>1435</v>
      </c>
      <c r="B2637">
        <v>5.7</v>
      </c>
      <c r="C2637" t="s">
        <v>6203</v>
      </c>
    </row>
    <row r="2638" spans="1:3" x14ac:dyDescent="0.45">
      <c r="A2638" t="s">
        <v>1435</v>
      </c>
      <c r="B2638">
        <v>5.7</v>
      </c>
      <c r="C2638" t="s">
        <v>3824</v>
      </c>
    </row>
    <row r="2639" spans="1:3" x14ac:dyDescent="0.45">
      <c r="A2639" t="s">
        <v>1435</v>
      </c>
      <c r="B2639">
        <v>5.7</v>
      </c>
      <c r="C2639" t="s">
        <v>3302</v>
      </c>
    </row>
    <row r="2640" spans="1:3" x14ac:dyDescent="0.45">
      <c r="A2640" t="s">
        <v>1436</v>
      </c>
      <c r="B2640">
        <v>5.9</v>
      </c>
      <c r="C2640" t="s">
        <v>565</v>
      </c>
    </row>
    <row r="2641" spans="1:3" x14ac:dyDescent="0.45">
      <c r="A2641" t="s">
        <v>1436</v>
      </c>
      <c r="B2641">
        <v>5.9</v>
      </c>
      <c r="C2641" t="s">
        <v>6206</v>
      </c>
    </row>
    <row r="2642" spans="1:3" x14ac:dyDescent="0.45">
      <c r="A2642" t="s">
        <v>1437</v>
      </c>
      <c r="B2642">
        <v>6</v>
      </c>
      <c r="C2642" t="s">
        <v>451</v>
      </c>
    </row>
    <row r="2643" spans="1:3" x14ac:dyDescent="0.45">
      <c r="A2643" t="s">
        <v>1437</v>
      </c>
      <c r="B2643">
        <v>6</v>
      </c>
      <c r="C2643" t="s">
        <v>6206</v>
      </c>
    </row>
    <row r="2644" spans="1:3" x14ac:dyDescent="0.45">
      <c r="A2644" t="s">
        <v>1437</v>
      </c>
      <c r="B2644">
        <v>6</v>
      </c>
      <c r="C2644" t="s">
        <v>1152</v>
      </c>
    </row>
    <row r="2645" spans="1:3" x14ac:dyDescent="0.45">
      <c r="A2645" t="s">
        <v>1437</v>
      </c>
      <c r="B2645">
        <v>6</v>
      </c>
      <c r="C2645" t="s">
        <v>6203</v>
      </c>
    </row>
    <row r="2646" spans="1:3" x14ac:dyDescent="0.45">
      <c r="A2646" t="s">
        <v>1437</v>
      </c>
      <c r="B2646">
        <v>6</v>
      </c>
      <c r="C2646" t="s">
        <v>3302</v>
      </c>
    </row>
    <row r="2647" spans="1:3" x14ac:dyDescent="0.45">
      <c r="A2647" t="s">
        <v>1439</v>
      </c>
      <c r="B2647">
        <v>6.1</v>
      </c>
      <c r="C2647" t="s">
        <v>451</v>
      </c>
    </row>
    <row r="2648" spans="1:3" x14ac:dyDescent="0.45">
      <c r="A2648" t="s">
        <v>1439</v>
      </c>
      <c r="B2648">
        <v>6.1</v>
      </c>
      <c r="C2648" t="s">
        <v>6206</v>
      </c>
    </row>
    <row r="2649" spans="1:3" x14ac:dyDescent="0.45">
      <c r="A2649" t="s">
        <v>1439</v>
      </c>
      <c r="B2649">
        <v>6.1</v>
      </c>
      <c r="C2649" t="s">
        <v>1152</v>
      </c>
    </row>
    <row r="2650" spans="1:3" x14ac:dyDescent="0.45">
      <c r="A2650" t="s">
        <v>1439</v>
      </c>
      <c r="B2650">
        <v>6.1</v>
      </c>
      <c r="C2650" t="s">
        <v>3302</v>
      </c>
    </row>
    <row r="2651" spans="1:3" x14ac:dyDescent="0.45">
      <c r="A2651" t="s">
        <v>1441</v>
      </c>
      <c r="B2651">
        <v>6.7</v>
      </c>
      <c r="C2651" t="s">
        <v>6208</v>
      </c>
    </row>
    <row r="2652" spans="1:3" x14ac:dyDescent="0.45">
      <c r="A2652" t="s">
        <v>1441</v>
      </c>
      <c r="B2652">
        <v>6.7</v>
      </c>
      <c r="C2652" t="s">
        <v>1152</v>
      </c>
    </row>
    <row r="2653" spans="1:3" x14ac:dyDescent="0.45">
      <c r="A2653" t="s">
        <v>1441</v>
      </c>
      <c r="B2653">
        <v>6.7</v>
      </c>
      <c r="C2653" t="s">
        <v>6209</v>
      </c>
    </row>
    <row r="2654" spans="1:3" x14ac:dyDescent="0.45">
      <c r="A2654" t="s">
        <v>1443</v>
      </c>
      <c r="B2654">
        <v>6.7</v>
      </c>
      <c r="C2654" t="s">
        <v>1152</v>
      </c>
    </row>
    <row r="2655" spans="1:3" x14ac:dyDescent="0.45">
      <c r="A2655" t="s">
        <v>1443</v>
      </c>
      <c r="B2655">
        <v>6.7</v>
      </c>
      <c r="C2655" t="s">
        <v>6199</v>
      </c>
    </row>
    <row r="2656" spans="1:3" x14ac:dyDescent="0.45">
      <c r="A2656" t="s">
        <v>1443</v>
      </c>
      <c r="B2656">
        <v>6.7</v>
      </c>
      <c r="C2656" t="s">
        <v>6205</v>
      </c>
    </row>
    <row r="2657" spans="1:3" x14ac:dyDescent="0.45">
      <c r="A2657" t="s">
        <v>1445</v>
      </c>
      <c r="B2657">
        <v>7.9</v>
      </c>
      <c r="C2657" t="s">
        <v>320</v>
      </c>
    </row>
    <row r="2658" spans="1:3" x14ac:dyDescent="0.45">
      <c r="A2658" t="s">
        <v>1445</v>
      </c>
      <c r="B2658">
        <v>7.9</v>
      </c>
      <c r="C2658" t="s">
        <v>565</v>
      </c>
    </row>
    <row r="2659" spans="1:3" x14ac:dyDescent="0.45">
      <c r="A2659" t="s">
        <v>1445</v>
      </c>
      <c r="B2659">
        <v>7.9</v>
      </c>
      <c r="C2659" t="s">
        <v>1152</v>
      </c>
    </row>
    <row r="2660" spans="1:3" x14ac:dyDescent="0.45">
      <c r="A2660" t="s">
        <v>1445</v>
      </c>
      <c r="B2660">
        <v>7.9</v>
      </c>
      <c r="C2660" t="s">
        <v>6209</v>
      </c>
    </row>
    <row r="2661" spans="1:3" x14ac:dyDescent="0.45">
      <c r="A2661" t="s">
        <v>1447</v>
      </c>
      <c r="B2661">
        <v>4.3</v>
      </c>
      <c r="C2661" t="s">
        <v>451</v>
      </c>
    </row>
    <row r="2662" spans="1:3" x14ac:dyDescent="0.45">
      <c r="A2662" t="s">
        <v>1447</v>
      </c>
      <c r="B2662">
        <v>4.3</v>
      </c>
      <c r="C2662" t="s">
        <v>320</v>
      </c>
    </row>
    <row r="2663" spans="1:3" x14ac:dyDescent="0.45">
      <c r="A2663" t="s">
        <v>1447</v>
      </c>
      <c r="B2663">
        <v>4.3</v>
      </c>
      <c r="C2663" t="s">
        <v>6206</v>
      </c>
    </row>
    <row r="2664" spans="1:3" x14ac:dyDescent="0.45">
      <c r="A2664" t="s">
        <v>1447</v>
      </c>
      <c r="B2664">
        <v>4.3</v>
      </c>
      <c r="C2664" t="s">
        <v>3302</v>
      </c>
    </row>
    <row r="2665" spans="1:3" x14ac:dyDescent="0.45">
      <c r="A2665" t="s">
        <v>1450</v>
      </c>
      <c r="B2665">
        <v>5.7</v>
      </c>
      <c r="C2665" t="s">
        <v>451</v>
      </c>
    </row>
    <row r="2666" spans="1:3" x14ac:dyDescent="0.45">
      <c r="A2666" t="s">
        <v>1450</v>
      </c>
      <c r="B2666">
        <v>5.7</v>
      </c>
      <c r="C2666" t="s">
        <v>6199</v>
      </c>
    </row>
    <row r="2667" spans="1:3" x14ac:dyDescent="0.45">
      <c r="A2667" t="s">
        <v>1450</v>
      </c>
      <c r="B2667">
        <v>5.7</v>
      </c>
      <c r="C2667" t="s">
        <v>2124</v>
      </c>
    </row>
    <row r="2668" spans="1:3" x14ac:dyDescent="0.45">
      <c r="A2668" t="s">
        <v>1450</v>
      </c>
      <c r="B2668">
        <v>5.7</v>
      </c>
      <c r="C2668" t="s">
        <v>3824</v>
      </c>
    </row>
    <row r="2669" spans="1:3" x14ac:dyDescent="0.45">
      <c r="A2669" t="s">
        <v>1450</v>
      </c>
      <c r="B2669">
        <v>5.7</v>
      </c>
      <c r="C2669" t="s">
        <v>3302</v>
      </c>
    </row>
    <row r="2670" spans="1:3" x14ac:dyDescent="0.45">
      <c r="A2670" t="s">
        <v>1453</v>
      </c>
      <c r="B2670">
        <v>6.7</v>
      </c>
      <c r="C2670" t="s">
        <v>320</v>
      </c>
    </row>
    <row r="2671" spans="1:3" x14ac:dyDescent="0.45">
      <c r="A2671" t="s">
        <v>1453</v>
      </c>
      <c r="B2671">
        <v>6.7</v>
      </c>
      <c r="C2671" t="s">
        <v>6200</v>
      </c>
    </row>
    <row r="2672" spans="1:3" x14ac:dyDescent="0.45">
      <c r="A2672" t="s">
        <v>1453</v>
      </c>
      <c r="B2672">
        <v>6.7</v>
      </c>
      <c r="C2672" t="s">
        <v>565</v>
      </c>
    </row>
    <row r="2673" spans="1:3" x14ac:dyDescent="0.45">
      <c r="A2673" t="s">
        <v>1453</v>
      </c>
      <c r="B2673">
        <v>6.7</v>
      </c>
      <c r="C2673" t="s">
        <v>1152</v>
      </c>
    </row>
    <row r="2674" spans="1:3" x14ac:dyDescent="0.45">
      <c r="A2674" t="s">
        <v>1453</v>
      </c>
      <c r="B2674">
        <v>6.7</v>
      </c>
      <c r="C2674" t="s">
        <v>6201</v>
      </c>
    </row>
    <row r="2675" spans="1:3" x14ac:dyDescent="0.45">
      <c r="A2675" t="s">
        <v>1453</v>
      </c>
      <c r="B2675">
        <v>6.7</v>
      </c>
      <c r="C2675" t="s">
        <v>6199</v>
      </c>
    </row>
    <row r="2676" spans="1:3" x14ac:dyDescent="0.45">
      <c r="A2676" t="s">
        <v>1453</v>
      </c>
      <c r="B2676">
        <v>6.7</v>
      </c>
      <c r="C2676" t="s">
        <v>5546</v>
      </c>
    </row>
    <row r="2677" spans="1:3" x14ac:dyDescent="0.45">
      <c r="A2677" t="s">
        <v>1455</v>
      </c>
      <c r="B2677">
        <v>6.7</v>
      </c>
      <c r="C2677" t="s">
        <v>2124</v>
      </c>
    </row>
    <row r="2678" spans="1:3" x14ac:dyDescent="0.45">
      <c r="A2678" t="s">
        <v>1455</v>
      </c>
      <c r="B2678">
        <v>6.7</v>
      </c>
      <c r="C2678" t="s">
        <v>3824</v>
      </c>
    </row>
    <row r="2679" spans="1:3" x14ac:dyDescent="0.45">
      <c r="A2679" t="s">
        <v>1455</v>
      </c>
      <c r="B2679">
        <v>6.7</v>
      </c>
      <c r="C2679" t="s">
        <v>3302</v>
      </c>
    </row>
    <row r="2680" spans="1:3" x14ac:dyDescent="0.45">
      <c r="A2680" t="s">
        <v>1457</v>
      </c>
      <c r="B2680">
        <v>6.1</v>
      </c>
      <c r="C2680" t="s">
        <v>1152</v>
      </c>
    </row>
    <row r="2681" spans="1:3" x14ac:dyDescent="0.45">
      <c r="A2681" t="s">
        <v>1457</v>
      </c>
      <c r="B2681">
        <v>6.1</v>
      </c>
      <c r="C2681" t="s">
        <v>6199</v>
      </c>
    </row>
    <row r="2682" spans="1:3" x14ac:dyDescent="0.45">
      <c r="A2682" t="s">
        <v>1457</v>
      </c>
      <c r="B2682">
        <v>6.1</v>
      </c>
      <c r="C2682" t="s">
        <v>6203</v>
      </c>
    </row>
    <row r="2683" spans="1:3" x14ac:dyDescent="0.45">
      <c r="A2683" t="s">
        <v>1457</v>
      </c>
      <c r="B2683">
        <v>6.1</v>
      </c>
      <c r="C2683" t="s">
        <v>5546</v>
      </c>
    </row>
    <row r="2684" spans="1:3" x14ac:dyDescent="0.45">
      <c r="A2684" t="s">
        <v>1457</v>
      </c>
      <c r="B2684">
        <v>6.1</v>
      </c>
      <c r="C2684" t="s">
        <v>3302</v>
      </c>
    </row>
    <row r="2685" spans="1:3" x14ac:dyDescent="0.45">
      <c r="A2685" t="s">
        <v>1458</v>
      </c>
      <c r="B2685">
        <v>5.6</v>
      </c>
      <c r="C2685" t="s">
        <v>6206</v>
      </c>
    </row>
    <row r="2686" spans="1:3" x14ac:dyDescent="0.45">
      <c r="A2686" t="s">
        <v>1458</v>
      </c>
      <c r="B2686">
        <v>5.6</v>
      </c>
      <c r="C2686" t="s">
        <v>1152</v>
      </c>
    </row>
    <row r="2687" spans="1:3" x14ac:dyDescent="0.45">
      <c r="A2687" t="s">
        <v>1458</v>
      </c>
      <c r="B2687">
        <v>5.6</v>
      </c>
      <c r="C2687" t="s">
        <v>6203</v>
      </c>
    </row>
    <row r="2688" spans="1:3" x14ac:dyDescent="0.45">
      <c r="A2688" t="s">
        <v>1458</v>
      </c>
      <c r="B2688">
        <v>5.6</v>
      </c>
      <c r="C2688" t="s">
        <v>3302</v>
      </c>
    </row>
    <row r="2689" spans="1:3" x14ac:dyDescent="0.45">
      <c r="A2689" t="s">
        <v>1461</v>
      </c>
      <c r="B2689">
        <v>6.6</v>
      </c>
      <c r="C2689" t="s">
        <v>451</v>
      </c>
    </row>
    <row r="2690" spans="1:3" x14ac:dyDescent="0.45">
      <c r="A2690" t="s">
        <v>1461</v>
      </c>
      <c r="B2690">
        <v>6.6</v>
      </c>
      <c r="C2690" t="s">
        <v>320</v>
      </c>
    </row>
    <row r="2691" spans="1:3" x14ac:dyDescent="0.45">
      <c r="A2691" t="s">
        <v>1461</v>
      </c>
      <c r="B2691">
        <v>6.6</v>
      </c>
      <c r="C2691" t="s">
        <v>1152</v>
      </c>
    </row>
    <row r="2692" spans="1:3" x14ac:dyDescent="0.45">
      <c r="A2692" t="s">
        <v>1461</v>
      </c>
      <c r="B2692">
        <v>6.6</v>
      </c>
      <c r="C2692" t="s">
        <v>6204</v>
      </c>
    </row>
    <row r="2693" spans="1:3" x14ac:dyDescent="0.45">
      <c r="A2693" t="s">
        <v>1461</v>
      </c>
      <c r="B2693">
        <v>6.6</v>
      </c>
      <c r="C2693" t="s">
        <v>5546</v>
      </c>
    </row>
    <row r="2694" spans="1:3" x14ac:dyDescent="0.45">
      <c r="A2694" t="s">
        <v>1461</v>
      </c>
      <c r="B2694">
        <v>6.6</v>
      </c>
      <c r="C2694" t="s">
        <v>6207</v>
      </c>
    </row>
    <row r="2695" spans="1:3" x14ac:dyDescent="0.45">
      <c r="A2695" t="s">
        <v>1463</v>
      </c>
      <c r="B2695">
        <v>6.9</v>
      </c>
      <c r="C2695" t="s">
        <v>451</v>
      </c>
    </row>
    <row r="2696" spans="1:3" x14ac:dyDescent="0.45">
      <c r="A2696" t="s">
        <v>1463</v>
      </c>
      <c r="B2696">
        <v>6.9</v>
      </c>
      <c r="C2696" t="s">
        <v>1152</v>
      </c>
    </row>
    <row r="2697" spans="1:3" x14ac:dyDescent="0.45">
      <c r="A2697" t="s">
        <v>1463</v>
      </c>
      <c r="B2697">
        <v>6.9</v>
      </c>
      <c r="C2697" t="s">
        <v>3302</v>
      </c>
    </row>
    <row r="2698" spans="1:3" x14ac:dyDescent="0.45">
      <c r="A2698" t="s">
        <v>1465</v>
      </c>
      <c r="B2698">
        <v>4.8</v>
      </c>
      <c r="C2698" t="s">
        <v>2124</v>
      </c>
    </row>
    <row r="2699" spans="1:3" x14ac:dyDescent="0.45">
      <c r="A2699" t="s">
        <v>1465</v>
      </c>
      <c r="B2699">
        <v>4.8</v>
      </c>
      <c r="C2699" t="s">
        <v>3824</v>
      </c>
    </row>
    <row r="2700" spans="1:3" x14ac:dyDescent="0.45">
      <c r="A2700" t="s">
        <v>1465</v>
      </c>
      <c r="B2700">
        <v>4.8</v>
      </c>
      <c r="C2700" t="s">
        <v>3302</v>
      </c>
    </row>
    <row r="2701" spans="1:3" x14ac:dyDescent="0.45">
      <c r="A2701" t="s">
        <v>1468</v>
      </c>
      <c r="B2701">
        <v>6.2</v>
      </c>
      <c r="C2701" t="s">
        <v>1152</v>
      </c>
    </row>
    <row r="2702" spans="1:3" x14ac:dyDescent="0.45">
      <c r="A2702" t="s">
        <v>1468</v>
      </c>
      <c r="B2702">
        <v>6.2</v>
      </c>
      <c r="C2702" t="s">
        <v>6199</v>
      </c>
    </row>
    <row r="2703" spans="1:3" x14ac:dyDescent="0.45">
      <c r="A2703" t="s">
        <v>1468</v>
      </c>
      <c r="B2703">
        <v>6.2</v>
      </c>
      <c r="C2703" t="s">
        <v>6203</v>
      </c>
    </row>
    <row r="2704" spans="1:3" x14ac:dyDescent="0.45">
      <c r="A2704" t="s">
        <v>1468</v>
      </c>
      <c r="B2704">
        <v>6.2</v>
      </c>
      <c r="C2704" t="s">
        <v>5546</v>
      </c>
    </row>
    <row r="2705" spans="1:3" x14ac:dyDescent="0.45">
      <c r="A2705" t="s">
        <v>1471</v>
      </c>
      <c r="B2705">
        <v>6</v>
      </c>
      <c r="C2705" t="s">
        <v>6199</v>
      </c>
    </row>
    <row r="2706" spans="1:3" x14ac:dyDescent="0.45">
      <c r="A2706" t="s">
        <v>1471</v>
      </c>
      <c r="B2706">
        <v>6</v>
      </c>
      <c r="C2706" t="s">
        <v>2124</v>
      </c>
    </row>
    <row r="2707" spans="1:3" x14ac:dyDescent="0.45">
      <c r="A2707" t="s">
        <v>1471</v>
      </c>
      <c r="B2707">
        <v>6</v>
      </c>
      <c r="C2707" t="s">
        <v>6203</v>
      </c>
    </row>
    <row r="2708" spans="1:3" x14ac:dyDescent="0.45">
      <c r="A2708" t="s">
        <v>1471</v>
      </c>
      <c r="B2708">
        <v>6</v>
      </c>
      <c r="C2708" t="s">
        <v>5546</v>
      </c>
    </row>
    <row r="2709" spans="1:3" x14ac:dyDescent="0.45">
      <c r="A2709" t="s">
        <v>1473</v>
      </c>
      <c r="B2709">
        <v>4.9000000000000004</v>
      </c>
      <c r="C2709" t="s">
        <v>320</v>
      </c>
    </row>
    <row r="2710" spans="1:3" x14ac:dyDescent="0.45">
      <c r="A2710" t="s">
        <v>1473</v>
      </c>
      <c r="B2710">
        <v>4.9000000000000004</v>
      </c>
      <c r="C2710" t="s">
        <v>565</v>
      </c>
    </row>
    <row r="2711" spans="1:3" x14ac:dyDescent="0.45">
      <c r="A2711" t="s">
        <v>1473</v>
      </c>
      <c r="B2711">
        <v>4.9000000000000004</v>
      </c>
      <c r="C2711" t="s">
        <v>6201</v>
      </c>
    </row>
    <row r="2712" spans="1:3" x14ac:dyDescent="0.45">
      <c r="A2712" t="s">
        <v>1473</v>
      </c>
      <c r="B2712">
        <v>4.9000000000000004</v>
      </c>
      <c r="C2712" t="s">
        <v>5546</v>
      </c>
    </row>
    <row r="2713" spans="1:3" x14ac:dyDescent="0.45">
      <c r="A2713" t="s">
        <v>1473</v>
      </c>
      <c r="B2713">
        <v>4.9000000000000004</v>
      </c>
      <c r="C2713" t="s">
        <v>3824</v>
      </c>
    </row>
    <row r="2714" spans="1:3" x14ac:dyDescent="0.45">
      <c r="A2714" t="s">
        <v>1476</v>
      </c>
      <c r="B2714">
        <v>5.6</v>
      </c>
      <c r="C2714" t="s">
        <v>1152</v>
      </c>
    </row>
    <row r="2715" spans="1:3" x14ac:dyDescent="0.45">
      <c r="A2715" t="s">
        <v>1476</v>
      </c>
      <c r="B2715">
        <v>5.6</v>
      </c>
      <c r="C2715" t="s">
        <v>2124</v>
      </c>
    </row>
    <row r="2716" spans="1:3" x14ac:dyDescent="0.45">
      <c r="A2716" t="s">
        <v>1476</v>
      </c>
      <c r="B2716">
        <v>5.6</v>
      </c>
      <c r="C2716" t="s">
        <v>3302</v>
      </c>
    </row>
    <row r="2717" spans="1:3" x14ac:dyDescent="0.45">
      <c r="A2717" t="s">
        <v>1477</v>
      </c>
      <c r="B2717">
        <v>6.1</v>
      </c>
      <c r="C2717" t="s">
        <v>565</v>
      </c>
    </row>
    <row r="2718" spans="1:3" x14ac:dyDescent="0.45">
      <c r="A2718" t="s">
        <v>1477</v>
      </c>
      <c r="B2718">
        <v>6.1</v>
      </c>
      <c r="C2718" t="s">
        <v>1152</v>
      </c>
    </row>
    <row r="2719" spans="1:3" x14ac:dyDescent="0.45">
      <c r="A2719" t="s">
        <v>1479</v>
      </c>
      <c r="B2719">
        <v>6.1</v>
      </c>
      <c r="C2719" t="s">
        <v>320</v>
      </c>
    </row>
    <row r="2720" spans="1:3" x14ac:dyDescent="0.45">
      <c r="A2720" t="s">
        <v>1479</v>
      </c>
      <c r="B2720">
        <v>6.1</v>
      </c>
      <c r="C2720" t="s">
        <v>6201</v>
      </c>
    </row>
    <row r="2721" spans="1:3" x14ac:dyDescent="0.45">
      <c r="A2721" t="s">
        <v>1479</v>
      </c>
      <c r="B2721">
        <v>6.1</v>
      </c>
      <c r="C2721" t="s">
        <v>6199</v>
      </c>
    </row>
    <row r="2722" spans="1:3" x14ac:dyDescent="0.45">
      <c r="A2722" t="s">
        <v>1480</v>
      </c>
      <c r="B2722">
        <v>4.8</v>
      </c>
      <c r="C2722" t="s">
        <v>451</v>
      </c>
    </row>
    <row r="2723" spans="1:3" x14ac:dyDescent="0.45">
      <c r="A2723" t="s">
        <v>1480</v>
      </c>
      <c r="B2723">
        <v>4.8</v>
      </c>
      <c r="C2723" t="s">
        <v>6206</v>
      </c>
    </row>
    <row r="2724" spans="1:3" x14ac:dyDescent="0.45">
      <c r="A2724" t="s">
        <v>1480</v>
      </c>
      <c r="B2724">
        <v>4.8</v>
      </c>
      <c r="C2724" t="s">
        <v>6199</v>
      </c>
    </row>
    <row r="2725" spans="1:3" x14ac:dyDescent="0.45">
      <c r="A2725" t="s">
        <v>1480</v>
      </c>
      <c r="B2725">
        <v>4.8</v>
      </c>
      <c r="C2725" t="s">
        <v>3302</v>
      </c>
    </row>
    <row r="2726" spans="1:3" x14ac:dyDescent="0.45">
      <c r="A2726" t="s">
        <v>1483</v>
      </c>
      <c r="B2726">
        <v>5.5</v>
      </c>
      <c r="C2726" t="s">
        <v>451</v>
      </c>
    </row>
    <row r="2727" spans="1:3" x14ac:dyDescent="0.45">
      <c r="A2727" t="s">
        <v>1483</v>
      </c>
      <c r="B2727">
        <v>5.5</v>
      </c>
      <c r="C2727" t="s">
        <v>565</v>
      </c>
    </row>
    <row r="2728" spans="1:3" x14ac:dyDescent="0.45">
      <c r="A2728" t="s">
        <v>1483</v>
      </c>
      <c r="B2728">
        <v>5.5</v>
      </c>
      <c r="C2728" t="s">
        <v>6203</v>
      </c>
    </row>
    <row r="2729" spans="1:3" x14ac:dyDescent="0.45">
      <c r="A2729" t="s">
        <v>1483</v>
      </c>
      <c r="B2729">
        <v>5.5</v>
      </c>
      <c r="C2729" t="s">
        <v>5546</v>
      </c>
    </row>
    <row r="2730" spans="1:3" x14ac:dyDescent="0.45">
      <c r="A2730" t="s">
        <v>1484</v>
      </c>
      <c r="B2730">
        <v>6.5</v>
      </c>
      <c r="C2730" t="s">
        <v>320</v>
      </c>
    </row>
    <row r="2731" spans="1:3" x14ac:dyDescent="0.45">
      <c r="A2731" t="s">
        <v>1484</v>
      </c>
      <c r="B2731">
        <v>6.5</v>
      </c>
      <c r="C2731" t="s">
        <v>1152</v>
      </c>
    </row>
    <row r="2732" spans="1:3" x14ac:dyDescent="0.45">
      <c r="A2732" t="s">
        <v>1484</v>
      </c>
      <c r="B2732">
        <v>6.5</v>
      </c>
      <c r="C2732" t="s">
        <v>5546</v>
      </c>
    </row>
    <row r="2733" spans="1:3" x14ac:dyDescent="0.45">
      <c r="A2733" t="s">
        <v>1484</v>
      </c>
      <c r="B2733">
        <v>6.5</v>
      </c>
      <c r="C2733" t="s">
        <v>6207</v>
      </c>
    </row>
    <row r="2734" spans="1:3" x14ac:dyDescent="0.45">
      <c r="A2734" t="s">
        <v>1486</v>
      </c>
      <c r="B2734">
        <v>6.7</v>
      </c>
      <c r="C2734" t="s">
        <v>451</v>
      </c>
    </row>
    <row r="2735" spans="1:3" x14ac:dyDescent="0.45">
      <c r="A2735" t="s">
        <v>1486</v>
      </c>
      <c r="B2735">
        <v>6.7</v>
      </c>
      <c r="C2735" t="s">
        <v>1152</v>
      </c>
    </row>
    <row r="2736" spans="1:3" x14ac:dyDescent="0.45">
      <c r="A2736" t="s">
        <v>1486</v>
      </c>
      <c r="B2736">
        <v>6.7</v>
      </c>
      <c r="C2736" t="s">
        <v>6207</v>
      </c>
    </row>
    <row r="2737" spans="1:3" x14ac:dyDescent="0.45">
      <c r="A2737" t="s">
        <v>1490</v>
      </c>
      <c r="B2737">
        <v>8.1</v>
      </c>
      <c r="C2737" t="s">
        <v>451</v>
      </c>
    </row>
    <row r="2738" spans="1:3" x14ac:dyDescent="0.45">
      <c r="A2738" t="s">
        <v>1490</v>
      </c>
      <c r="B2738">
        <v>8.1</v>
      </c>
      <c r="C2738" t="s">
        <v>320</v>
      </c>
    </row>
    <row r="2739" spans="1:3" x14ac:dyDescent="0.45">
      <c r="A2739" t="s">
        <v>1490</v>
      </c>
      <c r="B2739">
        <v>8.1</v>
      </c>
      <c r="C2739" t="s">
        <v>565</v>
      </c>
    </row>
    <row r="2740" spans="1:3" x14ac:dyDescent="0.45">
      <c r="A2740" t="s">
        <v>1490</v>
      </c>
      <c r="B2740">
        <v>8.1</v>
      </c>
      <c r="C2740" t="s">
        <v>5546</v>
      </c>
    </row>
    <row r="2741" spans="1:3" x14ac:dyDescent="0.45">
      <c r="A2741" t="s">
        <v>1490</v>
      </c>
      <c r="B2741">
        <v>8.1</v>
      </c>
      <c r="C2741" t="s">
        <v>3824</v>
      </c>
    </row>
    <row r="2742" spans="1:3" x14ac:dyDescent="0.45">
      <c r="A2742" t="s">
        <v>1492</v>
      </c>
      <c r="B2742">
        <v>4.9000000000000004</v>
      </c>
      <c r="C2742" t="s">
        <v>565</v>
      </c>
    </row>
    <row r="2743" spans="1:3" x14ac:dyDescent="0.45">
      <c r="A2743" t="s">
        <v>1492</v>
      </c>
      <c r="B2743">
        <v>4.9000000000000004</v>
      </c>
      <c r="C2743" t="s">
        <v>1152</v>
      </c>
    </row>
    <row r="2744" spans="1:3" x14ac:dyDescent="0.45">
      <c r="A2744" t="s">
        <v>1494</v>
      </c>
      <c r="B2744">
        <v>7.3</v>
      </c>
      <c r="C2744" t="s">
        <v>451</v>
      </c>
    </row>
    <row r="2745" spans="1:3" x14ac:dyDescent="0.45">
      <c r="A2745" t="s">
        <v>1494</v>
      </c>
      <c r="B2745">
        <v>7.3</v>
      </c>
      <c r="C2745" t="s">
        <v>6208</v>
      </c>
    </row>
    <row r="2746" spans="1:3" x14ac:dyDescent="0.45">
      <c r="A2746" t="s">
        <v>1494</v>
      </c>
      <c r="B2746">
        <v>7.3</v>
      </c>
      <c r="C2746" t="s">
        <v>1152</v>
      </c>
    </row>
    <row r="2747" spans="1:3" x14ac:dyDescent="0.45">
      <c r="A2747" t="s">
        <v>1494</v>
      </c>
      <c r="B2747">
        <v>7.3</v>
      </c>
      <c r="C2747" t="s">
        <v>6204</v>
      </c>
    </row>
    <row r="2748" spans="1:3" x14ac:dyDescent="0.45">
      <c r="A2748" t="s">
        <v>1494</v>
      </c>
      <c r="B2748">
        <v>7.3</v>
      </c>
      <c r="C2748" t="s">
        <v>3302</v>
      </c>
    </row>
    <row r="2749" spans="1:3" x14ac:dyDescent="0.45">
      <c r="A2749" t="s">
        <v>1494</v>
      </c>
      <c r="B2749">
        <v>7.3</v>
      </c>
      <c r="C2749" t="s">
        <v>6207</v>
      </c>
    </row>
    <row r="2750" spans="1:3" x14ac:dyDescent="0.45">
      <c r="A2750" t="s">
        <v>1496</v>
      </c>
      <c r="B2750">
        <v>6.4</v>
      </c>
      <c r="C2750" t="s">
        <v>320</v>
      </c>
    </row>
    <row r="2751" spans="1:3" x14ac:dyDescent="0.45">
      <c r="A2751" t="s">
        <v>1496</v>
      </c>
      <c r="B2751">
        <v>6.4</v>
      </c>
      <c r="C2751" t="s">
        <v>565</v>
      </c>
    </row>
    <row r="2752" spans="1:3" x14ac:dyDescent="0.45">
      <c r="A2752" t="s">
        <v>1496</v>
      </c>
      <c r="B2752">
        <v>6.4</v>
      </c>
      <c r="C2752" t="s">
        <v>6201</v>
      </c>
    </row>
    <row r="2753" spans="1:3" x14ac:dyDescent="0.45">
      <c r="A2753" t="s">
        <v>1496</v>
      </c>
      <c r="B2753">
        <v>6.4</v>
      </c>
      <c r="C2753" t="s">
        <v>6199</v>
      </c>
    </row>
    <row r="2754" spans="1:3" x14ac:dyDescent="0.45">
      <c r="A2754" t="s">
        <v>1496</v>
      </c>
      <c r="B2754">
        <v>6.4</v>
      </c>
      <c r="C2754" t="s">
        <v>2124</v>
      </c>
    </row>
    <row r="2755" spans="1:3" x14ac:dyDescent="0.45">
      <c r="A2755" t="s">
        <v>1497</v>
      </c>
      <c r="B2755">
        <v>6.7</v>
      </c>
      <c r="C2755" t="s">
        <v>565</v>
      </c>
    </row>
    <row r="2756" spans="1:3" x14ac:dyDescent="0.45">
      <c r="A2756" t="s">
        <v>1497</v>
      </c>
      <c r="B2756">
        <v>6.7</v>
      </c>
      <c r="C2756" t="s">
        <v>6199</v>
      </c>
    </row>
    <row r="2757" spans="1:3" x14ac:dyDescent="0.45">
      <c r="A2757" t="s">
        <v>1497</v>
      </c>
      <c r="B2757">
        <v>6.7</v>
      </c>
      <c r="C2757" t="s">
        <v>5546</v>
      </c>
    </row>
    <row r="2758" spans="1:3" x14ac:dyDescent="0.45">
      <c r="A2758" t="s">
        <v>1500</v>
      </c>
      <c r="B2758">
        <v>5.7</v>
      </c>
      <c r="C2758" t="s">
        <v>451</v>
      </c>
    </row>
    <row r="2759" spans="1:3" x14ac:dyDescent="0.45">
      <c r="A2759" t="s">
        <v>1500</v>
      </c>
      <c r="B2759">
        <v>5.7</v>
      </c>
      <c r="C2759" t="s">
        <v>320</v>
      </c>
    </row>
    <row r="2760" spans="1:3" x14ac:dyDescent="0.45">
      <c r="A2760" t="s">
        <v>1500</v>
      </c>
      <c r="B2760">
        <v>5.7</v>
      </c>
      <c r="C2760" t="s">
        <v>3302</v>
      </c>
    </row>
    <row r="2761" spans="1:3" x14ac:dyDescent="0.45">
      <c r="A2761" t="s">
        <v>1500</v>
      </c>
      <c r="B2761">
        <v>5.7</v>
      </c>
      <c r="C2761" t="s">
        <v>6207</v>
      </c>
    </row>
    <row r="2762" spans="1:3" x14ac:dyDescent="0.45">
      <c r="A2762" t="s">
        <v>1502</v>
      </c>
      <c r="B2762">
        <v>6</v>
      </c>
      <c r="C2762" t="s">
        <v>565</v>
      </c>
    </row>
    <row r="2763" spans="1:3" x14ac:dyDescent="0.45">
      <c r="A2763" t="s">
        <v>1502</v>
      </c>
      <c r="B2763">
        <v>6</v>
      </c>
      <c r="C2763" t="s">
        <v>1152</v>
      </c>
    </row>
    <row r="2764" spans="1:3" x14ac:dyDescent="0.45">
      <c r="A2764" t="s">
        <v>1502</v>
      </c>
      <c r="B2764">
        <v>6</v>
      </c>
      <c r="C2764" t="s">
        <v>5546</v>
      </c>
    </row>
    <row r="2765" spans="1:3" x14ac:dyDescent="0.45">
      <c r="A2765" t="s">
        <v>1502</v>
      </c>
      <c r="B2765">
        <v>6</v>
      </c>
      <c r="C2765" t="s">
        <v>6205</v>
      </c>
    </row>
    <row r="2766" spans="1:3" x14ac:dyDescent="0.45">
      <c r="A2766" t="s">
        <v>1504</v>
      </c>
      <c r="B2766">
        <v>4.7</v>
      </c>
      <c r="C2766" t="s">
        <v>565</v>
      </c>
    </row>
    <row r="2767" spans="1:3" x14ac:dyDescent="0.45">
      <c r="A2767" t="s">
        <v>1504</v>
      </c>
      <c r="B2767">
        <v>4.7</v>
      </c>
      <c r="C2767" t="s">
        <v>1152</v>
      </c>
    </row>
    <row r="2768" spans="1:3" x14ac:dyDescent="0.45">
      <c r="A2768" t="s">
        <v>1504</v>
      </c>
      <c r="B2768">
        <v>4.7</v>
      </c>
      <c r="C2768" t="s">
        <v>5546</v>
      </c>
    </row>
    <row r="2769" spans="1:3" x14ac:dyDescent="0.45">
      <c r="A2769" t="s">
        <v>1505</v>
      </c>
      <c r="B2769">
        <v>6.3</v>
      </c>
      <c r="C2769" t="s">
        <v>565</v>
      </c>
    </row>
    <row r="2770" spans="1:3" x14ac:dyDescent="0.45">
      <c r="A2770" t="s">
        <v>1506</v>
      </c>
      <c r="B2770">
        <v>5.9</v>
      </c>
      <c r="C2770" t="s">
        <v>451</v>
      </c>
    </row>
    <row r="2771" spans="1:3" x14ac:dyDescent="0.45">
      <c r="A2771" t="s">
        <v>1506</v>
      </c>
      <c r="B2771">
        <v>5.9</v>
      </c>
      <c r="C2771" t="s">
        <v>320</v>
      </c>
    </row>
    <row r="2772" spans="1:3" x14ac:dyDescent="0.45">
      <c r="A2772" t="s">
        <v>1506</v>
      </c>
      <c r="B2772">
        <v>5.9</v>
      </c>
      <c r="C2772" t="s">
        <v>2124</v>
      </c>
    </row>
    <row r="2773" spans="1:3" x14ac:dyDescent="0.45">
      <c r="A2773" t="s">
        <v>1506</v>
      </c>
      <c r="B2773">
        <v>5.9</v>
      </c>
      <c r="C2773" t="s">
        <v>3824</v>
      </c>
    </row>
    <row r="2774" spans="1:3" x14ac:dyDescent="0.45">
      <c r="A2774" t="s">
        <v>1508</v>
      </c>
      <c r="B2774">
        <v>5.9</v>
      </c>
      <c r="C2774" t="s">
        <v>451</v>
      </c>
    </row>
    <row r="2775" spans="1:3" x14ac:dyDescent="0.45">
      <c r="A2775" t="s">
        <v>1508</v>
      </c>
      <c r="B2775">
        <v>5.9</v>
      </c>
      <c r="C2775" t="s">
        <v>320</v>
      </c>
    </row>
    <row r="2776" spans="1:3" x14ac:dyDescent="0.45">
      <c r="A2776" t="s">
        <v>1508</v>
      </c>
      <c r="B2776">
        <v>5.9</v>
      </c>
      <c r="C2776" t="s">
        <v>1152</v>
      </c>
    </row>
    <row r="2777" spans="1:3" x14ac:dyDescent="0.45">
      <c r="A2777" t="s">
        <v>1508</v>
      </c>
      <c r="B2777">
        <v>5.9</v>
      </c>
      <c r="C2777" t="s">
        <v>6204</v>
      </c>
    </row>
    <row r="2778" spans="1:3" x14ac:dyDescent="0.45">
      <c r="A2778" t="s">
        <v>1508</v>
      </c>
      <c r="B2778">
        <v>5.9</v>
      </c>
      <c r="C2778" t="s">
        <v>6207</v>
      </c>
    </row>
    <row r="2779" spans="1:3" x14ac:dyDescent="0.45">
      <c r="A2779" t="s">
        <v>1509</v>
      </c>
      <c r="B2779">
        <v>7.5</v>
      </c>
      <c r="C2779" t="s">
        <v>1152</v>
      </c>
    </row>
    <row r="2780" spans="1:3" x14ac:dyDescent="0.45">
      <c r="A2780" t="s">
        <v>1509</v>
      </c>
      <c r="B2780">
        <v>7.5</v>
      </c>
      <c r="C2780" t="s">
        <v>6203</v>
      </c>
    </row>
    <row r="2781" spans="1:3" x14ac:dyDescent="0.45">
      <c r="A2781" t="s">
        <v>1509</v>
      </c>
      <c r="B2781">
        <v>7.5</v>
      </c>
      <c r="C2781" t="s">
        <v>3302</v>
      </c>
    </row>
    <row r="2782" spans="1:3" x14ac:dyDescent="0.45">
      <c r="A2782" t="s">
        <v>1511</v>
      </c>
      <c r="B2782">
        <v>5.6</v>
      </c>
      <c r="C2782" t="s">
        <v>565</v>
      </c>
    </row>
    <row r="2783" spans="1:3" x14ac:dyDescent="0.45">
      <c r="A2783" t="s">
        <v>1512</v>
      </c>
      <c r="B2783">
        <v>6.4</v>
      </c>
      <c r="C2783" t="s">
        <v>451</v>
      </c>
    </row>
    <row r="2784" spans="1:3" x14ac:dyDescent="0.45">
      <c r="A2784" t="s">
        <v>1512</v>
      </c>
      <c r="B2784">
        <v>6.4</v>
      </c>
      <c r="C2784" t="s">
        <v>320</v>
      </c>
    </row>
    <row r="2785" spans="1:3" x14ac:dyDescent="0.45">
      <c r="A2785" t="s">
        <v>1512</v>
      </c>
      <c r="B2785">
        <v>6.4</v>
      </c>
      <c r="C2785" t="s">
        <v>6199</v>
      </c>
    </row>
    <row r="2786" spans="1:3" x14ac:dyDescent="0.45">
      <c r="A2786" t="s">
        <v>1514</v>
      </c>
      <c r="B2786">
        <v>6.3</v>
      </c>
      <c r="C2786" t="s">
        <v>451</v>
      </c>
    </row>
    <row r="2787" spans="1:3" x14ac:dyDescent="0.45">
      <c r="A2787" t="s">
        <v>1514</v>
      </c>
      <c r="B2787">
        <v>6.3</v>
      </c>
      <c r="C2787" t="s">
        <v>565</v>
      </c>
    </row>
    <row r="2788" spans="1:3" x14ac:dyDescent="0.45">
      <c r="A2788" t="s">
        <v>1514</v>
      </c>
      <c r="B2788">
        <v>6.3</v>
      </c>
      <c r="C2788" t="s">
        <v>6206</v>
      </c>
    </row>
    <row r="2789" spans="1:3" x14ac:dyDescent="0.45">
      <c r="A2789" t="s">
        <v>1514</v>
      </c>
      <c r="B2789">
        <v>6.3</v>
      </c>
      <c r="C2789" t="s">
        <v>1152</v>
      </c>
    </row>
    <row r="2790" spans="1:3" x14ac:dyDescent="0.45">
      <c r="A2790" t="s">
        <v>1516</v>
      </c>
      <c r="B2790">
        <v>4.3</v>
      </c>
      <c r="C2790" t="s">
        <v>451</v>
      </c>
    </row>
    <row r="2791" spans="1:3" x14ac:dyDescent="0.45">
      <c r="A2791" t="s">
        <v>1516</v>
      </c>
      <c r="B2791">
        <v>4.3</v>
      </c>
      <c r="C2791" t="s">
        <v>6199</v>
      </c>
    </row>
    <row r="2792" spans="1:3" x14ac:dyDescent="0.45">
      <c r="A2792" t="s">
        <v>1516</v>
      </c>
      <c r="B2792">
        <v>4.3</v>
      </c>
      <c r="C2792" t="s">
        <v>3302</v>
      </c>
    </row>
    <row r="2793" spans="1:3" x14ac:dyDescent="0.45">
      <c r="A2793" t="s">
        <v>1519</v>
      </c>
      <c r="B2793">
        <v>5.9</v>
      </c>
      <c r="C2793" t="s">
        <v>1152</v>
      </c>
    </row>
    <row r="2794" spans="1:3" x14ac:dyDescent="0.45">
      <c r="A2794" t="s">
        <v>1519</v>
      </c>
      <c r="B2794">
        <v>5.9</v>
      </c>
      <c r="C2794" t="s">
        <v>6209</v>
      </c>
    </row>
    <row r="2795" spans="1:3" x14ac:dyDescent="0.45">
      <c r="A2795" t="s">
        <v>1519</v>
      </c>
      <c r="B2795">
        <v>5.9</v>
      </c>
      <c r="C2795" t="s">
        <v>5546</v>
      </c>
    </row>
    <row r="2796" spans="1:3" x14ac:dyDescent="0.45">
      <c r="A2796" t="s">
        <v>1519</v>
      </c>
      <c r="B2796">
        <v>5.9</v>
      </c>
      <c r="C2796" t="s">
        <v>6207</v>
      </c>
    </row>
    <row r="2797" spans="1:3" x14ac:dyDescent="0.45">
      <c r="A2797" t="s">
        <v>1521</v>
      </c>
      <c r="B2797">
        <v>5.5</v>
      </c>
      <c r="C2797" t="s">
        <v>451</v>
      </c>
    </row>
    <row r="2798" spans="1:3" x14ac:dyDescent="0.45">
      <c r="A2798" t="s">
        <v>1521</v>
      </c>
      <c r="B2798">
        <v>5.5</v>
      </c>
      <c r="C2798" t="s">
        <v>565</v>
      </c>
    </row>
    <row r="2799" spans="1:3" x14ac:dyDescent="0.45">
      <c r="A2799" t="s">
        <v>1521</v>
      </c>
      <c r="B2799">
        <v>5.5</v>
      </c>
      <c r="C2799" t="s">
        <v>1152</v>
      </c>
    </row>
    <row r="2800" spans="1:3" x14ac:dyDescent="0.45">
      <c r="A2800" t="s">
        <v>1521</v>
      </c>
      <c r="B2800">
        <v>5.5</v>
      </c>
      <c r="C2800" t="s">
        <v>6201</v>
      </c>
    </row>
    <row r="2801" spans="1:3" x14ac:dyDescent="0.45">
      <c r="A2801" t="s">
        <v>1521</v>
      </c>
      <c r="B2801">
        <v>5.5</v>
      </c>
      <c r="C2801" t="s">
        <v>3302</v>
      </c>
    </row>
    <row r="2802" spans="1:3" x14ac:dyDescent="0.45">
      <c r="A2802" t="s">
        <v>1524</v>
      </c>
      <c r="B2802">
        <v>6.2</v>
      </c>
      <c r="C2802" t="s">
        <v>451</v>
      </c>
    </row>
    <row r="2803" spans="1:3" x14ac:dyDescent="0.45">
      <c r="A2803" t="s">
        <v>1524</v>
      </c>
      <c r="B2803">
        <v>6.2</v>
      </c>
      <c r="C2803" t="s">
        <v>6206</v>
      </c>
    </row>
    <row r="2804" spans="1:3" x14ac:dyDescent="0.45">
      <c r="A2804" t="s">
        <v>1525</v>
      </c>
      <c r="B2804">
        <v>8.8000000000000007</v>
      </c>
      <c r="C2804" t="s">
        <v>565</v>
      </c>
    </row>
    <row r="2805" spans="1:3" x14ac:dyDescent="0.45">
      <c r="A2805" t="s">
        <v>1525</v>
      </c>
      <c r="B2805">
        <v>8.8000000000000007</v>
      </c>
      <c r="C2805" t="s">
        <v>1152</v>
      </c>
    </row>
    <row r="2806" spans="1:3" x14ac:dyDescent="0.45">
      <c r="A2806" t="s">
        <v>1526</v>
      </c>
      <c r="B2806">
        <v>5.2</v>
      </c>
      <c r="C2806" t="s">
        <v>6200</v>
      </c>
    </row>
    <row r="2807" spans="1:3" x14ac:dyDescent="0.45">
      <c r="A2807" t="s">
        <v>1526</v>
      </c>
      <c r="B2807">
        <v>5.2</v>
      </c>
      <c r="C2807" t="s">
        <v>565</v>
      </c>
    </row>
    <row r="2808" spans="1:3" x14ac:dyDescent="0.45">
      <c r="A2808" t="s">
        <v>1526</v>
      </c>
      <c r="B2808">
        <v>5.2</v>
      </c>
      <c r="C2808" t="s">
        <v>6201</v>
      </c>
    </row>
    <row r="2809" spans="1:3" x14ac:dyDescent="0.45">
      <c r="A2809" t="s">
        <v>1526</v>
      </c>
      <c r="B2809">
        <v>5.2</v>
      </c>
      <c r="C2809" t="s">
        <v>6199</v>
      </c>
    </row>
    <row r="2810" spans="1:3" x14ac:dyDescent="0.45">
      <c r="A2810" t="s">
        <v>1526</v>
      </c>
      <c r="B2810">
        <v>5.2</v>
      </c>
      <c r="C2810" t="s">
        <v>6209</v>
      </c>
    </row>
    <row r="2811" spans="1:3" x14ac:dyDescent="0.45">
      <c r="A2811" t="s">
        <v>1527</v>
      </c>
      <c r="B2811">
        <v>7</v>
      </c>
      <c r="C2811" t="s">
        <v>565</v>
      </c>
    </row>
    <row r="2812" spans="1:3" x14ac:dyDescent="0.45">
      <c r="A2812" t="s">
        <v>1530</v>
      </c>
      <c r="B2812">
        <v>6.6</v>
      </c>
      <c r="C2812" t="s">
        <v>320</v>
      </c>
    </row>
    <row r="2813" spans="1:3" x14ac:dyDescent="0.45">
      <c r="A2813" t="s">
        <v>1530</v>
      </c>
      <c r="B2813">
        <v>6.6</v>
      </c>
      <c r="C2813" t="s">
        <v>6200</v>
      </c>
    </row>
    <row r="2814" spans="1:3" x14ac:dyDescent="0.45">
      <c r="A2814" t="s">
        <v>1530</v>
      </c>
      <c r="B2814">
        <v>6.6</v>
      </c>
      <c r="C2814" t="s">
        <v>1152</v>
      </c>
    </row>
    <row r="2815" spans="1:3" x14ac:dyDescent="0.45">
      <c r="A2815" t="s">
        <v>1530</v>
      </c>
      <c r="B2815">
        <v>6.6</v>
      </c>
      <c r="C2815" t="s">
        <v>6201</v>
      </c>
    </row>
    <row r="2816" spans="1:3" x14ac:dyDescent="0.45">
      <c r="A2816" t="s">
        <v>1530</v>
      </c>
      <c r="B2816">
        <v>6.6</v>
      </c>
      <c r="C2816" t="s">
        <v>6204</v>
      </c>
    </row>
    <row r="2817" spans="1:3" x14ac:dyDescent="0.45">
      <c r="A2817" t="s">
        <v>1530</v>
      </c>
      <c r="B2817">
        <v>6.6</v>
      </c>
      <c r="C2817" t="s">
        <v>6202</v>
      </c>
    </row>
    <row r="2818" spans="1:3" x14ac:dyDescent="0.45">
      <c r="A2818" t="s">
        <v>1530</v>
      </c>
      <c r="B2818">
        <v>6.6</v>
      </c>
      <c r="C2818" t="s">
        <v>5546</v>
      </c>
    </row>
    <row r="2819" spans="1:3" x14ac:dyDescent="0.45">
      <c r="A2819" t="s">
        <v>1532</v>
      </c>
      <c r="B2819">
        <v>7.3</v>
      </c>
      <c r="C2819" t="s">
        <v>451</v>
      </c>
    </row>
    <row r="2820" spans="1:3" x14ac:dyDescent="0.45">
      <c r="A2820" t="s">
        <v>1532</v>
      </c>
      <c r="B2820">
        <v>7.3</v>
      </c>
      <c r="C2820" t="s">
        <v>320</v>
      </c>
    </row>
    <row r="2821" spans="1:3" x14ac:dyDescent="0.45">
      <c r="A2821" t="s">
        <v>1532</v>
      </c>
      <c r="B2821">
        <v>7.3</v>
      </c>
      <c r="C2821" t="s">
        <v>1152</v>
      </c>
    </row>
    <row r="2822" spans="1:3" x14ac:dyDescent="0.45">
      <c r="A2822" t="s">
        <v>1532</v>
      </c>
      <c r="B2822">
        <v>7.3</v>
      </c>
      <c r="C2822" t="s">
        <v>5546</v>
      </c>
    </row>
    <row r="2823" spans="1:3" x14ac:dyDescent="0.45">
      <c r="A2823" t="s">
        <v>1532</v>
      </c>
      <c r="B2823">
        <v>7.3</v>
      </c>
      <c r="C2823" t="s">
        <v>3824</v>
      </c>
    </row>
    <row r="2824" spans="1:3" x14ac:dyDescent="0.45">
      <c r="A2824" t="s">
        <v>1533</v>
      </c>
      <c r="B2824">
        <v>5.6</v>
      </c>
      <c r="C2824" t="s">
        <v>565</v>
      </c>
    </row>
    <row r="2825" spans="1:3" x14ac:dyDescent="0.45">
      <c r="A2825" t="s">
        <v>1533</v>
      </c>
      <c r="B2825">
        <v>5.6</v>
      </c>
      <c r="C2825" t="s">
        <v>5546</v>
      </c>
    </row>
    <row r="2826" spans="1:3" x14ac:dyDescent="0.45">
      <c r="A2826" t="s">
        <v>1533</v>
      </c>
      <c r="B2826">
        <v>5.6</v>
      </c>
      <c r="C2826" t="s">
        <v>3824</v>
      </c>
    </row>
    <row r="2827" spans="1:3" x14ac:dyDescent="0.45">
      <c r="A2827" t="s">
        <v>1534</v>
      </c>
      <c r="B2827">
        <v>6.6</v>
      </c>
      <c r="C2827" t="s">
        <v>565</v>
      </c>
    </row>
    <row r="2828" spans="1:3" x14ac:dyDescent="0.45">
      <c r="A2828" t="s">
        <v>1534</v>
      </c>
      <c r="B2828">
        <v>6.6</v>
      </c>
      <c r="C2828" t="s">
        <v>5546</v>
      </c>
    </row>
    <row r="2829" spans="1:3" x14ac:dyDescent="0.45">
      <c r="A2829" t="s">
        <v>1537</v>
      </c>
      <c r="B2829">
        <v>5.4</v>
      </c>
      <c r="C2829" t="s">
        <v>451</v>
      </c>
    </row>
    <row r="2830" spans="1:3" x14ac:dyDescent="0.45">
      <c r="A2830" t="s">
        <v>1537</v>
      </c>
      <c r="B2830">
        <v>5.4</v>
      </c>
      <c r="C2830" t="s">
        <v>320</v>
      </c>
    </row>
    <row r="2831" spans="1:3" x14ac:dyDescent="0.45">
      <c r="A2831" t="s">
        <v>1537</v>
      </c>
      <c r="B2831">
        <v>5.4</v>
      </c>
      <c r="C2831" t="s">
        <v>565</v>
      </c>
    </row>
    <row r="2832" spans="1:3" x14ac:dyDescent="0.45">
      <c r="A2832" t="s">
        <v>1537</v>
      </c>
      <c r="B2832">
        <v>5.4</v>
      </c>
      <c r="C2832" t="s">
        <v>6201</v>
      </c>
    </row>
    <row r="2833" spans="1:3" x14ac:dyDescent="0.45">
      <c r="A2833" t="s">
        <v>1537</v>
      </c>
      <c r="B2833">
        <v>5.4</v>
      </c>
      <c r="C2833" t="s">
        <v>5546</v>
      </c>
    </row>
    <row r="2834" spans="1:3" x14ac:dyDescent="0.45">
      <c r="A2834" t="s">
        <v>1539</v>
      </c>
      <c r="B2834">
        <v>6.3</v>
      </c>
      <c r="C2834" t="s">
        <v>565</v>
      </c>
    </row>
    <row r="2835" spans="1:3" x14ac:dyDescent="0.45">
      <c r="A2835" t="s">
        <v>1539</v>
      </c>
      <c r="B2835">
        <v>6.3</v>
      </c>
      <c r="C2835" t="s">
        <v>5546</v>
      </c>
    </row>
    <row r="2836" spans="1:3" x14ac:dyDescent="0.45">
      <c r="A2836" t="s">
        <v>1540</v>
      </c>
      <c r="B2836">
        <v>7.9</v>
      </c>
      <c r="C2836" t="s">
        <v>6208</v>
      </c>
    </row>
    <row r="2837" spans="1:3" x14ac:dyDescent="0.45">
      <c r="A2837" t="s">
        <v>1540</v>
      </c>
      <c r="B2837">
        <v>7.9</v>
      </c>
      <c r="C2837" t="s">
        <v>1152</v>
      </c>
    </row>
    <row r="2838" spans="1:3" x14ac:dyDescent="0.45">
      <c r="A2838" t="s">
        <v>1540</v>
      </c>
      <c r="B2838">
        <v>7.9</v>
      </c>
      <c r="C2838" t="s">
        <v>3302</v>
      </c>
    </row>
    <row r="2839" spans="1:3" x14ac:dyDescent="0.45">
      <c r="A2839" t="s">
        <v>1541</v>
      </c>
      <c r="B2839">
        <v>6.3</v>
      </c>
      <c r="C2839" t="s">
        <v>565</v>
      </c>
    </row>
    <row r="2840" spans="1:3" x14ac:dyDescent="0.45">
      <c r="A2840" t="s">
        <v>1541</v>
      </c>
      <c r="B2840">
        <v>6.3</v>
      </c>
      <c r="C2840" t="s">
        <v>6206</v>
      </c>
    </row>
    <row r="2841" spans="1:3" x14ac:dyDescent="0.45">
      <c r="A2841" t="s">
        <v>1541</v>
      </c>
      <c r="B2841">
        <v>6.3</v>
      </c>
      <c r="C2841" t="s">
        <v>5546</v>
      </c>
    </row>
    <row r="2842" spans="1:3" x14ac:dyDescent="0.45">
      <c r="A2842" t="s">
        <v>1541</v>
      </c>
      <c r="B2842">
        <v>6.3</v>
      </c>
      <c r="C2842" t="s">
        <v>3302</v>
      </c>
    </row>
    <row r="2843" spans="1:3" x14ac:dyDescent="0.45">
      <c r="A2843" t="s">
        <v>1542</v>
      </c>
      <c r="B2843">
        <v>6</v>
      </c>
      <c r="C2843" t="s">
        <v>565</v>
      </c>
    </row>
    <row r="2844" spans="1:3" x14ac:dyDescent="0.45">
      <c r="A2844" t="s">
        <v>1542</v>
      </c>
      <c r="B2844">
        <v>6</v>
      </c>
      <c r="C2844" t="s">
        <v>6201</v>
      </c>
    </row>
    <row r="2845" spans="1:3" x14ac:dyDescent="0.45">
      <c r="A2845" t="s">
        <v>1542</v>
      </c>
      <c r="B2845">
        <v>6</v>
      </c>
      <c r="C2845" t="s">
        <v>6199</v>
      </c>
    </row>
    <row r="2846" spans="1:3" x14ac:dyDescent="0.45">
      <c r="A2846" t="s">
        <v>1543</v>
      </c>
      <c r="B2846">
        <v>7.2</v>
      </c>
      <c r="C2846" t="s">
        <v>451</v>
      </c>
    </row>
    <row r="2847" spans="1:3" x14ac:dyDescent="0.45">
      <c r="A2847" t="s">
        <v>1543</v>
      </c>
      <c r="B2847">
        <v>7.2</v>
      </c>
      <c r="C2847" t="s">
        <v>6206</v>
      </c>
    </row>
    <row r="2848" spans="1:3" x14ac:dyDescent="0.45">
      <c r="A2848" t="s">
        <v>1543</v>
      </c>
      <c r="B2848">
        <v>7.2</v>
      </c>
      <c r="C2848" t="s">
        <v>3302</v>
      </c>
    </row>
    <row r="2849" spans="1:3" x14ac:dyDescent="0.45">
      <c r="A2849" t="s">
        <v>1545</v>
      </c>
      <c r="B2849">
        <v>5.0999999999999996</v>
      </c>
      <c r="C2849" t="s">
        <v>565</v>
      </c>
    </row>
    <row r="2850" spans="1:3" x14ac:dyDescent="0.45">
      <c r="A2850" t="s">
        <v>1545</v>
      </c>
      <c r="B2850">
        <v>5.0999999999999996</v>
      </c>
      <c r="C2850" t="s">
        <v>1152</v>
      </c>
    </row>
    <row r="2851" spans="1:3" x14ac:dyDescent="0.45">
      <c r="A2851" t="s">
        <v>1545</v>
      </c>
      <c r="B2851">
        <v>5.0999999999999996</v>
      </c>
      <c r="C2851" t="s">
        <v>5546</v>
      </c>
    </row>
    <row r="2852" spans="1:3" x14ac:dyDescent="0.45">
      <c r="A2852" t="s">
        <v>1546</v>
      </c>
      <c r="B2852">
        <v>7.3</v>
      </c>
      <c r="C2852" t="s">
        <v>451</v>
      </c>
    </row>
    <row r="2853" spans="1:3" x14ac:dyDescent="0.45">
      <c r="A2853" t="s">
        <v>1546</v>
      </c>
      <c r="B2853">
        <v>7.3</v>
      </c>
      <c r="C2853" t="s">
        <v>1152</v>
      </c>
    </row>
    <row r="2854" spans="1:3" x14ac:dyDescent="0.45">
      <c r="A2854" t="s">
        <v>1546</v>
      </c>
      <c r="B2854">
        <v>7.3</v>
      </c>
      <c r="C2854" t="s">
        <v>3302</v>
      </c>
    </row>
    <row r="2855" spans="1:3" x14ac:dyDescent="0.45">
      <c r="A2855" t="s">
        <v>1546</v>
      </c>
      <c r="B2855">
        <v>7.3</v>
      </c>
      <c r="C2855" t="s">
        <v>6207</v>
      </c>
    </row>
    <row r="2856" spans="1:3" x14ac:dyDescent="0.45">
      <c r="A2856" t="s">
        <v>1548</v>
      </c>
      <c r="B2856">
        <v>8</v>
      </c>
      <c r="C2856" t="s">
        <v>6208</v>
      </c>
    </row>
    <row r="2857" spans="1:3" x14ac:dyDescent="0.45">
      <c r="A2857" t="s">
        <v>1548</v>
      </c>
      <c r="B2857">
        <v>8</v>
      </c>
      <c r="C2857" t="s">
        <v>1152</v>
      </c>
    </row>
    <row r="2858" spans="1:3" x14ac:dyDescent="0.45">
      <c r="A2858" t="s">
        <v>1549</v>
      </c>
      <c r="B2858">
        <v>6.2</v>
      </c>
      <c r="C2858" t="s">
        <v>1152</v>
      </c>
    </row>
    <row r="2859" spans="1:3" x14ac:dyDescent="0.45">
      <c r="A2859" t="s">
        <v>1549</v>
      </c>
      <c r="B2859">
        <v>6.2</v>
      </c>
      <c r="C2859" t="s">
        <v>6203</v>
      </c>
    </row>
    <row r="2860" spans="1:3" x14ac:dyDescent="0.45">
      <c r="A2860" t="s">
        <v>1549</v>
      </c>
      <c r="B2860">
        <v>6.2</v>
      </c>
      <c r="C2860" t="s">
        <v>3302</v>
      </c>
    </row>
    <row r="2861" spans="1:3" x14ac:dyDescent="0.45">
      <c r="A2861" t="s">
        <v>1550</v>
      </c>
      <c r="B2861">
        <v>6</v>
      </c>
      <c r="C2861" t="s">
        <v>1152</v>
      </c>
    </row>
    <row r="2862" spans="1:3" x14ac:dyDescent="0.45">
      <c r="A2862" t="s">
        <v>1550</v>
      </c>
      <c r="B2862">
        <v>6</v>
      </c>
      <c r="C2862" t="s">
        <v>3302</v>
      </c>
    </row>
    <row r="2863" spans="1:3" x14ac:dyDescent="0.45">
      <c r="A2863" t="s">
        <v>1551</v>
      </c>
      <c r="B2863">
        <v>6.7</v>
      </c>
      <c r="C2863" t="s">
        <v>1152</v>
      </c>
    </row>
    <row r="2864" spans="1:3" x14ac:dyDescent="0.45">
      <c r="A2864" t="s">
        <v>1551</v>
      </c>
      <c r="B2864">
        <v>6.7</v>
      </c>
      <c r="C2864" t="s">
        <v>6199</v>
      </c>
    </row>
    <row r="2865" spans="1:3" x14ac:dyDescent="0.45">
      <c r="A2865" t="s">
        <v>1551</v>
      </c>
      <c r="B2865">
        <v>6.7</v>
      </c>
      <c r="C2865" t="s">
        <v>5546</v>
      </c>
    </row>
    <row r="2866" spans="1:3" x14ac:dyDescent="0.45">
      <c r="A2866" t="s">
        <v>1552</v>
      </c>
      <c r="B2866">
        <v>8.1</v>
      </c>
      <c r="C2866" t="s">
        <v>451</v>
      </c>
    </row>
    <row r="2867" spans="1:3" x14ac:dyDescent="0.45">
      <c r="A2867" t="s">
        <v>1553</v>
      </c>
      <c r="B2867">
        <v>6.4</v>
      </c>
      <c r="C2867" t="s">
        <v>565</v>
      </c>
    </row>
    <row r="2868" spans="1:3" x14ac:dyDescent="0.45">
      <c r="A2868" t="s">
        <v>1554</v>
      </c>
      <c r="B2868">
        <v>8</v>
      </c>
      <c r="C2868" t="s">
        <v>451</v>
      </c>
    </row>
    <row r="2869" spans="1:3" x14ac:dyDescent="0.45">
      <c r="A2869" t="s">
        <v>1554</v>
      </c>
      <c r="B2869">
        <v>8</v>
      </c>
      <c r="C2869" t="s">
        <v>6206</v>
      </c>
    </row>
    <row r="2870" spans="1:3" x14ac:dyDescent="0.45">
      <c r="A2870" t="s">
        <v>1554</v>
      </c>
      <c r="B2870">
        <v>8</v>
      </c>
      <c r="C2870" t="s">
        <v>1152</v>
      </c>
    </row>
    <row r="2871" spans="1:3" x14ac:dyDescent="0.45">
      <c r="A2871" t="s">
        <v>1554</v>
      </c>
      <c r="B2871">
        <v>8</v>
      </c>
      <c r="C2871" t="s">
        <v>3302</v>
      </c>
    </row>
    <row r="2872" spans="1:3" x14ac:dyDescent="0.45">
      <c r="A2872" t="s">
        <v>1555</v>
      </c>
      <c r="B2872">
        <v>6.3</v>
      </c>
      <c r="C2872" t="s">
        <v>451</v>
      </c>
    </row>
    <row r="2873" spans="1:3" x14ac:dyDescent="0.45">
      <c r="A2873" t="s">
        <v>1555</v>
      </c>
      <c r="B2873">
        <v>6.3</v>
      </c>
      <c r="C2873" t="s">
        <v>565</v>
      </c>
    </row>
    <row r="2874" spans="1:3" x14ac:dyDescent="0.45">
      <c r="A2874" t="s">
        <v>1555</v>
      </c>
      <c r="B2874">
        <v>6.3</v>
      </c>
      <c r="C2874" t="s">
        <v>6206</v>
      </c>
    </row>
    <row r="2875" spans="1:3" x14ac:dyDescent="0.45">
      <c r="A2875" t="s">
        <v>1555</v>
      </c>
      <c r="B2875">
        <v>6.3</v>
      </c>
      <c r="C2875" t="s">
        <v>3302</v>
      </c>
    </row>
    <row r="2876" spans="1:3" x14ac:dyDescent="0.45">
      <c r="A2876" t="s">
        <v>1556</v>
      </c>
      <c r="B2876">
        <v>6.4</v>
      </c>
      <c r="C2876" t="s">
        <v>565</v>
      </c>
    </row>
    <row r="2877" spans="1:3" x14ac:dyDescent="0.45">
      <c r="A2877" t="s">
        <v>1556</v>
      </c>
      <c r="B2877">
        <v>6.4</v>
      </c>
      <c r="C2877" t="s">
        <v>6199</v>
      </c>
    </row>
    <row r="2878" spans="1:3" x14ac:dyDescent="0.45">
      <c r="A2878" t="s">
        <v>1556</v>
      </c>
      <c r="B2878">
        <v>6.4</v>
      </c>
      <c r="C2878" t="s">
        <v>2124</v>
      </c>
    </row>
    <row r="2879" spans="1:3" x14ac:dyDescent="0.45">
      <c r="A2879" t="s">
        <v>1559</v>
      </c>
      <c r="B2879">
        <v>6.6</v>
      </c>
      <c r="C2879" t="s">
        <v>451</v>
      </c>
    </row>
    <row r="2880" spans="1:3" x14ac:dyDescent="0.45">
      <c r="A2880" t="s">
        <v>1559</v>
      </c>
      <c r="B2880">
        <v>6.6</v>
      </c>
      <c r="C2880" t="s">
        <v>320</v>
      </c>
    </row>
    <row r="2881" spans="1:3" x14ac:dyDescent="0.45">
      <c r="A2881" t="s">
        <v>1559</v>
      </c>
      <c r="B2881">
        <v>6.6</v>
      </c>
      <c r="C2881" t="s">
        <v>565</v>
      </c>
    </row>
    <row r="2882" spans="1:3" x14ac:dyDescent="0.45">
      <c r="A2882" t="s">
        <v>1559</v>
      </c>
      <c r="B2882">
        <v>6.6</v>
      </c>
      <c r="C2882" t="s">
        <v>4585</v>
      </c>
    </row>
    <row r="2883" spans="1:3" x14ac:dyDescent="0.45">
      <c r="A2883" t="s">
        <v>1560</v>
      </c>
      <c r="B2883">
        <v>6.4</v>
      </c>
      <c r="C2883" t="s">
        <v>451</v>
      </c>
    </row>
    <row r="2884" spans="1:3" x14ac:dyDescent="0.45">
      <c r="A2884" t="s">
        <v>1560</v>
      </c>
      <c r="B2884">
        <v>6.4</v>
      </c>
      <c r="C2884" t="s">
        <v>320</v>
      </c>
    </row>
    <row r="2885" spans="1:3" x14ac:dyDescent="0.45">
      <c r="A2885" t="s">
        <v>1560</v>
      </c>
      <c r="B2885">
        <v>6.4</v>
      </c>
      <c r="C2885" t="s">
        <v>3302</v>
      </c>
    </row>
    <row r="2886" spans="1:3" x14ac:dyDescent="0.45">
      <c r="A2886" t="s">
        <v>1561</v>
      </c>
      <c r="B2886">
        <v>6</v>
      </c>
      <c r="C2886" t="s">
        <v>565</v>
      </c>
    </row>
    <row r="2887" spans="1:3" x14ac:dyDescent="0.45">
      <c r="A2887" t="s">
        <v>1561</v>
      </c>
      <c r="B2887">
        <v>6</v>
      </c>
      <c r="C2887" t="s">
        <v>6201</v>
      </c>
    </row>
    <row r="2888" spans="1:3" x14ac:dyDescent="0.45">
      <c r="A2888" t="s">
        <v>1561</v>
      </c>
      <c r="B2888">
        <v>6</v>
      </c>
      <c r="C2888" t="s">
        <v>6199</v>
      </c>
    </row>
    <row r="2889" spans="1:3" x14ac:dyDescent="0.45">
      <c r="A2889" t="s">
        <v>1562</v>
      </c>
      <c r="B2889">
        <v>6.6</v>
      </c>
      <c r="C2889" t="s">
        <v>451</v>
      </c>
    </row>
    <row r="2890" spans="1:3" x14ac:dyDescent="0.45">
      <c r="A2890" t="s">
        <v>1562</v>
      </c>
      <c r="B2890">
        <v>6.6</v>
      </c>
      <c r="C2890" t="s">
        <v>320</v>
      </c>
    </row>
    <row r="2891" spans="1:3" x14ac:dyDescent="0.45">
      <c r="A2891" t="s">
        <v>1562</v>
      </c>
      <c r="B2891">
        <v>6.6</v>
      </c>
      <c r="C2891" t="s">
        <v>6199</v>
      </c>
    </row>
    <row r="2892" spans="1:3" x14ac:dyDescent="0.45">
      <c r="A2892" t="s">
        <v>1564</v>
      </c>
      <c r="B2892">
        <v>5.9</v>
      </c>
      <c r="C2892" t="s">
        <v>320</v>
      </c>
    </row>
    <row r="2893" spans="1:3" x14ac:dyDescent="0.45">
      <c r="A2893" t="s">
        <v>1564</v>
      </c>
      <c r="B2893">
        <v>5.9</v>
      </c>
      <c r="C2893" t="s">
        <v>6200</v>
      </c>
    </row>
    <row r="2894" spans="1:3" x14ac:dyDescent="0.45">
      <c r="A2894" t="s">
        <v>1564</v>
      </c>
      <c r="B2894">
        <v>5.9</v>
      </c>
      <c r="C2894" t="s">
        <v>565</v>
      </c>
    </row>
    <row r="2895" spans="1:3" x14ac:dyDescent="0.45">
      <c r="A2895" t="s">
        <v>1564</v>
      </c>
      <c r="B2895">
        <v>5.9</v>
      </c>
      <c r="C2895" t="s">
        <v>6201</v>
      </c>
    </row>
    <row r="2896" spans="1:3" x14ac:dyDescent="0.45">
      <c r="A2896" t="s">
        <v>1566</v>
      </c>
      <c r="B2896">
        <v>6.4</v>
      </c>
      <c r="C2896" t="s">
        <v>451</v>
      </c>
    </row>
    <row r="2897" spans="1:3" x14ac:dyDescent="0.45">
      <c r="A2897" t="s">
        <v>1566</v>
      </c>
      <c r="B2897">
        <v>6.4</v>
      </c>
      <c r="C2897" t="s">
        <v>2124</v>
      </c>
    </row>
    <row r="2898" spans="1:3" x14ac:dyDescent="0.45">
      <c r="A2898" t="s">
        <v>1566</v>
      </c>
      <c r="B2898">
        <v>6.4</v>
      </c>
      <c r="C2898" t="s">
        <v>3824</v>
      </c>
    </row>
    <row r="2899" spans="1:3" x14ac:dyDescent="0.45">
      <c r="A2899" t="s">
        <v>1569</v>
      </c>
      <c r="B2899">
        <v>6.3</v>
      </c>
      <c r="C2899" t="s">
        <v>6208</v>
      </c>
    </row>
    <row r="2900" spans="1:3" x14ac:dyDescent="0.45">
      <c r="A2900" t="s">
        <v>1569</v>
      </c>
      <c r="B2900">
        <v>6.3</v>
      </c>
      <c r="C2900" t="s">
        <v>1152</v>
      </c>
    </row>
    <row r="2901" spans="1:3" x14ac:dyDescent="0.45">
      <c r="A2901" t="s">
        <v>1569</v>
      </c>
      <c r="B2901">
        <v>6.3</v>
      </c>
      <c r="C2901" t="s">
        <v>6204</v>
      </c>
    </row>
    <row r="2902" spans="1:3" x14ac:dyDescent="0.45">
      <c r="A2902" t="s">
        <v>1569</v>
      </c>
      <c r="B2902">
        <v>6.3</v>
      </c>
      <c r="C2902" t="s">
        <v>6202</v>
      </c>
    </row>
    <row r="2903" spans="1:3" x14ac:dyDescent="0.45">
      <c r="A2903" t="s">
        <v>1571</v>
      </c>
      <c r="B2903">
        <v>7.3</v>
      </c>
      <c r="C2903" t="s">
        <v>451</v>
      </c>
    </row>
    <row r="2904" spans="1:3" x14ac:dyDescent="0.45">
      <c r="A2904" t="s">
        <v>1571</v>
      </c>
      <c r="B2904">
        <v>7.3</v>
      </c>
      <c r="C2904" t="s">
        <v>320</v>
      </c>
    </row>
    <row r="2905" spans="1:3" x14ac:dyDescent="0.45">
      <c r="A2905" t="s">
        <v>1571</v>
      </c>
      <c r="B2905">
        <v>7.3</v>
      </c>
      <c r="C2905" t="s">
        <v>6206</v>
      </c>
    </row>
    <row r="2906" spans="1:3" x14ac:dyDescent="0.45">
      <c r="A2906" t="s">
        <v>1571</v>
      </c>
      <c r="B2906">
        <v>7.3</v>
      </c>
      <c r="C2906" t="s">
        <v>3302</v>
      </c>
    </row>
    <row r="2907" spans="1:3" x14ac:dyDescent="0.45">
      <c r="A2907" t="s">
        <v>1573</v>
      </c>
      <c r="B2907">
        <v>6.8</v>
      </c>
      <c r="C2907" t="s">
        <v>320</v>
      </c>
    </row>
    <row r="2908" spans="1:3" x14ac:dyDescent="0.45">
      <c r="A2908" t="s">
        <v>1573</v>
      </c>
      <c r="B2908">
        <v>6.8</v>
      </c>
      <c r="C2908" t="s">
        <v>1152</v>
      </c>
    </row>
    <row r="2909" spans="1:3" x14ac:dyDescent="0.45">
      <c r="A2909" t="s">
        <v>1573</v>
      </c>
      <c r="B2909">
        <v>6.8</v>
      </c>
      <c r="C2909" t="s">
        <v>2124</v>
      </c>
    </row>
    <row r="2910" spans="1:3" x14ac:dyDescent="0.45">
      <c r="A2910" t="s">
        <v>1573</v>
      </c>
      <c r="B2910">
        <v>6.8</v>
      </c>
      <c r="C2910" t="s">
        <v>3302</v>
      </c>
    </row>
    <row r="2911" spans="1:3" x14ac:dyDescent="0.45">
      <c r="A2911" t="s">
        <v>1575</v>
      </c>
      <c r="B2911">
        <v>7.2</v>
      </c>
      <c r="C2911" t="s">
        <v>6200</v>
      </c>
    </row>
    <row r="2912" spans="1:3" x14ac:dyDescent="0.45">
      <c r="A2912" t="s">
        <v>1575</v>
      </c>
      <c r="B2912">
        <v>7.2</v>
      </c>
      <c r="C2912" t="s">
        <v>565</v>
      </c>
    </row>
    <row r="2913" spans="1:3" x14ac:dyDescent="0.45">
      <c r="A2913" t="s">
        <v>1575</v>
      </c>
      <c r="B2913">
        <v>7.2</v>
      </c>
      <c r="C2913" t="s">
        <v>6201</v>
      </c>
    </row>
    <row r="2914" spans="1:3" x14ac:dyDescent="0.45">
      <c r="A2914" t="s">
        <v>1575</v>
      </c>
      <c r="B2914">
        <v>7.2</v>
      </c>
      <c r="C2914" t="s">
        <v>6199</v>
      </c>
    </row>
    <row r="2915" spans="1:3" x14ac:dyDescent="0.45">
      <c r="A2915" t="s">
        <v>1577</v>
      </c>
      <c r="B2915">
        <v>5.7</v>
      </c>
      <c r="C2915" t="s">
        <v>451</v>
      </c>
    </row>
    <row r="2916" spans="1:3" x14ac:dyDescent="0.45">
      <c r="A2916" t="s">
        <v>1577</v>
      </c>
      <c r="B2916">
        <v>5.7</v>
      </c>
      <c r="C2916" t="s">
        <v>565</v>
      </c>
    </row>
    <row r="2917" spans="1:3" x14ac:dyDescent="0.45">
      <c r="A2917" t="s">
        <v>1577</v>
      </c>
      <c r="B2917">
        <v>5.7</v>
      </c>
      <c r="C2917" t="s">
        <v>3824</v>
      </c>
    </row>
    <row r="2918" spans="1:3" x14ac:dyDescent="0.45">
      <c r="A2918" t="s">
        <v>1579</v>
      </c>
      <c r="B2918">
        <v>6</v>
      </c>
      <c r="C2918" t="s">
        <v>451</v>
      </c>
    </row>
    <row r="2919" spans="1:3" x14ac:dyDescent="0.45">
      <c r="A2919" t="s">
        <v>1579</v>
      </c>
      <c r="B2919">
        <v>6</v>
      </c>
      <c r="C2919" t="s">
        <v>6206</v>
      </c>
    </row>
    <row r="2920" spans="1:3" x14ac:dyDescent="0.45">
      <c r="A2920" t="s">
        <v>1579</v>
      </c>
      <c r="B2920">
        <v>6</v>
      </c>
      <c r="C2920" t="s">
        <v>1152</v>
      </c>
    </row>
    <row r="2921" spans="1:3" x14ac:dyDescent="0.45">
      <c r="A2921" t="s">
        <v>1579</v>
      </c>
      <c r="B2921">
        <v>6</v>
      </c>
      <c r="C2921" t="s">
        <v>3302</v>
      </c>
    </row>
    <row r="2922" spans="1:3" x14ac:dyDescent="0.45">
      <c r="A2922" t="s">
        <v>1580</v>
      </c>
      <c r="B2922">
        <v>6.5</v>
      </c>
      <c r="C2922" t="s">
        <v>1152</v>
      </c>
    </row>
    <row r="2923" spans="1:3" x14ac:dyDescent="0.45">
      <c r="A2923" t="s">
        <v>1580</v>
      </c>
      <c r="B2923">
        <v>6.5</v>
      </c>
      <c r="C2923" t="s">
        <v>3302</v>
      </c>
    </row>
    <row r="2924" spans="1:3" x14ac:dyDescent="0.45">
      <c r="A2924" t="s">
        <v>1581</v>
      </c>
      <c r="B2924">
        <v>5.8</v>
      </c>
      <c r="C2924" t="s">
        <v>565</v>
      </c>
    </row>
    <row r="2925" spans="1:3" x14ac:dyDescent="0.45">
      <c r="A2925" t="s">
        <v>1583</v>
      </c>
      <c r="B2925">
        <v>5.8</v>
      </c>
      <c r="C2925" t="s">
        <v>565</v>
      </c>
    </row>
    <row r="2926" spans="1:3" x14ac:dyDescent="0.45">
      <c r="A2926" t="s">
        <v>1583</v>
      </c>
      <c r="B2926">
        <v>5.8</v>
      </c>
      <c r="C2926" t="s">
        <v>6205</v>
      </c>
    </row>
    <row r="2927" spans="1:3" x14ac:dyDescent="0.45">
      <c r="A2927" t="s">
        <v>1585</v>
      </c>
      <c r="B2927">
        <v>6.7</v>
      </c>
      <c r="C2927" t="s">
        <v>320</v>
      </c>
    </row>
    <row r="2928" spans="1:3" x14ac:dyDescent="0.45">
      <c r="A2928" t="s">
        <v>1585</v>
      </c>
      <c r="B2928">
        <v>6.7</v>
      </c>
      <c r="C2928" t="s">
        <v>6200</v>
      </c>
    </row>
    <row r="2929" spans="1:3" x14ac:dyDescent="0.45">
      <c r="A2929" t="s">
        <v>1585</v>
      </c>
      <c r="B2929">
        <v>6.7</v>
      </c>
      <c r="C2929" t="s">
        <v>565</v>
      </c>
    </row>
    <row r="2930" spans="1:3" x14ac:dyDescent="0.45">
      <c r="A2930" t="s">
        <v>1585</v>
      </c>
      <c r="B2930">
        <v>6.7</v>
      </c>
      <c r="C2930" t="s">
        <v>6201</v>
      </c>
    </row>
    <row r="2931" spans="1:3" x14ac:dyDescent="0.45">
      <c r="A2931" t="s">
        <v>1586</v>
      </c>
      <c r="B2931">
        <v>7.8</v>
      </c>
      <c r="C2931" t="s">
        <v>6206</v>
      </c>
    </row>
    <row r="2932" spans="1:3" x14ac:dyDescent="0.45">
      <c r="A2932" t="s">
        <v>1586</v>
      </c>
      <c r="B2932">
        <v>7.8</v>
      </c>
      <c r="C2932" t="s">
        <v>1152</v>
      </c>
    </row>
    <row r="2933" spans="1:3" x14ac:dyDescent="0.45">
      <c r="A2933" t="s">
        <v>1586</v>
      </c>
      <c r="B2933">
        <v>7.8</v>
      </c>
      <c r="C2933" t="s">
        <v>6203</v>
      </c>
    </row>
    <row r="2934" spans="1:3" x14ac:dyDescent="0.45">
      <c r="A2934" t="s">
        <v>1586</v>
      </c>
      <c r="B2934">
        <v>7.8</v>
      </c>
      <c r="C2934" t="s">
        <v>3302</v>
      </c>
    </row>
    <row r="2935" spans="1:3" x14ac:dyDescent="0.45">
      <c r="A2935" t="s">
        <v>1587</v>
      </c>
      <c r="B2935">
        <v>5.6</v>
      </c>
      <c r="C2935" t="s">
        <v>451</v>
      </c>
    </row>
    <row r="2936" spans="1:3" x14ac:dyDescent="0.45">
      <c r="A2936" t="s">
        <v>1587</v>
      </c>
      <c r="B2936">
        <v>5.6</v>
      </c>
      <c r="C2936" t="s">
        <v>1152</v>
      </c>
    </row>
    <row r="2937" spans="1:3" x14ac:dyDescent="0.45">
      <c r="A2937" t="s">
        <v>1587</v>
      </c>
      <c r="B2937">
        <v>5.6</v>
      </c>
      <c r="C2937" t="s">
        <v>3824</v>
      </c>
    </row>
    <row r="2938" spans="1:3" x14ac:dyDescent="0.45">
      <c r="A2938" t="s">
        <v>1587</v>
      </c>
      <c r="B2938">
        <v>5.6</v>
      </c>
      <c r="C2938" t="s">
        <v>3302</v>
      </c>
    </row>
    <row r="2939" spans="1:3" x14ac:dyDescent="0.45">
      <c r="A2939" t="s">
        <v>1589</v>
      </c>
      <c r="B2939">
        <v>5.8</v>
      </c>
      <c r="C2939" t="s">
        <v>451</v>
      </c>
    </row>
    <row r="2940" spans="1:3" x14ac:dyDescent="0.45">
      <c r="A2940" t="s">
        <v>1589</v>
      </c>
      <c r="B2940">
        <v>5.8</v>
      </c>
      <c r="C2940" t="s">
        <v>1152</v>
      </c>
    </row>
    <row r="2941" spans="1:3" x14ac:dyDescent="0.45">
      <c r="A2941" t="s">
        <v>1589</v>
      </c>
      <c r="B2941">
        <v>5.8</v>
      </c>
      <c r="C2941" t="s">
        <v>6205</v>
      </c>
    </row>
    <row r="2942" spans="1:3" x14ac:dyDescent="0.45">
      <c r="A2942" t="s">
        <v>1589</v>
      </c>
      <c r="B2942">
        <v>5.8</v>
      </c>
      <c r="C2942" t="s">
        <v>3302</v>
      </c>
    </row>
    <row r="2943" spans="1:3" x14ac:dyDescent="0.45">
      <c r="A2943" t="s">
        <v>1591</v>
      </c>
      <c r="B2943">
        <v>7.4</v>
      </c>
      <c r="C2943" t="s">
        <v>1152</v>
      </c>
    </row>
    <row r="2944" spans="1:3" x14ac:dyDescent="0.45">
      <c r="A2944" t="s">
        <v>1591</v>
      </c>
      <c r="B2944">
        <v>7.4</v>
      </c>
      <c r="C2944" t="s">
        <v>6202</v>
      </c>
    </row>
    <row r="2945" spans="1:3" x14ac:dyDescent="0.45">
      <c r="A2945" t="s">
        <v>1591</v>
      </c>
      <c r="B2945">
        <v>7.4</v>
      </c>
      <c r="C2945" t="s">
        <v>5546</v>
      </c>
    </row>
    <row r="2946" spans="1:3" x14ac:dyDescent="0.45">
      <c r="A2946" t="s">
        <v>1591</v>
      </c>
      <c r="B2946">
        <v>7.4</v>
      </c>
      <c r="C2946" t="s">
        <v>3302</v>
      </c>
    </row>
    <row r="2947" spans="1:3" x14ac:dyDescent="0.45">
      <c r="A2947" t="s">
        <v>1593</v>
      </c>
      <c r="B2947">
        <v>6.9</v>
      </c>
      <c r="C2947" t="s">
        <v>6208</v>
      </c>
    </row>
    <row r="2948" spans="1:3" x14ac:dyDescent="0.45">
      <c r="A2948" t="s">
        <v>1593</v>
      </c>
      <c r="B2948">
        <v>6.9</v>
      </c>
      <c r="C2948" t="s">
        <v>1152</v>
      </c>
    </row>
    <row r="2949" spans="1:3" x14ac:dyDescent="0.45">
      <c r="A2949" t="s">
        <v>1593</v>
      </c>
      <c r="B2949">
        <v>6.9</v>
      </c>
      <c r="C2949" t="s">
        <v>6204</v>
      </c>
    </row>
    <row r="2950" spans="1:3" x14ac:dyDescent="0.45">
      <c r="A2950" t="s">
        <v>1593</v>
      </c>
      <c r="B2950">
        <v>6.9</v>
      </c>
      <c r="C2950" t="s">
        <v>6207</v>
      </c>
    </row>
    <row r="2951" spans="1:3" x14ac:dyDescent="0.45">
      <c r="A2951" t="s">
        <v>1595</v>
      </c>
      <c r="B2951">
        <v>5.5</v>
      </c>
      <c r="C2951" t="s">
        <v>451</v>
      </c>
    </row>
    <row r="2952" spans="1:3" x14ac:dyDescent="0.45">
      <c r="A2952" t="s">
        <v>1595</v>
      </c>
      <c r="B2952">
        <v>5.5</v>
      </c>
      <c r="C2952" t="s">
        <v>3824</v>
      </c>
    </row>
    <row r="2953" spans="1:3" x14ac:dyDescent="0.45">
      <c r="A2953" t="s">
        <v>1597</v>
      </c>
      <c r="B2953">
        <v>6.3</v>
      </c>
      <c r="C2953" t="s">
        <v>1152</v>
      </c>
    </row>
    <row r="2954" spans="1:3" x14ac:dyDescent="0.45">
      <c r="A2954" t="s">
        <v>1597</v>
      </c>
      <c r="B2954">
        <v>6.3</v>
      </c>
      <c r="C2954" t="s">
        <v>6204</v>
      </c>
    </row>
    <row r="2955" spans="1:3" x14ac:dyDescent="0.45">
      <c r="A2955" t="s">
        <v>1597</v>
      </c>
      <c r="B2955">
        <v>6.3</v>
      </c>
      <c r="C2955" t="s">
        <v>6207</v>
      </c>
    </row>
    <row r="2956" spans="1:3" x14ac:dyDescent="0.45">
      <c r="A2956" t="s">
        <v>1599</v>
      </c>
      <c r="B2956">
        <v>4.7</v>
      </c>
      <c r="C2956" t="s">
        <v>451</v>
      </c>
    </row>
    <row r="2957" spans="1:3" x14ac:dyDescent="0.45">
      <c r="A2957" t="s">
        <v>1599</v>
      </c>
      <c r="B2957">
        <v>4.7</v>
      </c>
      <c r="C2957" t="s">
        <v>3302</v>
      </c>
    </row>
    <row r="2958" spans="1:3" x14ac:dyDescent="0.45">
      <c r="A2958" t="s">
        <v>1602</v>
      </c>
      <c r="B2958">
        <v>5.6</v>
      </c>
      <c r="C2958" t="s">
        <v>565</v>
      </c>
    </row>
    <row r="2959" spans="1:3" x14ac:dyDescent="0.45">
      <c r="A2959" t="s">
        <v>1602</v>
      </c>
      <c r="B2959">
        <v>5.6</v>
      </c>
      <c r="C2959" t="s">
        <v>1152</v>
      </c>
    </row>
    <row r="2960" spans="1:3" x14ac:dyDescent="0.45">
      <c r="A2960" t="s">
        <v>1602</v>
      </c>
      <c r="B2960">
        <v>5.6</v>
      </c>
      <c r="C2960" t="s">
        <v>6201</v>
      </c>
    </row>
    <row r="2961" spans="1:3" x14ac:dyDescent="0.45">
      <c r="A2961" t="s">
        <v>1602</v>
      </c>
      <c r="B2961">
        <v>5.6</v>
      </c>
      <c r="C2961" t="s">
        <v>6199</v>
      </c>
    </row>
    <row r="2962" spans="1:3" x14ac:dyDescent="0.45">
      <c r="A2962" t="s">
        <v>1604</v>
      </c>
      <c r="B2962">
        <v>6.4</v>
      </c>
      <c r="C2962" t="s">
        <v>320</v>
      </c>
    </row>
    <row r="2963" spans="1:3" x14ac:dyDescent="0.45">
      <c r="A2963" t="s">
        <v>1604</v>
      </c>
      <c r="B2963">
        <v>6.4</v>
      </c>
      <c r="C2963" t="s">
        <v>565</v>
      </c>
    </row>
    <row r="2964" spans="1:3" x14ac:dyDescent="0.45">
      <c r="A2964" t="s">
        <v>1604</v>
      </c>
      <c r="B2964">
        <v>6.4</v>
      </c>
      <c r="C2964" t="s">
        <v>6206</v>
      </c>
    </row>
    <row r="2965" spans="1:3" x14ac:dyDescent="0.45">
      <c r="A2965" t="s">
        <v>1604</v>
      </c>
      <c r="B2965">
        <v>6.4</v>
      </c>
      <c r="C2965" t="s">
        <v>6201</v>
      </c>
    </row>
    <row r="2966" spans="1:3" x14ac:dyDescent="0.45">
      <c r="A2966" t="s">
        <v>1604</v>
      </c>
      <c r="B2966">
        <v>6.4</v>
      </c>
      <c r="C2966" t="s">
        <v>6202</v>
      </c>
    </row>
    <row r="2967" spans="1:3" x14ac:dyDescent="0.45">
      <c r="A2967" t="s">
        <v>1605</v>
      </c>
      <c r="B2967">
        <v>4.2</v>
      </c>
      <c r="C2967" t="s">
        <v>451</v>
      </c>
    </row>
    <row r="2968" spans="1:3" x14ac:dyDescent="0.45">
      <c r="A2968" t="s">
        <v>1605</v>
      </c>
      <c r="B2968">
        <v>4.2</v>
      </c>
      <c r="C2968" t="s">
        <v>320</v>
      </c>
    </row>
    <row r="2969" spans="1:3" x14ac:dyDescent="0.45">
      <c r="A2969" t="s">
        <v>1605</v>
      </c>
      <c r="B2969">
        <v>4.2</v>
      </c>
      <c r="C2969" t="s">
        <v>565</v>
      </c>
    </row>
    <row r="2970" spans="1:3" x14ac:dyDescent="0.45">
      <c r="A2970" t="s">
        <v>1605</v>
      </c>
      <c r="B2970">
        <v>4.2</v>
      </c>
      <c r="C2970" t="s">
        <v>6201</v>
      </c>
    </row>
    <row r="2971" spans="1:3" x14ac:dyDescent="0.45">
      <c r="A2971" t="s">
        <v>1605</v>
      </c>
      <c r="B2971">
        <v>4.2</v>
      </c>
      <c r="C2971" t="s">
        <v>3824</v>
      </c>
    </row>
    <row r="2972" spans="1:3" x14ac:dyDescent="0.45">
      <c r="A2972" t="s">
        <v>1608</v>
      </c>
      <c r="B2972">
        <v>6.4</v>
      </c>
      <c r="C2972" t="s">
        <v>1152</v>
      </c>
    </row>
    <row r="2973" spans="1:3" x14ac:dyDescent="0.45">
      <c r="A2973" t="s">
        <v>1608</v>
      </c>
      <c r="B2973">
        <v>6.4</v>
      </c>
      <c r="C2973" t="s">
        <v>6209</v>
      </c>
    </row>
    <row r="2974" spans="1:3" x14ac:dyDescent="0.45">
      <c r="A2974" t="s">
        <v>1608</v>
      </c>
      <c r="B2974">
        <v>6.4</v>
      </c>
      <c r="C2974" t="s">
        <v>6202</v>
      </c>
    </row>
    <row r="2975" spans="1:3" x14ac:dyDescent="0.45">
      <c r="A2975" t="s">
        <v>1608</v>
      </c>
      <c r="B2975">
        <v>6.4</v>
      </c>
      <c r="C2975" t="s">
        <v>5546</v>
      </c>
    </row>
    <row r="2976" spans="1:3" x14ac:dyDescent="0.45">
      <c r="A2976" t="s">
        <v>1610</v>
      </c>
      <c r="B2976">
        <v>7.7</v>
      </c>
      <c r="C2976" t="s">
        <v>1152</v>
      </c>
    </row>
    <row r="2977" spans="1:3" x14ac:dyDescent="0.45">
      <c r="A2977" t="s">
        <v>1610</v>
      </c>
      <c r="B2977">
        <v>7.7</v>
      </c>
      <c r="C2977" t="s">
        <v>6203</v>
      </c>
    </row>
    <row r="2978" spans="1:3" x14ac:dyDescent="0.45">
      <c r="A2978" t="s">
        <v>1610</v>
      </c>
      <c r="B2978">
        <v>7.7</v>
      </c>
      <c r="C2978" t="s">
        <v>5546</v>
      </c>
    </row>
    <row r="2979" spans="1:3" x14ac:dyDescent="0.45">
      <c r="A2979" t="s">
        <v>1610</v>
      </c>
      <c r="B2979">
        <v>7.7</v>
      </c>
      <c r="C2979" t="s">
        <v>6207</v>
      </c>
    </row>
    <row r="2980" spans="1:3" x14ac:dyDescent="0.45">
      <c r="A2980" t="s">
        <v>1614</v>
      </c>
      <c r="B2980">
        <v>6.7</v>
      </c>
      <c r="C2980" t="s">
        <v>451</v>
      </c>
    </row>
    <row r="2981" spans="1:3" x14ac:dyDescent="0.45">
      <c r="A2981" t="s">
        <v>1614</v>
      </c>
      <c r="B2981">
        <v>6.7</v>
      </c>
      <c r="C2981" t="s">
        <v>2124</v>
      </c>
    </row>
    <row r="2982" spans="1:3" x14ac:dyDescent="0.45">
      <c r="A2982" t="s">
        <v>1614</v>
      </c>
      <c r="B2982">
        <v>6.7</v>
      </c>
      <c r="C2982" t="s">
        <v>3824</v>
      </c>
    </row>
    <row r="2983" spans="1:3" x14ac:dyDescent="0.45">
      <c r="A2983" t="s">
        <v>1614</v>
      </c>
      <c r="B2983">
        <v>6.7</v>
      </c>
      <c r="C2983" t="s">
        <v>3302</v>
      </c>
    </row>
    <row r="2984" spans="1:3" x14ac:dyDescent="0.45">
      <c r="A2984" t="s">
        <v>1615</v>
      </c>
      <c r="B2984">
        <v>7.7</v>
      </c>
      <c r="C2984" t="s">
        <v>1152</v>
      </c>
    </row>
    <row r="2985" spans="1:3" x14ac:dyDescent="0.45">
      <c r="A2985" t="s">
        <v>1615</v>
      </c>
      <c r="B2985">
        <v>7.7</v>
      </c>
      <c r="C2985" t="s">
        <v>5546</v>
      </c>
    </row>
    <row r="2986" spans="1:3" x14ac:dyDescent="0.45">
      <c r="A2986" t="s">
        <v>1616</v>
      </c>
      <c r="B2986">
        <v>5.7</v>
      </c>
      <c r="C2986" t="s">
        <v>451</v>
      </c>
    </row>
    <row r="2987" spans="1:3" x14ac:dyDescent="0.45">
      <c r="A2987" t="s">
        <v>1616</v>
      </c>
      <c r="B2987">
        <v>5.7</v>
      </c>
      <c r="C2987" t="s">
        <v>3302</v>
      </c>
    </row>
    <row r="2988" spans="1:3" x14ac:dyDescent="0.45">
      <c r="A2988" t="s">
        <v>1618</v>
      </c>
      <c r="B2988">
        <v>7.6</v>
      </c>
      <c r="C2988" t="s">
        <v>6206</v>
      </c>
    </row>
    <row r="2989" spans="1:3" x14ac:dyDescent="0.45">
      <c r="A2989" t="s">
        <v>1618</v>
      </c>
      <c r="B2989">
        <v>7.6</v>
      </c>
      <c r="C2989" t="s">
        <v>1152</v>
      </c>
    </row>
    <row r="2990" spans="1:3" x14ac:dyDescent="0.45">
      <c r="A2990" t="s">
        <v>1619</v>
      </c>
      <c r="B2990">
        <v>6.4</v>
      </c>
      <c r="C2990" t="s">
        <v>565</v>
      </c>
    </row>
    <row r="2991" spans="1:3" x14ac:dyDescent="0.45">
      <c r="A2991" t="s">
        <v>1619</v>
      </c>
      <c r="B2991">
        <v>6.4</v>
      </c>
      <c r="C2991" t="s">
        <v>1152</v>
      </c>
    </row>
    <row r="2992" spans="1:3" x14ac:dyDescent="0.45">
      <c r="A2992" t="s">
        <v>1619</v>
      </c>
      <c r="B2992">
        <v>6.4</v>
      </c>
      <c r="C2992" t="s">
        <v>5546</v>
      </c>
    </row>
    <row r="2993" spans="1:3" x14ac:dyDescent="0.45">
      <c r="A2993" t="s">
        <v>1620</v>
      </c>
      <c r="B2993">
        <v>5.6</v>
      </c>
      <c r="C2993" t="s">
        <v>565</v>
      </c>
    </row>
    <row r="2994" spans="1:3" x14ac:dyDescent="0.45">
      <c r="A2994" t="s">
        <v>1620</v>
      </c>
      <c r="B2994">
        <v>5.6</v>
      </c>
      <c r="C2994" t="s">
        <v>5546</v>
      </c>
    </row>
    <row r="2995" spans="1:3" x14ac:dyDescent="0.45">
      <c r="A2995" t="s">
        <v>1622</v>
      </c>
      <c r="B2995">
        <v>6.8</v>
      </c>
      <c r="C2995" t="s">
        <v>451</v>
      </c>
    </row>
    <row r="2996" spans="1:3" x14ac:dyDescent="0.45">
      <c r="A2996" t="s">
        <v>1622</v>
      </c>
      <c r="B2996">
        <v>6.8</v>
      </c>
      <c r="C2996" t="s">
        <v>320</v>
      </c>
    </row>
    <row r="2997" spans="1:3" x14ac:dyDescent="0.45">
      <c r="A2997" t="s">
        <v>1622</v>
      </c>
      <c r="B2997">
        <v>6.8</v>
      </c>
      <c r="C2997" t="s">
        <v>5546</v>
      </c>
    </row>
    <row r="2998" spans="1:3" x14ac:dyDescent="0.45">
      <c r="A2998" t="s">
        <v>1622</v>
      </c>
      <c r="B2998">
        <v>6.8</v>
      </c>
      <c r="C2998" t="s">
        <v>3824</v>
      </c>
    </row>
    <row r="2999" spans="1:3" x14ac:dyDescent="0.45">
      <c r="A2999" t="s">
        <v>1623</v>
      </c>
      <c r="B2999">
        <v>6.2</v>
      </c>
      <c r="C2999" t="s">
        <v>1152</v>
      </c>
    </row>
    <row r="3000" spans="1:3" x14ac:dyDescent="0.45">
      <c r="A3000" t="s">
        <v>1623</v>
      </c>
      <c r="B3000">
        <v>6.2</v>
      </c>
      <c r="C3000" t="s">
        <v>3302</v>
      </c>
    </row>
    <row r="3001" spans="1:3" x14ac:dyDescent="0.45">
      <c r="A3001" t="s">
        <v>1624</v>
      </c>
      <c r="B3001">
        <v>5.9</v>
      </c>
      <c r="C3001" t="s">
        <v>451</v>
      </c>
    </row>
    <row r="3002" spans="1:3" x14ac:dyDescent="0.45">
      <c r="A3002" t="s">
        <v>1624</v>
      </c>
      <c r="B3002">
        <v>5.9</v>
      </c>
      <c r="C3002" t="s">
        <v>6206</v>
      </c>
    </row>
    <row r="3003" spans="1:3" x14ac:dyDescent="0.45">
      <c r="A3003" t="s">
        <v>1624</v>
      </c>
      <c r="B3003">
        <v>5.9</v>
      </c>
      <c r="C3003" t="s">
        <v>3302</v>
      </c>
    </row>
    <row r="3004" spans="1:3" x14ac:dyDescent="0.45">
      <c r="A3004" t="s">
        <v>1626</v>
      </c>
      <c r="B3004">
        <v>7.1</v>
      </c>
      <c r="C3004" t="s">
        <v>320</v>
      </c>
    </row>
    <row r="3005" spans="1:3" x14ac:dyDescent="0.45">
      <c r="A3005" t="s">
        <v>1626</v>
      </c>
      <c r="B3005">
        <v>7.1</v>
      </c>
      <c r="C3005" t="s">
        <v>6200</v>
      </c>
    </row>
    <row r="3006" spans="1:3" x14ac:dyDescent="0.45">
      <c r="A3006" t="s">
        <v>1626</v>
      </c>
      <c r="B3006">
        <v>7.1</v>
      </c>
      <c r="C3006" t="s">
        <v>1152</v>
      </c>
    </row>
    <row r="3007" spans="1:3" x14ac:dyDescent="0.45">
      <c r="A3007" t="s">
        <v>1626</v>
      </c>
      <c r="B3007">
        <v>7.1</v>
      </c>
      <c r="C3007" t="s">
        <v>6201</v>
      </c>
    </row>
    <row r="3008" spans="1:3" x14ac:dyDescent="0.45">
      <c r="A3008" t="s">
        <v>1626</v>
      </c>
      <c r="B3008">
        <v>7.1</v>
      </c>
      <c r="C3008" t="s">
        <v>6199</v>
      </c>
    </row>
    <row r="3009" spans="1:3" x14ac:dyDescent="0.45">
      <c r="A3009" t="s">
        <v>1626</v>
      </c>
      <c r="B3009">
        <v>7.1</v>
      </c>
      <c r="C3009" t="s">
        <v>6202</v>
      </c>
    </row>
    <row r="3010" spans="1:3" x14ac:dyDescent="0.45">
      <c r="A3010" t="s">
        <v>1626</v>
      </c>
      <c r="B3010">
        <v>7.1</v>
      </c>
      <c r="C3010" t="s">
        <v>6203</v>
      </c>
    </row>
    <row r="3011" spans="1:3" x14ac:dyDescent="0.45">
      <c r="A3011" t="s">
        <v>1626</v>
      </c>
      <c r="B3011">
        <v>7.1</v>
      </c>
      <c r="C3011" t="s">
        <v>5546</v>
      </c>
    </row>
    <row r="3012" spans="1:3" x14ac:dyDescent="0.45">
      <c r="A3012" t="s">
        <v>1627</v>
      </c>
      <c r="B3012">
        <v>7.6</v>
      </c>
      <c r="C3012" t="s">
        <v>1152</v>
      </c>
    </row>
    <row r="3013" spans="1:3" x14ac:dyDescent="0.45">
      <c r="A3013" t="s">
        <v>1627</v>
      </c>
      <c r="B3013">
        <v>7.6</v>
      </c>
      <c r="C3013" t="s">
        <v>6202</v>
      </c>
    </row>
    <row r="3014" spans="1:3" x14ac:dyDescent="0.45">
      <c r="A3014" t="s">
        <v>1627</v>
      </c>
      <c r="B3014">
        <v>7.6</v>
      </c>
      <c r="C3014" t="s">
        <v>5546</v>
      </c>
    </row>
    <row r="3015" spans="1:3" x14ac:dyDescent="0.45">
      <c r="A3015" t="s">
        <v>1628</v>
      </c>
      <c r="B3015">
        <v>5.5</v>
      </c>
      <c r="C3015" t="s">
        <v>6206</v>
      </c>
    </row>
    <row r="3016" spans="1:3" x14ac:dyDescent="0.45">
      <c r="A3016" t="s">
        <v>1628</v>
      </c>
      <c r="B3016">
        <v>5.5</v>
      </c>
      <c r="C3016" t="s">
        <v>6203</v>
      </c>
    </row>
    <row r="3017" spans="1:3" x14ac:dyDescent="0.45">
      <c r="A3017" t="s">
        <v>1628</v>
      </c>
      <c r="B3017">
        <v>5.5</v>
      </c>
      <c r="C3017" t="s">
        <v>3302</v>
      </c>
    </row>
    <row r="3018" spans="1:3" x14ac:dyDescent="0.45">
      <c r="A3018" t="s">
        <v>1630</v>
      </c>
      <c r="B3018">
        <v>7</v>
      </c>
      <c r="C3018" t="s">
        <v>6208</v>
      </c>
    </row>
    <row r="3019" spans="1:3" x14ac:dyDescent="0.45">
      <c r="A3019" t="s">
        <v>1630</v>
      </c>
      <c r="B3019">
        <v>7</v>
      </c>
      <c r="C3019" t="s">
        <v>6206</v>
      </c>
    </row>
    <row r="3020" spans="1:3" x14ac:dyDescent="0.45">
      <c r="A3020" t="s">
        <v>1630</v>
      </c>
      <c r="B3020">
        <v>7</v>
      </c>
      <c r="C3020" t="s">
        <v>1152</v>
      </c>
    </row>
    <row r="3021" spans="1:3" x14ac:dyDescent="0.45">
      <c r="A3021" t="s">
        <v>1631</v>
      </c>
      <c r="B3021">
        <v>7.1</v>
      </c>
      <c r="C3021" t="s">
        <v>1152</v>
      </c>
    </row>
    <row r="3022" spans="1:3" x14ac:dyDescent="0.45">
      <c r="A3022" t="s">
        <v>1631</v>
      </c>
      <c r="B3022">
        <v>7.1</v>
      </c>
      <c r="C3022" t="s">
        <v>6204</v>
      </c>
    </row>
    <row r="3023" spans="1:3" x14ac:dyDescent="0.45">
      <c r="A3023" t="s">
        <v>1631</v>
      </c>
      <c r="B3023">
        <v>7.1</v>
      </c>
      <c r="C3023" t="s">
        <v>6207</v>
      </c>
    </row>
    <row r="3024" spans="1:3" x14ac:dyDescent="0.45">
      <c r="A3024" t="s">
        <v>1632</v>
      </c>
      <c r="B3024">
        <v>7.4</v>
      </c>
      <c r="C3024" t="s">
        <v>6206</v>
      </c>
    </row>
    <row r="3025" spans="1:3" x14ac:dyDescent="0.45">
      <c r="A3025" t="s">
        <v>1632</v>
      </c>
      <c r="B3025">
        <v>7.4</v>
      </c>
      <c r="C3025" t="s">
        <v>1152</v>
      </c>
    </row>
    <row r="3026" spans="1:3" x14ac:dyDescent="0.45">
      <c r="A3026" t="s">
        <v>1632</v>
      </c>
      <c r="B3026">
        <v>7.4</v>
      </c>
      <c r="C3026" t="s">
        <v>3302</v>
      </c>
    </row>
    <row r="3027" spans="1:3" x14ac:dyDescent="0.45">
      <c r="A3027" t="s">
        <v>1635</v>
      </c>
      <c r="B3027">
        <v>7.6</v>
      </c>
      <c r="C3027" t="s">
        <v>451</v>
      </c>
    </row>
    <row r="3028" spans="1:3" x14ac:dyDescent="0.45">
      <c r="A3028" t="s">
        <v>1635</v>
      </c>
      <c r="B3028">
        <v>7.6</v>
      </c>
      <c r="C3028" t="s">
        <v>2124</v>
      </c>
    </row>
    <row r="3029" spans="1:3" x14ac:dyDescent="0.45">
      <c r="A3029" t="s">
        <v>1635</v>
      </c>
      <c r="B3029">
        <v>7.6</v>
      </c>
      <c r="C3029" t="s">
        <v>3302</v>
      </c>
    </row>
    <row r="3030" spans="1:3" x14ac:dyDescent="0.45">
      <c r="A3030" t="s">
        <v>1637</v>
      </c>
      <c r="B3030">
        <v>5.9</v>
      </c>
      <c r="C3030" t="s">
        <v>1152</v>
      </c>
    </row>
    <row r="3031" spans="1:3" x14ac:dyDescent="0.45">
      <c r="A3031" t="s">
        <v>1637</v>
      </c>
      <c r="B3031">
        <v>5.9</v>
      </c>
      <c r="C3031" t="s">
        <v>6204</v>
      </c>
    </row>
    <row r="3032" spans="1:3" x14ac:dyDescent="0.45">
      <c r="A3032" t="s">
        <v>1637</v>
      </c>
      <c r="B3032">
        <v>5.9</v>
      </c>
      <c r="C3032" t="s">
        <v>2124</v>
      </c>
    </row>
    <row r="3033" spans="1:3" x14ac:dyDescent="0.45">
      <c r="A3033" t="s">
        <v>1640</v>
      </c>
      <c r="B3033">
        <v>5.9</v>
      </c>
      <c r="C3033" t="s">
        <v>1152</v>
      </c>
    </row>
    <row r="3034" spans="1:3" x14ac:dyDescent="0.45">
      <c r="A3034" t="s">
        <v>1640</v>
      </c>
      <c r="B3034">
        <v>5.9</v>
      </c>
      <c r="C3034" t="s">
        <v>5546</v>
      </c>
    </row>
    <row r="3035" spans="1:3" x14ac:dyDescent="0.45">
      <c r="A3035" t="s">
        <v>1640</v>
      </c>
      <c r="B3035">
        <v>5.9</v>
      </c>
      <c r="C3035" t="s">
        <v>6205</v>
      </c>
    </row>
    <row r="3036" spans="1:3" x14ac:dyDescent="0.45">
      <c r="A3036" t="s">
        <v>1641</v>
      </c>
      <c r="B3036">
        <v>8</v>
      </c>
      <c r="C3036" t="s">
        <v>6208</v>
      </c>
    </row>
    <row r="3037" spans="1:3" x14ac:dyDescent="0.45">
      <c r="A3037" t="s">
        <v>1641</v>
      </c>
      <c r="B3037">
        <v>8</v>
      </c>
      <c r="C3037" t="s">
        <v>6206</v>
      </c>
    </row>
    <row r="3038" spans="1:3" x14ac:dyDescent="0.45">
      <c r="A3038" t="s">
        <v>1641</v>
      </c>
      <c r="B3038">
        <v>8</v>
      </c>
      <c r="C3038" t="s">
        <v>1152</v>
      </c>
    </row>
    <row r="3039" spans="1:3" x14ac:dyDescent="0.45">
      <c r="A3039" t="s">
        <v>1642</v>
      </c>
      <c r="B3039">
        <v>7.4</v>
      </c>
      <c r="C3039" t="s">
        <v>1152</v>
      </c>
    </row>
    <row r="3040" spans="1:3" x14ac:dyDescent="0.45">
      <c r="A3040" t="s">
        <v>1642</v>
      </c>
      <c r="B3040">
        <v>7.4</v>
      </c>
      <c r="C3040" t="s">
        <v>6204</v>
      </c>
    </row>
    <row r="3041" spans="1:3" x14ac:dyDescent="0.45">
      <c r="A3041" t="s">
        <v>1642</v>
      </c>
      <c r="B3041">
        <v>7.4</v>
      </c>
      <c r="C3041" t="s">
        <v>3302</v>
      </c>
    </row>
    <row r="3042" spans="1:3" x14ac:dyDescent="0.45">
      <c r="A3042" t="s">
        <v>1643</v>
      </c>
      <c r="B3042">
        <v>5.8</v>
      </c>
      <c r="C3042" t="s">
        <v>565</v>
      </c>
    </row>
    <row r="3043" spans="1:3" x14ac:dyDescent="0.45">
      <c r="A3043" t="s">
        <v>1643</v>
      </c>
      <c r="B3043">
        <v>5.8</v>
      </c>
      <c r="C3043" t="s">
        <v>1152</v>
      </c>
    </row>
    <row r="3044" spans="1:3" x14ac:dyDescent="0.45">
      <c r="A3044" t="s">
        <v>1643</v>
      </c>
      <c r="B3044">
        <v>5.8</v>
      </c>
      <c r="C3044" t="s">
        <v>5546</v>
      </c>
    </row>
    <row r="3045" spans="1:3" x14ac:dyDescent="0.45">
      <c r="A3045" t="s">
        <v>1646</v>
      </c>
      <c r="B3045">
        <v>6.3</v>
      </c>
      <c r="C3045" t="s">
        <v>565</v>
      </c>
    </row>
    <row r="3046" spans="1:3" x14ac:dyDescent="0.45">
      <c r="A3046" t="s">
        <v>1646</v>
      </c>
      <c r="B3046">
        <v>6.3</v>
      </c>
      <c r="C3046" t="s">
        <v>6201</v>
      </c>
    </row>
    <row r="3047" spans="1:3" x14ac:dyDescent="0.45">
      <c r="A3047" t="s">
        <v>1646</v>
      </c>
      <c r="B3047">
        <v>6.3</v>
      </c>
      <c r="C3047" t="s">
        <v>6202</v>
      </c>
    </row>
    <row r="3048" spans="1:3" x14ac:dyDescent="0.45">
      <c r="A3048" t="s">
        <v>1646</v>
      </c>
      <c r="B3048">
        <v>6.3</v>
      </c>
      <c r="C3048" t="s">
        <v>5546</v>
      </c>
    </row>
    <row r="3049" spans="1:3" x14ac:dyDescent="0.45">
      <c r="A3049" t="s">
        <v>1647</v>
      </c>
      <c r="B3049">
        <v>5.7</v>
      </c>
      <c r="C3049" t="s">
        <v>565</v>
      </c>
    </row>
    <row r="3050" spans="1:3" x14ac:dyDescent="0.45">
      <c r="A3050" t="s">
        <v>1647</v>
      </c>
      <c r="B3050">
        <v>5.7</v>
      </c>
      <c r="C3050" t="s">
        <v>5546</v>
      </c>
    </row>
    <row r="3051" spans="1:3" x14ac:dyDescent="0.45">
      <c r="A3051" t="s">
        <v>1649</v>
      </c>
      <c r="B3051">
        <v>5.0999999999999996</v>
      </c>
      <c r="C3051" t="s">
        <v>451</v>
      </c>
    </row>
    <row r="3052" spans="1:3" x14ac:dyDescent="0.45">
      <c r="A3052" t="s">
        <v>1649</v>
      </c>
      <c r="B3052">
        <v>5.0999999999999996</v>
      </c>
      <c r="C3052" t="s">
        <v>320</v>
      </c>
    </row>
    <row r="3053" spans="1:3" x14ac:dyDescent="0.45">
      <c r="A3053" t="s">
        <v>1649</v>
      </c>
      <c r="B3053">
        <v>5.0999999999999996</v>
      </c>
      <c r="C3053" t="s">
        <v>565</v>
      </c>
    </row>
    <row r="3054" spans="1:3" x14ac:dyDescent="0.45">
      <c r="A3054" t="s">
        <v>1651</v>
      </c>
      <c r="B3054">
        <v>7.6</v>
      </c>
      <c r="C3054" t="s">
        <v>1152</v>
      </c>
    </row>
    <row r="3055" spans="1:3" x14ac:dyDescent="0.45">
      <c r="A3055" t="s">
        <v>1651</v>
      </c>
      <c r="B3055">
        <v>7.6</v>
      </c>
      <c r="C3055" t="s">
        <v>6207</v>
      </c>
    </row>
    <row r="3056" spans="1:3" x14ac:dyDescent="0.45">
      <c r="A3056" t="s">
        <v>1653</v>
      </c>
      <c r="B3056">
        <v>6.4</v>
      </c>
      <c r="C3056" t="s">
        <v>565</v>
      </c>
    </row>
    <row r="3057" spans="1:3" x14ac:dyDescent="0.45">
      <c r="A3057" t="s">
        <v>1653</v>
      </c>
      <c r="B3057">
        <v>6.4</v>
      </c>
      <c r="C3057" t="s">
        <v>6199</v>
      </c>
    </row>
    <row r="3058" spans="1:3" x14ac:dyDescent="0.45">
      <c r="A3058" t="s">
        <v>1655</v>
      </c>
      <c r="B3058">
        <v>7.4</v>
      </c>
      <c r="C3058" t="s">
        <v>6208</v>
      </c>
    </row>
    <row r="3059" spans="1:3" x14ac:dyDescent="0.45">
      <c r="A3059" t="s">
        <v>1655</v>
      </c>
      <c r="B3059">
        <v>7.4</v>
      </c>
      <c r="C3059" t="s">
        <v>565</v>
      </c>
    </row>
    <row r="3060" spans="1:3" x14ac:dyDescent="0.45">
      <c r="A3060" t="s">
        <v>1655</v>
      </c>
      <c r="B3060">
        <v>7.4</v>
      </c>
      <c r="C3060" t="s">
        <v>1152</v>
      </c>
    </row>
    <row r="3061" spans="1:3" x14ac:dyDescent="0.45">
      <c r="A3061" t="s">
        <v>1656</v>
      </c>
      <c r="B3061">
        <v>8.1999999999999993</v>
      </c>
      <c r="C3061" t="s">
        <v>6208</v>
      </c>
    </row>
    <row r="3062" spans="1:3" x14ac:dyDescent="0.45">
      <c r="A3062" t="s">
        <v>1656</v>
      </c>
      <c r="B3062">
        <v>8.1999999999999993</v>
      </c>
      <c r="C3062" t="s">
        <v>6206</v>
      </c>
    </row>
    <row r="3063" spans="1:3" x14ac:dyDescent="0.45">
      <c r="A3063" t="s">
        <v>1656</v>
      </c>
      <c r="B3063">
        <v>8.1999999999999993</v>
      </c>
      <c r="C3063" t="s">
        <v>1152</v>
      </c>
    </row>
    <row r="3064" spans="1:3" x14ac:dyDescent="0.45">
      <c r="A3064" t="s">
        <v>1658</v>
      </c>
      <c r="B3064">
        <v>6.5</v>
      </c>
      <c r="C3064" t="s">
        <v>451</v>
      </c>
    </row>
    <row r="3065" spans="1:3" x14ac:dyDescent="0.45">
      <c r="A3065" t="s">
        <v>1658</v>
      </c>
      <c r="B3065">
        <v>6.5</v>
      </c>
      <c r="C3065" t="s">
        <v>3302</v>
      </c>
    </row>
    <row r="3066" spans="1:3" x14ac:dyDescent="0.45">
      <c r="A3066" t="s">
        <v>1660</v>
      </c>
      <c r="B3066">
        <v>5.5</v>
      </c>
      <c r="C3066" t="s">
        <v>451</v>
      </c>
    </row>
    <row r="3067" spans="1:3" x14ac:dyDescent="0.45">
      <c r="A3067" t="s">
        <v>1660</v>
      </c>
      <c r="B3067">
        <v>5.5</v>
      </c>
      <c r="C3067" t="s">
        <v>565</v>
      </c>
    </row>
    <row r="3068" spans="1:3" x14ac:dyDescent="0.45">
      <c r="A3068" t="s">
        <v>1660</v>
      </c>
      <c r="B3068">
        <v>5.5</v>
      </c>
      <c r="C3068" t="s">
        <v>6199</v>
      </c>
    </row>
    <row r="3069" spans="1:3" x14ac:dyDescent="0.45">
      <c r="A3069" t="s">
        <v>1661</v>
      </c>
      <c r="B3069">
        <v>6.5</v>
      </c>
      <c r="C3069" t="s">
        <v>565</v>
      </c>
    </row>
    <row r="3070" spans="1:3" x14ac:dyDescent="0.45">
      <c r="A3070" t="s">
        <v>1663</v>
      </c>
      <c r="B3070">
        <v>5.6</v>
      </c>
      <c r="C3070" t="s">
        <v>6200</v>
      </c>
    </row>
    <row r="3071" spans="1:3" x14ac:dyDescent="0.45">
      <c r="A3071" t="s">
        <v>1663</v>
      </c>
      <c r="B3071">
        <v>5.6</v>
      </c>
      <c r="C3071" t="s">
        <v>565</v>
      </c>
    </row>
    <row r="3072" spans="1:3" x14ac:dyDescent="0.45">
      <c r="A3072" t="s">
        <v>1663</v>
      </c>
      <c r="B3072">
        <v>5.6</v>
      </c>
      <c r="C3072" t="s">
        <v>6201</v>
      </c>
    </row>
    <row r="3073" spans="1:3" x14ac:dyDescent="0.45">
      <c r="A3073" t="s">
        <v>1665</v>
      </c>
      <c r="B3073">
        <v>4.5999999999999996</v>
      </c>
      <c r="C3073" t="s">
        <v>320</v>
      </c>
    </row>
    <row r="3074" spans="1:3" x14ac:dyDescent="0.45">
      <c r="A3074" t="s">
        <v>1665</v>
      </c>
      <c r="B3074">
        <v>4.5999999999999996</v>
      </c>
      <c r="C3074" t="s">
        <v>1152</v>
      </c>
    </row>
    <row r="3075" spans="1:3" x14ac:dyDescent="0.45">
      <c r="A3075" t="s">
        <v>1665</v>
      </c>
      <c r="B3075">
        <v>4.5999999999999996</v>
      </c>
      <c r="C3075" t="s">
        <v>6199</v>
      </c>
    </row>
    <row r="3076" spans="1:3" x14ac:dyDescent="0.45">
      <c r="A3076" t="s">
        <v>1665</v>
      </c>
      <c r="B3076">
        <v>4.5999999999999996</v>
      </c>
      <c r="C3076" t="s">
        <v>5546</v>
      </c>
    </row>
    <row r="3077" spans="1:3" x14ac:dyDescent="0.45">
      <c r="A3077" t="s">
        <v>1666</v>
      </c>
      <c r="B3077">
        <v>7.9</v>
      </c>
      <c r="C3077" t="s">
        <v>320</v>
      </c>
    </row>
    <row r="3078" spans="1:3" x14ac:dyDescent="0.45">
      <c r="A3078" t="s">
        <v>1666</v>
      </c>
      <c r="B3078">
        <v>7.9</v>
      </c>
      <c r="C3078" t="s">
        <v>6200</v>
      </c>
    </row>
    <row r="3079" spans="1:3" x14ac:dyDescent="0.45">
      <c r="A3079" t="s">
        <v>1666</v>
      </c>
      <c r="B3079">
        <v>7.9</v>
      </c>
      <c r="C3079" t="s">
        <v>565</v>
      </c>
    </row>
    <row r="3080" spans="1:3" x14ac:dyDescent="0.45">
      <c r="A3080" t="s">
        <v>1666</v>
      </c>
      <c r="B3080">
        <v>7.9</v>
      </c>
      <c r="C3080" t="s">
        <v>6201</v>
      </c>
    </row>
    <row r="3081" spans="1:3" x14ac:dyDescent="0.45">
      <c r="A3081" t="s">
        <v>1666</v>
      </c>
      <c r="B3081">
        <v>7.9</v>
      </c>
      <c r="C3081" t="s">
        <v>6199</v>
      </c>
    </row>
    <row r="3082" spans="1:3" x14ac:dyDescent="0.45">
      <c r="A3082" t="s">
        <v>1669</v>
      </c>
      <c r="B3082">
        <v>7.1</v>
      </c>
      <c r="C3082" t="s">
        <v>5546</v>
      </c>
    </row>
    <row r="3083" spans="1:3" x14ac:dyDescent="0.45">
      <c r="A3083" t="s">
        <v>1669</v>
      </c>
      <c r="B3083">
        <v>7.1</v>
      </c>
      <c r="C3083" t="s">
        <v>3824</v>
      </c>
    </row>
    <row r="3084" spans="1:3" x14ac:dyDescent="0.45">
      <c r="A3084" t="s">
        <v>1669</v>
      </c>
      <c r="B3084">
        <v>7.1</v>
      </c>
      <c r="C3084" t="s">
        <v>3302</v>
      </c>
    </row>
    <row r="3085" spans="1:3" x14ac:dyDescent="0.45">
      <c r="A3085" t="s">
        <v>1671</v>
      </c>
      <c r="B3085">
        <v>6.9</v>
      </c>
      <c r="C3085" t="s">
        <v>451</v>
      </c>
    </row>
    <row r="3086" spans="1:3" x14ac:dyDescent="0.45">
      <c r="A3086" t="s">
        <v>1671</v>
      </c>
      <c r="B3086">
        <v>6.9</v>
      </c>
      <c r="C3086" t="s">
        <v>320</v>
      </c>
    </row>
    <row r="3087" spans="1:3" x14ac:dyDescent="0.45">
      <c r="A3087" t="s">
        <v>1671</v>
      </c>
      <c r="B3087">
        <v>6.9</v>
      </c>
      <c r="C3087" t="s">
        <v>1152</v>
      </c>
    </row>
    <row r="3088" spans="1:3" x14ac:dyDescent="0.45">
      <c r="A3088" t="s">
        <v>1671</v>
      </c>
      <c r="B3088">
        <v>6.9</v>
      </c>
      <c r="C3088" t="s">
        <v>5546</v>
      </c>
    </row>
    <row r="3089" spans="1:3" x14ac:dyDescent="0.45">
      <c r="A3089" t="s">
        <v>1672</v>
      </c>
      <c r="B3089">
        <v>7.3</v>
      </c>
      <c r="C3089" t="s">
        <v>565</v>
      </c>
    </row>
    <row r="3090" spans="1:3" x14ac:dyDescent="0.45">
      <c r="A3090" t="s">
        <v>1672</v>
      </c>
      <c r="B3090">
        <v>7.3</v>
      </c>
      <c r="C3090" t="s">
        <v>1152</v>
      </c>
    </row>
    <row r="3091" spans="1:3" x14ac:dyDescent="0.45">
      <c r="A3091" t="s">
        <v>1672</v>
      </c>
      <c r="B3091">
        <v>7.3</v>
      </c>
      <c r="C3091" t="s">
        <v>5546</v>
      </c>
    </row>
    <row r="3092" spans="1:3" x14ac:dyDescent="0.45">
      <c r="A3092" t="s">
        <v>1672</v>
      </c>
      <c r="B3092">
        <v>7.3</v>
      </c>
      <c r="C3092" t="s">
        <v>6205</v>
      </c>
    </row>
    <row r="3093" spans="1:3" x14ac:dyDescent="0.45">
      <c r="A3093" t="s">
        <v>1674</v>
      </c>
      <c r="B3093">
        <v>7</v>
      </c>
      <c r="C3093" t="s">
        <v>565</v>
      </c>
    </row>
    <row r="3094" spans="1:3" x14ac:dyDescent="0.45">
      <c r="A3094" t="s">
        <v>1674</v>
      </c>
      <c r="B3094">
        <v>7</v>
      </c>
      <c r="C3094" t="s">
        <v>6199</v>
      </c>
    </row>
    <row r="3095" spans="1:3" x14ac:dyDescent="0.45">
      <c r="A3095" t="s">
        <v>1675</v>
      </c>
      <c r="B3095">
        <v>7.7</v>
      </c>
      <c r="C3095" t="s">
        <v>565</v>
      </c>
    </row>
    <row r="3096" spans="1:3" x14ac:dyDescent="0.45">
      <c r="A3096" t="s">
        <v>1675</v>
      </c>
      <c r="B3096">
        <v>7.7</v>
      </c>
      <c r="C3096" t="s">
        <v>1152</v>
      </c>
    </row>
    <row r="3097" spans="1:3" x14ac:dyDescent="0.45">
      <c r="A3097" t="s">
        <v>1675</v>
      </c>
      <c r="B3097">
        <v>7.7</v>
      </c>
      <c r="C3097" t="s">
        <v>5546</v>
      </c>
    </row>
    <row r="3098" spans="1:3" x14ac:dyDescent="0.45">
      <c r="A3098" t="s">
        <v>1677</v>
      </c>
      <c r="B3098">
        <v>6.7</v>
      </c>
      <c r="C3098" t="s">
        <v>6208</v>
      </c>
    </row>
    <row r="3099" spans="1:3" x14ac:dyDescent="0.45">
      <c r="A3099" t="s">
        <v>1677</v>
      </c>
      <c r="B3099">
        <v>6.7</v>
      </c>
      <c r="C3099" t="s">
        <v>565</v>
      </c>
    </row>
    <row r="3100" spans="1:3" x14ac:dyDescent="0.45">
      <c r="A3100" t="s">
        <v>1677</v>
      </c>
      <c r="B3100">
        <v>6.7</v>
      </c>
      <c r="C3100" t="s">
        <v>1152</v>
      </c>
    </row>
    <row r="3101" spans="1:3" x14ac:dyDescent="0.45">
      <c r="A3101" t="s">
        <v>1677</v>
      </c>
      <c r="B3101">
        <v>6.7</v>
      </c>
      <c r="C3101" t="s">
        <v>5546</v>
      </c>
    </row>
    <row r="3102" spans="1:3" x14ac:dyDescent="0.45">
      <c r="A3102" t="s">
        <v>1678</v>
      </c>
      <c r="B3102">
        <v>6.3</v>
      </c>
      <c r="C3102" t="s">
        <v>565</v>
      </c>
    </row>
    <row r="3103" spans="1:3" x14ac:dyDescent="0.45">
      <c r="A3103" t="s">
        <v>1679</v>
      </c>
      <c r="B3103">
        <v>5.8</v>
      </c>
      <c r="C3103" t="s">
        <v>565</v>
      </c>
    </row>
    <row r="3104" spans="1:3" x14ac:dyDescent="0.45">
      <c r="A3104" t="s">
        <v>1679</v>
      </c>
      <c r="B3104">
        <v>5.8</v>
      </c>
      <c r="C3104" t="s">
        <v>5546</v>
      </c>
    </row>
    <row r="3105" spans="1:3" x14ac:dyDescent="0.45">
      <c r="A3105" t="s">
        <v>1681</v>
      </c>
      <c r="B3105">
        <v>7.1</v>
      </c>
      <c r="C3105" t="s">
        <v>6203</v>
      </c>
    </row>
    <row r="3106" spans="1:3" x14ac:dyDescent="0.45">
      <c r="A3106" t="s">
        <v>1681</v>
      </c>
      <c r="B3106">
        <v>7.1</v>
      </c>
      <c r="C3106" t="s">
        <v>3824</v>
      </c>
    </row>
    <row r="3107" spans="1:3" x14ac:dyDescent="0.45">
      <c r="A3107" t="s">
        <v>1681</v>
      </c>
      <c r="B3107">
        <v>7.1</v>
      </c>
      <c r="C3107" t="s">
        <v>3302</v>
      </c>
    </row>
    <row r="3108" spans="1:3" x14ac:dyDescent="0.45">
      <c r="A3108" t="s">
        <v>1682</v>
      </c>
      <c r="B3108">
        <v>7.3</v>
      </c>
      <c r="C3108" t="s">
        <v>6208</v>
      </c>
    </row>
    <row r="3109" spans="1:3" x14ac:dyDescent="0.45">
      <c r="A3109" t="s">
        <v>1682</v>
      </c>
      <c r="B3109">
        <v>7.3</v>
      </c>
      <c r="C3109" t="s">
        <v>1152</v>
      </c>
    </row>
    <row r="3110" spans="1:3" x14ac:dyDescent="0.45">
      <c r="A3110" t="s">
        <v>1683</v>
      </c>
      <c r="B3110">
        <v>6.4</v>
      </c>
      <c r="C3110" t="s">
        <v>565</v>
      </c>
    </row>
    <row r="3111" spans="1:3" x14ac:dyDescent="0.45">
      <c r="A3111" t="s">
        <v>1683</v>
      </c>
      <c r="B3111">
        <v>6.4</v>
      </c>
      <c r="C3111" t="s">
        <v>5546</v>
      </c>
    </row>
    <row r="3112" spans="1:3" x14ac:dyDescent="0.45">
      <c r="A3112" t="s">
        <v>1684</v>
      </c>
      <c r="B3112">
        <v>7.1</v>
      </c>
      <c r="C3112" t="s">
        <v>451</v>
      </c>
    </row>
    <row r="3113" spans="1:3" x14ac:dyDescent="0.45">
      <c r="A3113" t="s">
        <v>1684</v>
      </c>
      <c r="B3113">
        <v>7.1</v>
      </c>
      <c r="C3113" t="s">
        <v>565</v>
      </c>
    </row>
    <row r="3114" spans="1:3" x14ac:dyDescent="0.45">
      <c r="A3114" t="s">
        <v>1684</v>
      </c>
      <c r="B3114">
        <v>7.1</v>
      </c>
      <c r="C3114" t="s">
        <v>6206</v>
      </c>
    </row>
    <row r="3115" spans="1:3" x14ac:dyDescent="0.45">
      <c r="A3115" t="s">
        <v>1687</v>
      </c>
      <c r="B3115">
        <v>7.6</v>
      </c>
      <c r="C3115" t="s">
        <v>1152</v>
      </c>
    </row>
    <row r="3116" spans="1:3" x14ac:dyDescent="0.45">
      <c r="A3116" t="s">
        <v>1687</v>
      </c>
      <c r="B3116">
        <v>7.6</v>
      </c>
      <c r="C3116" t="s">
        <v>6199</v>
      </c>
    </row>
    <row r="3117" spans="1:3" x14ac:dyDescent="0.45">
      <c r="A3117" t="s">
        <v>1687</v>
      </c>
      <c r="B3117">
        <v>7.6</v>
      </c>
      <c r="C3117" t="s">
        <v>2124</v>
      </c>
    </row>
    <row r="3118" spans="1:3" x14ac:dyDescent="0.45">
      <c r="A3118" t="s">
        <v>1688</v>
      </c>
      <c r="B3118">
        <v>6.8</v>
      </c>
      <c r="C3118" t="s">
        <v>565</v>
      </c>
    </row>
    <row r="3119" spans="1:3" x14ac:dyDescent="0.45">
      <c r="A3119" t="s">
        <v>1688</v>
      </c>
      <c r="B3119">
        <v>6.8</v>
      </c>
      <c r="C3119" t="s">
        <v>5546</v>
      </c>
    </row>
    <row r="3120" spans="1:3" x14ac:dyDescent="0.45">
      <c r="A3120" t="s">
        <v>1690</v>
      </c>
      <c r="B3120">
        <v>6.6</v>
      </c>
      <c r="C3120" t="s">
        <v>451</v>
      </c>
    </row>
    <row r="3121" spans="1:3" x14ac:dyDescent="0.45">
      <c r="A3121" t="s">
        <v>1690</v>
      </c>
      <c r="B3121">
        <v>6.6</v>
      </c>
      <c r="C3121" t="s">
        <v>565</v>
      </c>
    </row>
    <row r="3122" spans="1:3" x14ac:dyDescent="0.45">
      <c r="A3122" t="s">
        <v>1690</v>
      </c>
      <c r="B3122">
        <v>6.6</v>
      </c>
      <c r="C3122" t="s">
        <v>6206</v>
      </c>
    </row>
    <row r="3123" spans="1:3" x14ac:dyDescent="0.45">
      <c r="A3123" t="s">
        <v>1691</v>
      </c>
      <c r="B3123">
        <v>6.7</v>
      </c>
      <c r="C3123" t="s">
        <v>565</v>
      </c>
    </row>
    <row r="3124" spans="1:3" x14ac:dyDescent="0.45">
      <c r="A3124" t="s">
        <v>1691</v>
      </c>
      <c r="B3124">
        <v>6.7</v>
      </c>
      <c r="C3124" t="s">
        <v>1152</v>
      </c>
    </row>
    <row r="3125" spans="1:3" x14ac:dyDescent="0.45">
      <c r="A3125" t="s">
        <v>1692</v>
      </c>
      <c r="B3125">
        <v>6.1</v>
      </c>
      <c r="C3125" t="s">
        <v>565</v>
      </c>
    </row>
    <row r="3126" spans="1:3" x14ac:dyDescent="0.45">
      <c r="A3126" t="s">
        <v>1692</v>
      </c>
      <c r="B3126">
        <v>6.1</v>
      </c>
      <c r="C3126" t="s">
        <v>6201</v>
      </c>
    </row>
    <row r="3127" spans="1:3" x14ac:dyDescent="0.45">
      <c r="A3127" t="s">
        <v>1694</v>
      </c>
      <c r="B3127">
        <v>6</v>
      </c>
      <c r="C3127" t="s">
        <v>320</v>
      </c>
    </row>
    <row r="3128" spans="1:3" x14ac:dyDescent="0.45">
      <c r="A3128" t="s">
        <v>1694</v>
      </c>
      <c r="B3128">
        <v>6</v>
      </c>
      <c r="C3128" t="s">
        <v>565</v>
      </c>
    </row>
    <row r="3129" spans="1:3" x14ac:dyDescent="0.45">
      <c r="A3129" t="s">
        <v>1694</v>
      </c>
      <c r="B3129">
        <v>6</v>
      </c>
      <c r="C3129" t="s">
        <v>1152</v>
      </c>
    </row>
    <row r="3130" spans="1:3" x14ac:dyDescent="0.45">
      <c r="A3130" t="s">
        <v>1694</v>
      </c>
      <c r="B3130">
        <v>6</v>
      </c>
      <c r="C3130" t="s">
        <v>6199</v>
      </c>
    </row>
    <row r="3131" spans="1:3" x14ac:dyDescent="0.45">
      <c r="A3131" t="s">
        <v>1694</v>
      </c>
      <c r="B3131">
        <v>6</v>
      </c>
      <c r="C3131" t="s">
        <v>6202</v>
      </c>
    </row>
    <row r="3132" spans="1:3" x14ac:dyDescent="0.45">
      <c r="A3132" t="s">
        <v>1696</v>
      </c>
      <c r="B3132">
        <v>7.6</v>
      </c>
      <c r="C3132" t="s">
        <v>6206</v>
      </c>
    </row>
    <row r="3133" spans="1:3" x14ac:dyDescent="0.45">
      <c r="A3133" t="s">
        <v>1696</v>
      </c>
      <c r="B3133">
        <v>7.6</v>
      </c>
      <c r="C3133" t="s">
        <v>1152</v>
      </c>
    </row>
    <row r="3134" spans="1:3" x14ac:dyDescent="0.45">
      <c r="A3134" t="s">
        <v>1696</v>
      </c>
      <c r="B3134">
        <v>7.6</v>
      </c>
      <c r="C3134" t="s">
        <v>6203</v>
      </c>
    </row>
    <row r="3135" spans="1:3" x14ac:dyDescent="0.45">
      <c r="A3135" t="s">
        <v>1696</v>
      </c>
      <c r="B3135">
        <v>7.6</v>
      </c>
      <c r="C3135" t="s">
        <v>3302</v>
      </c>
    </row>
    <row r="3136" spans="1:3" x14ac:dyDescent="0.45">
      <c r="A3136" t="s">
        <v>1699</v>
      </c>
      <c r="B3136">
        <v>7.1</v>
      </c>
      <c r="C3136" t="s">
        <v>451</v>
      </c>
    </row>
    <row r="3137" spans="1:3" x14ac:dyDescent="0.45">
      <c r="A3137" t="s">
        <v>1699</v>
      </c>
      <c r="B3137">
        <v>7.1</v>
      </c>
      <c r="C3137" t="s">
        <v>6206</v>
      </c>
    </row>
    <row r="3138" spans="1:3" x14ac:dyDescent="0.45">
      <c r="A3138" t="s">
        <v>1699</v>
      </c>
      <c r="B3138">
        <v>7.1</v>
      </c>
      <c r="C3138" t="s">
        <v>1152</v>
      </c>
    </row>
    <row r="3139" spans="1:3" x14ac:dyDescent="0.45">
      <c r="A3139" t="s">
        <v>1699</v>
      </c>
      <c r="B3139">
        <v>7.1</v>
      </c>
      <c r="C3139" t="s">
        <v>3302</v>
      </c>
    </row>
    <row r="3140" spans="1:3" x14ac:dyDescent="0.45">
      <c r="A3140" t="s">
        <v>1701</v>
      </c>
      <c r="B3140">
        <v>5</v>
      </c>
      <c r="C3140" t="s">
        <v>451</v>
      </c>
    </row>
    <row r="3141" spans="1:3" x14ac:dyDescent="0.45">
      <c r="A3141" t="s">
        <v>1701</v>
      </c>
      <c r="B3141">
        <v>5</v>
      </c>
      <c r="C3141" t="s">
        <v>320</v>
      </c>
    </row>
    <row r="3142" spans="1:3" x14ac:dyDescent="0.45">
      <c r="A3142" t="s">
        <v>1701</v>
      </c>
      <c r="B3142">
        <v>5</v>
      </c>
      <c r="C3142" t="s">
        <v>6203</v>
      </c>
    </row>
    <row r="3143" spans="1:3" x14ac:dyDescent="0.45">
      <c r="A3143" t="s">
        <v>1701</v>
      </c>
      <c r="B3143">
        <v>5</v>
      </c>
      <c r="C3143" t="s">
        <v>3824</v>
      </c>
    </row>
    <row r="3144" spans="1:3" x14ac:dyDescent="0.45">
      <c r="A3144" t="s">
        <v>1702</v>
      </c>
      <c r="B3144">
        <v>6.2</v>
      </c>
      <c r="C3144" t="s">
        <v>1152</v>
      </c>
    </row>
    <row r="3145" spans="1:3" x14ac:dyDescent="0.45">
      <c r="A3145" t="s">
        <v>1702</v>
      </c>
      <c r="B3145">
        <v>6.2</v>
      </c>
      <c r="C3145" t="s">
        <v>6203</v>
      </c>
    </row>
    <row r="3146" spans="1:3" x14ac:dyDescent="0.45">
      <c r="A3146" t="s">
        <v>1702</v>
      </c>
      <c r="B3146">
        <v>6.2</v>
      </c>
      <c r="C3146" t="s">
        <v>3824</v>
      </c>
    </row>
    <row r="3147" spans="1:3" x14ac:dyDescent="0.45">
      <c r="A3147" t="s">
        <v>1702</v>
      </c>
      <c r="B3147">
        <v>6.2</v>
      </c>
      <c r="C3147" t="s">
        <v>3302</v>
      </c>
    </row>
    <row r="3148" spans="1:3" x14ac:dyDescent="0.45">
      <c r="A3148" t="s">
        <v>1703</v>
      </c>
      <c r="B3148">
        <v>5.6</v>
      </c>
      <c r="C3148" t="s">
        <v>565</v>
      </c>
    </row>
    <row r="3149" spans="1:3" x14ac:dyDescent="0.45">
      <c r="A3149" t="s">
        <v>1703</v>
      </c>
      <c r="B3149">
        <v>5.6</v>
      </c>
      <c r="C3149" t="s">
        <v>5546</v>
      </c>
    </row>
    <row r="3150" spans="1:3" x14ac:dyDescent="0.45">
      <c r="A3150" t="s">
        <v>1705</v>
      </c>
      <c r="B3150">
        <v>7.4</v>
      </c>
      <c r="C3150" t="s">
        <v>565</v>
      </c>
    </row>
    <row r="3151" spans="1:3" x14ac:dyDescent="0.45">
      <c r="A3151" t="s">
        <v>1705</v>
      </c>
      <c r="B3151">
        <v>7.4</v>
      </c>
      <c r="C3151" t="s">
        <v>1152</v>
      </c>
    </row>
    <row r="3152" spans="1:3" x14ac:dyDescent="0.45">
      <c r="A3152" t="s">
        <v>1705</v>
      </c>
      <c r="B3152">
        <v>7.4</v>
      </c>
      <c r="C3152" t="s">
        <v>5546</v>
      </c>
    </row>
    <row r="3153" spans="1:3" x14ac:dyDescent="0.45">
      <c r="A3153" t="s">
        <v>1707</v>
      </c>
      <c r="B3153">
        <v>5</v>
      </c>
      <c r="C3153" t="s">
        <v>6200</v>
      </c>
    </row>
    <row r="3154" spans="1:3" x14ac:dyDescent="0.45">
      <c r="A3154" t="s">
        <v>1707</v>
      </c>
      <c r="B3154">
        <v>5</v>
      </c>
      <c r="C3154" t="s">
        <v>565</v>
      </c>
    </row>
    <row r="3155" spans="1:3" x14ac:dyDescent="0.45">
      <c r="A3155" t="s">
        <v>1707</v>
      </c>
      <c r="B3155">
        <v>5</v>
      </c>
      <c r="C3155" t="s">
        <v>6201</v>
      </c>
    </row>
    <row r="3156" spans="1:3" x14ac:dyDescent="0.45">
      <c r="A3156" t="s">
        <v>1707</v>
      </c>
      <c r="B3156">
        <v>5</v>
      </c>
      <c r="C3156" t="s">
        <v>6199</v>
      </c>
    </row>
    <row r="3157" spans="1:3" x14ac:dyDescent="0.45">
      <c r="A3157" t="s">
        <v>1709</v>
      </c>
      <c r="B3157">
        <v>5.2</v>
      </c>
      <c r="C3157" t="s">
        <v>565</v>
      </c>
    </row>
    <row r="3158" spans="1:3" x14ac:dyDescent="0.45">
      <c r="A3158" t="s">
        <v>1709</v>
      </c>
      <c r="B3158">
        <v>5.2</v>
      </c>
      <c r="C3158" t="s">
        <v>6201</v>
      </c>
    </row>
    <row r="3159" spans="1:3" x14ac:dyDescent="0.45">
      <c r="A3159" t="s">
        <v>1711</v>
      </c>
      <c r="B3159">
        <v>7.6</v>
      </c>
      <c r="C3159" t="s">
        <v>6208</v>
      </c>
    </row>
    <row r="3160" spans="1:3" x14ac:dyDescent="0.45">
      <c r="A3160" t="s">
        <v>1711</v>
      </c>
      <c r="B3160">
        <v>7.6</v>
      </c>
      <c r="C3160" t="s">
        <v>1152</v>
      </c>
    </row>
    <row r="3161" spans="1:3" x14ac:dyDescent="0.45">
      <c r="A3161" t="s">
        <v>1711</v>
      </c>
      <c r="B3161">
        <v>7.6</v>
      </c>
      <c r="C3161" t="s">
        <v>6205</v>
      </c>
    </row>
    <row r="3162" spans="1:3" x14ac:dyDescent="0.45">
      <c r="A3162" t="s">
        <v>1712</v>
      </c>
      <c r="B3162">
        <v>6.6</v>
      </c>
      <c r="C3162" t="s">
        <v>451</v>
      </c>
    </row>
    <row r="3163" spans="1:3" x14ac:dyDescent="0.45">
      <c r="A3163" t="s">
        <v>1712</v>
      </c>
      <c r="B3163">
        <v>6.6</v>
      </c>
      <c r="C3163" t="s">
        <v>1152</v>
      </c>
    </row>
    <row r="3164" spans="1:3" x14ac:dyDescent="0.45">
      <c r="A3164" t="s">
        <v>1712</v>
      </c>
      <c r="B3164">
        <v>6.6</v>
      </c>
      <c r="C3164" t="s">
        <v>3302</v>
      </c>
    </row>
    <row r="3165" spans="1:3" x14ac:dyDescent="0.45">
      <c r="A3165" t="s">
        <v>1714</v>
      </c>
      <c r="B3165">
        <v>7</v>
      </c>
      <c r="C3165" t="s">
        <v>451</v>
      </c>
    </row>
    <row r="3166" spans="1:3" x14ac:dyDescent="0.45">
      <c r="A3166" t="s">
        <v>1714</v>
      </c>
      <c r="B3166">
        <v>7</v>
      </c>
      <c r="C3166" t="s">
        <v>6203</v>
      </c>
    </row>
    <row r="3167" spans="1:3" x14ac:dyDescent="0.45">
      <c r="A3167" t="s">
        <v>1714</v>
      </c>
      <c r="B3167">
        <v>7</v>
      </c>
      <c r="C3167" t="s">
        <v>3302</v>
      </c>
    </row>
    <row r="3168" spans="1:3" x14ac:dyDescent="0.45">
      <c r="A3168" t="s">
        <v>1717</v>
      </c>
      <c r="B3168">
        <v>5.7</v>
      </c>
      <c r="C3168" t="s">
        <v>451</v>
      </c>
    </row>
    <row r="3169" spans="1:3" x14ac:dyDescent="0.45">
      <c r="A3169" t="s">
        <v>1717</v>
      </c>
      <c r="B3169">
        <v>5.7</v>
      </c>
      <c r="C3169" t="s">
        <v>320</v>
      </c>
    </row>
    <row r="3170" spans="1:3" x14ac:dyDescent="0.45">
      <c r="A3170" t="s">
        <v>1717</v>
      </c>
      <c r="B3170">
        <v>5.7</v>
      </c>
      <c r="C3170" t="s">
        <v>6201</v>
      </c>
    </row>
    <row r="3171" spans="1:3" x14ac:dyDescent="0.45">
      <c r="A3171" t="s">
        <v>1717</v>
      </c>
      <c r="B3171">
        <v>5.7</v>
      </c>
      <c r="C3171" t="s">
        <v>6199</v>
      </c>
    </row>
    <row r="3172" spans="1:3" x14ac:dyDescent="0.45">
      <c r="A3172" t="s">
        <v>1717</v>
      </c>
      <c r="B3172">
        <v>5.7</v>
      </c>
      <c r="C3172" t="s">
        <v>3824</v>
      </c>
    </row>
    <row r="3173" spans="1:3" x14ac:dyDescent="0.45">
      <c r="A3173" t="s">
        <v>1717</v>
      </c>
      <c r="B3173">
        <v>5.7</v>
      </c>
      <c r="C3173" t="s">
        <v>3302</v>
      </c>
    </row>
    <row r="3174" spans="1:3" x14ac:dyDescent="0.45">
      <c r="A3174" t="s">
        <v>1719</v>
      </c>
      <c r="B3174">
        <v>8.1999999999999993</v>
      </c>
      <c r="C3174" t="s">
        <v>451</v>
      </c>
    </row>
    <row r="3175" spans="1:3" x14ac:dyDescent="0.45">
      <c r="A3175" t="s">
        <v>1719</v>
      </c>
      <c r="B3175">
        <v>8.1999999999999993</v>
      </c>
      <c r="C3175" t="s">
        <v>1152</v>
      </c>
    </row>
    <row r="3176" spans="1:3" x14ac:dyDescent="0.45">
      <c r="A3176" t="s">
        <v>1719</v>
      </c>
      <c r="B3176">
        <v>8.1999999999999993</v>
      </c>
      <c r="C3176" t="s">
        <v>3302</v>
      </c>
    </row>
    <row r="3177" spans="1:3" x14ac:dyDescent="0.45">
      <c r="A3177" t="s">
        <v>1720</v>
      </c>
      <c r="B3177">
        <v>6.2</v>
      </c>
      <c r="C3177" t="s">
        <v>451</v>
      </c>
    </row>
    <row r="3178" spans="1:3" x14ac:dyDescent="0.45">
      <c r="A3178" t="s">
        <v>1720</v>
      </c>
      <c r="B3178">
        <v>6.2</v>
      </c>
      <c r="C3178" t="s">
        <v>320</v>
      </c>
    </row>
    <row r="3179" spans="1:3" x14ac:dyDescent="0.45">
      <c r="A3179" t="s">
        <v>1720</v>
      </c>
      <c r="B3179">
        <v>6.2</v>
      </c>
      <c r="C3179" t="s">
        <v>565</v>
      </c>
    </row>
    <row r="3180" spans="1:3" x14ac:dyDescent="0.45">
      <c r="A3180" t="s">
        <v>1722</v>
      </c>
      <c r="B3180">
        <v>6.6</v>
      </c>
      <c r="C3180" t="s">
        <v>320</v>
      </c>
    </row>
    <row r="3181" spans="1:3" x14ac:dyDescent="0.45">
      <c r="A3181" t="s">
        <v>1722</v>
      </c>
      <c r="B3181">
        <v>6.6</v>
      </c>
      <c r="C3181" t="s">
        <v>6200</v>
      </c>
    </row>
    <row r="3182" spans="1:3" x14ac:dyDescent="0.45">
      <c r="A3182" t="s">
        <v>1722</v>
      </c>
      <c r="B3182">
        <v>6.6</v>
      </c>
      <c r="C3182" t="s">
        <v>565</v>
      </c>
    </row>
    <row r="3183" spans="1:3" x14ac:dyDescent="0.45">
      <c r="A3183" t="s">
        <v>1722</v>
      </c>
      <c r="B3183">
        <v>6.6</v>
      </c>
      <c r="C3183" t="s">
        <v>6201</v>
      </c>
    </row>
    <row r="3184" spans="1:3" x14ac:dyDescent="0.45">
      <c r="A3184" t="s">
        <v>1725</v>
      </c>
      <c r="B3184">
        <v>4.7</v>
      </c>
      <c r="C3184" t="s">
        <v>320</v>
      </c>
    </row>
    <row r="3185" spans="1:3" x14ac:dyDescent="0.45">
      <c r="A3185" t="s">
        <v>1725</v>
      </c>
      <c r="B3185">
        <v>4.7</v>
      </c>
      <c r="C3185" t="s">
        <v>565</v>
      </c>
    </row>
    <row r="3186" spans="1:3" x14ac:dyDescent="0.45">
      <c r="A3186" t="s">
        <v>1725</v>
      </c>
      <c r="B3186">
        <v>4.7</v>
      </c>
      <c r="C3186" t="s">
        <v>6201</v>
      </c>
    </row>
    <row r="3187" spans="1:3" x14ac:dyDescent="0.45">
      <c r="A3187" t="s">
        <v>1725</v>
      </c>
      <c r="B3187">
        <v>4.7</v>
      </c>
      <c r="C3187" t="s">
        <v>6199</v>
      </c>
    </row>
    <row r="3188" spans="1:3" x14ac:dyDescent="0.45">
      <c r="A3188" t="s">
        <v>1725</v>
      </c>
      <c r="B3188">
        <v>4.7</v>
      </c>
      <c r="C3188" t="s">
        <v>5546</v>
      </c>
    </row>
    <row r="3189" spans="1:3" x14ac:dyDescent="0.45">
      <c r="A3189" t="s">
        <v>1725</v>
      </c>
      <c r="B3189">
        <v>4.7</v>
      </c>
      <c r="C3189" t="s">
        <v>6205</v>
      </c>
    </row>
    <row r="3190" spans="1:3" x14ac:dyDescent="0.45">
      <c r="A3190" t="s">
        <v>1727</v>
      </c>
      <c r="B3190">
        <v>6.3</v>
      </c>
      <c r="C3190" t="s">
        <v>6206</v>
      </c>
    </row>
    <row r="3191" spans="1:3" x14ac:dyDescent="0.45">
      <c r="A3191" t="s">
        <v>1727</v>
      </c>
      <c r="B3191">
        <v>6.3</v>
      </c>
      <c r="C3191" t="s">
        <v>1152</v>
      </c>
    </row>
    <row r="3192" spans="1:3" x14ac:dyDescent="0.45">
      <c r="A3192" t="s">
        <v>1727</v>
      </c>
      <c r="B3192">
        <v>6.3</v>
      </c>
      <c r="C3192" t="s">
        <v>6203</v>
      </c>
    </row>
    <row r="3193" spans="1:3" x14ac:dyDescent="0.45">
      <c r="A3193" t="s">
        <v>1727</v>
      </c>
      <c r="B3193">
        <v>6.3</v>
      </c>
      <c r="C3193" t="s">
        <v>3302</v>
      </c>
    </row>
    <row r="3194" spans="1:3" x14ac:dyDescent="0.45">
      <c r="A3194" t="s">
        <v>1729</v>
      </c>
      <c r="B3194">
        <v>6.1</v>
      </c>
      <c r="C3194" t="s">
        <v>451</v>
      </c>
    </row>
    <row r="3195" spans="1:3" x14ac:dyDescent="0.45">
      <c r="A3195" t="s">
        <v>1729</v>
      </c>
      <c r="B3195">
        <v>6.1</v>
      </c>
      <c r="C3195" t="s">
        <v>6199</v>
      </c>
    </row>
    <row r="3196" spans="1:3" x14ac:dyDescent="0.45">
      <c r="A3196" t="s">
        <v>1729</v>
      </c>
      <c r="B3196">
        <v>6.1</v>
      </c>
      <c r="C3196" t="s">
        <v>2124</v>
      </c>
    </row>
    <row r="3197" spans="1:3" x14ac:dyDescent="0.45">
      <c r="A3197" t="s">
        <v>1731</v>
      </c>
      <c r="B3197">
        <v>6.7</v>
      </c>
      <c r="C3197" t="s">
        <v>1152</v>
      </c>
    </row>
    <row r="3198" spans="1:3" x14ac:dyDescent="0.45">
      <c r="A3198" t="s">
        <v>1731</v>
      </c>
      <c r="B3198">
        <v>6.7</v>
      </c>
      <c r="C3198" t="s">
        <v>3302</v>
      </c>
    </row>
    <row r="3199" spans="1:3" x14ac:dyDescent="0.45">
      <c r="A3199" t="s">
        <v>1732</v>
      </c>
      <c r="B3199">
        <v>6.1</v>
      </c>
      <c r="C3199" t="s">
        <v>451</v>
      </c>
    </row>
    <row r="3200" spans="1:3" x14ac:dyDescent="0.45">
      <c r="A3200" t="s">
        <v>1732</v>
      </c>
      <c r="B3200">
        <v>6.1</v>
      </c>
      <c r="C3200" t="s">
        <v>320</v>
      </c>
    </row>
    <row r="3201" spans="1:3" x14ac:dyDescent="0.45">
      <c r="A3201" t="s">
        <v>1732</v>
      </c>
      <c r="B3201">
        <v>6.1</v>
      </c>
      <c r="C3201" t="s">
        <v>3824</v>
      </c>
    </row>
    <row r="3202" spans="1:3" x14ac:dyDescent="0.45">
      <c r="A3202" t="s">
        <v>1732</v>
      </c>
      <c r="B3202">
        <v>6.1</v>
      </c>
      <c r="C3202" t="s">
        <v>3302</v>
      </c>
    </row>
    <row r="3203" spans="1:3" x14ac:dyDescent="0.45">
      <c r="A3203" t="s">
        <v>1734</v>
      </c>
      <c r="B3203">
        <v>7</v>
      </c>
      <c r="C3203" t="s">
        <v>1152</v>
      </c>
    </row>
    <row r="3204" spans="1:3" x14ac:dyDescent="0.45">
      <c r="A3204" t="s">
        <v>1734</v>
      </c>
      <c r="B3204">
        <v>7</v>
      </c>
      <c r="C3204" t="s">
        <v>3302</v>
      </c>
    </row>
    <row r="3205" spans="1:3" x14ac:dyDescent="0.45">
      <c r="A3205" t="s">
        <v>1735</v>
      </c>
      <c r="B3205">
        <v>7.4</v>
      </c>
      <c r="C3205" t="s">
        <v>451</v>
      </c>
    </row>
    <row r="3206" spans="1:3" x14ac:dyDescent="0.45">
      <c r="A3206" t="s">
        <v>1735</v>
      </c>
      <c r="B3206">
        <v>7.4</v>
      </c>
      <c r="C3206" t="s">
        <v>1152</v>
      </c>
    </row>
    <row r="3207" spans="1:3" x14ac:dyDescent="0.45">
      <c r="A3207" t="s">
        <v>1735</v>
      </c>
      <c r="B3207">
        <v>7.4</v>
      </c>
      <c r="C3207" t="s">
        <v>3302</v>
      </c>
    </row>
    <row r="3208" spans="1:3" x14ac:dyDescent="0.45">
      <c r="A3208" t="s">
        <v>1735</v>
      </c>
      <c r="B3208">
        <v>7.4</v>
      </c>
      <c r="C3208" t="s">
        <v>6207</v>
      </c>
    </row>
    <row r="3209" spans="1:3" x14ac:dyDescent="0.45">
      <c r="A3209" t="s">
        <v>1737</v>
      </c>
      <c r="B3209">
        <v>7.3</v>
      </c>
      <c r="C3209" t="s">
        <v>320</v>
      </c>
    </row>
    <row r="3210" spans="1:3" x14ac:dyDescent="0.45">
      <c r="A3210" t="s">
        <v>1737</v>
      </c>
      <c r="B3210">
        <v>7.3</v>
      </c>
      <c r="C3210" t="s">
        <v>6200</v>
      </c>
    </row>
    <row r="3211" spans="1:3" x14ac:dyDescent="0.45">
      <c r="A3211" t="s">
        <v>1737</v>
      </c>
      <c r="B3211">
        <v>7.3</v>
      </c>
      <c r="C3211" t="s">
        <v>565</v>
      </c>
    </row>
    <row r="3212" spans="1:3" x14ac:dyDescent="0.45">
      <c r="A3212" t="s">
        <v>1737</v>
      </c>
      <c r="B3212">
        <v>7.3</v>
      </c>
      <c r="C3212" t="s">
        <v>6201</v>
      </c>
    </row>
    <row r="3213" spans="1:3" x14ac:dyDescent="0.45">
      <c r="A3213" t="s">
        <v>1737</v>
      </c>
      <c r="B3213">
        <v>7.3</v>
      </c>
      <c r="C3213" t="s">
        <v>6199</v>
      </c>
    </row>
    <row r="3214" spans="1:3" x14ac:dyDescent="0.45">
      <c r="A3214" t="s">
        <v>1737</v>
      </c>
      <c r="B3214">
        <v>7.3</v>
      </c>
      <c r="C3214" t="s">
        <v>5546</v>
      </c>
    </row>
    <row r="3215" spans="1:3" x14ac:dyDescent="0.45">
      <c r="A3215" t="s">
        <v>1739</v>
      </c>
      <c r="B3215">
        <v>5.8</v>
      </c>
      <c r="C3215" t="s">
        <v>6206</v>
      </c>
    </row>
    <row r="3216" spans="1:3" x14ac:dyDescent="0.45">
      <c r="A3216" t="s">
        <v>1739</v>
      </c>
      <c r="B3216">
        <v>5.8</v>
      </c>
      <c r="C3216" t="s">
        <v>3302</v>
      </c>
    </row>
    <row r="3217" spans="1:3" x14ac:dyDescent="0.45">
      <c r="A3217" t="s">
        <v>1740</v>
      </c>
      <c r="B3217">
        <v>6.7</v>
      </c>
      <c r="C3217" t="s">
        <v>451</v>
      </c>
    </row>
    <row r="3218" spans="1:3" x14ac:dyDescent="0.45">
      <c r="A3218" t="s">
        <v>1740</v>
      </c>
      <c r="B3218">
        <v>6.7</v>
      </c>
      <c r="C3218" t="s">
        <v>6206</v>
      </c>
    </row>
    <row r="3219" spans="1:3" x14ac:dyDescent="0.45">
      <c r="A3219" t="s">
        <v>1740</v>
      </c>
      <c r="B3219">
        <v>6.7</v>
      </c>
      <c r="C3219" t="s">
        <v>1152</v>
      </c>
    </row>
    <row r="3220" spans="1:3" x14ac:dyDescent="0.45">
      <c r="A3220" t="s">
        <v>1740</v>
      </c>
      <c r="B3220">
        <v>6.7</v>
      </c>
      <c r="C3220" t="s">
        <v>3302</v>
      </c>
    </row>
    <row r="3221" spans="1:3" x14ac:dyDescent="0.45">
      <c r="A3221" t="s">
        <v>1741</v>
      </c>
      <c r="B3221">
        <v>5.8</v>
      </c>
      <c r="C3221" t="s">
        <v>451</v>
      </c>
    </row>
    <row r="3222" spans="1:3" x14ac:dyDescent="0.45">
      <c r="A3222" t="s">
        <v>1741</v>
      </c>
      <c r="B3222">
        <v>5.8</v>
      </c>
      <c r="C3222" t="s">
        <v>1152</v>
      </c>
    </row>
    <row r="3223" spans="1:3" x14ac:dyDescent="0.45">
      <c r="A3223" t="s">
        <v>1741</v>
      </c>
      <c r="B3223">
        <v>5.8</v>
      </c>
      <c r="C3223" t="s">
        <v>6207</v>
      </c>
    </row>
    <row r="3224" spans="1:3" x14ac:dyDescent="0.45">
      <c r="A3224" t="s">
        <v>1742</v>
      </c>
      <c r="B3224">
        <v>7.8</v>
      </c>
      <c r="C3224" t="s">
        <v>1152</v>
      </c>
    </row>
    <row r="3225" spans="1:3" x14ac:dyDescent="0.45">
      <c r="A3225" t="s">
        <v>1742</v>
      </c>
      <c r="B3225">
        <v>7.8</v>
      </c>
      <c r="C3225" t="s">
        <v>6203</v>
      </c>
    </row>
    <row r="3226" spans="1:3" x14ac:dyDescent="0.45">
      <c r="A3226" t="s">
        <v>1742</v>
      </c>
      <c r="B3226">
        <v>7.8</v>
      </c>
      <c r="C3226" t="s">
        <v>3302</v>
      </c>
    </row>
    <row r="3227" spans="1:3" x14ac:dyDescent="0.45">
      <c r="A3227" t="s">
        <v>1745</v>
      </c>
      <c r="B3227">
        <v>6.6</v>
      </c>
      <c r="C3227" t="s">
        <v>320</v>
      </c>
    </row>
    <row r="3228" spans="1:3" x14ac:dyDescent="0.45">
      <c r="A3228" t="s">
        <v>1745</v>
      </c>
      <c r="B3228">
        <v>6.6</v>
      </c>
      <c r="C3228" t="s">
        <v>2124</v>
      </c>
    </row>
    <row r="3229" spans="1:3" x14ac:dyDescent="0.45">
      <c r="A3229" t="s">
        <v>1745</v>
      </c>
      <c r="B3229">
        <v>6.6</v>
      </c>
      <c r="C3229" t="s">
        <v>6203</v>
      </c>
    </row>
    <row r="3230" spans="1:3" x14ac:dyDescent="0.45">
      <c r="A3230" t="s">
        <v>1747</v>
      </c>
      <c r="B3230">
        <v>6.5</v>
      </c>
      <c r="C3230" t="s">
        <v>565</v>
      </c>
    </row>
    <row r="3231" spans="1:3" x14ac:dyDescent="0.45">
      <c r="A3231" t="s">
        <v>1747</v>
      </c>
      <c r="B3231">
        <v>6.5</v>
      </c>
      <c r="C3231" t="s">
        <v>6205</v>
      </c>
    </row>
    <row r="3232" spans="1:3" x14ac:dyDescent="0.45">
      <c r="A3232" t="s">
        <v>1749</v>
      </c>
      <c r="B3232">
        <v>6.7</v>
      </c>
      <c r="C3232" t="s">
        <v>565</v>
      </c>
    </row>
    <row r="3233" spans="1:3" x14ac:dyDescent="0.45">
      <c r="A3233" t="s">
        <v>1750</v>
      </c>
      <c r="B3233">
        <v>7.3</v>
      </c>
      <c r="C3233" t="s">
        <v>451</v>
      </c>
    </row>
    <row r="3234" spans="1:3" x14ac:dyDescent="0.45">
      <c r="A3234" t="s">
        <v>1750</v>
      </c>
      <c r="B3234">
        <v>7.3</v>
      </c>
      <c r="C3234" t="s">
        <v>6206</v>
      </c>
    </row>
    <row r="3235" spans="1:3" x14ac:dyDescent="0.45">
      <c r="A3235" t="s">
        <v>1750</v>
      </c>
      <c r="B3235">
        <v>7.3</v>
      </c>
      <c r="C3235" t="s">
        <v>1152</v>
      </c>
    </row>
    <row r="3236" spans="1:3" x14ac:dyDescent="0.45">
      <c r="A3236" t="s">
        <v>1750</v>
      </c>
      <c r="B3236">
        <v>7.3</v>
      </c>
      <c r="C3236" t="s">
        <v>6203</v>
      </c>
    </row>
    <row r="3237" spans="1:3" x14ac:dyDescent="0.45">
      <c r="A3237" t="s">
        <v>1750</v>
      </c>
      <c r="B3237">
        <v>7.3</v>
      </c>
      <c r="C3237" t="s">
        <v>3302</v>
      </c>
    </row>
    <row r="3238" spans="1:3" x14ac:dyDescent="0.45">
      <c r="A3238" t="s">
        <v>1752</v>
      </c>
      <c r="B3238">
        <v>5.8</v>
      </c>
      <c r="C3238" t="s">
        <v>451</v>
      </c>
    </row>
    <row r="3239" spans="1:3" x14ac:dyDescent="0.45">
      <c r="A3239" t="s">
        <v>1752</v>
      </c>
      <c r="B3239">
        <v>5.8</v>
      </c>
      <c r="C3239" t="s">
        <v>3302</v>
      </c>
    </row>
    <row r="3240" spans="1:3" x14ac:dyDescent="0.45">
      <c r="A3240" t="s">
        <v>1754</v>
      </c>
      <c r="B3240">
        <v>5.5</v>
      </c>
      <c r="C3240" t="s">
        <v>451</v>
      </c>
    </row>
    <row r="3241" spans="1:3" x14ac:dyDescent="0.45">
      <c r="A3241" t="s">
        <v>1754</v>
      </c>
      <c r="B3241">
        <v>5.5</v>
      </c>
      <c r="C3241" t="s">
        <v>565</v>
      </c>
    </row>
    <row r="3242" spans="1:3" x14ac:dyDescent="0.45">
      <c r="A3242" t="s">
        <v>1754</v>
      </c>
      <c r="B3242">
        <v>5.5</v>
      </c>
      <c r="C3242" t="s">
        <v>6206</v>
      </c>
    </row>
    <row r="3243" spans="1:3" x14ac:dyDescent="0.45">
      <c r="A3243" t="s">
        <v>1754</v>
      </c>
      <c r="B3243">
        <v>5.5</v>
      </c>
      <c r="C3243" t="s">
        <v>3302</v>
      </c>
    </row>
    <row r="3244" spans="1:3" x14ac:dyDescent="0.45">
      <c r="A3244" t="s">
        <v>1755</v>
      </c>
      <c r="B3244">
        <v>6.3</v>
      </c>
      <c r="C3244" t="s">
        <v>565</v>
      </c>
    </row>
    <row r="3245" spans="1:3" x14ac:dyDescent="0.45">
      <c r="A3245" t="s">
        <v>1755</v>
      </c>
      <c r="B3245">
        <v>6.3</v>
      </c>
      <c r="C3245" t="s">
        <v>6199</v>
      </c>
    </row>
    <row r="3246" spans="1:3" x14ac:dyDescent="0.45">
      <c r="A3246" t="s">
        <v>1755</v>
      </c>
      <c r="B3246">
        <v>6.3</v>
      </c>
      <c r="C3246" t="s">
        <v>2124</v>
      </c>
    </row>
    <row r="3247" spans="1:3" x14ac:dyDescent="0.45">
      <c r="A3247" t="s">
        <v>1756</v>
      </c>
      <c r="B3247">
        <v>7.4</v>
      </c>
      <c r="C3247" t="s">
        <v>6206</v>
      </c>
    </row>
    <row r="3248" spans="1:3" x14ac:dyDescent="0.45">
      <c r="A3248" t="s">
        <v>1756</v>
      </c>
      <c r="B3248">
        <v>7.4</v>
      </c>
      <c r="C3248" t="s">
        <v>1152</v>
      </c>
    </row>
    <row r="3249" spans="1:3" x14ac:dyDescent="0.45">
      <c r="A3249" t="s">
        <v>1757</v>
      </c>
      <c r="B3249">
        <v>5.9</v>
      </c>
      <c r="C3249" t="s">
        <v>451</v>
      </c>
    </row>
    <row r="3250" spans="1:3" x14ac:dyDescent="0.45">
      <c r="A3250" t="s">
        <v>1757</v>
      </c>
      <c r="B3250">
        <v>5.9</v>
      </c>
      <c r="C3250" t="s">
        <v>3302</v>
      </c>
    </row>
    <row r="3251" spans="1:3" x14ac:dyDescent="0.45">
      <c r="A3251" t="s">
        <v>1759</v>
      </c>
      <c r="B3251">
        <v>6.2</v>
      </c>
      <c r="C3251" t="s">
        <v>451</v>
      </c>
    </row>
    <row r="3252" spans="1:3" x14ac:dyDescent="0.45">
      <c r="A3252" t="s">
        <v>1759</v>
      </c>
      <c r="B3252">
        <v>6.2</v>
      </c>
      <c r="C3252" t="s">
        <v>2124</v>
      </c>
    </row>
    <row r="3253" spans="1:3" x14ac:dyDescent="0.45">
      <c r="A3253" t="s">
        <v>1759</v>
      </c>
      <c r="B3253">
        <v>6.2</v>
      </c>
      <c r="C3253" t="s">
        <v>3824</v>
      </c>
    </row>
    <row r="3254" spans="1:3" x14ac:dyDescent="0.45">
      <c r="A3254" t="s">
        <v>1759</v>
      </c>
      <c r="B3254">
        <v>6.2</v>
      </c>
      <c r="C3254" t="s">
        <v>3302</v>
      </c>
    </row>
    <row r="3255" spans="1:3" x14ac:dyDescent="0.45">
      <c r="A3255" t="s">
        <v>1761</v>
      </c>
      <c r="B3255">
        <v>5.9</v>
      </c>
      <c r="C3255" t="s">
        <v>565</v>
      </c>
    </row>
    <row r="3256" spans="1:3" x14ac:dyDescent="0.45">
      <c r="A3256" t="s">
        <v>1761</v>
      </c>
      <c r="B3256">
        <v>5.9</v>
      </c>
      <c r="C3256" t="s">
        <v>1152</v>
      </c>
    </row>
    <row r="3257" spans="1:3" x14ac:dyDescent="0.45">
      <c r="A3257" t="s">
        <v>1761</v>
      </c>
      <c r="B3257">
        <v>5.9</v>
      </c>
      <c r="C3257" t="s">
        <v>5546</v>
      </c>
    </row>
    <row r="3258" spans="1:3" x14ac:dyDescent="0.45">
      <c r="A3258" t="s">
        <v>1764</v>
      </c>
      <c r="B3258">
        <v>6.5</v>
      </c>
      <c r="C3258" t="s">
        <v>6206</v>
      </c>
    </row>
    <row r="3259" spans="1:3" x14ac:dyDescent="0.45">
      <c r="A3259" t="s">
        <v>1764</v>
      </c>
      <c r="B3259">
        <v>6.5</v>
      </c>
      <c r="C3259" t="s">
        <v>1152</v>
      </c>
    </row>
    <row r="3260" spans="1:3" x14ac:dyDescent="0.45">
      <c r="A3260" t="s">
        <v>1764</v>
      </c>
      <c r="B3260">
        <v>6.5</v>
      </c>
      <c r="C3260" t="s">
        <v>5546</v>
      </c>
    </row>
    <row r="3261" spans="1:3" x14ac:dyDescent="0.45">
      <c r="A3261" t="s">
        <v>1764</v>
      </c>
      <c r="B3261">
        <v>6.5</v>
      </c>
      <c r="C3261" t="s">
        <v>3302</v>
      </c>
    </row>
    <row r="3262" spans="1:3" x14ac:dyDescent="0.45">
      <c r="A3262" t="s">
        <v>1767</v>
      </c>
      <c r="B3262">
        <v>4.4000000000000004</v>
      </c>
      <c r="C3262" t="s">
        <v>451</v>
      </c>
    </row>
    <row r="3263" spans="1:3" x14ac:dyDescent="0.45">
      <c r="A3263" t="s">
        <v>1767</v>
      </c>
      <c r="B3263">
        <v>4.4000000000000004</v>
      </c>
      <c r="C3263" t="s">
        <v>320</v>
      </c>
    </row>
    <row r="3264" spans="1:3" x14ac:dyDescent="0.45">
      <c r="A3264" t="s">
        <v>1767</v>
      </c>
      <c r="B3264">
        <v>4.4000000000000004</v>
      </c>
      <c r="C3264" t="s">
        <v>3302</v>
      </c>
    </row>
    <row r="3265" spans="1:3" x14ac:dyDescent="0.45">
      <c r="A3265" t="s">
        <v>1769</v>
      </c>
      <c r="B3265">
        <v>6.6</v>
      </c>
      <c r="C3265" t="s">
        <v>320</v>
      </c>
    </row>
    <row r="3266" spans="1:3" x14ac:dyDescent="0.45">
      <c r="A3266" t="s">
        <v>1769</v>
      </c>
      <c r="B3266">
        <v>6.6</v>
      </c>
      <c r="C3266" t="s">
        <v>1152</v>
      </c>
    </row>
    <row r="3267" spans="1:3" x14ac:dyDescent="0.45">
      <c r="A3267" t="s">
        <v>1769</v>
      </c>
      <c r="B3267">
        <v>6.6</v>
      </c>
      <c r="C3267" t="s">
        <v>3302</v>
      </c>
    </row>
    <row r="3268" spans="1:3" x14ac:dyDescent="0.45">
      <c r="A3268" t="s">
        <v>1770</v>
      </c>
      <c r="B3268">
        <v>6</v>
      </c>
      <c r="C3268" t="s">
        <v>565</v>
      </c>
    </row>
    <row r="3269" spans="1:3" x14ac:dyDescent="0.45">
      <c r="A3269" t="s">
        <v>1770</v>
      </c>
      <c r="B3269">
        <v>6</v>
      </c>
      <c r="C3269" t="s">
        <v>1152</v>
      </c>
    </row>
    <row r="3270" spans="1:3" x14ac:dyDescent="0.45">
      <c r="A3270" t="s">
        <v>1770</v>
      </c>
      <c r="B3270">
        <v>6</v>
      </c>
      <c r="C3270" t="s">
        <v>5546</v>
      </c>
    </row>
    <row r="3271" spans="1:3" x14ac:dyDescent="0.45">
      <c r="A3271" t="s">
        <v>1771</v>
      </c>
      <c r="B3271">
        <v>6.4</v>
      </c>
      <c r="C3271" t="s">
        <v>451</v>
      </c>
    </row>
    <row r="3272" spans="1:3" x14ac:dyDescent="0.45">
      <c r="A3272" t="s">
        <v>1771</v>
      </c>
      <c r="B3272">
        <v>6.4</v>
      </c>
      <c r="C3272" t="s">
        <v>6206</v>
      </c>
    </row>
    <row r="3273" spans="1:3" x14ac:dyDescent="0.45">
      <c r="A3273" t="s">
        <v>1771</v>
      </c>
      <c r="B3273">
        <v>6.4</v>
      </c>
      <c r="C3273" t="s">
        <v>3302</v>
      </c>
    </row>
    <row r="3274" spans="1:3" x14ac:dyDescent="0.45">
      <c r="A3274" t="s">
        <v>1772</v>
      </c>
      <c r="B3274">
        <v>6.5</v>
      </c>
      <c r="C3274" t="s">
        <v>1152</v>
      </c>
    </row>
    <row r="3275" spans="1:3" x14ac:dyDescent="0.45">
      <c r="A3275" t="s">
        <v>1772</v>
      </c>
      <c r="B3275">
        <v>6.5</v>
      </c>
      <c r="C3275" t="s">
        <v>5546</v>
      </c>
    </row>
    <row r="3276" spans="1:3" x14ac:dyDescent="0.45">
      <c r="A3276" t="s">
        <v>1772</v>
      </c>
      <c r="B3276">
        <v>6.5</v>
      </c>
      <c r="C3276" t="s">
        <v>6205</v>
      </c>
    </row>
    <row r="3277" spans="1:3" x14ac:dyDescent="0.45">
      <c r="A3277" t="s">
        <v>1775</v>
      </c>
      <c r="B3277">
        <v>4.3</v>
      </c>
      <c r="C3277" t="s">
        <v>565</v>
      </c>
    </row>
    <row r="3278" spans="1:3" x14ac:dyDescent="0.45">
      <c r="A3278" t="s">
        <v>1775</v>
      </c>
      <c r="B3278">
        <v>4.3</v>
      </c>
      <c r="C3278" t="s">
        <v>6206</v>
      </c>
    </row>
    <row r="3279" spans="1:3" x14ac:dyDescent="0.45">
      <c r="A3279" t="s">
        <v>1775</v>
      </c>
      <c r="B3279">
        <v>4.3</v>
      </c>
      <c r="C3279" t="s">
        <v>1152</v>
      </c>
    </row>
    <row r="3280" spans="1:3" x14ac:dyDescent="0.45">
      <c r="A3280" t="s">
        <v>1775</v>
      </c>
      <c r="B3280">
        <v>4.3</v>
      </c>
      <c r="C3280" t="s">
        <v>3302</v>
      </c>
    </row>
    <row r="3281" spans="1:3" x14ac:dyDescent="0.45">
      <c r="A3281" t="s">
        <v>1776</v>
      </c>
      <c r="B3281">
        <v>4.2</v>
      </c>
      <c r="C3281" t="s">
        <v>565</v>
      </c>
    </row>
    <row r="3282" spans="1:3" x14ac:dyDescent="0.45">
      <c r="A3282" t="s">
        <v>1776</v>
      </c>
      <c r="B3282">
        <v>4.2</v>
      </c>
      <c r="C3282" t="s">
        <v>6201</v>
      </c>
    </row>
    <row r="3283" spans="1:3" x14ac:dyDescent="0.45">
      <c r="A3283" t="s">
        <v>1778</v>
      </c>
      <c r="B3283">
        <v>6.5</v>
      </c>
      <c r="C3283" t="s">
        <v>1152</v>
      </c>
    </row>
    <row r="3284" spans="1:3" x14ac:dyDescent="0.45">
      <c r="A3284" t="s">
        <v>1778</v>
      </c>
      <c r="B3284">
        <v>6.5</v>
      </c>
      <c r="C3284" t="s">
        <v>6199</v>
      </c>
    </row>
    <row r="3285" spans="1:3" x14ac:dyDescent="0.45">
      <c r="A3285" t="s">
        <v>1780</v>
      </c>
      <c r="B3285">
        <v>6.1</v>
      </c>
      <c r="C3285" t="s">
        <v>6206</v>
      </c>
    </row>
    <row r="3286" spans="1:3" x14ac:dyDescent="0.45">
      <c r="A3286" t="s">
        <v>1780</v>
      </c>
      <c r="B3286">
        <v>6.1</v>
      </c>
      <c r="C3286" t="s">
        <v>6203</v>
      </c>
    </row>
    <row r="3287" spans="1:3" x14ac:dyDescent="0.45">
      <c r="A3287" t="s">
        <v>1780</v>
      </c>
      <c r="B3287">
        <v>6.1</v>
      </c>
      <c r="C3287" t="s">
        <v>3302</v>
      </c>
    </row>
    <row r="3288" spans="1:3" x14ac:dyDescent="0.45">
      <c r="A3288" t="s">
        <v>1781</v>
      </c>
      <c r="B3288">
        <v>6.3</v>
      </c>
      <c r="C3288" t="s">
        <v>451</v>
      </c>
    </row>
    <row r="3289" spans="1:3" x14ac:dyDescent="0.45">
      <c r="A3289" t="s">
        <v>1781</v>
      </c>
      <c r="B3289">
        <v>6.3</v>
      </c>
      <c r="C3289" t="s">
        <v>6206</v>
      </c>
    </row>
    <row r="3290" spans="1:3" x14ac:dyDescent="0.45">
      <c r="A3290" t="s">
        <v>1781</v>
      </c>
      <c r="B3290">
        <v>6.3</v>
      </c>
      <c r="C3290" t="s">
        <v>3302</v>
      </c>
    </row>
    <row r="3291" spans="1:3" x14ac:dyDescent="0.45">
      <c r="A3291" t="s">
        <v>1783</v>
      </c>
      <c r="B3291">
        <v>6.2</v>
      </c>
      <c r="C3291" t="s">
        <v>6206</v>
      </c>
    </row>
    <row r="3292" spans="1:3" x14ac:dyDescent="0.45">
      <c r="A3292" t="s">
        <v>1783</v>
      </c>
      <c r="B3292">
        <v>6.2</v>
      </c>
      <c r="C3292" t="s">
        <v>1152</v>
      </c>
    </row>
    <row r="3293" spans="1:3" x14ac:dyDescent="0.45">
      <c r="A3293" t="s">
        <v>1783</v>
      </c>
      <c r="B3293">
        <v>6.2</v>
      </c>
      <c r="C3293" t="s">
        <v>3302</v>
      </c>
    </row>
    <row r="3294" spans="1:3" x14ac:dyDescent="0.45">
      <c r="A3294" t="s">
        <v>1784</v>
      </c>
      <c r="B3294">
        <v>5.9</v>
      </c>
      <c r="C3294" t="s">
        <v>565</v>
      </c>
    </row>
    <row r="3295" spans="1:3" x14ac:dyDescent="0.45">
      <c r="A3295" t="s">
        <v>1784</v>
      </c>
      <c r="B3295">
        <v>5.9</v>
      </c>
      <c r="C3295" t="s">
        <v>1152</v>
      </c>
    </row>
    <row r="3296" spans="1:3" x14ac:dyDescent="0.45">
      <c r="A3296" t="s">
        <v>1784</v>
      </c>
      <c r="B3296">
        <v>5.9</v>
      </c>
      <c r="C3296" t="s">
        <v>5546</v>
      </c>
    </row>
    <row r="3297" spans="1:3" x14ac:dyDescent="0.45">
      <c r="A3297" t="s">
        <v>1786</v>
      </c>
      <c r="B3297">
        <v>5.9</v>
      </c>
      <c r="C3297" t="s">
        <v>451</v>
      </c>
    </row>
    <row r="3298" spans="1:3" x14ac:dyDescent="0.45">
      <c r="A3298" t="s">
        <v>1786</v>
      </c>
      <c r="B3298">
        <v>5.9</v>
      </c>
      <c r="C3298" t="s">
        <v>320</v>
      </c>
    </row>
    <row r="3299" spans="1:3" x14ac:dyDescent="0.45">
      <c r="A3299" t="s">
        <v>1786</v>
      </c>
      <c r="B3299">
        <v>5.9</v>
      </c>
      <c r="C3299" t="s">
        <v>5546</v>
      </c>
    </row>
    <row r="3300" spans="1:3" x14ac:dyDescent="0.45">
      <c r="A3300" t="s">
        <v>1786</v>
      </c>
      <c r="B3300">
        <v>5.9</v>
      </c>
      <c r="C3300" t="s">
        <v>3824</v>
      </c>
    </row>
    <row r="3301" spans="1:3" x14ac:dyDescent="0.45">
      <c r="A3301" t="s">
        <v>1786</v>
      </c>
      <c r="B3301">
        <v>5.9</v>
      </c>
      <c r="C3301" t="s">
        <v>3302</v>
      </c>
    </row>
    <row r="3302" spans="1:3" x14ac:dyDescent="0.45">
      <c r="A3302" t="s">
        <v>1787</v>
      </c>
      <c r="B3302">
        <v>6.5</v>
      </c>
      <c r="C3302" t="s">
        <v>451</v>
      </c>
    </row>
    <row r="3303" spans="1:3" x14ac:dyDescent="0.45">
      <c r="A3303" t="s">
        <v>1787</v>
      </c>
      <c r="B3303">
        <v>6.5</v>
      </c>
      <c r="C3303" t="s">
        <v>6206</v>
      </c>
    </row>
    <row r="3304" spans="1:3" x14ac:dyDescent="0.45">
      <c r="A3304" t="s">
        <v>1787</v>
      </c>
      <c r="B3304">
        <v>6.5</v>
      </c>
      <c r="C3304" t="s">
        <v>1152</v>
      </c>
    </row>
    <row r="3305" spans="1:3" x14ac:dyDescent="0.45">
      <c r="A3305" t="s">
        <v>1787</v>
      </c>
      <c r="B3305">
        <v>6.5</v>
      </c>
      <c r="C3305" t="s">
        <v>6203</v>
      </c>
    </row>
    <row r="3306" spans="1:3" x14ac:dyDescent="0.45">
      <c r="A3306" t="s">
        <v>1787</v>
      </c>
      <c r="B3306">
        <v>6.5</v>
      </c>
      <c r="C3306" t="s">
        <v>3302</v>
      </c>
    </row>
    <row r="3307" spans="1:3" x14ac:dyDescent="0.45">
      <c r="A3307" t="s">
        <v>1788</v>
      </c>
      <c r="B3307">
        <v>6.4</v>
      </c>
      <c r="C3307" t="s">
        <v>451</v>
      </c>
    </row>
    <row r="3308" spans="1:3" x14ac:dyDescent="0.45">
      <c r="A3308" t="s">
        <v>1788</v>
      </c>
      <c r="B3308">
        <v>6.4</v>
      </c>
      <c r="C3308" t="s">
        <v>6206</v>
      </c>
    </row>
    <row r="3309" spans="1:3" x14ac:dyDescent="0.45">
      <c r="A3309" t="s">
        <v>1788</v>
      </c>
      <c r="B3309">
        <v>6.4</v>
      </c>
      <c r="C3309" t="s">
        <v>1152</v>
      </c>
    </row>
    <row r="3310" spans="1:3" x14ac:dyDescent="0.45">
      <c r="A3310" t="s">
        <v>1788</v>
      </c>
      <c r="B3310">
        <v>6.4</v>
      </c>
      <c r="C3310" t="s">
        <v>6203</v>
      </c>
    </row>
    <row r="3311" spans="1:3" x14ac:dyDescent="0.45">
      <c r="A3311" t="s">
        <v>1788</v>
      </c>
      <c r="B3311">
        <v>6.4</v>
      </c>
      <c r="C3311" t="s">
        <v>3302</v>
      </c>
    </row>
    <row r="3312" spans="1:3" x14ac:dyDescent="0.45">
      <c r="A3312" t="s">
        <v>1789</v>
      </c>
      <c r="B3312">
        <v>6.5</v>
      </c>
      <c r="C3312" t="s">
        <v>451</v>
      </c>
    </row>
    <row r="3313" spans="1:3" x14ac:dyDescent="0.45">
      <c r="A3313" t="s">
        <v>1789</v>
      </c>
      <c r="B3313">
        <v>6.5</v>
      </c>
      <c r="C3313" t="s">
        <v>6206</v>
      </c>
    </row>
    <row r="3314" spans="1:3" x14ac:dyDescent="0.45">
      <c r="A3314" t="s">
        <v>1789</v>
      </c>
      <c r="B3314">
        <v>6.5</v>
      </c>
      <c r="C3314" t="s">
        <v>1152</v>
      </c>
    </row>
    <row r="3315" spans="1:3" x14ac:dyDescent="0.45">
      <c r="A3315" t="s">
        <v>1789</v>
      </c>
      <c r="B3315">
        <v>6.5</v>
      </c>
      <c r="C3315" t="s">
        <v>6203</v>
      </c>
    </row>
    <row r="3316" spans="1:3" x14ac:dyDescent="0.45">
      <c r="A3316" t="s">
        <v>1789</v>
      </c>
      <c r="B3316">
        <v>6.5</v>
      </c>
      <c r="C3316" t="s">
        <v>3302</v>
      </c>
    </row>
    <row r="3317" spans="1:3" x14ac:dyDescent="0.45">
      <c r="A3317" t="s">
        <v>1791</v>
      </c>
      <c r="B3317">
        <v>5.7</v>
      </c>
      <c r="C3317" t="s">
        <v>451</v>
      </c>
    </row>
    <row r="3318" spans="1:3" x14ac:dyDescent="0.45">
      <c r="A3318" t="s">
        <v>1791</v>
      </c>
      <c r="B3318">
        <v>5.7</v>
      </c>
      <c r="C3318" t="s">
        <v>320</v>
      </c>
    </row>
    <row r="3319" spans="1:3" x14ac:dyDescent="0.45">
      <c r="A3319" t="s">
        <v>1791</v>
      </c>
      <c r="B3319">
        <v>5.7</v>
      </c>
      <c r="C3319" t="s">
        <v>3824</v>
      </c>
    </row>
    <row r="3320" spans="1:3" x14ac:dyDescent="0.45">
      <c r="A3320" t="s">
        <v>1791</v>
      </c>
      <c r="B3320">
        <v>5.7</v>
      </c>
      <c r="C3320" t="s">
        <v>3302</v>
      </c>
    </row>
    <row r="3321" spans="1:3" x14ac:dyDescent="0.45">
      <c r="A3321" t="s">
        <v>1792</v>
      </c>
      <c r="B3321">
        <v>8</v>
      </c>
      <c r="C3321" t="s">
        <v>451</v>
      </c>
    </row>
    <row r="3322" spans="1:3" x14ac:dyDescent="0.45">
      <c r="A3322" t="s">
        <v>1792</v>
      </c>
      <c r="B3322">
        <v>8</v>
      </c>
      <c r="C3322" t="s">
        <v>320</v>
      </c>
    </row>
    <row r="3323" spans="1:3" x14ac:dyDescent="0.45">
      <c r="A3323" t="s">
        <v>1792</v>
      </c>
      <c r="B3323">
        <v>8</v>
      </c>
      <c r="C3323" t="s">
        <v>6200</v>
      </c>
    </row>
    <row r="3324" spans="1:3" x14ac:dyDescent="0.45">
      <c r="A3324" t="s">
        <v>1792</v>
      </c>
      <c r="B3324">
        <v>8</v>
      </c>
      <c r="C3324" t="s">
        <v>565</v>
      </c>
    </row>
    <row r="3325" spans="1:3" x14ac:dyDescent="0.45">
      <c r="A3325" t="s">
        <v>1792</v>
      </c>
      <c r="B3325">
        <v>8</v>
      </c>
      <c r="C3325" t="s">
        <v>1152</v>
      </c>
    </row>
    <row r="3326" spans="1:3" x14ac:dyDescent="0.45">
      <c r="A3326" t="s">
        <v>1792</v>
      </c>
      <c r="B3326">
        <v>8</v>
      </c>
      <c r="C3326" t="s">
        <v>6201</v>
      </c>
    </row>
    <row r="3327" spans="1:3" x14ac:dyDescent="0.45">
      <c r="A3327" t="s">
        <v>1792</v>
      </c>
      <c r="B3327">
        <v>8</v>
      </c>
      <c r="C3327" t="s">
        <v>3824</v>
      </c>
    </row>
    <row r="3328" spans="1:3" x14ac:dyDescent="0.45">
      <c r="A3328" t="s">
        <v>1795</v>
      </c>
      <c r="B3328">
        <v>7.3</v>
      </c>
      <c r="C3328" t="s">
        <v>320</v>
      </c>
    </row>
    <row r="3329" spans="1:3" x14ac:dyDescent="0.45">
      <c r="A3329" t="s">
        <v>1795</v>
      </c>
      <c r="B3329">
        <v>7.3</v>
      </c>
      <c r="C3329" t="s">
        <v>565</v>
      </c>
    </row>
    <row r="3330" spans="1:3" x14ac:dyDescent="0.45">
      <c r="A3330" t="s">
        <v>1795</v>
      </c>
      <c r="B3330">
        <v>7.3</v>
      </c>
      <c r="C3330" t="s">
        <v>1152</v>
      </c>
    </row>
    <row r="3331" spans="1:3" x14ac:dyDescent="0.45">
      <c r="A3331" t="s">
        <v>1797</v>
      </c>
      <c r="B3331">
        <v>6.7</v>
      </c>
      <c r="C3331" t="s">
        <v>451</v>
      </c>
    </row>
    <row r="3332" spans="1:3" x14ac:dyDescent="0.45">
      <c r="A3332" t="s">
        <v>1797</v>
      </c>
      <c r="B3332">
        <v>6.7</v>
      </c>
      <c r="C3332" t="s">
        <v>6208</v>
      </c>
    </row>
    <row r="3333" spans="1:3" x14ac:dyDescent="0.45">
      <c r="A3333" t="s">
        <v>1797</v>
      </c>
      <c r="B3333">
        <v>6.7</v>
      </c>
      <c r="C3333" t="s">
        <v>1152</v>
      </c>
    </row>
    <row r="3334" spans="1:3" x14ac:dyDescent="0.45">
      <c r="A3334" t="s">
        <v>1797</v>
      </c>
      <c r="B3334">
        <v>6.7</v>
      </c>
      <c r="C3334" t="s">
        <v>6204</v>
      </c>
    </row>
    <row r="3335" spans="1:3" x14ac:dyDescent="0.45">
      <c r="A3335" t="s">
        <v>1797</v>
      </c>
      <c r="B3335">
        <v>6.7</v>
      </c>
      <c r="C3335" t="s">
        <v>6207</v>
      </c>
    </row>
    <row r="3336" spans="1:3" x14ac:dyDescent="0.45">
      <c r="A3336" t="s">
        <v>1798</v>
      </c>
      <c r="B3336">
        <v>7.5</v>
      </c>
      <c r="C3336" t="s">
        <v>6206</v>
      </c>
    </row>
    <row r="3337" spans="1:3" x14ac:dyDescent="0.45">
      <c r="A3337" t="s">
        <v>1798</v>
      </c>
      <c r="B3337">
        <v>7.5</v>
      </c>
      <c r="C3337" t="s">
        <v>1152</v>
      </c>
    </row>
    <row r="3338" spans="1:3" x14ac:dyDescent="0.45">
      <c r="A3338" t="s">
        <v>1798</v>
      </c>
      <c r="B3338">
        <v>7.5</v>
      </c>
      <c r="C3338" t="s">
        <v>3302</v>
      </c>
    </row>
    <row r="3339" spans="1:3" x14ac:dyDescent="0.45">
      <c r="A3339" t="s">
        <v>1799</v>
      </c>
      <c r="B3339">
        <v>5.4</v>
      </c>
      <c r="C3339" t="s">
        <v>451</v>
      </c>
    </row>
    <row r="3340" spans="1:3" x14ac:dyDescent="0.45">
      <c r="A3340" t="s">
        <v>1799</v>
      </c>
      <c r="B3340">
        <v>5.4</v>
      </c>
      <c r="C3340" t="s">
        <v>565</v>
      </c>
    </row>
    <row r="3341" spans="1:3" x14ac:dyDescent="0.45">
      <c r="A3341" t="s">
        <v>1800</v>
      </c>
      <c r="B3341">
        <v>6.6</v>
      </c>
      <c r="C3341" t="s">
        <v>451</v>
      </c>
    </row>
    <row r="3342" spans="1:3" x14ac:dyDescent="0.45">
      <c r="A3342" t="s">
        <v>1800</v>
      </c>
      <c r="B3342">
        <v>6.6</v>
      </c>
      <c r="C3342" t="s">
        <v>6206</v>
      </c>
    </row>
    <row r="3343" spans="1:3" x14ac:dyDescent="0.45">
      <c r="A3343" t="s">
        <v>1800</v>
      </c>
      <c r="B3343">
        <v>6.6</v>
      </c>
      <c r="C3343" t="s">
        <v>1152</v>
      </c>
    </row>
    <row r="3344" spans="1:3" x14ac:dyDescent="0.45">
      <c r="A3344" t="s">
        <v>1800</v>
      </c>
      <c r="B3344">
        <v>6.6</v>
      </c>
      <c r="C3344" t="s">
        <v>3302</v>
      </c>
    </row>
    <row r="3345" spans="1:3" x14ac:dyDescent="0.45">
      <c r="A3345" t="s">
        <v>1802</v>
      </c>
      <c r="B3345">
        <v>7.7</v>
      </c>
      <c r="C3345" t="s">
        <v>6206</v>
      </c>
    </row>
    <row r="3346" spans="1:3" x14ac:dyDescent="0.45">
      <c r="A3346" t="s">
        <v>1802</v>
      </c>
      <c r="B3346">
        <v>7.7</v>
      </c>
      <c r="C3346" t="s">
        <v>6203</v>
      </c>
    </row>
    <row r="3347" spans="1:3" x14ac:dyDescent="0.45">
      <c r="A3347" t="s">
        <v>1802</v>
      </c>
      <c r="B3347">
        <v>7.7</v>
      </c>
      <c r="C3347" t="s">
        <v>3302</v>
      </c>
    </row>
    <row r="3348" spans="1:3" x14ac:dyDescent="0.45">
      <c r="A3348" t="s">
        <v>1804</v>
      </c>
      <c r="B3348">
        <v>5.8</v>
      </c>
      <c r="C3348" t="s">
        <v>451</v>
      </c>
    </row>
    <row r="3349" spans="1:3" x14ac:dyDescent="0.45">
      <c r="A3349" t="s">
        <v>1804</v>
      </c>
      <c r="B3349">
        <v>5.8</v>
      </c>
      <c r="C3349" t="s">
        <v>320</v>
      </c>
    </row>
    <row r="3350" spans="1:3" x14ac:dyDescent="0.45">
      <c r="A3350" t="s">
        <v>1804</v>
      </c>
      <c r="B3350">
        <v>5.8</v>
      </c>
      <c r="C3350" t="s">
        <v>6206</v>
      </c>
    </row>
    <row r="3351" spans="1:3" x14ac:dyDescent="0.45">
      <c r="A3351" t="s">
        <v>1804</v>
      </c>
      <c r="B3351">
        <v>5.8</v>
      </c>
      <c r="C3351" t="s">
        <v>3302</v>
      </c>
    </row>
    <row r="3352" spans="1:3" x14ac:dyDescent="0.45">
      <c r="A3352" t="s">
        <v>1805</v>
      </c>
      <c r="B3352">
        <v>6.4</v>
      </c>
      <c r="C3352" t="s">
        <v>320</v>
      </c>
    </row>
    <row r="3353" spans="1:3" x14ac:dyDescent="0.45">
      <c r="A3353" t="s">
        <v>1805</v>
      </c>
      <c r="B3353">
        <v>6.4</v>
      </c>
      <c r="C3353" t="s">
        <v>6208</v>
      </c>
    </row>
    <row r="3354" spans="1:3" x14ac:dyDescent="0.45">
      <c r="A3354" t="s">
        <v>1805</v>
      </c>
      <c r="B3354">
        <v>6.4</v>
      </c>
      <c r="C3354" t="s">
        <v>1152</v>
      </c>
    </row>
    <row r="3355" spans="1:3" x14ac:dyDescent="0.45">
      <c r="A3355" t="s">
        <v>1805</v>
      </c>
      <c r="B3355">
        <v>6.4</v>
      </c>
      <c r="C3355" t="s">
        <v>6204</v>
      </c>
    </row>
    <row r="3356" spans="1:3" x14ac:dyDescent="0.45">
      <c r="A3356" t="s">
        <v>1805</v>
      </c>
      <c r="B3356">
        <v>6.4</v>
      </c>
      <c r="C3356" t="s">
        <v>6207</v>
      </c>
    </row>
    <row r="3357" spans="1:3" x14ac:dyDescent="0.45">
      <c r="A3357" t="s">
        <v>1808</v>
      </c>
      <c r="B3357">
        <v>5.6</v>
      </c>
      <c r="C3357" t="s">
        <v>320</v>
      </c>
    </row>
    <row r="3358" spans="1:3" x14ac:dyDescent="0.45">
      <c r="A3358" t="s">
        <v>1808</v>
      </c>
      <c r="B3358">
        <v>5.6</v>
      </c>
      <c r="C3358" t="s">
        <v>565</v>
      </c>
    </row>
    <row r="3359" spans="1:3" x14ac:dyDescent="0.45">
      <c r="A3359" t="s">
        <v>1808</v>
      </c>
      <c r="B3359">
        <v>5.6</v>
      </c>
      <c r="C3359" t="s">
        <v>6199</v>
      </c>
    </row>
    <row r="3360" spans="1:3" x14ac:dyDescent="0.45">
      <c r="A3360" t="s">
        <v>1810</v>
      </c>
      <c r="B3360">
        <v>6</v>
      </c>
      <c r="C3360" t="s">
        <v>1152</v>
      </c>
    </row>
    <row r="3361" spans="1:3" x14ac:dyDescent="0.45">
      <c r="A3361" t="s">
        <v>1810</v>
      </c>
      <c r="B3361">
        <v>6</v>
      </c>
      <c r="C3361" t="s">
        <v>6203</v>
      </c>
    </row>
    <row r="3362" spans="1:3" x14ac:dyDescent="0.45">
      <c r="A3362" t="s">
        <v>1810</v>
      </c>
      <c r="B3362">
        <v>6</v>
      </c>
      <c r="C3362" t="s">
        <v>3302</v>
      </c>
    </row>
    <row r="3363" spans="1:3" x14ac:dyDescent="0.45">
      <c r="A3363" t="s">
        <v>1812</v>
      </c>
      <c r="B3363">
        <v>6.2</v>
      </c>
      <c r="C3363" t="s">
        <v>6206</v>
      </c>
    </row>
    <row r="3364" spans="1:3" x14ac:dyDescent="0.45">
      <c r="A3364" t="s">
        <v>1812</v>
      </c>
      <c r="B3364">
        <v>6.2</v>
      </c>
      <c r="C3364" t="s">
        <v>1152</v>
      </c>
    </row>
    <row r="3365" spans="1:3" x14ac:dyDescent="0.45">
      <c r="A3365" t="s">
        <v>1812</v>
      </c>
      <c r="B3365">
        <v>6.2</v>
      </c>
      <c r="C3365" t="s">
        <v>3302</v>
      </c>
    </row>
    <row r="3366" spans="1:3" x14ac:dyDescent="0.45">
      <c r="A3366" t="s">
        <v>1815</v>
      </c>
      <c r="B3366">
        <v>5.9</v>
      </c>
      <c r="C3366" t="s">
        <v>320</v>
      </c>
    </row>
    <row r="3367" spans="1:3" x14ac:dyDescent="0.45">
      <c r="A3367" t="s">
        <v>1815</v>
      </c>
      <c r="B3367">
        <v>5.9</v>
      </c>
      <c r="C3367" t="s">
        <v>565</v>
      </c>
    </row>
    <row r="3368" spans="1:3" x14ac:dyDescent="0.45">
      <c r="A3368" t="s">
        <v>1815</v>
      </c>
      <c r="B3368">
        <v>5.9</v>
      </c>
      <c r="C3368" t="s">
        <v>6206</v>
      </c>
    </row>
    <row r="3369" spans="1:3" x14ac:dyDescent="0.45">
      <c r="A3369" t="s">
        <v>1815</v>
      </c>
      <c r="B3369">
        <v>5.9</v>
      </c>
      <c r="C3369" t="s">
        <v>1152</v>
      </c>
    </row>
    <row r="3370" spans="1:3" x14ac:dyDescent="0.45">
      <c r="A3370" t="s">
        <v>1815</v>
      </c>
      <c r="B3370">
        <v>5.9</v>
      </c>
      <c r="C3370" t="s">
        <v>6201</v>
      </c>
    </row>
    <row r="3371" spans="1:3" x14ac:dyDescent="0.45">
      <c r="A3371" t="s">
        <v>1816</v>
      </c>
      <c r="B3371">
        <v>5.0999999999999996</v>
      </c>
      <c r="C3371" t="s">
        <v>1152</v>
      </c>
    </row>
    <row r="3372" spans="1:3" x14ac:dyDescent="0.45">
      <c r="A3372" t="s">
        <v>1816</v>
      </c>
      <c r="B3372">
        <v>5.0999999999999996</v>
      </c>
      <c r="C3372" t="s">
        <v>5546</v>
      </c>
    </row>
    <row r="3373" spans="1:3" x14ac:dyDescent="0.45">
      <c r="A3373" t="s">
        <v>1817</v>
      </c>
      <c r="B3373">
        <v>6.8</v>
      </c>
      <c r="C3373" t="s">
        <v>6208</v>
      </c>
    </row>
    <row r="3374" spans="1:3" x14ac:dyDescent="0.45">
      <c r="A3374" t="s">
        <v>1817</v>
      </c>
      <c r="B3374">
        <v>6.8</v>
      </c>
      <c r="C3374" t="s">
        <v>1152</v>
      </c>
    </row>
    <row r="3375" spans="1:3" x14ac:dyDescent="0.45">
      <c r="A3375" t="s">
        <v>1817</v>
      </c>
      <c r="B3375">
        <v>6.8</v>
      </c>
      <c r="C3375" t="s">
        <v>3302</v>
      </c>
    </row>
    <row r="3376" spans="1:3" x14ac:dyDescent="0.45">
      <c r="A3376" t="s">
        <v>1819</v>
      </c>
      <c r="B3376">
        <v>6</v>
      </c>
      <c r="C3376" t="s">
        <v>451</v>
      </c>
    </row>
    <row r="3377" spans="1:3" x14ac:dyDescent="0.45">
      <c r="A3377" t="s">
        <v>1819</v>
      </c>
      <c r="B3377">
        <v>6</v>
      </c>
      <c r="C3377" t="s">
        <v>6208</v>
      </c>
    </row>
    <row r="3378" spans="1:3" x14ac:dyDescent="0.45">
      <c r="A3378" t="s">
        <v>1819</v>
      </c>
      <c r="B3378">
        <v>6</v>
      </c>
      <c r="C3378" t="s">
        <v>6206</v>
      </c>
    </row>
    <row r="3379" spans="1:3" x14ac:dyDescent="0.45">
      <c r="A3379" t="s">
        <v>1819</v>
      </c>
      <c r="B3379">
        <v>6</v>
      </c>
      <c r="C3379" t="s">
        <v>1152</v>
      </c>
    </row>
    <row r="3380" spans="1:3" x14ac:dyDescent="0.45">
      <c r="A3380" t="s">
        <v>1819</v>
      </c>
      <c r="B3380">
        <v>6</v>
      </c>
      <c r="C3380" t="s">
        <v>3302</v>
      </c>
    </row>
    <row r="3381" spans="1:3" x14ac:dyDescent="0.45">
      <c r="A3381" t="s">
        <v>1820</v>
      </c>
      <c r="B3381">
        <v>5.0999999999999996</v>
      </c>
      <c r="C3381" t="s">
        <v>6206</v>
      </c>
    </row>
    <row r="3382" spans="1:3" x14ac:dyDescent="0.45">
      <c r="A3382" t="s">
        <v>1820</v>
      </c>
      <c r="B3382">
        <v>5.0999999999999996</v>
      </c>
      <c r="C3382" t="s">
        <v>1152</v>
      </c>
    </row>
    <row r="3383" spans="1:3" x14ac:dyDescent="0.45">
      <c r="A3383" t="s">
        <v>1820</v>
      </c>
      <c r="B3383">
        <v>5.0999999999999996</v>
      </c>
      <c r="C3383" t="s">
        <v>3302</v>
      </c>
    </row>
    <row r="3384" spans="1:3" x14ac:dyDescent="0.45">
      <c r="A3384" t="s">
        <v>1821</v>
      </c>
      <c r="B3384">
        <v>5.8</v>
      </c>
      <c r="C3384" t="s">
        <v>451</v>
      </c>
    </row>
    <row r="3385" spans="1:3" x14ac:dyDescent="0.45">
      <c r="A3385" t="s">
        <v>1821</v>
      </c>
      <c r="B3385">
        <v>5.8</v>
      </c>
      <c r="C3385" t="s">
        <v>3824</v>
      </c>
    </row>
    <row r="3386" spans="1:3" x14ac:dyDescent="0.45">
      <c r="A3386" t="s">
        <v>1821</v>
      </c>
      <c r="B3386">
        <v>5.8</v>
      </c>
      <c r="C3386" t="s">
        <v>3302</v>
      </c>
    </row>
    <row r="3387" spans="1:3" x14ac:dyDescent="0.45">
      <c r="A3387" t="s">
        <v>1823</v>
      </c>
      <c r="B3387">
        <v>6.2</v>
      </c>
      <c r="C3387" t="s">
        <v>1152</v>
      </c>
    </row>
    <row r="3388" spans="1:3" x14ac:dyDescent="0.45">
      <c r="A3388" t="s">
        <v>1823</v>
      </c>
      <c r="B3388">
        <v>6.2</v>
      </c>
      <c r="C3388" t="s">
        <v>6199</v>
      </c>
    </row>
    <row r="3389" spans="1:3" x14ac:dyDescent="0.45">
      <c r="A3389" t="s">
        <v>1823</v>
      </c>
      <c r="B3389">
        <v>6.2</v>
      </c>
      <c r="C3389" t="s">
        <v>5546</v>
      </c>
    </row>
    <row r="3390" spans="1:3" x14ac:dyDescent="0.45">
      <c r="A3390" t="s">
        <v>1825</v>
      </c>
      <c r="B3390">
        <v>6.4</v>
      </c>
      <c r="C3390" t="s">
        <v>565</v>
      </c>
    </row>
    <row r="3391" spans="1:3" x14ac:dyDescent="0.45">
      <c r="A3391" t="s">
        <v>1825</v>
      </c>
      <c r="B3391">
        <v>6.4</v>
      </c>
      <c r="C3391" t="s">
        <v>6206</v>
      </c>
    </row>
    <row r="3392" spans="1:3" x14ac:dyDescent="0.45">
      <c r="A3392" t="s">
        <v>1825</v>
      </c>
      <c r="B3392">
        <v>6.4</v>
      </c>
      <c r="C3392" t="s">
        <v>1152</v>
      </c>
    </row>
    <row r="3393" spans="1:3" x14ac:dyDescent="0.45">
      <c r="A3393" t="s">
        <v>1825</v>
      </c>
      <c r="B3393">
        <v>6.4</v>
      </c>
      <c r="C3393" t="s">
        <v>3302</v>
      </c>
    </row>
    <row r="3394" spans="1:3" x14ac:dyDescent="0.45">
      <c r="A3394" t="s">
        <v>1826</v>
      </c>
      <c r="B3394">
        <v>4.8</v>
      </c>
      <c r="C3394" t="s">
        <v>565</v>
      </c>
    </row>
    <row r="3395" spans="1:3" x14ac:dyDescent="0.45">
      <c r="A3395" t="s">
        <v>1829</v>
      </c>
      <c r="B3395">
        <v>4.9000000000000004</v>
      </c>
      <c r="C3395" t="s">
        <v>565</v>
      </c>
    </row>
    <row r="3396" spans="1:3" x14ac:dyDescent="0.45">
      <c r="A3396" t="s">
        <v>1829</v>
      </c>
      <c r="B3396">
        <v>4.9000000000000004</v>
      </c>
      <c r="C3396" t="s">
        <v>6206</v>
      </c>
    </row>
    <row r="3397" spans="1:3" x14ac:dyDescent="0.45">
      <c r="A3397" t="s">
        <v>1831</v>
      </c>
      <c r="B3397">
        <v>5.6</v>
      </c>
      <c r="C3397" t="s">
        <v>565</v>
      </c>
    </row>
    <row r="3398" spans="1:3" x14ac:dyDescent="0.45">
      <c r="A3398" t="s">
        <v>1831</v>
      </c>
      <c r="B3398">
        <v>5.6</v>
      </c>
      <c r="C3398" t="s">
        <v>3824</v>
      </c>
    </row>
    <row r="3399" spans="1:3" x14ac:dyDescent="0.45">
      <c r="A3399" t="s">
        <v>1833</v>
      </c>
      <c r="B3399">
        <v>5.5</v>
      </c>
      <c r="C3399" t="s">
        <v>451</v>
      </c>
    </row>
    <row r="3400" spans="1:3" x14ac:dyDescent="0.45">
      <c r="A3400" t="s">
        <v>1833</v>
      </c>
      <c r="B3400">
        <v>5.5</v>
      </c>
      <c r="C3400" t="s">
        <v>6199</v>
      </c>
    </row>
    <row r="3401" spans="1:3" x14ac:dyDescent="0.45">
      <c r="A3401" t="s">
        <v>1833</v>
      </c>
      <c r="B3401">
        <v>5.5</v>
      </c>
      <c r="C3401" t="s">
        <v>3302</v>
      </c>
    </row>
    <row r="3402" spans="1:3" x14ac:dyDescent="0.45">
      <c r="A3402" t="s">
        <v>1835</v>
      </c>
      <c r="B3402">
        <v>5.9</v>
      </c>
      <c r="C3402" t="s">
        <v>451</v>
      </c>
    </row>
    <row r="3403" spans="1:3" x14ac:dyDescent="0.45">
      <c r="A3403" t="s">
        <v>1835</v>
      </c>
      <c r="B3403">
        <v>5.9</v>
      </c>
      <c r="C3403" t="s">
        <v>3824</v>
      </c>
    </row>
    <row r="3404" spans="1:3" x14ac:dyDescent="0.45">
      <c r="A3404" t="s">
        <v>1835</v>
      </c>
      <c r="B3404">
        <v>5.9</v>
      </c>
      <c r="C3404" t="s">
        <v>3302</v>
      </c>
    </row>
    <row r="3405" spans="1:3" x14ac:dyDescent="0.45">
      <c r="A3405" t="s">
        <v>1838</v>
      </c>
      <c r="B3405">
        <v>6.3</v>
      </c>
      <c r="C3405" t="s">
        <v>451</v>
      </c>
    </row>
    <row r="3406" spans="1:3" x14ac:dyDescent="0.45">
      <c r="A3406" t="s">
        <v>1838</v>
      </c>
      <c r="B3406">
        <v>6.3</v>
      </c>
      <c r="C3406" t="s">
        <v>320</v>
      </c>
    </row>
    <row r="3407" spans="1:3" x14ac:dyDescent="0.45">
      <c r="A3407" t="s">
        <v>1838</v>
      </c>
      <c r="B3407">
        <v>6.3</v>
      </c>
      <c r="C3407" t="s">
        <v>565</v>
      </c>
    </row>
    <row r="3408" spans="1:3" x14ac:dyDescent="0.45">
      <c r="A3408" t="s">
        <v>1838</v>
      </c>
      <c r="B3408">
        <v>6.3</v>
      </c>
      <c r="C3408" t="s">
        <v>6206</v>
      </c>
    </row>
    <row r="3409" spans="1:3" x14ac:dyDescent="0.45">
      <c r="A3409" t="s">
        <v>1838</v>
      </c>
      <c r="B3409">
        <v>6.3</v>
      </c>
      <c r="C3409" t="s">
        <v>6209</v>
      </c>
    </row>
    <row r="3410" spans="1:3" x14ac:dyDescent="0.45">
      <c r="A3410" t="s">
        <v>1838</v>
      </c>
      <c r="B3410">
        <v>6.3</v>
      </c>
      <c r="C3410" t="s">
        <v>6203</v>
      </c>
    </row>
    <row r="3411" spans="1:3" x14ac:dyDescent="0.45">
      <c r="A3411" t="s">
        <v>1841</v>
      </c>
      <c r="B3411">
        <v>7.6</v>
      </c>
      <c r="C3411" t="s">
        <v>6206</v>
      </c>
    </row>
    <row r="3412" spans="1:3" x14ac:dyDescent="0.45">
      <c r="A3412" t="s">
        <v>1841</v>
      </c>
      <c r="B3412">
        <v>7.6</v>
      </c>
      <c r="C3412" t="s">
        <v>1152</v>
      </c>
    </row>
    <row r="3413" spans="1:3" x14ac:dyDescent="0.45">
      <c r="A3413" t="s">
        <v>1841</v>
      </c>
      <c r="B3413">
        <v>7.6</v>
      </c>
      <c r="C3413" t="s">
        <v>3302</v>
      </c>
    </row>
    <row r="3414" spans="1:3" x14ac:dyDescent="0.45">
      <c r="A3414" t="s">
        <v>1842</v>
      </c>
      <c r="B3414">
        <v>8.3000000000000007</v>
      </c>
      <c r="C3414" t="s">
        <v>451</v>
      </c>
    </row>
    <row r="3415" spans="1:3" x14ac:dyDescent="0.45">
      <c r="A3415" t="s">
        <v>1842</v>
      </c>
      <c r="B3415">
        <v>8.3000000000000007</v>
      </c>
      <c r="C3415" t="s">
        <v>320</v>
      </c>
    </row>
    <row r="3416" spans="1:3" x14ac:dyDescent="0.45">
      <c r="A3416" t="s">
        <v>1842</v>
      </c>
      <c r="B3416">
        <v>8.3000000000000007</v>
      </c>
      <c r="C3416" t="s">
        <v>6199</v>
      </c>
    </row>
    <row r="3417" spans="1:3" x14ac:dyDescent="0.45">
      <c r="A3417" t="s">
        <v>1844</v>
      </c>
      <c r="B3417">
        <v>6.9</v>
      </c>
      <c r="C3417" t="s">
        <v>451</v>
      </c>
    </row>
    <row r="3418" spans="1:3" x14ac:dyDescent="0.45">
      <c r="A3418" t="s">
        <v>1844</v>
      </c>
      <c r="B3418">
        <v>6.9</v>
      </c>
      <c r="C3418" t="s">
        <v>6206</v>
      </c>
    </row>
    <row r="3419" spans="1:3" x14ac:dyDescent="0.45">
      <c r="A3419" t="s">
        <v>1844</v>
      </c>
      <c r="B3419">
        <v>6.9</v>
      </c>
      <c r="C3419" t="s">
        <v>1152</v>
      </c>
    </row>
    <row r="3420" spans="1:3" x14ac:dyDescent="0.45">
      <c r="A3420" t="s">
        <v>1844</v>
      </c>
      <c r="B3420">
        <v>6.9</v>
      </c>
      <c r="C3420" t="s">
        <v>3824</v>
      </c>
    </row>
    <row r="3421" spans="1:3" x14ac:dyDescent="0.45">
      <c r="A3421" t="s">
        <v>1844</v>
      </c>
      <c r="B3421">
        <v>6.9</v>
      </c>
      <c r="C3421" t="s">
        <v>3302</v>
      </c>
    </row>
    <row r="3422" spans="1:3" x14ac:dyDescent="0.45">
      <c r="A3422" t="s">
        <v>1845</v>
      </c>
      <c r="B3422">
        <v>6.7</v>
      </c>
      <c r="C3422" t="s">
        <v>6206</v>
      </c>
    </row>
    <row r="3423" spans="1:3" x14ac:dyDescent="0.45">
      <c r="A3423" t="s">
        <v>1845</v>
      </c>
      <c r="B3423">
        <v>6.7</v>
      </c>
      <c r="C3423" t="s">
        <v>1152</v>
      </c>
    </row>
    <row r="3424" spans="1:3" x14ac:dyDescent="0.45">
      <c r="A3424" t="s">
        <v>1845</v>
      </c>
      <c r="B3424">
        <v>6.7</v>
      </c>
      <c r="C3424" t="s">
        <v>6203</v>
      </c>
    </row>
    <row r="3425" spans="1:3" x14ac:dyDescent="0.45">
      <c r="A3425" t="s">
        <v>1845</v>
      </c>
      <c r="B3425">
        <v>6.7</v>
      </c>
      <c r="C3425" t="s">
        <v>3302</v>
      </c>
    </row>
    <row r="3426" spans="1:3" x14ac:dyDescent="0.45">
      <c r="A3426" t="s">
        <v>1846</v>
      </c>
      <c r="B3426">
        <v>6.8</v>
      </c>
      <c r="C3426" t="s">
        <v>6206</v>
      </c>
    </row>
    <row r="3427" spans="1:3" x14ac:dyDescent="0.45">
      <c r="A3427" t="s">
        <v>1846</v>
      </c>
      <c r="B3427">
        <v>6.8</v>
      </c>
      <c r="C3427" t="s">
        <v>1152</v>
      </c>
    </row>
    <row r="3428" spans="1:3" x14ac:dyDescent="0.45">
      <c r="A3428" t="s">
        <v>1846</v>
      </c>
      <c r="B3428">
        <v>6.8</v>
      </c>
      <c r="C3428" t="s">
        <v>3302</v>
      </c>
    </row>
    <row r="3429" spans="1:3" x14ac:dyDescent="0.45">
      <c r="A3429" t="s">
        <v>1849</v>
      </c>
      <c r="B3429">
        <v>7.1</v>
      </c>
      <c r="C3429" t="s">
        <v>451</v>
      </c>
    </row>
    <row r="3430" spans="1:3" x14ac:dyDescent="0.45">
      <c r="A3430" t="s">
        <v>1849</v>
      </c>
      <c r="B3430">
        <v>7.1</v>
      </c>
      <c r="C3430" t="s">
        <v>320</v>
      </c>
    </row>
    <row r="3431" spans="1:3" x14ac:dyDescent="0.45">
      <c r="A3431" t="s">
        <v>1849</v>
      </c>
      <c r="B3431">
        <v>7.1</v>
      </c>
      <c r="C3431" t="s">
        <v>565</v>
      </c>
    </row>
    <row r="3432" spans="1:3" x14ac:dyDescent="0.45">
      <c r="A3432" t="s">
        <v>1849</v>
      </c>
      <c r="B3432">
        <v>7.1</v>
      </c>
      <c r="C3432" t="s">
        <v>1152</v>
      </c>
    </row>
    <row r="3433" spans="1:3" x14ac:dyDescent="0.45">
      <c r="A3433" t="s">
        <v>1849</v>
      </c>
      <c r="B3433">
        <v>7.1</v>
      </c>
      <c r="C3433" t="s">
        <v>6207</v>
      </c>
    </row>
    <row r="3434" spans="1:3" x14ac:dyDescent="0.45">
      <c r="A3434" t="s">
        <v>1850</v>
      </c>
      <c r="B3434">
        <v>6.4</v>
      </c>
      <c r="C3434" t="s">
        <v>6206</v>
      </c>
    </row>
    <row r="3435" spans="1:3" x14ac:dyDescent="0.45">
      <c r="A3435" t="s">
        <v>1850</v>
      </c>
      <c r="B3435">
        <v>6.4</v>
      </c>
      <c r="C3435" t="s">
        <v>1152</v>
      </c>
    </row>
    <row r="3436" spans="1:3" x14ac:dyDescent="0.45">
      <c r="A3436" t="s">
        <v>1850</v>
      </c>
      <c r="B3436">
        <v>6.4</v>
      </c>
      <c r="C3436" t="s">
        <v>3302</v>
      </c>
    </row>
    <row r="3437" spans="1:3" x14ac:dyDescent="0.45">
      <c r="A3437" t="s">
        <v>1851</v>
      </c>
      <c r="B3437">
        <v>6.4</v>
      </c>
      <c r="C3437" t="s">
        <v>320</v>
      </c>
    </row>
    <row r="3438" spans="1:3" x14ac:dyDescent="0.45">
      <c r="A3438" t="s">
        <v>1851</v>
      </c>
      <c r="B3438">
        <v>6.4</v>
      </c>
      <c r="C3438" t="s">
        <v>565</v>
      </c>
    </row>
    <row r="3439" spans="1:3" x14ac:dyDescent="0.45">
      <c r="A3439" t="s">
        <v>1853</v>
      </c>
      <c r="B3439">
        <v>7.4</v>
      </c>
      <c r="C3439" t="s">
        <v>1152</v>
      </c>
    </row>
    <row r="3440" spans="1:3" x14ac:dyDescent="0.45">
      <c r="A3440" t="s">
        <v>1853</v>
      </c>
      <c r="B3440">
        <v>7.4</v>
      </c>
      <c r="C3440" t="s">
        <v>6203</v>
      </c>
    </row>
    <row r="3441" spans="1:3" x14ac:dyDescent="0.45">
      <c r="A3441" t="s">
        <v>1853</v>
      </c>
      <c r="B3441">
        <v>7.4</v>
      </c>
      <c r="C3441" t="s">
        <v>3824</v>
      </c>
    </row>
    <row r="3442" spans="1:3" x14ac:dyDescent="0.45">
      <c r="A3442" t="s">
        <v>1854</v>
      </c>
      <c r="B3442">
        <v>6.4</v>
      </c>
      <c r="C3442" t="s">
        <v>565</v>
      </c>
    </row>
    <row r="3443" spans="1:3" x14ac:dyDescent="0.45">
      <c r="A3443" t="s">
        <v>1854</v>
      </c>
      <c r="B3443">
        <v>6.4</v>
      </c>
      <c r="C3443" t="s">
        <v>6199</v>
      </c>
    </row>
    <row r="3444" spans="1:3" x14ac:dyDescent="0.45">
      <c r="A3444" t="s">
        <v>1854</v>
      </c>
      <c r="B3444">
        <v>6.4</v>
      </c>
      <c r="C3444" t="s">
        <v>5546</v>
      </c>
    </row>
    <row r="3445" spans="1:3" x14ac:dyDescent="0.45">
      <c r="A3445" t="s">
        <v>1855</v>
      </c>
      <c r="B3445">
        <v>6</v>
      </c>
      <c r="C3445" t="s">
        <v>565</v>
      </c>
    </row>
    <row r="3446" spans="1:3" x14ac:dyDescent="0.45">
      <c r="A3446" t="s">
        <v>1855</v>
      </c>
      <c r="B3446">
        <v>6</v>
      </c>
      <c r="C3446" t="s">
        <v>6199</v>
      </c>
    </row>
    <row r="3447" spans="1:3" x14ac:dyDescent="0.45">
      <c r="A3447" t="s">
        <v>1855</v>
      </c>
      <c r="B3447">
        <v>6</v>
      </c>
      <c r="C3447" t="s">
        <v>5546</v>
      </c>
    </row>
    <row r="3448" spans="1:3" x14ac:dyDescent="0.45">
      <c r="A3448" t="s">
        <v>1857</v>
      </c>
      <c r="B3448">
        <v>6.5</v>
      </c>
      <c r="C3448" t="s">
        <v>6206</v>
      </c>
    </row>
    <row r="3449" spans="1:3" x14ac:dyDescent="0.45">
      <c r="A3449" t="s">
        <v>1857</v>
      </c>
      <c r="B3449">
        <v>6.5</v>
      </c>
      <c r="C3449" t="s">
        <v>1152</v>
      </c>
    </row>
    <row r="3450" spans="1:3" x14ac:dyDescent="0.45">
      <c r="A3450" t="s">
        <v>1857</v>
      </c>
      <c r="B3450">
        <v>6.5</v>
      </c>
      <c r="C3450" t="s">
        <v>6209</v>
      </c>
    </row>
    <row r="3451" spans="1:3" x14ac:dyDescent="0.45">
      <c r="A3451" t="s">
        <v>1859</v>
      </c>
      <c r="B3451">
        <v>7.8</v>
      </c>
      <c r="C3451" t="s">
        <v>320</v>
      </c>
    </row>
    <row r="3452" spans="1:3" x14ac:dyDescent="0.45">
      <c r="A3452" t="s">
        <v>1859</v>
      </c>
      <c r="B3452">
        <v>7.8</v>
      </c>
      <c r="C3452" t="s">
        <v>6206</v>
      </c>
    </row>
    <row r="3453" spans="1:3" x14ac:dyDescent="0.45">
      <c r="A3453" t="s">
        <v>1859</v>
      </c>
      <c r="B3453">
        <v>7.8</v>
      </c>
      <c r="C3453" t="s">
        <v>1152</v>
      </c>
    </row>
    <row r="3454" spans="1:3" x14ac:dyDescent="0.45">
      <c r="A3454" t="s">
        <v>1859</v>
      </c>
      <c r="B3454">
        <v>7.8</v>
      </c>
      <c r="C3454" t="s">
        <v>4585</v>
      </c>
    </row>
    <row r="3455" spans="1:3" x14ac:dyDescent="0.45">
      <c r="A3455" t="s">
        <v>1861</v>
      </c>
      <c r="B3455">
        <v>6</v>
      </c>
      <c r="C3455" t="s">
        <v>451</v>
      </c>
    </row>
    <row r="3456" spans="1:3" x14ac:dyDescent="0.45">
      <c r="A3456" t="s">
        <v>1861</v>
      </c>
      <c r="B3456">
        <v>6</v>
      </c>
      <c r="C3456" t="s">
        <v>3302</v>
      </c>
    </row>
    <row r="3457" spans="1:3" x14ac:dyDescent="0.45">
      <c r="A3457" t="s">
        <v>1862</v>
      </c>
      <c r="B3457">
        <v>7</v>
      </c>
      <c r="C3457" t="s">
        <v>6206</v>
      </c>
    </row>
    <row r="3458" spans="1:3" x14ac:dyDescent="0.45">
      <c r="A3458" t="s">
        <v>1862</v>
      </c>
      <c r="B3458">
        <v>7</v>
      </c>
      <c r="C3458" t="s">
        <v>1152</v>
      </c>
    </row>
    <row r="3459" spans="1:3" x14ac:dyDescent="0.45">
      <c r="A3459" t="s">
        <v>1862</v>
      </c>
      <c r="B3459">
        <v>7</v>
      </c>
      <c r="C3459" t="s">
        <v>5546</v>
      </c>
    </row>
    <row r="3460" spans="1:3" x14ac:dyDescent="0.45">
      <c r="A3460" t="s">
        <v>1862</v>
      </c>
      <c r="B3460">
        <v>7</v>
      </c>
      <c r="C3460" t="s">
        <v>3302</v>
      </c>
    </row>
    <row r="3461" spans="1:3" x14ac:dyDescent="0.45">
      <c r="A3461" t="s">
        <v>1864</v>
      </c>
      <c r="B3461">
        <v>6</v>
      </c>
      <c r="C3461" t="s">
        <v>565</v>
      </c>
    </row>
    <row r="3462" spans="1:3" x14ac:dyDescent="0.45">
      <c r="A3462" t="s">
        <v>1864</v>
      </c>
      <c r="B3462">
        <v>6</v>
      </c>
      <c r="C3462" t="s">
        <v>1152</v>
      </c>
    </row>
    <row r="3463" spans="1:3" x14ac:dyDescent="0.45">
      <c r="A3463" t="s">
        <v>1864</v>
      </c>
      <c r="B3463">
        <v>6</v>
      </c>
      <c r="C3463" t="s">
        <v>3302</v>
      </c>
    </row>
    <row r="3464" spans="1:3" x14ac:dyDescent="0.45">
      <c r="A3464" t="s">
        <v>1868</v>
      </c>
      <c r="B3464">
        <v>6.1</v>
      </c>
      <c r="C3464" t="s">
        <v>451</v>
      </c>
    </row>
    <row r="3465" spans="1:3" x14ac:dyDescent="0.45">
      <c r="A3465" t="s">
        <v>1868</v>
      </c>
      <c r="B3465">
        <v>6.1</v>
      </c>
      <c r="C3465" t="s">
        <v>565</v>
      </c>
    </row>
    <row r="3466" spans="1:3" x14ac:dyDescent="0.45">
      <c r="A3466" t="s">
        <v>1868</v>
      </c>
      <c r="B3466">
        <v>6.1</v>
      </c>
      <c r="C3466" t="s">
        <v>6206</v>
      </c>
    </row>
    <row r="3467" spans="1:3" x14ac:dyDescent="0.45">
      <c r="A3467" t="s">
        <v>1868</v>
      </c>
      <c r="B3467">
        <v>6.1</v>
      </c>
      <c r="C3467" t="s">
        <v>6209</v>
      </c>
    </row>
    <row r="3468" spans="1:3" x14ac:dyDescent="0.45">
      <c r="A3468" t="s">
        <v>1868</v>
      </c>
      <c r="B3468">
        <v>6.1</v>
      </c>
      <c r="C3468" t="s">
        <v>5546</v>
      </c>
    </row>
    <row r="3469" spans="1:3" x14ac:dyDescent="0.45">
      <c r="A3469" t="s">
        <v>1868</v>
      </c>
      <c r="B3469">
        <v>6.1</v>
      </c>
      <c r="C3469" t="s">
        <v>3302</v>
      </c>
    </row>
    <row r="3470" spans="1:3" x14ac:dyDescent="0.45">
      <c r="A3470" t="s">
        <v>1870</v>
      </c>
      <c r="B3470">
        <v>6.8</v>
      </c>
      <c r="C3470" t="s">
        <v>6206</v>
      </c>
    </row>
    <row r="3471" spans="1:3" x14ac:dyDescent="0.45">
      <c r="A3471" t="s">
        <v>1870</v>
      </c>
      <c r="B3471">
        <v>6.8</v>
      </c>
      <c r="C3471" t="s">
        <v>5546</v>
      </c>
    </row>
    <row r="3472" spans="1:3" x14ac:dyDescent="0.45">
      <c r="A3472" t="s">
        <v>1870</v>
      </c>
      <c r="B3472">
        <v>6.8</v>
      </c>
      <c r="C3472" t="s">
        <v>3302</v>
      </c>
    </row>
    <row r="3473" spans="1:3" x14ac:dyDescent="0.45">
      <c r="A3473" t="s">
        <v>1872</v>
      </c>
      <c r="B3473">
        <v>6.4</v>
      </c>
      <c r="C3473" t="s">
        <v>6208</v>
      </c>
    </row>
    <row r="3474" spans="1:3" x14ac:dyDescent="0.45">
      <c r="A3474" t="s">
        <v>1872</v>
      </c>
      <c r="B3474">
        <v>6.4</v>
      </c>
      <c r="C3474" t="s">
        <v>565</v>
      </c>
    </row>
    <row r="3475" spans="1:3" x14ac:dyDescent="0.45">
      <c r="A3475" t="s">
        <v>1872</v>
      </c>
      <c r="B3475">
        <v>6.4</v>
      </c>
      <c r="C3475" t="s">
        <v>1152</v>
      </c>
    </row>
    <row r="3476" spans="1:3" x14ac:dyDescent="0.45">
      <c r="A3476" t="s">
        <v>1875</v>
      </c>
      <c r="B3476">
        <v>4.5</v>
      </c>
      <c r="C3476" t="s">
        <v>320</v>
      </c>
    </row>
    <row r="3477" spans="1:3" x14ac:dyDescent="0.45">
      <c r="A3477" t="s">
        <v>1875</v>
      </c>
      <c r="B3477">
        <v>4.5</v>
      </c>
      <c r="C3477" t="s">
        <v>6200</v>
      </c>
    </row>
    <row r="3478" spans="1:3" x14ac:dyDescent="0.45">
      <c r="A3478" t="s">
        <v>1875</v>
      </c>
      <c r="B3478">
        <v>4.5</v>
      </c>
      <c r="C3478" t="s">
        <v>565</v>
      </c>
    </row>
    <row r="3479" spans="1:3" x14ac:dyDescent="0.45">
      <c r="A3479" t="s">
        <v>1875</v>
      </c>
      <c r="B3479">
        <v>4.5</v>
      </c>
      <c r="C3479" t="s">
        <v>6201</v>
      </c>
    </row>
    <row r="3480" spans="1:3" x14ac:dyDescent="0.45">
      <c r="A3480" t="s">
        <v>1875</v>
      </c>
      <c r="B3480">
        <v>4.5</v>
      </c>
      <c r="C3480" t="s">
        <v>6199</v>
      </c>
    </row>
    <row r="3481" spans="1:3" x14ac:dyDescent="0.45">
      <c r="A3481" t="s">
        <v>1877</v>
      </c>
      <c r="B3481">
        <v>5.8</v>
      </c>
      <c r="C3481" t="s">
        <v>1152</v>
      </c>
    </row>
    <row r="3482" spans="1:3" x14ac:dyDescent="0.45">
      <c r="A3482" t="s">
        <v>1877</v>
      </c>
      <c r="B3482">
        <v>5.8</v>
      </c>
      <c r="C3482" t="s">
        <v>2124</v>
      </c>
    </row>
    <row r="3483" spans="1:3" x14ac:dyDescent="0.45">
      <c r="A3483" t="s">
        <v>1877</v>
      </c>
      <c r="B3483">
        <v>5.8</v>
      </c>
      <c r="C3483" t="s">
        <v>5546</v>
      </c>
    </row>
    <row r="3484" spans="1:3" x14ac:dyDescent="0.45">
      <c r="A3484" t="s">
        <v>1877</v>
      </c>
      <c r="B3484">
        <v>5.8</v>
      </c>
      <c r="C3484" t="s">
        <v>3302</v>
      </c>
    </row>
    <row r="3485" spans="1:3" x14ac:dyDescent="0.45">
      <c r="A3485" t="s">
        <v>1879</v>
      </c>
      <c r="B3485">
        <v>6.3</v>
      </c>
      <c r="C3485" t="s">
        <v>565</v>
      </c>
    </row>
    <row r="3486" spans="1:3" x14ac:dyDescent="0.45">
      <c r="A3486" t="s">
        <v>1879</v>
      </c>
      <c r="B3486">
        <v>6.3</v>
      </c>
      <c r="C3486" t="s">
        <v>5546</v>
      </c>
    </row>
    <row r="3487" spans="1:3" x14ac:dyDescent="0.45">
      <c r="A3487" t="s">
        <v>1880</v>
      </c>
      <c r="B3487">
        <v>5.7</v>
      </c>
      <c r="C3487" t="s">
        <v>565</v>
      </c>
    </row>
    <row r="3488" spans="1:3" x14ac:dyDescent="0.45">
      <c r="A3488" t="s">
        <v>1880</v>
      </c>
      <c r="B3488">
        <v>5.7</v>
      </c>
      <c r="C3488" t="s">
        <v>5546</v>
      </c>
    </row>
    <row r="3489" spans="1:3" x14ac:dyDescent="0.45">
      <c r="A3489" t="s">
        <v>1881</v>
      </c>
      <c r="B3489">
        <v>7.2</v>
      </c>
      <c r="C3489" t="s">
        <v>1152</v>
      </c>
    </row>
    <row r="3490" spans="1:3" x14ac:dyDescent="0.45">
      <c r="A3490" t="s">
        <v>1881</v>
      </c>
      <c r="B3490">
        <v>7.2</v>
      </c>
      <c r="C3490" t="s">
        <v>6203</v>
      </c>
    </row>
    <row r="3491" spans="1:3" x14ac:dyDescent="0.45">
      <c r="A3491" t="s">
        <v>1881</v>
      </c>
      <c r="B3491">
        <v>7.2</v>
      </c>
      <c r="C3491" t="s">
        <v>3302</v>
      </c>
    </row>
    <row r="3492" spans="1:3" x14ac:dyDescent="0.45">
      <c r="A3492" t="s">
        <v>1883</v>
      </c>
      <c r="B3492">
        <v>7.6</v>
      </c>
      <c r="C3492" t="s">
        <v>451</v>
      </c>
    </row>
    <row r="3493" spans="1:3" x14ac:dyDescent="0.45">
      <c r="A3493" t="s">
        <v>1883</v>
      </c>
      <c r="B3493">
        <v>7.6</v>
      </c>
      <c r="C3493" t="s">
        <v>320</v>
      </c>
    </row>
    <row r="3494" spans="1:3" x14ac:dyDescent="0.45">
      <c r="A3494" t="s">
        <v>1883</v>
      </c>
      <c r="B3494">
        <v>7.6</v>
      </c>
      <c r="C3494" t="s">
        <v>1152</v>
      </c>
    </row>
    <row r="3495" spans="1:3" x14ac:dyDescent="0.45">
      <c r="A3495" t="s">
        <v>1883</v>
      </c>
      <c r="B3495">
        <v>7.6</v>
      </c>
      <c r="C3495" t="s">
        <v>3824</v>
      </c>
    </row>
    <row r="3496" spans="1:3" x14ac:dyDescent="0.45">
      <c r="A3496" t="s">
        <v>1883</v>
      </c>
      <c r="B3496">
        <v>7.6</v>
      </c>
      <c r="C3496" t="s">
        <v>3302</v>
      </c>
    </row>
    <row r="3497" spans="1:3" x14ac:dyDescent="0.45">
      <c r="A3497" t="s">
        <v>1885</v>
      </c>
      <c r="B3497">
        <v>4.7</v>
      </c>
      <c r="C3497" t="s">
        <v>451</v>
      </c>
    </row>
    <row r="3498" spans="1:3" x14ac:dyDescent="0.45">
      <c r="A3498" t="s">
        <v>1885</v>
      </c>
      <c r="B3498">
        <v>4.7</v>
      </c>
      <c r="C3498" t="s">
        <v>1152</v>
      </c>
    </row>
    <row r="3499" spans="1:3" x14ac:dyDescent="0.45">
      <c r="A3499" t="s">
        <v>1885</v>
      </c>
      <c r="B3499">
        <v>4.7</v>
      </c>
      <c r="C3499" t="s">
        <v>6199</v>
      </c>
    </row>
    <row r="3500" spans="1:3" x14ac:dyDescent="0.45">
      <c r="A3500" t="s">
        <v>1885</v>
      </c>
      <c r="B3500">
        <v>4.7</v>
      </c>
      <c r="C3500" t="s">
        <v>3302</v>
      </c>
    </row>
    <row r="3501" spans="1:3" x14ac:dyDescent="0.45">
      <c r="A3501" t="s">
        <v>1885</v>
      </c>
      <c r="B3501">
        <v>4.7</v>
      </c>
      <c r="C3501" t="s">
        <v>4585</v>
      </c>
    </row>
    <row r="3502" spans="1:3" x14ac:dyDescent="0.45">
      <c r="A3502" t="s">
        <v>1887</v>
      </c>
      <c r="B3502">
        <v>6.6</v>
      </c>
      <c r="C3502" t="s">
        <v>451</v>
      </c>
    </row>
    <row r="3503" spans="1:3" x14ac:dyDescent="0.45">
      <c r="A3503" t="s">
        <v>1887</v>
      </c>
      <c r="B3503">
        <v>6.6</v>
      </c>
      <c r="C3503" t="s">
        <v>1152</v>
      </c>
    </row>
    <row r="3504" spans="1:3" x14ac:dyDescent="0.45">
      <c r="A3504" t="s">
        <v>1887</v>
      </c>
      <c r="B3504">
        <v>6.6</v>
      </c>
      <c r="C3504" t="s">
        <v>6203</v>
      </c>
    </row>
    <row r="3505" spans="1:3" x14ac:dyDescent="0.45">
      <c r="A3505" t="s">
        <v>1887</v>
      </c>
      <c r="B3505">
        <v>6.6</v>
      </c>
      <c r="C3505" t="s">
        <v>3302</v>
      </c>
    </row>
    <row r="3506" spans="1:3" x14ac:dyDescent="0.45">
      <c r="A3506" t="s">
        <v>1887</v>
      </c>
      <c r="B3506">
        <v>6.6</v>
      </c>
      <c r="C3506" t="s">
        <v>6207</v>
      </c>
    </row>
    <row r="3507" spans="1:3" x14ac:dyDescent="0.45">
      <c r="A3507" t="s">
        <v>1888</v>
      </c>
      <c r="B3507">
        <v>6.8</v>
      </c>
      <c r="C3507" t="s">
        <v>565</v>
      </c>
    </row>
    <row r="3508" spans="1:3" x14ac:dyDescent="0.45">
      <c r="A3508" t="s">
        <v>1888</v>
      </c>
      <c r="B3508">
        <v>6.8</v>
      </c>
      <c r="C3508" t="s">
        <v>6199</v>
      </c>
    </row>
    <row r="3509" spans="1:3" x14ac:dyDescent="0.45">
      <c r="A3509" t="s">
        <v>1888</v>
      </c>
      <c r="B3509">
        <v>6.8</v>
      </c>
      <c r="C3509" t="s">
        <v>5546</v>
      </c>
    </row>
    <row r="3510" spans="1:3" x14ac:dyDescent="0.45">
      <c r="A3510" t="s">
        <v>1891</v>
      </c>
      <c r="B3510">
        <v>7.3</v>
      </c>
      <c r="C3510" t="s">
        <v>6208</v>
      </c>
    </row>
    <row r="3511" spans="1:3" x14ac:dyDescent="0.45">
      <c r="A3511" t="s">
        <v>1891</v>
      </c>
      <c r="B3511">
        <v>7.3</v>
      </c>
      <c r="C3511" t="s">
        <v>6206</v>
      </c>
    </row>
    <row r="3512" spans="1:3" x14ac:dyDescent="0.45">
      <c r="A3512" t="s">
        <v>1891</v>
      </c>
      <c r="B3512">
        <v>7.3</v>
      </c>
      <c r="C3512" t="s">
        <v>1152</v>
      </c>
    </row>
    <row r="3513" spans="1:3" x14ac:dyDescent="0.45">
      <c r="A3513" t="s">
        <v>1891</v>
      </c>
      <c r="B3513">
        <v>7.3</v>
      </c>
      <c r="C3513" t="s">
        <v>3302</v>
      </c>
    </row>
    <row r="3514" spans="1:3" x14ac:dyDescent="0.45">
      <c r="A3514" t="s">
        <v>1893</v>
      </c>
      <c r="B3514">
        <v>4.8</v>
      </c>
      <c r="C3514" t="s">
        <v>565</v>
      </c>
    </row>
    <row r="3515" spans="1:3" x14ac:dyDescent="0.45">
      <c r="A3515" t="s">
        <v>1893</v>
      </c>
      <c r="B3515">
        <v>4.8</v>
      </c>
      <c r="C3515" t="s">
        <v>6201</v>
      </c>
    </row>
    <row r="3516" spans="1:3" x14ac:dyDescent="0.45">
      <c r="A3516" t="s">
        <v>1893</v>
      </c>
      <c r="B3516">
        <v>4.8</v>
      </c>
      <c r="C3516" t="s">
        <v>6199</v>
      </c>
    </row>
    <row r="3517" spans="1:3" x14ac:dyDescent="0.45">
      <c r="A3517" t="s">
        <v>1894</v>
      </c>
      <c r="B3517">
        <v>6.3</v>
      </c>
      <c r="C3517" t="s">
        <v>451</v>
      </c>
    </row>
    <row r="3518" spans="1:3" x14ac:dyDescent="0.45">
      <c r="A3518" t="s">
        <v>1894</v>
      </c>
      <c r="B3518">
        <v>6.3</v>
      </c>
      <c r="C3518" t="s">
        <v>6206</v>
      </c>
    </row>
    <row r="3519" spans="1:3" x14ac:dyDescent="0.45">
      <c r="A3519" t="s">
        <v>1894</v>
      </c>
      <c r="B3519">
        <v>6.3</v>
      </c>
      <c r="C3519" t="s">
        <v>3302</v>
      </c>
    </row>
    <row r="3520" spans="1:3" x14ac:dyDescent="0.45">
      <c r="A3520" t="s">
        <v>1896</v>
      </c>
      <c r="B3520">
        <v>5.5</v>
      </c>
      <c r="C3520" t="s">
        <v>565</v>
      </c>
    </row>
    <row r="3521" spans="1:3" x14ac:dyDescent="0.45">
      <c r="A3521" t="s">
        <v>1898</v>
      </c>
      <c r="B3521">
        <v>6.2</v>
      </c>
      <c r="C3521" t="s">
        <v>451</v>
      </c>
    </row>
    <row r="3522" spans="1:3" x14ac:dyDescent="0.45">
      <c r="A3522" t="s">
        <v>1898</v>
      </c>
      <c r="B3522">
        <v>6.2</v>
      </c>
      <c r="C3522" t="s">
        <v>565</v>
      </c>
    </row>
    <row r="3523" spans="1:3" x14ac:dyDescent="0.45">
      <c r="A3523" t="s">
        <v>1898</v>
      </c>
      <c r="B3523">
        <v>6.2</v>
      </c>
      <c r="C3523" t="s">
        <v>6206</v>
      </c>
    </row>
    <row r="3524" spans="1:3" x14ac:dyDescent="0.45">
      <c r="A3524" t="s">
        <v>1898</v>
      </c>
      <c r="B3524">
        <v>6.2</v>
      </c>
      <c r="C3524" t="s">
        <v>5546</v>
      </c>
    </row>
    <row r="3525" spans="1:3" x14ac:dyDescent="0.45">
      <c r="A3525" t="s">
        <v>1900</v>
      </c>
      <c r="B3525">
        <v>5.8</v>
      </c>
      <c r="C3525" t="s">
        <v>451</v>
      </c>
    </row>
    <row r="3526" spans="1:3" x14ac:dyDescent="0.45">
      <c r="A3526" t="s">
        <v>1900</v>
      </c>
      <c r="B3526">
        <v>5.8</v>
      </c>
      <c r="C3526" t="s">
        <v>320</v>
      </c>
    </row>
    <row r="3527" spans="1:3" x14ac:dyDescent="0.45">
      <c r="A3527" t="s">
        <v>1900</v>
      </c>
      <c r="B3527">
        <v>5.8</v>
      </c>
      <c r="C3527" t="s">
        <v>6201</v>
      </c>
    </row>
    <row r="3528" spans="1:3" x14ac:dyDescent="0.45">
      <c r="A3528" t="s">
        <v>1900</v>
      </c>
      <c r="B3528">
        <v>5.8</v>
      </c>
      <c r="C3528" t="s">
        <v>6199</v>
      </c>
    </row>
    <row r="3529" spans="1:3" x14ac:dyDescent="0.45">
      <c r="A3529" t="s">
        <v>1900</v>
      </c>
      <c r="B3529">
        <v>5.8</v>
      </c>
      <c r="C3529" t="s">
        <v>3824</v>
      </c>
    </row>
    <row r="3530" spans="1:3" x14ac:dyDescent="0.45">
      <c r="A3530" t="s">
        <v>1901</v>
      </c>
      <c r="B3530">
        <v>5.7</v>
      </c>
      <c r="C3530" t="s">
        <v>565</v>
      </c>
    </row>
    <row r="3531" spans="1:3" x14ac:dyDescent="0.45">
      <c r="A3531" t="s">
        <v>1901</v>
      </c>
      <c r="B3531">
        <v>5.7</v>
      </c>
      <c r="C3531" t="s">
        <v>6201</v>
      </c>
    </row>
    <row r="3532" spans="1:3" x14ac:dyDescent="0.45">
      <c r="A3532" t="s">
        <v>1901</v>
      </c>
      <c r="B3532">
        <v>5.7</v>
      </c>
      <c r="C3532" t="s">
        <v>5546</v>
      </c>
    </row>
    <row r="3533" spans="1:3" x14ac:dyDescent="0.45">
      <c r="A3533" t="s">
        <v>1902</v>
      </c>
      <c r="B3533">
        <v>6.5</v>
      </c>
      <c r="C3533" t="s">
        <v>6206</v>
      </c>
    </row>
    <row r="3534" spans="1:3" x14ac:dyDescent="0.45">
      <c r="A3534" t="s">
        <v>1902</v>
      </c>
      <c r="B3534">
        <v>6.5</v>
      </c>
      <c r="C3534" t="s">
        <v>1152</v>
      </c>
    </row>
    <row r="3535" spans="1:3" x14ac:dyDescent="0.45">
      <c r="A3535" t="s">
        <v>1902</v>
      </c>
      <c r="B3535">
        <v>6.5</v>
      </c>
      <c r="C3535" t="s">
        <v>6203</v>
      </c>
    </row>
    <row r="3536" spans="1:3" x14ac:dyDescent="0.45">
      <c r="A3536" t="s">
        <v>1902</v>
      </c>
      <c r="B3536">
        <v>6.5</v>
      </c>
      <c r="C3536" t="s">
        <v>3302</v>
      </c>
    </row>
    <row r="3537" spans="1:3" x14ac:dyDescent="0.45">
      <c r="A3537" t="s">
        <v>1903</v>
      </c>
      <c r="B3537">
        <v>6.7</v>
      </c>
      <c r="C3537" t="s">
        <v>6206</v>
      </c>
    </row>
    <row r="3538" spans="1:3" x14ac:dyDescent="0.45">
      <c r="A3538" t="s">
        <v>1903</v>
      </c>
      <c r="B3538">
        <v>6.7</v>
      </c>
      <c r="C3538" t="s">
        <v>1152</v>
      </c>
    </row>
    <row r="3539" spans="1:3" x14ac:dyDescent="0.45">
      <c r="A3539" t="s">
        <v>1903</v>
      </c>
      <c r="B3539">
        <v>6.7</v>
      </c>
      <c r="C3539" t="s">
        <v>6203</v>
      </c>
    </row>
    <row r="3540" spans="1:3" x14ac:dyDescent="0.45">
      <c r="A3540" t="s">
        <v>1903</v>
      </c>
      <c r="B3540">
        <v>6.7</v>
      </c>
      <c r="C3540" t="s">
        <v>3302</v>
      </c>
    </row>
    <row r="3541" spans="1:3" x14ac:dyDescent="0.45">
      <c r="A3541" t="s">
        <v>1904</v>
      </c>
      <c r="B3541">
        <v>7.4</v>
      </c>
      <c r="C3541" t="s">
        <v>320</v>
      </c>
    </row>
    <row r="3542" spans="1:3" x14ac:dyDescent="0.45">
      <c r="A3542" t="s">
        <v>1904</v>
      </c>
      <c r="B3542">
        <v>7.4</v>
      </c>
      <c r="C3542" t="s">
        <v>565</v>
      </c>
    </row>
    <row r="3543" spans="1:3" x14ac:dyDescent="0.45">
      <c r="A3543" t="s">
        <v>1904</v>
      </c>
      <c r="B3543">
        <v>7.4</v>
      </c>
      <c r="C3543" t="s">
        <v>1152</v>
      </c>
    </row>
    <row r="3544" spans="1:3" x14ac:dyDescent="0.45">
      <c r="A3544" t="s">
        <v>1905</v>
      </c>
      <c r="B3544">
        <v>6.9</v>
      </c>
      <c r="C3544" t="s">
        <v>451</v>
      </c>
    </row>
    <row r="3545" spans="1:3" x14ac:dyDescent="0.45">
      <c r="A3545" t="s">
        <v>1905</v>
      </c>
      <c r="B3545">
        <v>6.9</v>
      </c>
      <c r="C3545" t="s">
        <v>3302</v>
      </c>
    </row>
    <row r="3546" spans="1:3" x14ac:dyDescent="0.45">
      <c r="A3546" t="s">
        <v>1906</v>
      </c>
      <c r="B3546">
        <v>5.5</v>
      </c>
      <c r="C3546" t="s">
        <v>565</v>
      </c>
    </row>
    <row r="3547" spans="1:3" x14ac:dyDescent="0.45">
      <c r="A3547" t="s">
        <v>1906</v>
      </c>
      <c r="B3547">
        <v>5.5</v>
      </c>
      <c r="C3547" t="s">
        <v>5546</v>
      </c>
    </row>
    <row r="3548" spans="1:3" x14ac:dyDescent="0.45">
      <c r="A3548" t="s">
        <v>1908</v>
      </c>
      <c r="B3548">
        <v>8.1</v>
      </c>
      <c r="C3548" t="s">
        <v>6206</v>
      </c>
    </row>
    <row r="3549" spans="1:3" x14ac:dyDescent="0.45">
      <c r="A3549" t="s">
        <v>1908</v>
      </c>
      <c r="B3549">
        <v>8.1</v>
      </c>
      <c r="C3549" t="s">
        <v>1152</v>
      </c>
    </row>
    <row r="3550" spans="1:3" x14ac:dyDescent="0.45">
      <c r="A3550" t="s">
        <v>1908</v>
      </c>
      <c r="B3550">
        <v>8.1</v>
      </c>
      <c r="C3550" t="s">
        <v>6203</v>
      </c>
    </row>
    <row r="3551" spans="1:3" x14ac:dyDescent="0.45">
      <c r="A3551" t="s">
        <v>1908</v>
      </c>
      <c r="B3551">
        <v>8.1</v>
      </c>
      <c r="C3551" t="s">
        <v>3302</v>
      </c>
    </row>
    <row r="3552" spans="1:3" x14ac:dyDescent="0.45">
      <c r="A3552" t="s">
        <v>1909</v>
      </c>
      <c r="B3552">
        <v>7.7</v>
      </c>
      <c r="C3552" t="s">
        <v>6206</v>
      </c>
    </row>
    <row r="3553" spans="1:3" x14ac:dyDescent="0.45">
      <c r="A3553" t="s">
        <v>1909</v>
      </c>
      <c r="B3553">
        <v>7.7</v>
      </c>
      <c r="C3553" t="s">
        <v>1152</v>
      </c>
    </row>
    <row r="3554" spans="1:3" x14ac:dyDescent="0.45">
      <c r="A3554" t="s">
        <v>1909</v>
      </c>
      <c r="B3554">
        <v>7.7</v>
      </c>
      <c r="C3554" t="s">
        <v>3302</v>
      </c>
    </row>
    <row r="3555" spans="1:3" x14ac:dyDescent="0.45">
      <c r="A3555" t="s">
        <v>1910</v>
      </c>
      <c r="B3555">
        <v>7.3</v>
      </c>
      <c r="C3555" t="s">
        <v>320</v>
      </c>
    </row>
    <row r="3556" spans="1:3" x14ac:dyDescent="0.45">
      <c r="A3556" t="s">
        <v>1910</v>
      </c>
      <c r="B3556">
        <v>7.3</v>
      </c>
      <c r="C3556" t="s">
        <v>565</v>
      </c>
    </row>
    <row r="3557" spans="1:3" x14ac:dyDescent="0.45">
      <c r="A3557" t="s">
        <v>1910</v>
      </c>
      <c r="B3557">
        <v>7.3</v>
      </c>
      <c r="C3557" t="s">
        <v>3824</v>
      </c>
    </row>
    <row r="3558" spans="1:3" x14ac:dyDescent="0.45">
      <c r="A3558" t="s">
        <v>1911</v>
      </c>
      <c r="B3558">
        <v>5.2</v>
      </c>
      <c r="C3558" t="s">
        <v>565</v>
      </c>
    </row>
    <row r="3559" spans="1:3" x14ac:dyDescent="0.45">
      <c r="A3559" t="s">
        <v>1913</v>
      </c>
      <c r="B3559">
        <v>7.1</v>
      </c>
      <c r="C3559" t="s">
        <v>320</v>
      </c>
    </row>
    <row r="3560" spans="1:3" x14ac:dyDescent="0.45">
      <c r="A3560" t="s">
        <v>1913</v>
      </c>
      <c r="B3560">
        <v>7.1</v>
      </c>
      <c r="C3560" t="s">
        <v>565</v>
      </c>
    </row>
    <row r="3561" spans="1:3" x14ac:dyDescent="0.45">
      <c r="A3561" t="s">
        <v>1913</v>
      </c>
      <c r="B3561">
        <v>7.1</v>
      </c>
      <c r="C3561" t="s">
        <v>6201</v>
      </c>
    </row>
    <row r="3562" spans="1:3" x14ac:dyDescent="0.45">
      <c r="A3562" t="s">
        <v>1913</v>
      </c>
      <c r="B3562">
        <v>7.1</v>
      </c>
      <c r="C3562" t="s">
        <v>6202</v>
      </c>
    </row>
    <row r="3563" spans="1:3" x14ac:dyDescent="0.45">
      <c r="A3563" t="s">
        <v>1915</v>
      </c>
      <c r="B3563">
        <v>7.1</v>
      </c>
      <c r="C3563" t="s">
        <v>451</v>
      </c>
    </row>
    <row r="3564" spans="1:3" x14ac:dyDescent="0.45">
      <c r="A3564" t="s">
        <v>1915</v>
      </c>
      <c r="B3564">
        <v>7.1</v>
      </c>
      <c r="C3564" t="s">
        <v>2124</v>
      </c>
    </row>
    <row r="3565" spans="1:3" x14ac:dyDescent="0.45">
      <c r="A3565" t="s">
        <v>1917</v>
      </c>
      <c r="B3565">
        <v>7.2</v>
      </c>
      <c r="C3565" t="s">
        <v>1152</v>
      </c>
    </row>
    <row r="3566" spans="1:3" x14ac:dyDescent="0.45">
      <c r="A3566" t="s">
        <v>1917</v>
      </c>
      <c r="B3566">
        <v>7.2</v>
      </c>
      <c r="C3566" t="s">
        <v>6205</v>
      </c>
    </row>
    <row r="3567" spans="1:3" x14ac:dyDescent="0.45">
      <c r="A3567" t="s">
        <v>1919</v>
      </c>
      <c r="B3567">
        <v>6.5</v>
      </c>
      <c r="C3567" t="s">
        <v>1152</v>
      </c>
    </row>
    <row r="3568" spans="1:3" x14ac:dyDescent="0.45">
      <c r="A3568" t="s">
        <v>1919</v>
      </c>
      <c r="B3568">
        <v>6.5</v>
      </c>
      <c r="C3568" t="s">
        <v>3302</v>
      </c>
    </row>
    <row r="3569" spans="1:3" x14ac:dyDescent="0.45">
      <c r="A3569" t="s">
        <v>1922</v>
      </c>
      <c r="B3569">
        <v>4.5999999999999996</v>
      </c>
      <c r="C3569" t="s">
        <v>451</v>
      </c>
    </row>
    <row r="3570" spans="1:3" x14ac:dyDescent="0.45">
      <c r="A3570" t="s">
        <v>1922</v>
      </c>
      <c r="B3570">
        <v>4.5999999999999996</v>
      </c>
      <c r="C3570" t="s">
        <v>320</v>
      </c>
    </row>
    <row r="3571" spans="1:3" x14ac:dyDescent="0.45">
      <c r="A3571" t="s">
        <v>1922</v>
      </c>
      <c r="B3571">
        <v>4.5999999999999996</v>
      </c>
      <c r="C3571" t="s">
        <v>2124</v>
      </c>
    </row>
    <row r="3572" spans="1:3" x14ac:dyDescent="0.45">
      <c r="A3572" t="s">
        <v>1922</v>
      </c>
      <c r="B3572">
        <v>4.5999999999999996</v>
      </c>
      <c r="C3572" t="s">
        <v>3302</v>
      </c>
    </row>
    <row r="3573" spans="1:3" x14ac:dyDescent="0.45">
      <c r="A3573" t="s">
        <v>1924</v>
      </c>
      <c r="B3573">
        <v>5.6</v>
      </c>
      <c r="C3573" t="s">
        <v>565</v>
      </c>
    </row>
    <row r="3574" spans="1:3" x14ac:dyDescent="0.45">
      <c r="A3574" t="s">
        <v>1924</v>
      </c>
      <c r="B3574">
        <v>5.6</v>
      </c>
      <c r="C3574" t="s">
        <v>1152</v>
      </c>
    </row>
    <row r="3575" spans="1:3" x14ac:dyDescent="0.45">
      <c r="A3575" t="s">
        <v>1924</v>
      </c>
      <c r="B3575">
        <v>5.6</v>
      </c>
      <c r="C3575" t="s">
        <v>6209</v>
      </c>
    </row>
    <row r="3576" spans="1:3" x14ac:dyDescent="0.45">
      <c r="A3576" t="s">
        <v>1924</v>
      </c>
      <c r="B3576">
        <v>5.6</v>
      </c>
      <c r="C3576" t="s">
        <v>5546</v>
      </c>
    </row>
    <row r="3577" spans="1:3" x14ac:dyDescent="0.45">
      <c r="A3577" t="s">
        <v>1925</v>
      </c>
      <c r="B3577">
        <v>7.7</v>
      </c>
      <c r="C3577" t="s">
        <v>565</v>
      </c>
    </row>
    <row r="3578" spans="1:3" x14ac:dyDescent="0.45">
      <c r="A3578" t="s">
        <v>1925</v>
      </c>
      <c r="B3578">
        <v>7.7</v>
      </c>
      <c r="C3578" t="s">
        <v>1152</v>
      </c>
    </row>
    <row r="3579" spans="1:3" x14ac:dyDescent="0.45">
      <c r="A3579" t="s">
        <v>1925</v>
      </c>
      <c r="B3579">
        <v>7.7</v>
      </c>
      <c r="C3579" t="s">
        <v>5546</v>
      </c>
    </row>
    <row r="3580" spans="1:3" x14ac:dyDescent="0.45">
      <c r="A3580" t="s">
        <v>1926</v>
      </c>
      <c r="B3580">
        <v>7.2</v>
      </c>
      <c r="C3580" t="s">
        <v>320</v>
      </c>
    </row>
    <row r="3581" spans="1:3" x14ac:dyDescent="0.45">
      <c r="A3581" t="s">
        <v>1926</v>
      </c>
      <c r="B3581">
        <v>7.2</v>
      </c>
      <c r="C3581" t="s">
        <v>6200</v>
      </c>
    </row>
    <row r="3582" spans="1:3" x14ac:dyDescent="0.45">
      <c r="A3582" t="s">
        <v>1926</v>
      </c>
      <c r="B3582">
        <v>7.2</v>
      </c>
      <c r="C3582" t="s">
        <v>565</v>
      </c>
    </row>
    <row r="3583" spans="1:3" x14ac:dyDescent="0.45">
      <c r="A3583" t="s">
        <v>1926</v>
      </c>
      <c r="B3583">
        <v>7.2</v>
      </c>
      <c r="C3583" t="s">
        <v>6201</v>
      </c>
    </row>
    <row r="3584" spans="1:3" x14ac:dyDescent="0.45">
      <c r="A3584" t="s">
        <v>1926</v>
      </c>
      <c r="B3584">
        <v>7.2</v>
      </c>
      <c r="C3584" t="s">
        <v>6199</v>
      </c>
    </row>
    <row r="3585" spans="1:3" x14ac:dyDescent="0.45">
      <c r="A3585" t="s">
        <v>1927</v>
      </c>
      <c r="B3585">
        <v>6.8</v>
      </c>
      <c r="C3585" t="s">
        <v>2124</v>
      </c>
    </row>
    <row r="3586" spans="1:3" x14ac:dyDescent="0.45">
      <c r="A3586" t="s">
        <v>1927</v>
      </c>
      <c r="B3586">
        <v>6.8</v>
      </c>
      <c r="C3586" t="s">
        <v>6203</v>
      </c>
    </row>
    <row r="3587" spans="1:3" x14ac:dyDescent="0.45">
      <c r="A3587" t="s">
        <v>1927</v>
      </c>
      <c r="B3587">
        <v>6.8</v>
      </c>
      <c r="C3587" t="s">
        <v>3302</v>
      </c>
    </row>
    <row r="3588" spans="1:3" x14ac:dyDescent="0.45">
      <c r="A3588" t="s">
        <v>1929</v>
      </c>
      <c r="B3588">
        <v>5.4</v>
      </c>
      <c r="C3588" t="s">
        <v>451</v>
      </c>
    </row>
    <row r="3589" spans="1:3" x14ac:dyDescent="0.45">
      <c r="A3589" t="s">
        <v>1929</v>
      </c>
      <c r="B3589">
        <v>5.4</v>
      </c>
      <c r="C3589" t="s">
        <v>6206</v>
      </c>
    </row>
    <row r="3590" spans="1:3" x14ac:dyDescent="0.45">
      <c r="A3590" t="s">
        <v>1929</v>
      </c>
      <c r="B3590">
        <v>5.4</v>
      </c>
      <c r="C3590" t="s">
        <v>1152</v>
      </c>
    </row>
    <row r="3591" spans="1:3" x14ac:dyDescent="0.45">
      <c r="A3591" t="s">
        <v>1929</v>
      </c>
      <c r="B3591">
        <v>5.4</v>
      </c>
      <c r="C3591" t="s">
        <v>5546</v>
      </c>
    </row>
    <row r="3592" spans="1:3" x14ac:dyDescent="0.45">
      <c r="A3592" t="s">
        <v>1929</v>
      </c>
      <c r="B3592">
        <v>5.4</v>
      </c>
      <c r="C3592" t="s">
        <v>3302</v>
      </c>
    </row>
    <row r="3593" spans="1:3" x14ac:dyDescent="0.45">
      <c r="A3593" t="s">
        <v>1930</v>
      </c>
      <c r="B3593">
        <v>6.3</v>
      </c>
      <c r="C3593" t="s">
        <v>565</v>
      </c>
    </row>
    <row r="3594" spans="1:3" x14ac:dyDescent="0.45">
      <c r="A3594" t="s">
        <v>1930</v>
      </c>
      <c r="B3594">
        <v>6.3</v>
      </c>
      <c r="C3594" t="s">
        <v>1152</v>
      </c>
    </row>
    <row r="3595" spans="1:3" x14ac:dyDescent="0.45">
      <c r="A3595" t="s">
        <v>1930</v>
      </c>
      <c r="B3595">
        <v>6.3</v>
      </c>
      <c r="C3595" t="s">
        <v>5546</v>
      </c>
    </row>
    <row r="3596" spans="1:3" x14ac:dyDescent="0.45">
      <c r="A3596" t="s">
        <v>1930</v>
      </c>
      <c r="B3596">
        <v>6.3</v>
      </c>
      <c r="C3596" t="s">
        <v>6205</v>
      </c>
    </row>
    <row r="3597" spans="1:3" x14ac:dyDescent="0.45">
      <c r="A3597" t="s">
        <v>1932</v>
      </c>
      <c r="B3597">
        <v>5.6</v>
      </c>
      <c r="C3597" t="s">
        <v>565</v>
      </c>
    </row>
    <row r="3598" spans="1:3" x14ac:dyDescent="0.45">
      <c r="A3598" t="s">
        <v>1932</v>
      </c>
      <c r="B3598">
        <v>5.6</v>
      </c>
      <c r="C3598" t="s">
        <v>6201</v>
      </c>
    </row>
    <row r="3599" spans="1:3" x14ac:dyDescent="0.45">
      <c r="A3599" t="s">
        <v>1932</v>
      </c>
      <c r="B3599">
        <v>5.6</v>
      </c>
      <c r="C3599" t="s">
        <v>5546</v>
      </c>
    </row>
    <row r="3600" spans="1:3" x14ac:dyDescent="0.45">
      <c r="A3600" t="s">
        <v>1932</v>
      </c>
      <c r="B3600">
        <v>5.6</v>
      </c>
      <c r="C3600" t="s">
        <v>6205</v>
      </c>
    </row>
    <row r="3601" spans="1:3" x14ac:dyDescent="0.45">
      <c r="A3601" t="s">
        <v>1934</v>
      </c>
      <c r="B3601">
        <v>6.8</v>
      </c>
      <c r="C3601" t="s">
        <v>320</v>
      </c>
    </row>
    <row r="3602" spans="1:3" x14ac:dyDescent="0.45">
      <c r="A3602" t="s">
        <v>1934</v>
      </c>
      <c r="B3602">
        <v>6.8</v>
      </c>
      <c r="C3602" t="s">
        <v>565</v>
      </c>
    </row>
    <row r="3603" spans="1:3" x14ac:dyDescent="0.45">
      <c r="A3603" t="s">
        <v>1934</v>
      </c>
      <c r="B3603">
        <v>6.8</v>
      </c>
      <c r="C3603" t="s">
        <v>3824</v>
      </c>
    </row>
    <row r="3604" spans="1:3" x14ac:dyDescent="0.45">
      <c r="A3604" t="s">
        <v>1936</v>
      </c>
      <c r="B3604">
        <v>4.3</v>
      </c>
      <c r="C3604" t="s">
        <v>565</v>
      </c>
    </row>
    <row r="3605" spans="1:3" x14ac:dyDescent="0.45">
      <c r="A3605" t="s">
        <v>1936</v>
      </c>
      <c r="B3605">
        <v>4.3</v>
      </c>
      <c r="C3605" t="s">
        <v>6201</v>
      </c>
    </row>
    <row r="3606" spans="1:3" x14ac:dyDescent="0.45">
      <c r="A3606" t="s">
        <v>1936</v>
      </c>
      <c r="B3606">
        <v>4.3</v>
      </c>
      <c r="C3606" t="s">
        <v>6199</v>
      </c>
    </row>
    <row r="3607" spans="1:3" x14ac:dyDescent="0.45">
      <c r="A3607" t="s">
        <v>1936</v>
      </c>
      <c r="B3607">
        <v>4.3</v>
      </c>
      <c r="C3607" t="s">
        <v>5546</v>
      </c>
    </row>
    <row r="3608" spans="1:3" x14ac:dyDescent="0.45">
      <c r="A3608" t="s">
        <v>1938</v>
      </c>
      <c r="B3608">
        <v>6.3</v>
      </c>
      <c r="C3608" t="s">
        <v>451</v>
      </c>
    </row>
    <row r="3609" spans="1:3" x14ac:dyDescent="0.45">
      <c r="A3609" t="s">
        <v>1938</v>
      </c>
      <c r="B3609">
        <v>6.3</v>
      </c>
      <c r="C3609" t="s">
        <v>2124</v>
      </c>
    </row>
    <row r="3610" spans="1:3" x14ac:dyDescent="0.45">
      <c r="A3610" t="s">
        <v>1938</v>
      </c>
      <c r="B3610">
        <v>6.3</v>
      </c>
      <c r="C3610" t="s">
        <v>3824</v>
      </c>
    </row>
    <row r="3611" spans="1:3" x14ac:dyDescent="0.45">
      <c r="A3611" t="s">
        <v>1938</v>
      </c>
      <c r="B3611">
        <v>6.3</v>
      </c>
      <c r="C3611" t="s">
        <v>3302</v>
      </c>
    </row>
    <row r="3612" spans="1:3" x14ac:dyDescent="0.45">
      <c r="A3612" t="s">
        <v>1939</v>
      </c>
      <c r="B3612">
        <v>6.5</v>
      </c>
      <c r="C3612" t="s">
        <v>565</v>
      </c>
    </row>
    <row r="3613" spans="1:3" x14ac:dyDescent="0.45">
      <c r="A3613" t="s">
        <v>1939</v>
      </c>
      <c r="B3613">
        <v>6.5</v>
      </c>
      <c r="C3613" t="s">
        <v>5546</v>
      </c>
    </row>
    <row r="3614" spans="1:3" x14ac:dyDescent="0.45">
      <c r="A3614" t="s">
        <v>1940</v>
      </c>
      <c r="B3614">
        <v>6.4</v>
      </c>
      <c r="C3614" t="s">
        <v>320</v>
      </c>
    </row>
    <row r="3615" spans="1:3" x14ac:dyDescent="0.45">
      <c r="A3615" t="s">
        <v>1940</v>
      </c>
      <c r="B3615">
        <v>6.4</v>
      </c>
      <c r="C3615" t="s">
        <v>565</v>
      </c>
    </row>
    <row r="3616" spans="1:3" x14ac:dyDescent="0.45">
      <c r="A3616" t="s">
        <v>1940</v>
      </c>
      <c r="B3616">
        <v>6.4</v>
      </c>
      <c r="C3616" t="s">
        <v>1152</v>
      </c>
    </row>
    <row r="3617" spans="1:3" x14ac:dyDescent="0.45">
      <c r="A3617" t="s">
        <v>1941</v>
      </c>
      <c r="B3617">
        <v>6.3</v>
      </c>
      <c r="C3617" t="s">
        <v>451</v>
      </c>
    </row>
    <row r="3618" spans="1:3" x14ac:dyDescent="0.45">
      <c r="A3618" t="s">
        <v>1941</v>
      </c>
      <c r="B3618">
        <v>6.3</v>
      </c>
      <c r="C3618" t="s">
        <v>320</v>
      </c>
    </row>
    <row r="3619" spans="1:3" x14ac:dyDescent="0.45">
      <c r="A3619" t="s">
        <v>1941</v>
      </c>
      <c r="B3619">
        <v>6.3</v>
      </c>
      <c r="C3619" t="s">
        <v>6206</v>
      </c>
    </row>
    <row r="3620" spans="1:3" x14ac:dyDescent="0.45">
      <c r="A3620" t="s">
        <v>1941</v>
      </c>
      <c r="B3620">
        <v>6.3</v>
      </c>
      <c r="C3620" t="s">
        <v>3302</v>
      </c>
    </row>
    <row r="3621" spans="1:3" x14ac:dyDescent="0.45">
      <c r="A3621" t="s">
        <v>1943</v>
      </c>
      <c r="B3621">
        <v>5.9</v>
      </c>
      <c r="C3621" t="s">
        <v>1152</v>
      </c>
    </row>
    <row r="3622" spans="1:3" x14ac:dyDescent="0.45">
      <c r="A3622" t="s">
        <v>1943</v>
      </c>
      <c r="B3622">
        <v>5.9</v>
      </c>
      <c r="C3622" t="s">
        <v>6201</v>
      </c>
    </row>
    <row r="3623" spans="1:3" x14ac:dyDescent="0.45">
      <c r="A3623" t="s">
        <v>1943</v>
      </c>
      <c r="B3623">
        <v>5.9</v>
      </c>
      <c r="C3623" t="s">
        <v>6199</v>
      </c>
    </row>
    <row r="3624" spans="1:3" x14ac:dyDescent="0.45">
      <c r="A3624" t="s">
        <v>1944</v>
      </c>
      <c r="B3624">
        <v>6.5</v>
      </c>
      <c r="C3624" t="s">
        <v>6206</v>
      </c>
    </row>
    <row r="3625" spans="1:3" x14ac:dyDescent="0.45">
      <c r="A3625" t="s">
        <v>1944</v>
      </c>
      <c r="B3625">
        <v>6.5</v>
      </c>
      <c r="C3625" t="s">
        <v>1152</v>
      </c>
    </row>
    <row r="3626" spans="1:3" x14ac:dyDescent="0.45">
      <c r="A3626" t="s">
        <v>1944</v>
      </c>
      <c r="B3626">
        <v>6.5</v>
      </c>
      <c r="C3626" t="s">
        <v>3302</v>
      </c>
    </row>
    <row r="3627" spans="1:3" x14ac:dyDescent="0.45">
      <c r="A3627" t="s">
        <v>1946</v>
      </c>
      <c r="B3627">
        <v>6.5</v>
      </c>
      <c r="C3627" t="s">
        <v>451</v>
      </c>
    </row>
    <row r="3628" spans="1:3" x14ac:dyDescent="0.45">
      <c r="A3628" t="s">
        <v>1946</v>
      </c>
      <c r="B3628">
        <v>6.5</v>
      </c>
      <c r="C3628" t="s">
        <v>6206</v>
      </c>
    </row>
    <row r="3629" spans="1:3" x14ac:dyDescent="0.45">
      <c r="A3629" t="s">
        <v>1946</v>
      </c>
      <c r="B3629">
        <v>6.5</v>
      </c>
      <c r="C3629" t="s">
        <v>3302</v>
      </c>
    </row>
    <row r="3630" spans="1:3" x14ac:dyDescent="0.45">
      <c r="A3630" t="s">
        <v>1948</v>
      </c>
      <c r="B3630">
        <v>6.1</v>
      </c>
      <c r="C3630" t="s">
        <v>451</v>
      </c>
    </row>
    <row r="3631" spans="1:3" x14ac:dyDescent="0.45">
      <c r="A3631" t="s">
        <v>1948</v>
      </c>
      <c r="B3631">
        <v>6.1</v>
      </c>
      <c r="C3631" t="s">
        <v>320</v>
      </c>
    </row>
    <row r="3632" spans="1:3" x14ac:dyDescent="0.45">
      <c r="A3632" t="s">
        <v>1948</v>
      </c>
      <c r="B3632">
        <v>6.1</v>
      </c>
      <c r="C3632" t="s">
        <v>565</v>
      </c>
    </row>
    <row r="3633" spans="1:3" x14ac:dyDescent="0.45">
      <c r="A3633" t="s">
        <v>1950</v>
      </c>
      <c r="B3633">
        <v>5.9</v>
      </c>
      <c r="C3633" t="s">
        <v>320</v>
      </c>
    </row>
    <row r="3634" spans="1:3" x14ac:dyDescent="0.45">
      <c r="A3634" t="s">
        <v>1950</v>
      </c>
      <c r="B3634">
        <v>5.9</v>
      </c>
      <c r="C3634" t="s">
        <v>6200</v>
      </c>
    </row>
    <row r="3635" spans="1:3" x14ac:dyDescent="0.45">
      <c r="A3635" t="s">
        <v>1950</v>
      </c>
      <c r="B3635">
        <v>5.9</v>
      </c>
      <c r="C3635" t="s">
        <v>565</v>
      </c>
    </row>
    <row r="3636" spans="1:3" x14ac:dyDescent="0.45">
      <c r="A3636" t="s">
        <v>1950</v>
      </c>
      <c r="B3636">
        <v>5.9</v>
      </c>
      <c r="C3636" t="s">
        <v>6201</v>
      </c>
    </row>
    <row r="3637" spans="1:3" x14ac:dyDescent="0.45">
      <c r="A3637" t="s">
        <v>1950</v>
      </c>
      <c r="B3637">
        <v>5.9</v>
      </c>
      <c r="C3637" t="s">
        <v>6199</v>
      </c>
    </row>
    <row r="3638" spans="1:3" x14ac:dyDescent="0.45">
      <c r="A3638" t="s">
        <v>1952</v>
      </c>
      <c r="B3638">
        <v>6.6</v>
      </c>
      <c r="C3638" t="s">
        <v>451</v>
      </c>
    </row>
    <row r="3639" spans="1:3" x14ac:dyDescent="0.45">
      <c r="A3639" t="s">
        <v>1952</v>
      </c>
      <c r="B3639">
        <v>6.6</v>
      </c>
      <c r="C3639" t="s">
        <v>320</v>
      </c>
    </row>
    <row r="3640" spans="1:3" x14ac:dyDescent="0.45">
      <c r="A3640" t="s">
        <v>1952</v>
      </c>
      <c r="B3640">
        <v>6.6</v>
      </c>
      <c r="C3640" t="s">
        <v>3824</v>
      </c>
    </row>
    <row r="3641" spans="1:3" x14ac:dyDescent="0.45">
      <c r="A3641" t="s">
        <v>1955</v>
      </c>
      <c r="B3641">
        <v>7.4</v>
      </c>
      <c r="C3641" t="s">
        <v>1152</v>
      </c>
    </row>
    <row r="3642" spans="1:3" x14ac:dyDescent="0.45">
      <c r="A3642" t="s">
        <v>1955</v>
      </c>
      <c r="B3642">
        <v>7.4</v>
      </c>
      <c r="C3642" t="s">
        <v>6199</v>
      </c>
    </row>
    <row r="3643" spans="1:3" x14ac:dyDescent="0.45">
      <c r="A3643" t="s">
        <v>1955</v>
      </c>
      <c r="B3643">
        <v>7.4</v>
      </c>
      <c r="C3643" t="s">
        <v>6202</v>
      </c>
    </row>
    <row r="3644" spans="1:3" x14ac:dyDescent="0.45">
      <c r="A3644" t="s">
        <v>1955</v>
      </c>
      <c r="B3644">
        <v>7.4</v>
      </c>
      <c r="C3644" t="s">
        <v>5546</v>
      </c>
    </row>
    <row r="3645" spans="1:3" x14ac:dyDescent="0.45">
      <c r="A3645" t="s">
        <v>1956</v>
      </c>
      <c r="B3645">
        <v>7.3</v>
      </c>
      <c r="C3645" t="s">
        <v>1152</v>
      </c>
    </row>
    <row r="3646" spans="1:3" x14ac:dyDescent="0.45">
      <c r="A3646" t="s">
        <v>1956</v>
      </c>
      <c r="B3646">
        <v>7.3</v>
      </c>
      <c r="C3646" t="s">
        <v>5546</v>
      </c>
    </row>
    <row r="3647" spans="1:3" x14ac:dyDescent="0.45">
      <c r="A3647" t="s">
        <v>1957</v>
      </c>
      <c r="B3647">
        <v>6.6</v>
      </c>
      <c r="C3647" t="s">
        <v>451</v>
      </c>
    </row>
    <row r="3648" spans="1:3" x14ac:dyDescent="0.45">
      <c r="A3648" t="s">
        <v>1957</v>
      </c>
      <c r="B3648">
        <v>6.6</v>
      </c>
      <c r="C3648" t="s">
        <v>6206</v>
      </c>
    </row>
    <row r="3649" spans="1:3" x14ac:dyDescent="0.45">
      <c r="A3649" t="s">
        <v>1957</v>
      </c>
      <c r="B3649">
        <v>6.6</v>
      </c>
      <c r="C3649" t="s">
        <v>1152</v>
      </c>
    </row>
    <row r="3650" spans="1:3" x14ac:dyDescent="0.45">
      <c r="A3650" t="s">
        <v>1957</v>
      </c>
      <c r="B3650">
        <v>6.6</v>
      </c>
      <c r="C3650" t="s">
        <v>3302</v>
      </c>
    </row>
    <row r="3651" spans="1:3" x14ac:dyDescent="0.45">
      <c r="A3651" t="s">
        <v>1959</v>
      </c>
      <c r="B3651">
        <v>5.6</v>
      </c>
      <c r="C3651" t="s">
        <v>451</v>
      </c>
    </row>
    <row r="3652" spans="1:3" x14ac:dyDescent="0.45">
      <c r="A3652" t="s">
        <v>1959</v>
      </c>
      <c r="B3652">
        <v>5.6</v>
      </c>
      <c r="C3652" t="s">
        <v>320</v>
      </c>
    </row>
    <row r="3653" spans="1:3" x14ac:dyDescent="0.45">
      <c r="A3653" t="s">
        <v>1959</v>
      </c>
      <c r="B3653">
        <v>5.6</v>
      </c>
      <c r="C3653" t="s">
        <v>3824</v>
      </c>
    </row>
    <row r="3654" spans="1:3" x14ac:dyDescent="0.45">
      <c r="A3654" t="s">
        <v>1959</v>
      </c>
      <c r="B3654">
        <v>5.6</v>
      </c>
      <c r="C3654" t="s">
        <v>3302</v>
      </c>
    </row>
    <row r="3655" spans="1:3" x14ac:dyDescent="0.45">
      <c r="A3655" t="s">
        <v>1961</v>
      </c>
      <c r="B3655">
        <v>5.3</v>
      </c>
      <c r="C3655" t="s">
        <v>451</v>
      </c>
    </row>
    <row r="3656" spans="1:3" x14ac:dyDescent="0.45">
      <c r="A3656" t="s">
        <v>1961</v>
      </c>
      <c r="B3656">
        <v>5.3</v>
      </c>
      <c r="C3656" t="s">
        <v>565</v>
      </c>
    </row>
    <row r="3657" spans="1:3" x14ac:dyDescent="0.45">
      <c r="A3657" t="s">
        <v>1961</v>
      </c>
      <c r="B3657">
        <v>5.3</v>
      </c>
      <c r="C3657" t="s">
        <v>6206</v>
      </c>
    </row>
    <row r="3658" spans="1:3" x14ac:dyDescent="0.45">
      <c r="A3658" t="s">
        <v>1961</v>
      </c>
      <c r="B3658">
        <v>5.3</v>
      </c>
      <c r="C3658" t="s">
        <v>1152</v>
      </c>
    </row>
    <row r="3659" spans="1:3" x14ac:dyDescent="0.45">
      <c r="A3659" t="s">
        <v>1961</v>
      </c>
      <c r="B3659">
        <v>5.3</v>
      </c>
      <c r="C3659" t="s">
        <v>3302</v>
      </c>
    </row>
    <row r="3660" spans="1:3" x14ac:dyDescent="0.45">
      <c r="A3660" t="s">
        <v>1962</v>
      </c>
      <c r="B3660">
        <v>6</v>
      </c>
      <c r="C3660" t="s">
        <v>565</v>
      </c>
    </row>
    <row r="3661" spans="1:3" x14ac:dyDescent="0.45">
      <c r="A3661" t="s">
        <v>1962</v>
      </c>
      <c r="B3661">
        <v>6</v>
      </c>
      <c r="C3661" t="s">
        <v>5546</v>
      </c>
    </row>
    <row r="3662" spans="1:3" x14ac:dyDescent="0.45">
      <c r="A3662" t="s">
        <v>1962</v>
      </c>
      <c r="B3662">
        <v>6</v>
      </c>
      <c r="C3662" t="s">
        <v>3824</v>
      </c>
    </row>
    <row r="3663" spans="1:3" x14ac:dyDescent="0.45">
      <c r="A3663" t="s">
        <v>1965</v>
      </c>
      <c r="B3663">
        <v>5.4</v>
      </c>
      <c r="C3663" t="s">
        <v>320</v>
      </c>
    </row>
    <row r="3664" spans="1:3" x14ac:dyDescent="0.45">
      <c r="A3664" t="s">
        <v>1965</v>
      </c>
      <c r="B3664">
        <v>5.4</v>
      </c>
      <c r="C3664" t="s">
        <v>565</v>
      </c>
    </row>
    <row r="3665" spans="1:3" x14ac:dyDescent="0.45">
      <c r="A3665" t="s">
        <v>1965</v>
      </c>
      <c r="B3665">
        <v>5.4</v>
      </c>
      <c r="C3665" t="s">
        <v>6201</v>
      </c>
    </row>
    <row r="3666" spans="1:3" x14ac:dyDescent="0.45">
      <c r="A3666" t="s">
        <v>1965</v>
      </c>
      <c r="B3666">
        <v>5.4</v>
      </c>
      <c r="C3666" t="s">
        <v>6199</v>
      </c>
    </row>
    <row r="3667" spans="1:3" x14ac:dyDescent="0.45">
      <c r="A3667" t="s">
        <v>1965</v>
      </c>
      <c r="B3667">
        <v>5.4</v>
      </c>
      <c r="C3667" t="s">
        <v>3824</v>
      </c>
    </row>
    <row r="3668" spans="1:3" x14ac:dyDescent="0.45">
      <c r="A3668" t="s">
        <v>1967</v>
      </c>
      <c r="B3668">
        <v>6.8</v>
      </c>
      <c r="C3668" t="s">
        <v>6206</v>
      </c>
    </row>
    <row r="3669" spans="1:3" x14ac:dyDescent="0.45">
      <c r="A3669" t="s">
        <v>1967</v>
      </c>
      <c r="B3669">
        <v>6.8</v>
      </c>
      <c r="C3669" t="s">
        <v>1152</v>
      </c>
    </row>
    <row r="3670" spans="1:3" x14ac:dyDescent="0.45">
      <c r="A3670" t="s">
        <v>1967</v>
      </c>
      <c r="B3670">
        <v>6.8</v>
      </c>
      <c r="C3670" t="s">
        <v>6203</v>
      </c>
    </row>
    <row r="3671" spans="1:3" x14ac:dyDescent="0.45">
      <c r="A3671" t="s">
        <v>1967</v>
      </c>
      <c r="B3671">
        <v>6.8</v>
      </c>
      <c r="C3671" t="s">
        <v>3302</v>
      </c>
    </row>
    <row r="3672" spans="1:3" x14ac:dyDescent="0.45">
      <c r="A3672" t="s">
        <v>1970</v>
      </c>
      <c r="B3672">
        <v>6.4</v>
      </c>
      <c r="C3672" t="s">
        <v>565</v>
      </c>
    </row>
    <row r="3673" spans="1:3" x14ac:dyDescent="0.45">
      <c r="A3673" t="s">
        <v>1970</v>
      </c>
      <c r="B3673">
        <v>6.4</v>
      </c>
      <c r="C3673" t="s">
        <v>6202</v>
      </c>
    </row>
    <row r="3674" spans="1:3" x14ac:dyDescent="0.45">
      <c r="A3674" t="s">
        <v>1972</v>
      </c>
      <c r="B3674">
        <v>4.9000000000000004</v>
      </c>
      <c r="C3674" t="s">
        <v>451</v>
      </c>
    </row>
    <row r="3675" spans="1:3" x14ac:dyDescent="0.45">
      <c r="A3675" t="s">
        <v>1972</v>
      </c>
      <c r="B3675">
        <v>4.9000000000000004</v>
      </c>
      <c r="C3675" t="s">
        <v>320</v>
      </c>
    </row>
    <row r="3676" spans="1:3" x14ac:dyDescent="0.45">
      <c r="A3676" t="s">
        <v>1972</v>
      </c>
      <c r="B3676">
        <v>4.9000000000000004</v>
      </c>
      <c r="C3676" t="s">
        <v>565</v>
      </c>
    </row>
    <row r="3677" spans="1:3" x14ac:dyDescent="0.45">
      <c r="A3677" t="s">
        <v>1972</v>
      </c>
      <c r="B3677">
        <v>4.9000000000000004</v>
      </c>
      <c r="C3677" t="s">
        <v>6199</v>
      </c>
    </row>
    <row r="3678" spans="1:3" x14ac:dyDescent="0.45">
      <c r="A3678" t="s">
        <v>1974</v>
      </c>
      <c r="B3678">
        <v>5.8</v>
      </c>
      <c r="C3678" t="s">
        <v>1152</v>
      </c>
    </row>
    <row r="3679" spans="1:3" x14ac:dyDescent="0.45">
      <c r="A3679" t="s">
        <v>1974</v>
      </c>
      <c r="B3679">
        <v>5.8</v>
      </c>
      <c r="C3679" t="s">
        <v>5546</v>
      </c>
    </row>
    <row r="3680" spans="1:3" x14ac:dyDescent="0.45">
      <c r="A3680" t="s">
        <v>1974</v>
      </c>
      <c r="B3680">
        <v>5.8</v>
      </c>
      <c r="C3680" t="s">
        <v>4585</v>
      </c>
    </row>
    <row r="3681" spans="1:3" x14ac:dyDescent="0.45">
      <c r="A3681" t="s">
        <v>1976</v>
      </c>
      <c r="B3681">
        <v>7.1</v>
      </c>
      <c r="C3681" t="s">
        <v>6208</v>
      </c>
    </row>
    <row r="3682" spans="1:3" x14ac:dyDescent="0.45">
      <c r="A3682" t="s">
        <v>1976</v>
      </c>
      <c r="B3682">
        <v>7.1</v>
      </c>
      <c r="C3682" t="s">
        <v>1152</v>
      </c>
    </row>
    <row r="3683" spans="1:3" x14ac:dyDescent="0.45">
      <c r="A3683" t="s">
        <v>1976</v>
      </c>
      <c r="B3683">
        <v>7.1</v>
      </c>
      <c r="C3683" t="s">
        <v>6204</v>
      </c>
    </row>
    <row r="3684" spans="1:3" x14ac:dyDescent="0.45">
      <c r="A3684" t="s">
        <v>1977</v>
      </c>
      <c r="B3684">
        <v>7.2</v>
      </c>
      <c r="C3684" t="s">
        <v>6203</v>
      </c>
    </row>
    <row r="3685" spans="1:3" x14ac:dyDescent="0.45">
      <c r="A3685" t="s">
        <v>1977</v>
      </c>
      <c r="B3685">
        <v>7.2</v>
      </c>
      <c r="C3685" t="s">
        <v>3302</v>
      </c>
    </row>
    <row r="3686" spans="1:3" x14ac:dyDescent="0.45">
      <c r="A3686" t="s">
        <v>1978</v>
      </c>
      <c r="B3686">
        <v>6</v>
      </c>
      <c r="C3686" t="s">
        <v>451</v>
      </c>
    </row>
    <row r="3687" spans="1:3" x14ac:dyDescent="0.45">
      <c r="A3687" t="s">
        <v>1978</v>
      </c>
      <c r="B3687">
        <v>6</v>
      </c>
      <c r="C3687" t="s">
        <v>320</v>
      </c>
    </row>
    <row r="3688" spans="1:3" x14ac:dyDescent="0.45">
      <c r="A3688" t="s">
        <v>1978</v>
      </c>
      <c r="B3688">
        <v>6</v>
      </c>
      <c r="C3688" t="s">
        <v>2124</v>
      </c>
    </row>
    <row r="3689" spans="1:3" x14ac:dyDescent="0.45">
      <c r="A3689" t="s">
        <v>1978</v>
      </c>
      <c r="B3689">
        <v>6</v>
      </c>
      <c r="C3689" t="s">
        <v>3824</v>
      </c>
    </row>
    <row r="3690" spans="1:3" x14ac:dyDescent="0.45">
      <c r="A3690" t="s">
        <v>1980</v>
      </c>
      <c r="B3690">
        <v>6</v>
      </c>
      <c r="C3690" t="s">
        <v>451</v>
      </c>
    </row>
    <row r="3691" spans="1:3" x14ac:dyDescent="0.45">
      <c r="A3691" t="s">
        <v>1980</v>
      </c>
      <c r="B3691">
        <v>6</v>
      </c>
      <c r="C3691" t="s">
        <v>6206</v>
      </c>
    </row>
    <row r="3692" spans="1:3" x14ac:dyDescent="0.45">
      <c r="A3692" t="s">
        <v>1980</v>
      </c>
      <c r="B3692">
        <v>6</v>
      </c>
      <c r="C3692" t="s">
        <v>1152</v>
      </c>
    </row>
    <row r="3693" spans="1:3" x14ac:dyDescent="0.45">
      <c r="A3693" t="s">
        <v>1980</v>
      </c>
      <c r="B3693">
        <v>6</v>
      </c>
      <c r="C3693" t="s">
        <v>3302</v>
      </c>
    </row>
    <row r="3694" spans="1:3" x14ac:dyDescent="0.45">
      <c r="A3694" t="s">
        <v>1980</v>
      </c>
      <c r="B3694">
        <v>6</v>
      </c>
      <c r="C3694" t="s">
        <v>6207</v>
      </c>
    </row>
    <row r="3695" spans="1:3" x14ac:dyDescent="0.45">
      <c r="A3695" t="s">
        <v>1981</v>
      </c>
      <c r="B3695">
        <v>7</v>
      </c>
      <c r="C3695" t="s">
        <v>1152</v>
      </c>
    </row>
    <row r="3696" spans="1:3" x14ac:dyDescent="0.45">
      <c r="A3696" t="s">
        <v>1981</v>
      </c>
      <c r="B3696">
        <v>7</v>
      </c>
      <c r="C3696" t="s">
        <v>5546</v>
      </c>
    </row>
    <row r="3697" spans="1:3" x14ac:dyDescent="0.45">
      <c r="A3697" t="s">
        <v>1983</v>
      </c>
      <c r="B3697">
        <v>5.4</v>
      </c>
      <c r="C3697" t="s">
        <v>451</v>
      </c>
    </row>
    <row r="3698" spans="1:3" x14ac:dyDescent="0.45">
      <c r="A3698" t="s">
        <v>1983</v>
      </c>
      <c r="B3698">
        <v>5.4</v>
      </c>
      <c r="C3698" t="s">
        <v>6206</v>
      </c>
    </row>
    <row r="3699" spans="1:3" x14ac:dyDescent="0.45">
      <c r="A3699" t="s">
        <v>1983</v>
      </c>
      <c r="B3699">
        <v>5.4</v>
      </c>
      <c r="C3699" t="s">
        <v>3302</v>
      </c>
    </row>
    <row r="3700" spans="1:3" x14ac:dyDescent="0.45">
      <c r="A3700" t="s">
        <v>1985</v>
      </c>
      <c r="B3700">
        <v>6.5</v>
      </c>
      <c r="C3700" t="s">
        <v>565</v>
      </c>
    </row>
    <row r="3701" spans="1:3" x14ac:dyDescent="0.45">
      <c r="A3701" t="s">
        <v>1985</v>
      </c>
      <c r="B3701">
        <v>6.5</v>
      </c>
      <c r="C3701" t="s">
        <v>6206</v>
      </c>
    </row>
    <row r="3702" spans="1:3" x14ac:dyDescent="0.45">
      <c r="A3702" t="s">
        <v>1985</v>
      </c>
      <c r="B3702">
        <v>6.5</v>
      </c>
      <c r="C3702" t="s">
        <v>3302</v>
      </c>
    </row>
    <row r="3703" spans="1:3" x14ac:dyDescent="0.45">
      <c r="A3703" t="s">
        <v>1986</v>
      </c>
      <c r="B3703">
        <v>6.4</v>
      </c>
      <c r="C3703" t="s">
        <v>1152</v>
      </c>
    </row>
    <row r="3704" spans="1:3" x14ac:dyDescent="0.45">
      <c r="A3704" t="s">
        <v>1986</v>
      </c>
      <c r="B3704">
        <v>6.4</v>
      </c>
      <c r="C3704" t="s">
        <v>5546</v>
      </c>
    </row>
    <row r="3705" spans="1:3" x14ac:dyDescent="0.45">
      <c r="A3705" t="s">
        <v>1989</v>
      </c>
      <c r="B3705">
        <v>4.9000000000000004</v>
      </c>
      <c r="C3705" t="s">
        <v>451</v>
      </c>
    </row>
    <row r="3706" spans="1:3" x14ac:dyDescent="0.45">
      <c r="A3706" t="s">
        <v>1989</v>
      </c>
      <c r="B3706">
        <v>4.9000000000000004</v>
      </c>
      <c r="C3706" t="s">
        <v>3302</v>
      </c>
    </row>
    <row r="3707" spans="1:3" x14ac:dyDescent="0.45">
      <c r="A3707" t="s">
        <v>1991</v>
      </c>
      <c r="B3707">
        <v>6.3</v>
      </c>
      <c r="C3707" t="s">
        <v>451</v>
      </c>
    </row>
    <row r="3708" spans="1:3" x14ac:dyDescent="0.45">
      <c r="A3708" t="s">
        <v>1991</v>
      </c>
      <c r="B3708">
        <v>6.3</v>
      </c>
      <c r="C3708" t="s">
        <v>320</v>
      </c>
    </row>
    <row r="3709" spans="1:3" x14ac:dyDescent="0.45">
      <c r="A3709" t="s">
        <v>1991</v>
      </c>
      <c r="B3709">
        <v>6.3</v>
      </c>
      <c r="C3709" t="s">
        <v>565</v>
      </c>
    </row>
    <row r="3710" spans="1:3" x14ac:dyDescent="0.45">
      <c r="A3710" t="s">
        <v>1991</v>
      </c>
      <c r="B3710">
        <v>6.3</v>
      </c>
      <c r="C3710" t="s">
        <v>6206</v>
      </c>
    </row>
    <row r="3711" spans="1:3" x14ac:dyDescent="0.45">
      <c r="A3711" t="s">
        <v>1994</v>
      </c>
      <c r="B3711">
        <v>7.7</v>
      </c>
      <c r="C3711" t="s">
        <v>6208</v>
      </c>
    </row>
    <row r="3712" spans="1:3" x14ac:dyDescent="0.45">
      <c r="A3712" t="s">
        <v>1994</v>
      </c>
      <c r="B3712">
        <v>7.7</v>
      </c>
      <c r="C3712" t="s">
        <v>1152</v>
      </c>
    </row>
    <row r="3713" spans="1:3" x14ac:dyDescent="0.45">
      <c r="A3713" t="s">
        <v>1994</v>
      </c>
      <c r="B3713">
        <v>7.7</v>
      </c>
      <c r="C3713" t="s">
        <v>6204</v>
      </c>
    </row>
    <row r="3714" spans="1:3" x14ac:dyDescent="0.45">
      <c r="A3714" t="s">
        <v>1994</v>
      </c>
      <c r="B3714">
        <v>7.7</v>
      </c>
      <c r="C3714" t="s">
        <v>3302</v>
      </c>
    </row>
    <row r="3715" spans="1:3" x14ac:dyDescent="0.45">
      <c r="A3715" t="s">
        <v>1996</v>
      </c>
      <c r="B3715">
        <v>7.8</v>
      </c>
      <c r="C3715" t="s">
        <v>451</v>
      </c>
    </row>
    <row r="3716" spans="1:3" x14ac:dyDescent="0.45">
      <c r="A3716" t="s">
        <v>1996</v>
      </c>
      <c r="B3716">
        <v>7.8</v>
      </c>
      <c r="C3716" t="s">
        <v>320</v>
      </c>
    </row>
    <row r="3717" spans="1:3" x14ac:dyDescent="0.45">
      <c r="A3717" t="s">
        <v>1996</v>
      </c>
      <c r="B3717">
        <v>7.8</v>
      </c>
      <c r="C3717" t="s">
        <v>6206</v>
      </c>
    </row>
    <row r="3718" spans="1:3" x14ac:dyDescent="0.45">
      <c r="A3718" t="s">
        <v>1996</v>
      </c>
      <c r="B3718">
        <v>7.8</v>
      </c>
      <c r="C3718" t="s">
        <v>1152</v>
      </c>
    </row>
    <row r="3719" spans="1:3" x14ac:dyDescent="0.45">
      <c r="A3719" t="s">
        <v>1996</v>
      </c>
      <c r="B3719">
        <v>7.8</v>
      </c>
      <c r="C3719" t="s">
        <v>6203</v>
      </c>
    </row>
    <row r="3720" spans="1:3" x14ac:dyDescent="0.45">
      <c r="A3720" t="s">
        <v>1996</v>
      </c>
      <c r="B3720">
        <v>7.8</v>
      </c>
      <c r="C3720" t="s">
        <v>3302</v>
      </c>
    </row>
    <row r="3721" spans="1:3" x14ac:dyDescent="0.45">
      <c r="A3721" t="s">
        <v>1997</v>
      </c>
      <c r="B3721">
        <v>5.5</v>
      </c>
      <c r="C3721" t="s">
        <v>451</v>
      </c>
    </row>
    <row r="3722" spans="1:3" x14ac:dyDescent="0.45">
      <c r="A3722" t="s">
        <v>1997</v>
      </c>
      <c r="B3722">
        <v>5.5</v>
      </c>
      <c r="C3722" t="s">
        <v>565</v>
      </c>
    </row>
    <row r="3723" spans="1:3" x14ac:dyDescent="0.45">
      <c r="A3723" t="s">
        <v>1997</v>
      </c>
      <c r="B3723">
        <v>5.5</v>
      </c>
      <c r="C3723" t="s">
        <v>5546</v>
      </c>
    </row>
    <row r="3724" spans="1:3" x14ac:dyDescent="0.45">
      <c r="A3724" t="s">
        <v>1998</v>
      </c>
      <c r="B3724">
        <v>7.5</v>
      </c>
      <c r="C3724" t="s">
        <v>6206</v>
      </c>
    </row>
    <row r="3725" spans="1:3" x14ac:dyDescent="0.45">
      <c r="A3725" t="s">
        <v>1998</v>
      </c>
      <c r="B3725">
        <v>7.5</v>
      </c>
      <c r="C3725" t="s">
        <v>1152</v>
      </c>
    </row>
    <row r="3726" spans="1:3" x14ac:dyDescent="0.45">
      <c r="A3726" t="s">
        <v>1998</v>
      </c>
      <c r="B3726">
        <v>7.5</v>
      </c>
      <c r="C3726" t="s">
        <v>3302</v>
      </c>
    </row>
    <row r="3727" spans="1:3" x14ac:dyDescent="0.45">
      <c r="A3727" t="s">
        <v>1999</v>
      </c>
      <c r="B3727">
        <v>6.4</v>
      </c>
      <c r="C3727" t="s">
        <v>451</v>
      </c>
    </row>
    <row r="3728" spans="1:3" x14ac:dyDescent="0.45">
      <c r="A3728" t="s">
        <v>1999</v>
      </c>
      <c r="B3728">
        <v>6.4</v>
      </c>
      <c r="C3728" t="s">
        <v>320</v>
      </c>
    </row>
    <row r="3729" spans="1:3" x14ac:dyDescent="0.45">
      <c r="A3729" t="s">
        <v>1999</v>
      </c>
      <c r="B3729">
        <v>6.4</v>
      </c>
      <c r="C3729" t="s">
        <v>3302</v>
      </c>
    </row>
    <row r="3730" spans="1:3" x14ac:dyDescent="0.45">
      <c r="A3730" t="s">
        <v>1999</v>
      </c>
      <c r="B3730">
        <v>6.4</v>
      </c>
      <c r="C3730" t="s">
        <v>6207</v>
      </c>
    </row>
    <row r="3731" spans="1:3" x14ac:dyDescent="0.45">
      <c r="A3731" t="s">
        <v>2001</v>
      </c>
      <c r="B3731">
        <v>5.6</v>
      </c>
      <c r="C3731" t="s">
        <v>1152</v>
      </c>
    </row>
    <row r="3732" spans="1:3" x14ac:dyDescent="0.45">
      <c r="A3732" t="s">
        <v>2001</v>
      </c>
      <c r="B3732">
        <v>5.6</v>
      </c>
      <c r="C3732" t="s">
        <v>3302</v>
      </c>
    </row>
    <row r="3733" spans="1:3" x14ac:dyDescent="0.45">
      <c r="A3733" t="s">
        <v>2004</v>
      </c>
      <c r="B3733">
        <v>7.5</v>
      </c>
      <c r="C3733" t="s">
        <v>6200</v>
      </c>
    </row>
    <row r="3734" spans="1:3" x14ac:dyDescent="0.45">
      <c r="A3734" t="s">
        <v>2004</v>
      </c>
      <c r="B3734">
        <v>7.5</v>
      </c>
      <c r="C3734" t="s">
        <v>6201</v>
      </c>
    </row>
    <row r="3735" spans="1:3" x14ac:dyDescent="0.45">
      <c r="A3735" t="s">
        <v>2004</v>
      </c>
      <c r="B3735">
        <v>7.5</v>
      </c>
      <c r="C3735" t="s">
        <v>6199</v>
      </c>
    </row>
    <row r="3736" spans="1:3" x14ac:dyDescent="0.45">
      <c r="A3736" t="s">
        <v>2004</v>
      </c>
      <c r="B3736">
        <v>7.5</v>
      </c>
      <c r="C3736" t="s">
        <v>6202</v>
      </c>
    </row>
    <row r="3737" spans="1:3" x14ac:dyDescent="0.45">
      <c r="A3737" t="s">
        <v>2007</v>
      </c>
      <c r="B3737">
        <v>6.8</v>
      </c>
      <c r="C3737" t="s">
        <v>320</v>
      </c>
    </row>
    <row r="3738" spans="1:3" x14ac:dyDescent="0.45">
      <c r="A3738" t="s">
        <v>2007</v>
      </c>
      <c r="B3738">
        <v>6.8</v>
      </c>
      <c r="C3738" t="s">
        <v>1152</v>
      </c>
    </row>
    <row r="3739" spans="1:3" x14ac:dyDescent="0.45">
      <c r="A3739" t="s">
        <v>2007</v>
      </c>
      <c r="B3739">
        <v>6.8</v>
      </c>
      <c r="C3739" t="s">
        <v>4585</v>
      </c>
    </row>
    <row r="3740" spans="1:3" x14ac:dyDescent="0.45">
      <c r="A3740" t="s">
        <v>2008</v>
      </c>
      <c r="B3740">
        <v>6.8</v>
      </c>
      <c r="C3740" t="s">
        <v>451</v>
      </c>
    </row>
    <row r="3741" spans="1:3" x14ac:dyDescent="0.45">
      <c r="A3741" t="s">
        <v>2008</v>
      </c>
      <c r="B3741">
        <v>6.8</v>
      </c>
      <c r="C3741" t="s">
        <v>320</v>
      </c>
    </row>
    <row r="3742" spans="1:3" x14ac:dyDescent="0.45">
      <c r="A3742" t="s">
        <v>2008</v>
      </c>
      <c r="B3742">
        <v>6.8</v>
      </c>
      <c r="C3742" t="s">
        <v>6199</v>
      </c>
    </row>
    <row r="3743" spans="1:3" x14ac:dyDescent="0.45">
      <c r="A3743" t="s">
        <v>2008</v>
      </c>
      <c r="B3743">
        <v>6.8</v>
      </c>
      <c r="C3743" t="s">
        <v>3824</v>
      </c>
    </row>
    <row r="3744" spans="1:3" x14ac:dyDescent="0.45">
      <c r="A3744" t="s">
        <v>2008</v>
      </c>
      <c r="B3744">
        <v>6.8</v>
      </c>
      <c r="C3744" t="s">
        <v>3302</v>
      </c>
    </row>
    <row r="3745" spans="1:3" x14ac:dyDescent="0.45">
      <c r="A3745" t="s">
        <v>2010</v>
      </c>
      <c r="B3745">
        <v>6</v>
      </c>
      <c r="C3745" t="s">
        <v>1152</v>
      </c>
    </row>
    <row r="3746" spans="1:3" x14ac:dyDescent="0.45">
      <c r="A3746" t="s">
        <v>2010</v>
      </c>
      <c r="B3746">
        <v>6</v>
      </c>
      <c r="C3746" t="s">
        <v>2124</v>
      </c>
    </row>
    <row r="3747" spans="1:3" x14ac:dyDescent="0.45">
      <c r="A3747" t="s">
        <v>2010</v>
      </c>
      <c r="B3747">
        <v>6</v>
      </c>
      <c r="C3747" t="s">
        <v>3824</v>
      </c>
    </row>
    <row r="3748" spans="1:3" x14ac:dyDescent="0.45">
      <c r="A3748" t="s">
        <v>2010</v>
      </c>
      <c r="B3748">
        <v>6</v>
      </c>
      <c r="C3748" t="s">
        <v>3302</v>
      </c>
    </row>
    <row r="3749" spans="1:3" x14ac:dyDescent="0.45">
      <c r="A3749" t="s">
        <v>2012</v>
      </c>
      <c r="B3749">
        <v>7.3</v>
      </c>
      <c r="C3749" t="s">
        <v>1152</v>
      </c>
    </row>
    <row r="3750" spans="1:3" x14ac:dyDescent="0.45">
      <c r="A3750" t="s">
        <v>2013</v>
      </c>
      <c r="B3750">
        <v>6</v>
      </c>
      <c r="C3750" t="s">
        <v>565</v>
      </c>
    </row>
    <row r="3751" spans="1:3" x14ac:dyDescent="0.45">
      <c r="A3751" t="s">
        <v>2013</v>
      </c>
      <c r="B3751">
        <v>6</v>
      </c>
      <c r="C3751" t="s">
        <v>1152</v>
      </c>
    </row>
    <row r="3752" spans="1:3" x14ac:dyDescent="0.45">
      <c r="A3752" t="s">
        <v>2014</v>
      </c>
      <c r="B3752">
        <v>7</v>
      </c>
      <c r="C3752" t="s">
        <v>451</v>
      </c>
    </row>
    <row r="3753" spans="1:3" x14ac:dyDescent="0.45">
      <c r="A3753" t="s">
        <v>2014</v>
      </c>
      <c r="B3753">
        <v>7</v>
      </c>
      <c r="C3753" t="s">
        <v>6206</v>
      </c>
    </row>
    <row r="3754" spans="1:3" x14ac:dyDescent="0.45">
      <c r="A3754" t="s">
        <v>2014</v>
      </c>
      <c r="B3754">
        <v>7</v>
      </c>
      <c r="C3754" t="s">
        <v>1152</v>
      </c>
    </row>
    <row r="3755" spans="1:3" x14ac:dyDescent="0.45">
      <c r="A3755" t="s">
        <v>2014</v>
      </c>
      <c r="B3755">
        <v>7</v>
      </c>
      <c r="C3755" t="s">
        <v>3302</v>
      </c>
    </row>
    <row r="3756" spans="1:3" x14ac:dyDescent="0.45">
      <c r="A3756" t="s">
        <v>2016</v>
      </c>
      <c r="B3756">
        <v>5.0999999999999996</v>
      </c>
      <c r="C3756" t="s">
        <v>565</v>
      </c>
    </row>
    <row r="3757" spans="1:3" x14ac:dyDescent="0.45">
      <c r="A3757" t="s">
        <v>2016</v>
      </c>
      <c r="B3757">
        <v>5.0999999999999996</v>
      </c>
      <c r="C3757" t="s">
        <v>5546</v>
      </c>
    </row>
    <row r="3758" spans="1:3" x14ac:dyDescent="0.45">
      <c r="A3758" t="s">
        <v>2017</v>
      </c>
      <c r="B3758">
        <v>6.8</v>
      </c>
      <c r="C3758" t="s">
        <v>1152</v>
      </c>
    </row>
    <row r="3759" spans="1:3" x14ac:dyDescent="0.45">
      <c r="A3759" t="s">
        <v>2017</v>
      </c>
      <c r="B3759">
        <v>6.8</v>
      </c>
      <c r="C3759" t="s">
        <v>6203</v>
      </c>
    </row>
    <row r="3760" spans="1:3" x14ac:dyDescent="0.45">
      <c r="A3760" t="s">
        <v>2017</v>
      </c>
      <c r="B3760">
        <v>6.8</v>
      </c>
      <c r="C3760" t="s">
        <v>3302</v>
      </c>
    </row>
    <row r="3761" spans="1:3" x14ac:dyDescent="0.45">
      <c r="A3761" t="s">
        <v>2019</v>
      </c>
      <c r="B3761">
        <v>6.5</v>
      </c>
      <c r="C3761" t="s">
        <v>1152</v>
      </c>
    </row>
    <row r="3762" spans="1:3" x14ac:dyDescent="0.45">
      <c r="A3762" t="s">
        <v>2019</v>
      </c>
      <c r="B3762">
        <v>6.5</v>
      </c>
      <c r="C3762" t="s">
        <v>6199</v>
      </c>
    </row>
    <row r="3763" spans="1:3" x14ac:dyDescent="0.45">
      <c r="A3763" t="s">
        <v>2019</v>
      </c>
      <c r="B3763">
        <v>6.5</v>
      </c>
      <c r="C3763" t="s">
        <v>5546</v>
      </c>
    </row>
    <row r="3764" spans="1:3" x14ac:dyDescent="0.45">
      <c r="A3764" t="s">
        <v>2020</v>
      </c>
      <c r="B3764">
        <v>6.6</v>
      </c>
      <c r="C3764" t="s">
        <v>451</v>
      </c>
    </row>
    <row r="3765" spans="1:3" x14ac:dyDescent="0.45">
      <c r="A3765" t="s">
        <v>2020</v>
      </c>
      <c r="B3765">
        <v>6.6</v>
      </c>
      <c r="C3765" t="s">
        <v>6206</v>
      </c>
    </row>
    <row r="3766" spans="1:3" x14ac:dyDescent="0.45">
      <c r="A3766" t="s">
        <v>2020</v>
      </c>
      <c r="B3766">
        <v>6.6</v>
      </c>
      <c r="C3766" t="s">
        <v>3302</v>
      </c>
    </row>
    <row r="3767" spans="1:3" x14ac:dyDescent="0.45">
      <c r="A3767" t="s">
        <v>2021</v>
      </c>
      <c r="B3767">
        <v>7.2</v>
      </c>
      <c r="C3767" t="s">
        <v>451</v>
      </c>
    </row>
    <row r="3768" spans="1:3" x14ac:dyDescent="0.45">
      <c r="A3768" t="s">
        <v>2021</v>
      </c>
      <c r="B3768">
        <v>7.2</v>
      </c>
      <c r="C3768" t="s">
        <v>565</v>
      </c>
    </row>
    <row r="3769" spans="1:3" x14ac:dyDescent="0.45">
      <c r="A3769" t="s">
        <v>2021</v>
      </c>
      <c r="B3769">
        <v>7.2</v>
      </c>
      <c r="C3769" t="s">
        <v>6206</v>
      </c>
    </row>
    <row r="3770" spans="1:3" x14ac:dyDescent="0.45">
      <c r="A3770" t="s">
        <v>2022</v>
      </c>
      <c r="B3770">
        <v>7</v>
      </c>
      <c r="C3770" t="s">
        <v>565</v>
      </c>
    </row>
    <row r="3771" spans="1:3" x14ac:dyDescent="0.45">
      <c r="A3771" t="s">
        <v>2022</v>
      </c>
      <c r="B3771">
        <v>7</v>
      </c>
      <c r="C3771" t="s">
        <v>1152</v>
      </c>
    </row>
    <row r="3772" spans="1:3" x14ac:dyDescent="0.45">
      <c r="A3772" t="s">
        <v>2022</v>
      </c>
      <c r="B3772">
        <v>7</v>
      </c>
      <c r="C3772" t="s">
        <v>5546</v>
      </c>
    </row>
    <row r="3773" spans="1:3" x14ac:dyDescent="0.45">
      <c r="A3773" t="s">
        <v>2023</v>
      </c>
      <c r="B3773">
        <v>7</v>
      </c>
      <c r="C3773" t="s">
        <v>320</v>
      </c>
    </row>
    <row r="3774" spans="1:3" x14ac:dyDescent="0.45">
      <c r="A3774" t="s">
        <v>2023</v>
      </c>
      <c r="B3774">
        <v>7</v>
      </c>
      <c r="C3774" t="s">
        <v>6200</v>
      </c>
    </row>
    <row r="3775" spans="1:3" x14ac:dyDescent="0.45">
      <c r="A3775" t="s">
        <v>2023</v>
      </c>
      <c r="B3775">
        <v>7</v>
      </c>
      <c r="C3775" t="s">
        <v>565</v>
      </c>
    </row>
    <row r="3776" spans="1:3" x14ac:dyDescent="0.45">
      <c r="A3776" t="s">
        <v>2023</v>
      </c>
      <c r="B3776">
        <v>7</v>
      </c>
      <c r="C3776" t="s">
        <v>1152</v>
      </c>
    </row>
    <row r="3777" spans="1:3" x14ac:dyDescent="0.45">
      <c r="A3777" t="s">
        <v>2023</v>
      </c>
      <c r="B3777">
        <v>7</v>
      </c>
      <c r="C3777" t="s">
        <v>6201</v>
      </c>
    </row>
    <row r="3778" spans="1:3" x14ac:dyDescent="0.45">
      <c r="A3778" t="s">
        <v>2025</v>
      </c>
      <c r="B3778">
        <v>5.9</v>
      </c>
      <c r="C3778" t="s">
        <v>565</v>
      </c>
    </row>
    <row r="3779" spans="1:3" x14ac:dyDescent="0.45">
      <c r="A3779" t="s">
        <v>2025</v>
      </c>
      <c r="B3779">
        <v>5.9</v>
      </c>
      <c r="C3779" t="s">
        <v>5546</v>
      </c>
    </row>
    <row r="3780" spans="1:3" x14ac:dyDescent="0.45">
      <c r="A3780" t="s">
        <v>2027</v>
      </c>
      <c r="B3780">
        <v>5.4</v>
      </c>
      <c r="C3780" t="s">
        <v>565</v>
      </c>
    </row>
    <row r="3781" spans="1:3" x14ac:dyDescent="0.45">
      <c r="A3781" t="s">
        <v>2027</v>
      </c>
      <c r="B3781">
        <v>5.4</v>
      </c>
      <c r="C3781" t="s">
        <v>1152</v>
      </c>
    </row>
    <row r="3782" spans="1:3" x14ac:dyDescent="0.45">
      <c r="A3782" t="s">
        <v>2027</v>
      </c>
      <c r="B3782">
        <v>5.4</v>
      </c>
      <c r="C3782" t="s">
        <v>5546</v>
      </c>
    </row>
    <row r="3783" spans="1:3" x14ac:dyDescent="0.45">
      <c r="A3783" t="s">
        <v>2028</v>
      </c>
      <c r="B3783">
        <v>6.6</v>
      </c>
      <c r="C3783" t="s">
        <v>451</v>
      </c>
    </row>
    <row r="3784" spans="1:3" x14ac:dyDescent="0.45">
      <c r="A3784" t="s">
        <v>2028</v>
      </c>
      <c r="B3784">
        <v>6.6</v>
      </c>
      <c r="C3784" t="s">
        <v>565</v>
      </c>
    </row>
    <row r="3785" spans="1:3" x14ac:dyDescent="0.45">
      <c r="A3785" t="s">
        <v>2028</v>
      </c>
      <c r="B3785">
        <v>6.6</v>
      </c>
      <c r="C3785" t="s">
        <v>6206</v>
      </c>
    </row>
    <row r="3786" spans="1:3" x14ac:dyDescent="0.45">
      <c r="A3786" t="s">
        <v>2031</v>
      </c>
      <c r="B3786">
        <v>7</v>
      </c>
      <c r="C3786" t="s">
        <v>6208</v>
      </c>
    </row>
    <row r="3787" spans="1:3" x14ac:dyDescent="0.45">
      <c r="A3787" t="s">
        <v>2031</v>
      </c>
      <c r="B3787">
        <v>7</v>
      </c>
      <c r="C3787" t="s">
        <v>1152</v>
      </c>
    </row>
    <row r="3788" spans="1:3" x14ac:dyDescent="0.45">
      <c r="A3788" t="s">
        <v>2031</v>
      </c>
      <c r="B3788">
        <v>7</v>
      </c>
      <c r="C3788" t="s">
        <v>6204</v>
      </c>
    </row>
    <row r="3789" spans="1:3" x14ac:dyDescent="0.45">
      <c r="A3789" t="s">
        <v>2031</v>
      </c>
      <c r="B3789">
        <v>7</v>
      </c>
      <c r="C3789" t="s">
        <v>5546</v>
      </c>
    </row>
    <row r="3790" spans="1:3" x14ac:dyDescent="0.45">
      <c r="A3790" t="s">
        <v>2032</v>
      </c>
      <c r="B3790">
        <v>6.5</v>
      </c>
      <c r="C3790" t="s">
        <v>451</v>
      </c>
    </row>
    <row r="3791" spans="1:3" x14ac:dyDescent="0.45">
      <c r="A3791" t="s">
        <v>2032</v>
      </c>
      <c r="B3791">
        <v>6.5</v>
      </c>
      <c r="C3791" t="s">
        <v>565</v>
      </c>
    </row>
    <row r="3792" spans="1:3" x14ac:dyDescent="0.45">
      <c r="A3792" t="s">
        <v>2032</v>
      </c>
      <c r="B3792">
        <v>6.5</v>
      </c>
      <c r="C3792" t="s">
        <v>6205</v>
      </c>
    </row>
    <row r="3793" spans="1:3" x14ac:dyDescent="0.45">
      <c r="A3793" t="s">
        <v>2033</v>
      </c>
      <c r="B3793">
        <v>6.3</v>
      </c>
      <c r="C3793" t="s">
        <v>6206</v>
      </c>
    </row>
    <row r="3794" spans="1:3" x14ac:dyDescent="0.45">
      <c r="A3794" t="s">
        <v>2033</v>
      </c>
      <c r="B3794">
        <v>6.3</v>
      </c>
      <c r="C3794" t="s">
        <v>1152</v>
      </c>
    </row>
    <row r="3795" spans="1:3" x14ac:dyDescent="0.45">
      <c r="A3795" t="s">
        <v>2033</v>
      </c>
      <c r="B3795">
        <v>6.3</v>
      </c>
      <c r="C3795" t="s">
        <v>6203</v>
      </c>
    </row>
    <row r="3796" spans="1:3" x14ac:dyDescent="0.45">
      <c r="A3796" t="s">
        <v>2033</v>
      </c>
      <c r="B3796">
        <v>6.3</v>
      </c>
      <c r="C3796" t="s">
        <v>3302</v>
      </c>
    </row>
    <row r="3797" spans="1:3" x14ac:dyDescent="0.45">
      <c r="A3797" t="s">
        <v>2035</v>
      </c>
      <c r="B3797">
        <v>6.5</v>
      </c>
      <c r="C3797" t="s">
        <v>565</v>
      </c>
    </row>
    <row r="3798" spans="1:3" x14ac:dyDescent="0.45">
      <c r="A3798" t="s">
        <v>2035</v>
      </c>
      <c r="B3798">
        <v>6.5</v>
      </c>
      <c r="C3798" t="s">
        <v>1152</v>
      </c>
    </row>
    <row r="3799" spans="1:3" x14ac:dyDescent="0.45">
      <c r="A3799" t="s">
        <v>2035</v>
      </c>
      <c r="B3799">
        <v>6.5</v>
      </c>
      <c r="C3799" t="s">
        <v>5546</v>
      </c>
    </row>
    <row r="3800" spans="1:3" x14ac:dyDescent="0.45">
      <c r="A3800" t="s">
        <v>2038</v>
      </c>
      <c r="B3800">
        <v>6.5</v>
      </c>
      <c r="C3800" t="s">
        <v>1152</v>
      </c>
    </row>
    <row r="3801" spans="1:3" x14ac:dyDescent="0.45">
      <c r="A3801" t="s">
        <v>2038</v>
      </c>
      <c r="B3801">
        <v>6.5</v>
      </c>
      <c r="C3801" t="s">
        <v>2124</v>
      </c>
    </row>
    <row r="3802" spans="1:3" x14ac:dyDescent="0.45">
      <c r="A3802" t="s">
        <v>2038</v>
      </c>
      <c r="B3802">
        <v>6.5</v>
      </c>
      <c r="C3802" t="s">
        <v>6203</v>
      </c>
    </row>
    <row r="3803" spans="1:3" x14ac:dyDescent="0.45">
      <c r="A3803" t="s">
        <v>2038</v>
      </c>
      <c r="B3803">
        <v>6.5</v>
      </c>
      <c r="C3803" t="s">
        <v>3302</v>
      </c>
    </row>
    <row r="3804" spans="1:3" x14ac:dyDescent="0.45">
      <c r="A3804" t="s">
        <v>2039</v>
      </c>
      <c r="B3804">
        <v>5.8</v>
      </c>
      <c r="C3804" t="s">
        <v>565</v>
      </c>
    </row>
    <row r="3805" spans="1:3" x14ac:dyDescent="0.45">
      <c r="A3805" t="s">
        <v>2041</v>
      </c>
      <c r="B3805">
        <v>6.6</v>
      </c>
      <c r="C3805" t="s">
        <v>451</v>
      </c>
    </row>
    <row r="3806" spans="1:3" x14ac:dyDescent="0.45">
      <c r="A3806" t="s">
        <v>2041</v>
      </c>
      <c r="B3806">
        <v>6.6</v>
      </c>
      <c r="C3806" t="s">
        <v>320</v>
      </c>
    </row>
    <row r="3807" spans="1:3" x14ac:dyDescent="0.45">
      <c r="A3807" t="s">
        <v>2041</v>
      </c>
      <c r="B3807">
        <v>6.6</v>
      </c>
      <c r="C3807" t="s">
        <v>3302</v>
      </c>
    </row>
    <row r="3808" spans="1:3" x14ac:dyDescent="0.45">
      <c r="A3808" t="s">
        <v>2043</v>
      </c>
      <c r="B3808">
        <v>5.4</v>
      </c>
      <c r="C3808" t="s">
        <v>6199</v>
      </c>
    </row>
    <row r="3809" spans="1:3" x14ac:dyDescent="0.45">
      <c r="A3809" t="s">
        <v>2043</v>
      </c>
      <c r="B3809">
        <v>5.4</v>
      </c>
      <c r="C3809" t="s">
        <v>2124</v>
      </c>
    </row>
    <row r="3810" spans="1:3" x14ac:dyDescent="0.45">
      <c r="A3810" t="s">
        <v>2043</v>
      </c>
      <c r="B3810">
        <v>5.4</v>
      </c>
      <c r="C3810" t="s">
        <v>6203</v>
      </c>
    </row>
    <row r="3811" spans="1:3" x14ac:dyDescent="0.45">
      <c r="A3811" t="s">
        <v>2043</v>
      </c>
      <c r="B3811">
        <v>5.4</v>
      </c>
      <c r="C3811" t="s">
        <v>3302</v>
      </c>
    </row>
    <row r="3812" spans="1:3" x14ac:dyDescent="0.45">
      <c r="A3812" t="s">
        <v>2045</v>
      </c>
      <c r="B3812">
        <v>6.1</v>
      </c>
      <c r="C3812" t="s">
        <v>451</v>
      </c>
    </row>
    <row r="3813" spans="1:3" x14ac:dyDescent="0.45">
      <c r="A3813" t="s">
        <v>2045</v>
      </c>
      <c r="B3813">
        <v>6.1</v>
      </c>
      <c r="C3813" t="s">
        <v>6206</v>
      </c>
    </row>
    <row r="3814" spans="1:3" x14ac:dyDescent="0.45">
      <c r="A3814" t="s">
        <v>2045</v>
      </c>
      <c r="B3814">
        <v>6.1</v>
      </c>
      <c r="C3814" t="s">
        <v>1152</v>
      </c>
    </row>
    <row r="3815" spans="1:3" x14ac:dyDescent="0.45">
      <c r="A3815" t="s">
        <v>2045</v>
      </c>
      <c r="B3815">
        <v>6.1</v>
      </c>
      <c r="C3815" t="s">
        <v>3302</v>
      </c>
    </row>
    <row r="3816" spans="1:3" x14ac:dyDescent="0.45">
      <c r="A3816" t="s">
        <v>2047</v>
      </c>
      <c r="B3816">
        <v>4</v>
      </c>
      <c r="C3816" t="s">
        <v>320</v>
      </c>
    </row>
    <row r="3817" spans="1:3" x14ac:dyDescent="0.45">
      <c r="A3817" t="s">
        <v>2047</v>
      </c>
      <c r="B3817">
        <v>4</v>
      </c>
      <c r="C3817" t="s">
        <v>565</v>
      </c>
    </row>
    <row r="3818" spans="1:3" x14ac:dyDescent="0.45">
      <c r="A3818" t="s">
        <v>2047</v>
      </c>
      <c r="B3818">
        <v>4</v>
      </c>
      <c r="C3818" t="s">
        <v>6201</v>
      </c>
    </row>
    <row r="3819" spans="1:3" x14ac:dyDescent="0.45">
      <c r="A3819" t="s">
        <v>2047</v>
      </c>
      <c r="B3819">
        <v>4</v>
      </c>
      <c r="C3819" t="s">
        <v>6199</v>
      </c>
    </row>
    <row r="3820" spans="1:3" x14ac:dyDescent="0.45">
      <c r="A3820" t="s">
        <v>2047</v>
      </c>
      <c r="B3820">
        <v>4</v>
      </c>
      <c r="C3820" t="s">
        <v>3824</v>
      </c>
    </row>
    <row r="3821" spans="1:3" x14ac:dyDescent="0.45">
      <c r="A3821" t="s">
        <v>2048</v>
      </c>
      <c r="B3821">
        <v>7.6</v>
      </c>
      <c r="C3821" t="s">
        <v>6206</v>
      </c>
    </row>
    <row r="3822" spans="1:3" x14ac:dyDescent="0.45">
      <c r="A3822" t="s">
        <v>2048</v>
      </c>
      <c r="B3822">
        <v>7.6</v>
      </c>
      <c r="C3822" t="s">
        <v>1152</v>
      </c>
    </row>
    <row r="3823" spans="1:3" x14ac:dyDescent="0.45">
      <c r="A3823" t="s">
        <v>2048</v>
      </c>
      <c r="B3823">
        <v>7.6</v>
      </c>
      <c r="C3823" t="s">
        <v>3302</v>
      </c>
    </row>
    <row r="3824" spans="1:3" x14ac:dyDescent="0.45">
      <c r="A3824" t="s">
        <v>2049</v>
      </c>
      <c r="B3824">
        <v>7.9</v>
      </c>
      <c r="C3824" t="s">
        <v>451</v>
      </c>
    </row>
    <row r="3825" spans="1:3" x14ac:dyDescent="0.45">
      <c r="A3825" t="s">
        <v>2049</v>
      </c>
      <c r="B3825">
        <v>7.9</v>
      </c>
      <c r="C3825" t="s">
        <v>320</v>
      </c>
    </row>
    <row r="3826" spans="1:3" x14ac:dyDescent="0.45">
      <c r="A3826" t="s">
        <v>2049</v>
      </c>
      <c r="B3826">
        <v>7.9</v>
      </c>
      <c r="C3826" t="s">
        <v>6204</v>
      </c>
    </row>
    <row r="3827" spans="1:3" x14ac:dyDescent="0.45">
      <c r="A3827" t="s">
        <v>2051</v>
      </c>
      <c r="B3827">
        <v>5.3</v>
      </c>
      <c r="C3827" t="s">
        <v>451</v>
      </c>
    </row>
    <row r="3828" spans="1:3" x14ac:dyDescent="0.45">
      <c r="A3828" t="s">
        <v>2051</v>
      </c>
      <c r="B3828">
        <v>5.3</v>
      </c>
      <c r="C3828" t="s">
        <v>565</v>
      </c>
    </row>
    <row r="3829" spans="1:3" x14ac:dyDescent="0.45">
      <c r="A3829" t="s">
        <v>2051</v>
      </c>
      <c r="B3829">
        <v>5.3</v>
      </c>
      <c r="C3829" t="s">
        <v>6206</v>
      </c>
    </row>
    <row r="3830" spans="1:3" x14ac:dyDescent="0.45">
      <c r="A3830" t="s">
        <v>2051</v>
      </c>
      <c r="B3830">
        <v>5.3</v>
      </c>
      <c r="C3830" t="s">
        <v>5546</v>
      </c>
    </row>
    <row r="3831" spans="1:3" x14ac:dyDescent="0.45">
      <c r="A3831" t="s">
        <v>2051</v>
      </c>
      <c r="B3831">
        <v>5.3</v>
      </c>
      <c r="C3831" t="s">
        <v>3302</v>
      </c>
    </row>
    <row r="3832" spans="1:3" x14ac:dyDescent="0.45">
      <c r="A3832" t="s">
        <v>2053</v>
      </c>
      <c r="B3832">
        <v>6.6</v>
      </c>
      <c r="C3832" t="s">
        <v>565</v>
      </c>
    </row>
    <row r="3833" spans="1:3" x14ac:dyDescent="0.45">
      <c r="A3833" t="s">
        <v>2056</v>
      </c>
      <c r="B3833">
        <v>6.3</v>
      </c>
      <c r="C3833" t="s">
        <v>451</v>
      </c>
    </row>
    <row r="3834" spans="1:3" x14ac:dyDescent="0.45">
      <c r="A3834" t="s">
        <v>2056</v>
      </c>
      <c r="B3834">
        <v>6.3</v>
      </c>
      <c r="C3834" t="s">
        <v>6199</v>
      </c>
    </row>
    <row r="3835" spans="1:3" x14ac:dyDescent="0.45">
      <c r="A3835" t="s">
        <v>2056</v>
      </c>
      <c r="B3835">
        <v>6.3</v>
      </c>
      <c r="C3835" t="s">
        <v>4585</v>
      </c>
    </row>
    <row r="3836" spans="1:3" x14ac:dyDescent="0.45">
      <c r="A3836" t="s">
        <v>2058</v>
      </c>
      <c r="B3836">
        <v>7.2</v>
      </c>
      <c r="C3836" t="s">
        <v>451</v>
      </c>
    </row>
    <row r="3837" spans="1:3" x14ac:dyDescent="0.45">
      <c r="A3837" t="s">
        <v>2058</v>
      </c>
      <c r="B3837">
        <v>7.2</v>
      </c>
      <c r="C3837" t="s">
        <v>565</v>
      </c>
    </row>
    <row r="3838" spans="1:3" x14ac:dyDescent="0.45">
      <c r="A3838" t="s">
        <v>2058</v>
      </c>
      <c r="B3838">
        <v>7.2</v>
      </c>
      <c r="C3838" t="s">
        <v>6206</v>
      </c>
    </row>
    <row r="3839" spans="1:3" x14ac:dyDescent="0.45">
      <c r="A3839" t="s">
        <v>2060</v>
      </c>
      <c r="B3839">
        <v>7</v>
      </c>
      <c r="C3839" t="s">
        <v>1152</v>
      </c>
    </row>
    <row r="3840" spans="1:3" x14ac:dyDescent="0.45">
      <c r="A3840" t="s">
        <v>2060</v>
      </c>
      <c r="B3840">
        <v>7</v>
      </c>
      <c r="C3840" t="s">
        <v>6209</v>
      </c>
    </row>
    <row r="3841" spans="1:3" x14ac:dyDescent="0.45">
      <c r="A3841" t="s">
        <v>2061</v>
      </c>
      <c r="B3841">
        <v>6.9</v>
      </c>
      <c r="C3841" t="s">
        <v>451</v>
      </c>
    </row>
    <row r="3842" spans="1:3" x14ac:dyDescent="0.45">
      <c r="A3842" t="s">
        <v>2061</v>
      </c>
      <c r="B3842">
        <v>6.9</v>
      </c>
      <c r="C3842" t="s">
        <v>320</v>
      </c>
    </row>
    <row r="3843" spans="1:3" x14ac:dyDescent="0.45">
      <c r="A3843" t="s">
        <v>2061</v>
      </c>
      <c r="B3843">
        <v>6.9</v>
      </c>
      <c r="C3843" t="s">
        <v>5546</v>
      </c>
    </row>
    <row r="3844" spans="1:3" x14ac:dyDescent="0.45">
      <c r="A3844" t="s">
        <v>2063</v>
      </c>
      <c r="B3844">
        <v>5.2</v>
      </c>
      <c r="C3844" t="s">
        <v>451</v>
      </c>
    </row>
    <row r="3845" spans="1:3" x14ac:dyDescent="0.45">
      <c r="A3845" t="s">
        <v>2063</v>
      </c>
      <c r="B3845">
        <v>5.2</v>
      </c>
      <c r="C3845" t="s">
        <v>565</v>
      </c>
    </row>
    <row r="3846" spans="1:3" x14ac:dyDescent="0.45">
      <c r="A3846" t="s">
        <v>2063</v>
      </c>
      <c r="B3846">
        <v>5.2</v>
      </c>
      <c r="C3846" t="s">
        <v>6199</v>
      </c>
    </row>
    <row r="3847" spans="1:3" x14ac:dyDescent="0.45">
      <c r="A3847" t="s">
        <v>2064</v>
      </c>
      <c r="B3847">
        <v>8.1</v>
      </c>
      <c r="C3847" t="s">
        <v>1152</v>
      </c>
    </row>
    <row r="3848" spans="1:3" x14ac:dyDescent="0.45">
      <c r="A3848" t="s">
        <v>2064</v>
      </c>
      <c r="B3848">
        <v>8.1</v>
      </c>
      <c r="C3848" t="s">
        <v>6203</v>
      </c>
    </row>
    <row r="3849" spans="1:3" x14ac:dyDescent="0.45">
      <c r="A3849" t="s">
        <v>2064</v>
      </c>
      <c r="B3849">
        <v>8.1</v>
      </c>
      <c r="C3849" t="s">
        <v>3302</v>
      </c>
    </row>
    <row r="3850" spans="1:3" x14ac:dyDescent="0.45">
      <c r="A3850" t="s">
        <v>2066</v>
      </c>
      <c r="B3850">
        <v>6.6</v>
      </c>
      <c r="C3850" t="s">
        <v>451</v>
      </c>
    </row>
    <row r="3851" spans="1:3" x14ac:dyDescent="0.45">
      <c r="A3851" t="s">
        <v>2066</v>
      </c>
      <c r="B3851">
        <v>6.6</v>
      </c>
      <c r="C3851" t="s">
        <v>6206</v>
      </c>
    </row>
    <row r="3852" spans="1:3" x14ac:dyDescent="0.45">
      <c r="A3852" t="s">
        <v>2066</v>
      </c>
      <c r="B3852">
        <v>6.6</v>
      </c>
      <c r="C3852" t="s">
        <v>3302</v>
      </c>
    </row>
    <row r="3853" spans="1:3" x14ac:dyDescent="0.45">
      <c r="A3853" t="s">
        <v>2067</v>
      </c>
      <c r="B3853">
        <v>6.2</v>
      </c>
      <c r="C3853" t="s">
        <v>565</v>
      </c>
    </row>
    <row r="3854" spans="1:3" x14ac:dyDescent="0.45">
      <c r="A3854" t="s">
        <v>2070</v>
      </c>
      <c r="B3854">
        <v>7.2</v>
      </c>
      <c r="C3854" t="s">
        <v>451</v>
      </c>
    </row>
    <row r="3855" spans="1:3" x14ac:dyDescent="0.45">
      <c r="A3855" t="s">
        <v>2070</v>
      </c>
      <c r="B3855">
        <v>7.2</v>
      </c>
      <c r="C3855" t="s">
        <v>1152</v>
      </c>
    </row>
    <row r="3856" spans="1:3" x14ac:dyDescent="0.45">
      <c r="A3856" t="s">
        <v>2070</v>
      </c>
      <c r="B3856">
        <v>7.2</v>
      </c>
      <c r="C3856" t="s">
        <v>6201</v>
      </c>
    </row>
    <row r="3857" spans="1:3" x14ac:dyDescent="0.45">
      <c r="A3857" t="s">
        <v>2070</v>
      </c>
      <c r="B3857">
        <v>7.2</v>
      </c>
      <c r="C3857" t="s">
        <v>6205</v>
      </c>
    </row>
    <row r="3858" spans="1:3" x14ac:dyDescent="0.45">
      <c r="A3858" t="s">
        <v>2071</v>
      </c>
      <c r="B3858">
        <v>7.3</v>
      </c>
      <c r="C3858" t="s">
        <v>6206</v>
      </c>
    </row>
    <row r="3859" spans="1:3" x14ac:dyDescent="0.45">
      <c r="A3859" t="s">
        <v>2071</v>
      </c>
      <c r="B3859">
        <v>7.3</v>
      </c>
      <c r="C3859" t="s">
        <v>1152</v>
      </c>
    </row>
    <row r="3860" spans="1:3" x14ac:dyDescent="0.45">
      <c r="A3860" t="s">
        <v>2073</v>
      </c>
      <c r="B3860">
        <v>6.7</v>
      </c>
      <c r="C3860" t="s">
        <v>565</v>
      </c>
    </row>
    <row r="3861" spans="1:3" x14ac:dyDescent="0.45">
      <c r="A3861" t="s">
        <v>2073</v>
      </c>
      <c r="B3861">
        <v>6.7</v>
      </c>
      <c r="C3861" t="s">
        <v>1152</v>
      </c>
    </row>
    <row r="3862" spans="1:3" x14ac:dyDescent="0.45">
      <c r="A3862" t="s">
        <v>2073</v>
      </c>
      <c r="B3862">
        <v>6.7</v>
      </c>
      <c r="C3862" t="s">
        <v>5546</v>
      </c>
    </row>
    <row r="3863" spans="1:3" x14ac:dyDescent="0.45">
      <c r="A3863" t="s">
        <v>2075</v>
      </c>
      <c r="B3863">
        <v>6.4</v>
      </c>
      <c r="C3863" t="s">
        <v>6206</v>
      </c>
    </row>
    <row r="3864" spans="1:3" x14ac:dyDescent="0.45">
      <c r="A3864" t="s">
        <v>2075</v>
      </c>
      <c r="B3864">
        <v>6.4</v>
      </c>
      <c r="C3864" t="s">
        <v>6203</v>
      </c>
    </row>
    <row r="3865" spans="1:3" x14ac:dyDescent="0.45">
      <c r="A3865" t="s">
        <v>2075</v>
      </c>
      <c r="B3865">
        <v>6.4</v>
      </c>
      <c r="C3865" t="s">
        <v>3302</v>
      </c>
    </row>
    <row r="3866" spans="1:3" x14ac:dyDescent="0.45">
      <c r="A3866" t="s">
        <v>2077</v>
      </c>
      <c r="B3866">
        <v>7.8</v>
      </c>
      <c r="C3866" t="s">
        <v>320</v>
      </c>
    </row>
    <row r="3867" spans="1:3" x14ac:dyDescent="0.45">
      <c r="A3867" t="s">
        <v>2077</v>
      </c>
      <c r="B3867">
        <v>7.8</v>
      </c>
      <c r="C3867" t="s">
        <v>565</v>
      </c>
    </row>
    <row r="3868" spans="1:3" x14ac:dyDescent="0.45">
      <c r="A3868" t="s">
        <v>2077</v>
      </c>
      <c r="B3868">
        <v>7.8</v>
      </c>
      <c r="C3868" t="s">
        <v>3824</v>
      </c>
    </row>
    <row r="3869" spans="1:3" x14ac:dyDescent="0.45">
      <c r="A3869" t="s">
        <v>2078</v>
      </c>
      <c r="B3869">
        <v>6.4</v>
      </c>
      <c r="C3869" t="s">
        <v>451</v>
      </c>
    </row>
    <row r="3870" spans="1:3" x14ac:dyDescent="0.45">
      <c r="A3870" t="s">
        <v>2078</v>
      </c>
      <c r="B3870">
        <v>6.4</v>
      </c>
      <c r="C3870" t="s">
        <v>3824</v>
      </c>
    </row>
    <row r="3871" spans="1:3" x14ac:dyDescent="0.45">
      <c r="A3871" t="s">
        <v>2078</v>
      </c>
      <c r="B3871">
        <v>6.4</v>
      </c>
      <c r="C3871" t="s">
        <v>3302</v>
      </c>
    </row>
    <row r="3872" spans="1:3" x14ac:dyDescent="0.45">
      <c r="A3872" t="s">
        <v>2080</v>
      </c>
      <c r="B3872">
        <v>4.0999999999999996</v>
      </c>
      <c r="C3872" t="s">
        <v>1152</v>
      </c>
    </row>
    <row r="3873" spans="1:3" x14ac:dyDescent="0.45">
      <c r="A3873" t="s">
        <v>2080</v>
      </c>
      <c r="B3873">
        <v>4.0999999999999996</v>
      </c>
      <c r="C3873" t="s">
        <v>5546</v>
      </c>
    </row>
    <row r="3874" spans="1:3" x14ac:dyDescent="0.45">
      <c r="A3874" t="s">
        <v>2081</v>
      </c>
      <c r="B3874">
        <v>4.0999999999999996</v>
      </c>
      <c r="C3874" t="s">
        <v>451</v>
      </c>
    </row>
    <row r="3875" spans="1:3" x14ac:dyDescent="0.45">
      <c r="A3875" t="s">
        <v>2081</v>
      </c>
      <c r="B3875">
        <v>4.0999999999999996</v>
      </c>
      <c r="C3875" t="s">
        <v>320</v>
      </c>
    </row>
    <row r="3876" spans="1:3" x14ac:dyDescent="0.45">
      <c r="A3876" t="s">
        <v>2081</v>
      </c>
      <c r="B3876">
        <v>4.0999999999999996</v>
      </c>
      <c r="C3876" t="s">
        <v>565</v>
      </c>
    </row>
    <row r="3877" spans="1:3" x14ac:dyDescent="0.45">
      <c r="A3877" t="s">
        <v>2081</v>
      </c>
      <c r="B3877">
        <v>4.0999999999999996</v>
      </c>
      <c r="C3877" t="s">
        <v>6201</v>
      </c>
    </row>
    <row r="3878" spans="1:3" x14ac:dyDescent="0.45">
      <c r="A3878" t="s">
        <v>2081</v>
      </c>
      <c r="B3878">
        <v>4.0999999999999996</v>
      </c>
      <c r="C3878" t="s">
        <v>3824</v>
      </c>
    </row>
    <row r="3879" spans="1:3" x14ac:dyDescent="0.45">
      <c r="A3879" t="s">
        <v>2082</v>
      </c>
      <c r="B3879">
        <v>7.4</v>
      </c>
      <c r="C3879" t="s">
        <v>6206</v>
      </c>
    </row>
    <row r="3880" spans="1:3" x14ac:dyDescent="0.45">
      <c r="A3880" t="s">
        <v>2082</v>
      </c>
      <c r="B3880">
        <v>7.4</v>
      </c>
      <c r="C3880" t="s">
        <v>1152</v>
      </c>
    </row>
    <row r="3881" spans="1:3" x14ac:dyDescent="0.45">
      <c r="A3881" t="s">
        <v>2082</v>
      </c>
      <c r="B3881">
        <v>7.4</v>
      </c>
      <c r="C3881" t="s">
        <v>3302</v>
      </c>
    </row>
    <row r="3882" spans="1:3" x14ac:dyDescent="0.45">
      <c r="A3882" t="s">
        <v>2083</v>
      </c>
      <c r="B3882">
        <v>5.8</v>
      </c>
      <c r="C3882" t="s">
        <v>565</v>
      </c>
    </row>
    <row r="3883" spans="1:3" x14ac:dyDescent="0.45">
      <c r="A3883" t="s">
        <v>2083</v>
      </c>
      <c r="B3883">
        <v>5.8</v>
      </c>
      <c r="C3883" t="s">
        <v>6201</v>
      </c>
    </row>
    <row r="3884" spans="1:3" x14ac:dyDescent="0.45">
      <c r="A3884" t="s">
        <v>2085</v>
      </c>
      <c r="B3884">
        <v>7.6</v>
      </c>
      <c r="C3884" t="s">
        <v>451</v>
      </c>
    </row>
    <row r="3885" spans="1:3" x14ac:dyDescent="0.45">
      <c r="A3885" t="s">
        <v>2085</v>
      </c>
      <c r="B3885">
        <v>7.6</v>
      </c>
      <c r="C3885" t="s">
        <v>6208</v>
      </c>
    </row>
    <row r="3886" spans="1:3" x14ac:dyDescent="0.45">
      <c r="A3886" t="s">
        <v>2085</v>
      </c>
      <c r="B3886">
        <v>7.6</v>
      </c>
      <c r="C3886" t="s">
        <v>1152</v>
      </c>
    </row>
    <row r="3887" spans="1:3" x14ac:dyDescent="0.45">
      <c r="A3887" t="s">
        <v>2085</v>
      </c>
      <c r="B3887">
        <v>7.6</v>
      </c>
      <c r="C3887" t="s">
        <v>3302</v>
      </c>
    </row>
    <row r="3888" spans="1:3" x14ac:dyDescent="0.45">
      <c r="A3888" t="s">
        <v>2085</v>
      </c>
      <c r="B3888">
        <v>7.6</v>
      </c>
      <c r="C3888" t="s">
        <v>6207</v>
      </c>
    </row>
    <row r="3889" spans="1:3" x14ac:dyDescent="0.45">
      <c r="A3889" t="s">
        <v>2087</v>
      </c>
      <c r="B3889">
        <v>7.2</v>
      </c>
      <c r="C3889" t="s">
        <v>565</v>
      </c>
    </row>
    <row r="3890" spans="1:3" x14ac:dyDescent="0.45">
      <c r="A3890" t="s">
        <v>2087</v>
      </c>
      <c r="B3890">
        <v>7.2</v>
      </c>
      <c r="C3890" t="s">
        <v>1152</v>
      </c>
    </row>
    <row r="3891" spans="1:3" x14ac:dyDescent="0.45">
      <c r="A3891" t="s">
        <v>2087</v>
      </c>
      <c r="B3891">
        <v>7.2</v>
      </c>
      <c r="C3891" t="s">
        <v>6205</v>
      </c>
    </row>
    <row r="3892" spans="1:3" x14ac:dyDescent="0.45">
      <c r="A3892" t="s">
        <v>2088</v>
      </c>
      <c r="B3892">
        <v>7.8</v>
      </c>
      <c r="C3892" t="s">
        <v>2124</v>
      </c>
    </row>
    <row r="3893" spans="1:3" x14ac:dyDescent="0.45">
      <c r="A3893" t="s">
        <v>2088</v>
      </c>
      <c r="B3893">
        <v>7.8</v>
      </c>
      <c r="C3893" t="s">
        <v>6203</v>
      </c>
    </row>
    <row r="3894" spans="1:3" x14ac:dyDescent="0.45">
      <c r="A3894" t="s">
        <v>2088</v>
      </c>
      <c r="B3894">
        <v>7.8</v>
      </c>
      <c r="C3894" t="s">
        <v>3302</v>
      </c>
    </row>
    <row r="3895" spans="1:3" x14ac:dyDescent="0.45">
      <c r="A3895" t="s">
        <v>2089</v>
      </c>
      <c r="B3895">
        <v>7.7</v>
      </c>
      <c r="C3895" t="s">
        <v>6208</v>
      </c>
    </row>
    <row r="3896" spans="1:3" x14ac:dyDescent="0.45">
      <c r="A3896" t="s">
        <v>2089</v>
      </c>
      <c r="B3896">
        <v>7.7</v>
      </c>
      <c r="C3896" t="s">
        <v>1152</v>
      </c>
    </row>
    <row r="3897" spans="1:3" x14ac:dyDescent="0.45">
      <c r="A3897" t="s">
        <v>2091</v>
      </c>
      <c r="B3897">
        <v>6.4</v>
      </c>
      <c r="C3897" t="s">
        <v>565</v>
      </c>
    </row>
    <row r="3898" spans="1:3" x14ac:dyDescent="0.45">
      <c r="A3898" t="s">
        <v>2091</v>
      </c>
      <c r="B3898">
        <v>6.4</v>
      </c>
      <c r="C3898" t="s">
        <v>1152</v>
      </c>
    </row>
    <row r="3899" spans="1:3" x14ac:dyDescent="0.45">
      <c r="A3899" t="s">
        <v>2091</v>
      </c>
      <c r="B3899">
        <v>6.4</v>
      </c>
      <c r="C3899" t="s">
        <v>5546</v>
      </c>
    </row>
    <row r="3900" spans="1:3" x14ac:dyDescent="0.45">
      <c r="A3900" t="s">
        <v>2092</v>
      </c>
      <c r="B3900">
        <v>5.0999999999999996</v>
      </c>
      <c r="C3900" t="s">
        <v>565</v>
      </c>
    </row>
    <row r="3901" spans="1:3" x14ac:dyDescent="0.45">
      <c r="A3901" t="s">
        <v>2094</v>
      </c>
      <c r="B3901">
        <v>5.5</v>
      </c>
      <c r="C3901" t="s">
        <v>2124</v>
      </c>
    </row>
    <row r="3902" spans="1:3" x14ac:dyDescent="0.45">
      <c r="A3902" t="s">
        <v>2094</v>
      </c>
      <c r="B3902">
        <v>5.5</v>
      </c>
      <c r="C3902" t="s">
        <v>6203</v>
      </c>
    </row>
    <row r="3903" spans="1:3" x14ac:dyDescent="0.45">
      <c r="A3903" t="s">
        <v>2096</v>
      </c>
      <c r="B3903">
        <v>7.4</v>
      </c>
      <c r="C3903" t="s">
        <v>320</v>
      </c>
    </row>
    <row r="3904" spans="1:3" x14ac:dyDescent="0.45">
      <c r="A3904" t="s">
        <v>2096</v>
      </c>
      <c r="B3904">
        <v>7.4</v>
      </c>
      <c r="C3904" t="s">
        <v>565</v>
      </c>
    </row>
    <row r="3905" spans="1:3" x14ac:dyDescent="0.45">
      <c r="A3905" t="s">
        <v>2096</v>
      </c>
      <c r="B3905">
        <v>7.4</v>
      </c>
      <c r="C3905" t="s">
        <v>3824</v>
      </c>
    </row>
    <row r="3906" spans="1:3" x14ac:dyDescent="0.45">
      <c r="A3906" t="s">
        <v>2096</v>
      </c>
      <c r="B3906">
        <v>7.4</v>
      </c>
      <c r="C3906" t="s">
        <v>4585</v>
      </c>
    </row>
    <row r="3907" spans="1:3" x14ac:dyDescent="0.45">
      <c r="A3907" t="s">
        <v>2098</v>
      </c>
      <c r="B3907">
        <v>6</v>
      </c>
      <c r="C3907" t="s">
        <v>565</v>
      </c>
    </row>
    <row r="3908" spans="1:3" x14ac:dyDescent="0.45">
      <c r="A3908" t="s">
        <v>2098</v>
      </c>
      <c r="B3908">
        <v>6</v>
      </c>
      <c r="C3908" t="s">
        <v>6206</v>
      </c>
    </row>
    <row r="3909" spans="1:3" x14ac:dyDescent="0.45">
      <c r="A3909" t="s">
        <v>2100</v>
      </c>
      <c r="B3909">
        <v>7.5</v>
      </c>
      <c r="C3909" t="s">
        <v>6199</v>
      </c>
    </row>
    <row r="3910" spans="1:3" x14ac:dyDescent="0.45">
      <c r="A3910" t="s">
        <v>2100</v>
      </c>
      <c r="B3910">
        <v>7.5</v>
      </c>
      <c r="C3910" t="s">
        <v>2124</v>
      </c>
    </row>
    <row r="3911" spans="1:3" x14ac:dyDescent="0.45">
      <c r="A3911" t="s">
        <v>2100</v>
      </c>
      <c r="B3911">
        <v>7.5</v>
      </c>
      <c r="C3911" t="s">
        <v>5546</v>
      </c>
    </row>
    <row r="3912" spans="1:3" x14ac:dyDescent="0.45">
      <c r="A3912" t="s">
        <v>2102</v>
      </c>
      <c r="B3912">
        <v>7</v>
      </c>
      <c r="C3912" t="s">
        <v>6208</v>
      </c>
    </row>
    <row r="3913" spans="1:3" x14ac:dyDescent="0.45">
      <c r="A3913" t="s">
        <v>2102</v>
      </c>
      <c r="B3913">
        <v>7</v>
      </c>
      <c r="C3913" t="s">
        <v>1152</v>
      </c>
    </row>
    <row r="3914" spans="1:3" x14ac:dyDescent="0.45">
      <c r="A3914" t="s">
        <v>2102</v>
      </c>
      <c r="B3914">
        <v>7</v>
      </c>
      <c r="C3914" t="s">
        <v>5546</v>
      </c>
    </row>
    <row r="3915" spans="1:3" x14ac:dyDescent="0.45">
      <c r="A3915" t="s">
        <v>2103</v>
      </c>
      <c r="B3915">
        <v>7.5</v>
      </c>
      <c r="C3915" t="s">
        <v>6208</v>
      </c>
    </row>
    <row r="3916" spans="1:3" x14ac:dyDescent="0.45">
      <c r="A3916" t="s">
        <v>2103</v>
      </c>
      <c r="B3916">
        <v>7.5</v>
      </c>
      <c r="C3916" t="s">
        <v>1152</v>
      </c>
    </row>
    <row r="3917" spans="1:3" x14ac:dyDescent="0.45">
      <c r="A3917" t="s">
        <v>2103</v>
      </c>
      <c r="B3917">
        <v>7.5</v>
      </c>
      <c r="C3917" t="s">
        <v>6205</v>
      </c>
    </row>
    <row r="3918" spans="1:3" x14ac:dyDescent="0.45">
      <c r="A3918" t="s">
        <v>2104</v>
      </c>
      <c r="B3918">
        <v>7.3</v>
      </c>
      <c r="C3918" t="s">
        <v>6206</v>
      </c>
    </row>
    <row r="3919" spans="1:3" x14ac:dyDescent="0.45">
      <c r="A3919" t="s">
        <v>2104</v>
      </c>
      <c r="B3919">
        <v>7.3</v>
      </c>
      <c r="C3919" t="s">
        <v>1152</v>
      </c>
    </row>
    <row r="3920" spans="1:3" x14ac:dyDescent="0.45">
      <c r="A3920" t="s">
        <v>2104</v>
      </c>
      <c r="B3920">
        <v>7.3</v>
      </c>
      <c r="C3920" t="s">
        <v>3302</v>
      </c>
    </row>
    <row r="3921" spans="1:3" x14ac:dyDescent="0.45">
      <c r="A3921" t="s">
        <v>2105</v>
      </c>
      <c r="B3921">
        <v>5.7</v>
      </c>
      <c r="C3921" t="s">
        <v>565</v>
      </c>
    </row>
    <row r="3922" spans="1:3" x14ac:dyDescent="0.45">
      <c r="A3922" t="s">
        <v>2106</v>
      </c>
      <c r="B3922">
        <v>7.3</v>
      </c>
      <c r="C3922" t="s">
        <v>320</v>
      </c>
    </row>
    <row r="3923" spans="1:3" x14ac:dyDescent="0.45">
      <c r="A3923" t="s">
        <v>2106</v>
      </c>
      <c r="B3923">
        <v>7.3</v>
      </c>
      <c r="C3923" t="s">
        <v>1152</v>
      </c>
    </row>
    <row r="3924" spans="1:3" x14ac:dyDescent="0.45">
      <c r="A3924" t="s">
        <v>2106</v>
      </c>
      <c r="B3924">
        <v>7.3</v>
      </c>
      <c r="C3924" t="s">
        <v>6201</v>
      </c>
    </row>
    <row r="3925" spans="1:3" x14ac:dyDescent="0.45">
      <c r="A3925" t="s">
        <v>2107</v>
      </c>
      <c r="B3925">
        <v>7.2</v>
      </c>
      <c r="C3925" t="s">
        <v>565</v>
      </c>
    </row>
    <row r="3926" spans="1:3" x14ac:dyDescent="0.45">
      <c r="A3926" t="s">
        <v>2107</v>
      </c>
      <c r="B3926">
        <v>7.2</v>
      </c>
      <c r="C3926" t="s">
        <v>1152</v>
      </c>
    </row>
    <row r="3927" spans="1:3" x14ac:dyDescent="0.45">
      <c r="A3927" t="s">
        <v>2108</v>
      </c>
      <c r="B3927">
        <v>5.9</v>
      </c>
      <c r="C3927" t="s">
        <v>451</v>
      </c>
    </row>
    <row r="3928" spans="1:3" x14ac:dyDescent="0.45">
      <c r="A3928" t="s">
        <v>2108</v>
      </c>
      <c r="B3928">
        <v>5.9</v>
      </c>
      <c r="C3928" t="s">
        <v>565</v>
      </c>
    </row>
    <row r="3929" spans="1:3" x14ac:dyDescent="0.45">
      <c r="A3929" t="s">
        <v>2110</v>
      </c>
      <c r="B3929">
        <v>7.8</v>
      </c>
      <c r="C3929" t="s">
        <v>451</v>
      </c>
    </row>
    <row r="3930" spans="1:3" x14ac:dyDescent="0.45">
      <c r="A3930" t="s">
        <v>2110</v>
      </c>
      <c r="B3930">
        <v>7.8</v>
      </c>
      <c r="C3930" t="s">
        <v>320</v>
      </c>
    </row>
    <row r="3931" spans="1:3" x14ac:dyDescent="0.45">
      <c r="A3931" t="s">
        <v>2110</v>
      </c>
      <c r="B3931">
        <v>7.8</v>
      </c>
      <c r="C3931" t="s">
        <v>1152</v>
      </c>
    </row>
    <row r="3932" spans="1:3" x14ac:dyDescent="0.45">
      <c r="A3932" t="s">
        <v>2110</v>
      </c>
      <c r="B3932">
        <v>7.8</v>
      </c>
      <c r="C3932" t="s">
        <v>5546</v>
      </c>
    </row>
    <row r="3933" spans="1:3" x14ac:dyDescent="0.45">
      <c r="A3933" t="s">
        <v>2110</v>
      </c>
      <c r="B3933">
        <v>7.8</v>
      </c>
      <c r="C3933" t="s">
        <v>6207</v>
      </c>
    </row>
    <row r="3934" spans="1:3" x14ac:dyDescent="0.45">
      <c r="A3934" t="s">
        <v>2111</v>
      </c>
      <c r="B3934">
        <v>7.7</v>
      </c>
      <c r="C3934" t="s">
        <v>6208</v>
      </c>
    </row>
    <row r="3935" spans="1:3" x14ac:dyDescent="0.45">
      <c r="A3935" t="s">
        <v>2111</v>
      </c>
      <c r="B3935">
        <v>7.7</v>
      </c>
      <c r="C3935" t="s">
        <v>1152</v>
      </c>
    </row>
    <row r="3936" spans="1:3" x14ac:dyDescent="0.45">
      <c r="A3936" t="s">
        <v>2111</v>
      </c>
      <c r="B3936">
        <v>7.7</v>
      </c>
      <c r="C3936" t="s">
        <v>6209</v>
      </c>
    </row>
    <row r="3937" spans="1:3" x14ac:dyDescent="0.45">
      <c r="A3937" t="s">
        <v>2112</v>
      </c>
      <c r="B3937">
        <v>8.1</v>
      </c>
      <c r="C3937" t="s">
        <v>6206</v>
      </c>
    </row>
    <row r="3938" spans="1:3" x14ac:dyDescent="0.45">
      <c r="A3938" t="s">
        <v>2112</v>
      </c>
      <c r="B3938">
        <v>8.1</v>
      </c>
      <c r="C3938" t="s">
        <v>3302</v>
      </c>
    </row>
    <row r="3939" spans="1:3" x14ac:dyDescent="0.45">
      <c r="A3939" t="s">
        <v>2113</v>
      </c>
      <c r="B3939">
        <v>6.6</v>
      </c>
      <c r="C3939" t="s">
        <v>6206</v>
      </c>
    </row>
    <row r="3940" spans="1:3" x14ac:dyDescent="0.45">
      <c r="A3940" t="s">
        <v>2113</v>
      </c>
      <c r="B3940">
        <v>6.6</v>
      </c>
      <c r="C3940" t="s">
        <v>1152</v>
      </c>
    </row>
    <row r="3941" spans="1:3" x14ac:dyDescent="0.45">
      <c r="A3941" t="s">
        <v>2113</v>
      </c>
      <c r="B3941">
        <v>6.6</v>
      </c>
      <c r="C3941" t="s">
        <v>6203</v>
      </c>
    </row>
    <row r="3942" spans="1:3" x14ac:dyDescent="0.45">
      <c r="A3942" t="s">
        <v>2113</v>
      </c>
      <c r="B3942">
        <v>6.6</v>
      </c>
      <c r="C3942" t="s">
        <v>3302</v>
      </c>
    </row>
    <row r="3943" spans="1:3" x14ac:dyDescent="0.45">
      <c r="A3943" t="s">
        <v>2114</v>
      </c>
      <c r="B3943">
        <v>7.1</v>
      </c>
      <c r="C3943" t="s">
        <v>565</v>
      </c>
    </row>
    <row r="3944" spans="1:3" x14ac:dyDescent="0.45">
      <c r="A3944" t="s">
        <v>2114</v>
      </c>
      <c r="B3944">
        <v>7.1</v>
      </c>
      <c r="C3944" t="s">
        <v>5546</v>
      </c>
    </row>
    <row r="3945" spans="1:3" x14ac:dyDescent="0.45">
      <c r="A3945" t="s">
        <v>2115</v>
      </c>
      <c r="B3945">
        <v>5.9</v>
      </c>
      <c r="C3945" t="s">
        <v>565</v>
      </c>
    </row>
    <row r="3946" spans="1:3" x14ac:dyDescent="0.45">
      <c r="A3946" t="s">
        <v>2115</v>
      </c>
      <c r="B3946">
        <v>5.9</v>
      </c>
      <c r="C3946" t="s">
        <v>1152</v>
      </c>
    </row>
    <row r="3947" spans="1:3" x14ac:dyDescent="0.45">
      <c r="A3947" t="s">
        <v>2115</v>
      </c>
      <c r="B3947">
        <v>5.9</v>
      </c>
      <c r="C3947" t="s">
        <v>6199</v>
      </c>
    </row>
    <row r="3948" spans="1:3" x14ac:dyDescent="0.45">
      <c r="A3948" t="s">
        <v>2115</v>
      </c>
      <c r="B3948">
        <v>5.9</v>
      </c>
      <c r="C3948" t="s">
        <v>5546</v>
      </c>
    </row>
    <row r="3949" spans="1:3" x14ac:dyDescent="0.45">
      <c r="A3949" t="s">
        <v>2116</v>
      </c>
      <c r="B3949">
        <v>8</v>
      </c>
      <c r="C3949" t="s">
        <v>1152</v>
      </c>
    </row>
    <row r="3950" spans="1:3" x14ac:dyDescent="0.45">
      <c r="A3950" t="s">
        <v>2116</v>
      </c>
      <c r="B3950">
        <v>8</v>
      </c>
      <c r="C3950" t="s">
        <v>6204</v>
      </c>
    </row>
    <row r="3951" spans="1:3" x14ac:dyDescent="0.45">
      <c r="A3951" t="s">
        <v>2116</v>
      </c>
      <c r="B3951">
        <v>8</v>
      </c>
      <c r="C3951" t="s">
        <v>3302</v>
      </c>
    </row>
    <row r="3952" spans="1:3" x14ac:dyDescent="0.45">
      <c r="A3952" t="s">
        <v>2117</v>
      </c>
      <c r="B3952">
        <v>4.5999999999999996</v>
      </c>
      <c r="C3952" t="s">
        <v>565</v>
      </c>
    </row>
    <row r="3953" spans="1:3" x14ac:dyDescent="0.45">
      <c r="A3953" t="s">
        <v>2117</v>
      </c>
      <c r="B3953">
        <v>4.5999999999999996</v>
      </c>
      <c r="C3953" t="s">
        <v>6206</v>
      </c>
    </row>
    <row r="3954" spans="1:3" x14ac:dyDescent="0.45">
      <c r="A3954" t="s">
        <v>2119</v>
      </c>
      <c r="B3954">
        <v>6.1</v>
      </c>
      <c r="C3954" t="s">
        <v>320</v>
      </c>
    </row>
    <row r="3955" spans="1:3" x14ac:dyDescent="0.45">
      <c r="A3955" t="s">
        <v>2119</v>
      </c>
      <c r="B3955">
        <v>6.1</v>
      </c>
      <c r="C3955" t="s">
        <v>565</v>
      </c>
    </row>
    <row r="3956" spans="1:3" x14ac:dyDescent="0.45">
      <c r="A3956" t="s">
        <v>2119</v>
      </c>
      <c r="B3956">
        <v>6.1</v>
      </c>
      <c r="C3956" t="s">
        <v>6206</v>
      </c>
    </row>
    <row r="3957" spans="1:3" x14ac:dyDescent="0.45">
      <c r="A3957" t="s">
        <v>2119</v>
      </c>
      <c r="B3957">
        <v>6.1</v>
      </c>
      <c r="C3957" t="s">
        <v>5546</v>
      </c>
    </row>
    <row r="3958" spans="1:3" x14ac:dyDescent="0.45">
      <c r="A3958" t="s">
        <v>2121</v>
      </c>
      <c r="B3958">
        <v>6.4</v>
      </c>
      <c r="C3958" t="s">
        <v>565</v>
      </c>
    </row>
    <row r="3959" spans="1:3" x14ac:dyDescent="0.45">
      <c r="A3959" t="s">
        <v>2121</v>
      </c>
      <c r="B3959">
        <v>6.4</v>
      </c>
      <c r="C3959" t="s">
        <v>1152</v>
      </c>
    </row>
    <row r="3960" spans="1:3" x14ac:dyDescent="0.45">
      <c r="A3960" t="s">
        <v>2121</v>
      </c>
      <c r="B3960">
        <v>6.4</v>
      </c>
      <c r="C3960" t="s">
        <v>6201</v>
      </c>
    </row>
    <row r="3961" spans="1:3" x14ac:dyDescent="0.45">
      <c r="A3961" t="s">
        <v>2121</v>
      </c>
      <c r="B3961">
        <v>6.4</v>
      </c>
      <c r="C3961" t="s">
        <v>6199</v>
      </c>
    </row>
    <row r="3962" spans="1:3" x14ac:dyDescent="0.45">
      <c r="A3962" t="s">
        <v>2121</v>
      </c>
      <c r="B3962">
        <v>6.4</v>
      </c>
      <c r="C3962" t="s">
        <v>5546</v>
      </c>
    </row>
    <row r="3963" spans="1:3" x14ac:dyDescent="0.45">
      <c r="A3963" t="s">
        <v>2123</v>
      </c>
      <c r="B3963">
        <v>6</v>
      </c>
      <c r="C3963" t="s">
        <v>565</v>
      </c>
    </row>
    <row r="3964" spans="1:3" x14ac:dyDescent="0.45">
      <c r="A3964" t="s">
        <v>2123</v>
      </c>
      <c r="B3964">
        <v>6</v>
      </c>
      <c r="C3964" t="s">
        <v>5546</v>
      </c>
    </row>
    <row r="3965" spans="1:3" x14ac:dyDescent="0.45">
      <c r="A3965" t="s">
        <v>2125</v>
      </c>
      <c r="B3965">
        <v>5.2</v>
      </c>
      <c r="C3965" t="s">
        <v>2124</v>
      </c>
    </row>
    <row r="3966" spans="1:3" x14ac:dyDescent="0.45">
      <c r="A3966" t="s">
        <v>2126</v>
      </c>
      <c r="B3966">
        <v>7.6</v>
      </c>
      <c r="C3966" t="s">
        <v>1152</v>
      </c>
    </row>
    <row r="3967" spans="1:3" x14ac:dyDescent="0.45">
      <c r="A3967" t="s">
        <v>2126</v>
      </c>
      <c r="B3967">
        <v>7.6</v>
      </c>
      <c r="C3967" t="s">
        <v>6204</v>
      </c>
    </row>
    <row r="3968" spans="1:3" x14ac:dyDescent="0.45">
      <c r="A3968" t="s">
        <v>2126</v>
      </c>
      <c r="B3968">
        <v>7.6</v>
      </c>
      <c r="C3968" t="s">
        <v>3302</v>
      </c>
    </row>
    <row r="3969" spans="1:3" x14ac:dyDescent="0.45">
      <c r="A3969" t="s">
        <v>2127</v>
      </c>
      <c r="B3969">
        <v>6.4</v>
      </c>
      <c r="C3969" t="s">
        <v>451</v>
      </c>
    </row>
    <row r="3970" spans="1:3" x14ac:dyDescent="0.45">
      <c r="A3970" t="s">
        <v>2127</v>
      </c>
      <c r="B3970">
        <v>6.4</v>
      </c>
      <c r="C3970" t="s">
        <v>1152</v>
      </c>
    </row>
    <row r="3971" spans="1:3" x14ac:dyDescent="0.45">
      <c r="A3971" t="s">
        <v>2127</v>
      </c>
      <c r="B3971">
        <v>6.4</v>
      </c>
      <c r="C3971" t="s">
        <v>3302</v>
      </c>
    </row>
    <row r="3972" spans="1:3" x14ac:dyDescent="0.45">
      <c r="A3972" t="s">
        <v>2127</v>
      </c>
      <c r="B3972">
        <v>6.4</v>
      </c>
      <c r="C3972" t="s">
        <v>6207</v>
      </c>
    </row>
    <row r="3973" spans="1:3" x14ac:dyDescent="0.45">
      <c r="A3973" t="s">
        <v>2130</v>
      </c>
      <c r="B3973">
        <v>6.1</v>
      </c>
      <c r="C3973" t="s">
        <v>565</v>
      </c>
    </row>
    <row r="3974" spans="1:3" x14ac:dyDescent="0.45">
      <c r="A3974" t="s">
        <v>2130</v>
      </c>
      <c r="B3974">
        <v>6.1</v>
      </c>
      <c r="C3974" t="s">
        <v>1152</v>
      </c>
    </row>
    <row r="3975" spans="1:3" x14ac:dyDescent="0.45">
      <c r="A3975" t="s">
        <v>2130</v>
      </c>
      <c r="B3975">
        <v>6.1</v>
      </c>
      <c r="C3975" t="s">
        <v>5546</v>
      </c>
    </row>
    <row r="3976" spans="1:3" x14ac:dyDescent="0.45">
      <c r="A3976" t="s">
        <v>2131</v>
      </c>
      <c r="B3976">
        <v>6.1</v>
      </c>
      <c r="C3976" t="s">
        <v>451</v>
      </c>
    </row>
    <row r="3977" spans="1:3" x14ac:dyDescent="0.45">
      <c r="A3977" t="s">
        <v>2131</v>
      </c>
      <c r="B3977">
        <v>6.1</v>
      </c>
      <c r="C3977" t="s">
        <v>320</v>
      </c>
    </row>
    <row r="3978" spans="1:3" x14ac:dyDescent="0.45">
      <c r="A3978" t="s">
        <v>2131</v>
      </c>
      <c r="B3978">
        <v>6.1</v>
      </c>
      <c r="C3978" t="s">
        <v>565</v>
      </c>
    </row>
    <row r="3979" spans="1:3" x14ac:dyDescent="0.45">
      <c r="A3979" t="s">
        <v>2131</v>
      </c>
      <c r="B3979">
        <v>6.1</v>
      </c>
      <c r="C3979" t="s">
        <v>6201</v>
      </c>
    </row>
    <row r="3980" spans="1:3" x14ac:dyDescent="0.45">
      <c r="A3980" t="s">
        <v>2131</v>
      </c>
      <c r="B3980">
        <v>6.1</v>
      </c>
      <c r="C3980" t="s">
        <v>3824</v>
      </c>
    </row>
    <row r="3981" spans="1:3" x14ac:dyDescent="0.45">
      <c r="A3981" t="s">
        <v>2133</v>
      </c>
      <c r="B3981">
        <v>5.2</v>
      </c>
      <c r="C3981" t="s">
        <v>451</v>
      </c>
    </row>
    <row r="3982" spans="1:3" x14ac:dyDescent="0.45">
      <c r="A3982" t="s">
        <v>2133</v>
      </c>
      <c r="B3982">
        <v>5.2</v>
      </c>
      <c r="C3982" t="s">
        <v>2124</v>
      </c>
    </row>
    <row r="3983" spans="1:3" x14ac:dyDescent="0.45">
      <c r="A3983" t="s">
        <v>2135</v>
      </c>
      <c r="B3983">
        <v>7.7</v>
      </c>
      <c r="C3983" t="s">
        <v>451</v>
      </c>
    </row>
    <row r="3984" spans="1:3" x14ac:dyDescent="0.45">
      <c r="A3984" t="s">
        <v>2135</v>
      </c>
      <c r="B3984">
        <v>7.7</v>
      </c>
      <c r="C3984" t="s">
        <v>320</v>
      </c>
    </row>
    <row r="3985" spans="1:3" x14ac:dyDescent="0.45">
      <c r="A3985" t="s">
        <v>2135</v>
      </c>
      <c r="B3985">
        <v>7.7</v>
      </c>
      <c r="C3985" t="s">
        <v>1152</v>
      </c>
    </row>
    <row r="3986" spans="1:3" x14ac:dyDescent="0.45">
      <c r="A3986" t="s">
        <v>2135</v>
      </c>
      <c r="B3986">
        <v>7.7</v>
      </c>
      <c r="C3986" t="s">
        <v>5546</v>
      </c>
    </row>
    <row r="3987" spans="1:3" x14ac:dyDescent="0.45">
      <c r="A3987" t="s">
        <v>2135</v>
      </c>
      <c r="B3987">
        <v>7.7</v>
      </c>
      <c r="C3987" t="s">
        <v>3302</v>
      </c>
    </row>
    <row r="3988" spans="1:3" x14ac:dyDescent="0.45">
      <c r="A3988" t="s">
        <v>2136</v>
      </c>
      <c r="B3988">
        <v>7.3</v>
      </c>
      <c r="C3988" t="s">
        <v>6206</v>
      </c>
    </row>
    <row r="3989" spans="1:3" x14ac:dyDescent="0.45">
      <c r="A3989" t="s">
        <v>2136</v>
      </c>
      <c r="B3989">
        <v>7.3</v>
      </c>
      <c r="C3989" t="s">
        <v>1152</v>
      </c>
    </row>
    <row r="3990" spans="1:3" x14ac:dyDescent="0.45">
      <c r="A3990" t="s">
        <v>2136</v>
      </c>
      <c r="B3990">
        <v>7.3</v>
      </c>
      <c r="C3990" t="s">
        <v>3302</v>
      </c>
    </row>
    <row r="3991" spans="1:3" x14ac:dyDescent="0.45">
      <c r="A3991" t="s">
        <v>2137</v>
      </c>
      <c r="B3991">
        <v>6.9</v>
      </c>
      <c r="C3991" t="s">
        <v>451</v>
      </c>
    </row>
    <row r="3992" spans="1:3" x14ac:dyDescent="0.45">
      <c r="A3992" t="s">
        <v>2137</v>
      </c>
      <c r="B3992">
        <v>6.9</v>
      </c>
      <c r="C3992" t="s">
        <v>6203</v>
      </c>
    </row>
    <row r="3993" spans="1:3" x14ac:dyDescent="0.45">
      <c r="A3993" t="s">
        <v>2137</v>
      </c>
      <c r="B3993">
        <v>6.9</v>
      </c>
      <c r="C3993" t="s">
        <v>3302</v>
      </c>
    </row>
    <row r="3994" spans="1:3" x14ac:dyDescent="0.45">
      <c r="A3994" t="s">
        <v>2138</v>
      </c>
      <c r="B3994">
        <v>8.5</v>
      </c>
      <c r="C3994" t="s">
        <v>1152</v>
      </c>
    </row>
    <row r="3995" spans="1:3" x14ac:dyDescent="0.45">
      <c r="A3995" t="s">
        <v>2138</v>
      </c>
      <c r="B3995">
        <v>8.5</v>
      </c>
      <c r="C3995" t="s">
        <v>6203</v>
      </c>
    </row>
    <row r="3996" spans="1:3" x14ac:dyDescent="0.45">
      <c r="A3996" t="s">
        <v>2138</v>
      </c>
      <c r="B3996">
        <v>8.5</v>
      </c>
      <c r="C3996" t="s">
        <v>3824</v>
      </c>
    </row>
    <row r="3997" spans="1:3" x14ac:dyDescent="0.45">
      <c r="A3997" t="s">
        <v>2138</v>
      </c>
      <c r="B3997">
        <v>8.5</v>
      </c>
      <c r="C3997" t="s">
        <v>3302</v>
      </c>
    </row>
    <row r="3998" spans="1:3" x14ac:dyDescent="0.45">
      <c r="A3998" t="s">
        <v>2139</v>
      </c>
      <c r="B3998">
        <v>6.3</v>
      </c>
      <c r="C3998" t="s">
        <v>565</v>
      </c>
    </row>
    <row r="3999" spans="1:3" x14ac:dyDescent="0.45">
      <c r="A3999" t="s">
        <v>2139</v>
      </c>
      <c r="B3999">
        <v>6.3</v>
      </c>
      <c r="C3999" t="s">
        <v>6206</v>
      </c>
    </row>
    <row r="4000" spans="1:3" x14ac:dyDescent="0.45">
      <c r="A4000" t="s">
        <v>2141</v>
      </c>
      <c r="B4000">
        <v>5.9</v>
      </c>
      <c r="C4000" t="s">
        <v>320</v>
      </c>
    </row>
    <row r="4001" spans="1:3" x14ac:dyDescent="0.45">
      <c r="A4001" t="s">
        <v>2141</v>
      </c>
      <c r="B4001">
        <v>5.9</v>
      </c>
      <c r="C4001" t="s">
        <v>6200</v>
      </c>
    </row>
    <row r="4002" spans="1:3" x14ac:dyDescent="0.45">
      <c r="A4002" t="s">
        <v>2141</v>
      </c>
      <c r="B4002">
        <v>5.9</v>
      </c>
      <c r="C4002" t="s">
        <v>565</v>
      </c>
    </row>
    <row r="4003" spans="1:3" x14ac:dyDescent="0.45">
      <c r="A4003" t="s">
        <v>2141</v>
      </c>
      <c r="B4003">
        <v>5.9</v>
      </c>
      <c r="C4003" t="s">
        <v>6201</v>
      </c>
    </row>
    <row r="4004" spans="1:3" x14ac:dyDescent="0.45">
      <c r="A4004" t="s">
        <v>2141</v>
      </c>
      <c r="B4004">
        <v>5.9</v>
      </c>
      <c r="C4004" t="s">
        <v>3824</v>
      </c>
    </row>
    <row r="4005" spans="1:3" x14ac:dyDescent="0.45">
      <c r="A4005" t="s">
        <v>2142</v>
      </c>
      <c r="B4005">
        <v>7.8</v>
      </c>
      <c r="C4005" t="s">
        <v>451</v>
      </c>
    </row>
    <row r="4006" spans="1:3" x14ac:dyDescent="0.45">
      <c r="A4006" t="s">
        <v>2142</v>
      </c>
      <c r="B4006">
        <v>7.8</v>
      </c>
      <c r="C4006" t="s">
        <v>320</v>
      </c>
    </row>
    <row r="4007" spans="1:3" x14ac:dyDescent="0.45">
      <c r="A4007" t="s">
        <v>2142</v>
      </c>
      <c r="B4007">
        <v>7.8</v>
      </c>
      <c r="C4007" t="s">
        <v>1152</v>
      </c>
    </row>
    <row r="4008" spans="1:3" x14ac:dyDescent="0.45">
      <c r="A4008" t="s">
        <v>2142</v>
      </c>
      <c r="B4008">
        <v>7.8</v>
      </c>
      <c r="C4008" t="s">
        <v>3302</v>
      </c>
    </row>
    <row r="4009" spans="1:3" x14ac:dyDescent="0.45">
      <c r="A4009" t="s">
        <v>2144</v>
      </c>
      <c r="B4009">
        <v>6.7</v>
      </c>
      <c r="C4009" t="s">
        <v>451</v>
      </c>
    </row>
    <row r="4010" spans="1:3" x14ac:dyDescent="0.45">
      <c r="A4010" t="s">
        <v>2144</v>
      </c>
      <c r="B4010">
        <v>6.7</v>
      </c>
      <c r="C4010" t="s">
        <v>320</v>
      </c>
    </row>
    <row r="4011" spans="1:3" x14ac:dyDescent="0.45">
      <c r="A4011" t="s">
        <v>2144</v>
      </c>
      <c r="B4011">
        <v>6.7</v>
      </c>
      <c r="C4011" t="s">
        <v>3302</v>
      </c>
    </row>
    <row r="4012" spans="1:3" x14ac:dyDescent="0.45">
      <c r="A4012" t="s">
        <v>2146</v>
      </c>
      <c r="B4012">
        <v>6.4</v>
      </c>
      <c r="C4012" t="s">
        <v>451</v>
      </c>
    </row>
    <row r="4013" spans="1:3" x14ac:dyDescent="0.45">
      <c r="A4013" t="s">
        <v>2146</v>
      </c>
      <c r="B4013">
        <v>6.4</v>
      </c>
      <c r="C4013" t="s">
        <v>320</v>
      </c>
    </row>
    <row r="4014" spans="1:3" x14ac:dyDescent="0.45">
      <c r="A4014" t="s">
        <v>2146</v>
      </c>
      <c r="B4014">
        <v>6.4</v>
      </c>
      <c r="C4014" t="s">
        <v>3824</v>
      </c>
    </row>
    <row r="4015" spans="1:3" x14ac:dyDescent="0.45">
      <c r="A4015" t="s">
        <v>2146</v>
      </c>
      <c r="B4015">
        <v>6.4</v>
      </c>
      <c r="C4015" t="s">
        <v>3302</v>
      </c>
    </row>
    <row r="4016" spans="1:3" x14ac:dyDescent="0.45">
      <c r="A4016" t="s">
        <v>2147</v>
      </c>
      <c r="B4016">
        <v>5.9</v>
      </c>
      <c r="C4016" t="s">
        <v>565</v>
      </c>
    </row>
    <row r="4017" spans="1:3" x14ac:dyDescent="0.45">
      <c r="A4017" t="s">
        <v>2147</v>
      </c>
      <c r="B4017">
        <v>5.9</v>
      </c>
      <c r="C4017" t="s">
        <v>6206</v>
      </c>
    </row>
    <row r="4018" spans="1:3" x14ac:dyDescent="0.45">
      <c r="A4018" t="s">
        <v>2147</v>
      </c>
      <c r="B4018">
        <v>5.9</v>
      </c>
      <c r="C4018" t="s">
        <v>5546</v>
      </c>
    </row>
    <row r="4019" spans="1:3" x14ac:dyDescent="0.45">
      <c r="A4019" t="s">
        <v>2148</v>
      </c>
      <c r="B4019">
        <v>6.6</v>
      </c>
      <c r="C4019" t="s">
        <v>6203</v>
      </c>
    </row>
    <row r="4020" spans="1:3" x14ac:dyDescent="0.45">
      <c r="A4020" t="s">
        <v>2148</v>
      </c>
      <c r="B4020">
        <v>6.6</v>
      </c>
      <c r="C4020" t="s">
        <v>3302</v>
      </c>
    </row>
    <row r="4021" spans="1:3" x14ac:dyDescent="0.45">
      <c r="A4021" t="s">
        <v>2150</v>
      </c>
      <c r="B4021">
        <v>6.8</v>
      </c>
      <c r="C4021" t="s">
        <v>1152</v>
      </c>
    </row>
    <row r="4022" spans="1:3" x14ac:dyDescent="0.45">
      <c r="A4022" t="s">
        <v>2150</v>
      </c>
      <c r="B4022">
        <v>6.8</v>
      </c>
      <c r="C4022" t="s">
        <v>6199</v>
      </c>
    </row>
    <row r="4023" spans="1:3" x14ac:dyDescent="0.45">
      <c r="A4023" t="s">
        <v>2150</v>
      </c>
      <c r="B4023">
        <v>6.8</v>
      </c>
      <c r="C4023" t="s">
        <v>5546</v>
      </c>
    </row>
    <row r="4024" spans="1:3" x14ac:dyDescent="0.45">
      <c r="A4024" t="s">
        <v>2151</v>
      </c>
      <c r="B4024">
        <v>6.5</v>
      </c>
      <c r="C4024" t="s">
        <v>2124</v>
      </c>
    </row>
    <row r="4025" spans="1:3" x14ac:dyDescent="0.45">
      <c r="A4025" t="s">
        <v>2151</v>
      </c>
      <c r="B4025">
        <v>6.5</v>
      </c>
      <c r="C4025" t="s">
        <v>6203</v>
      </c>
    </row>
    <row r="4026" spans="1:3" x14ac:dyDescent="0.45">
      <c r="A4026" t="s">
        <v>2151</v>
      </c>
      <c r="B4026">
        <v>6.5</v>
      </c>
      <c r="C4026" t="s">
        <v>3302</v>
      </c>
    </row>
    <row r="4027" spans="1:3" x14ac:dyDescent="0.45">
      <c r="A4027" t="s">
        <v>2153</v>
      </c>
      <c r="B4027">
        <v>6.6</v>
      </c>
      <c r="C4027" t="s">
        <v>565</v>
      </c>
    </row>
    <row r="4028" spans="1:3" x14ac:dyDescent="0.45">
      <c r="A4028" t="s">
        <v>2153</v>
      </c>
      <c r="B4028">
        <v>6.6</v>
      </c>
      <c r="C4028" t="s">
        <v>1152</v>
      </c>
    </row>
    <row r="4029" spans="1:3" x14ac:dyDescent="0.45">
      <c r="A4029" t="s">
        <v>2153</v>
      </c>
      <c r="B4029">
        <v>6.6</v>
      </c>
      <c r="C4029" t="s">
        <v>6201</v>
      </c>
    </row>
    <row r="4030" spans="1:3" x14ac:dyDescent="0.45">
      <c r="A4030" t="s">
        <v>2153</v>
      </c>
      <c r="B4030">
        <v>6.6</v>
      </c>
      <c r="C4030" t="s">
        <v>6199</v>
      </c>
    </row>
    <row r="4031" spans="1:3" x14ac:dyDescent="0.45">
      <c r="A4031" t="s">
        <v>2155</v>
      </c>
      <c r="B4031">
        <v>5.8</v>
      </c>
      <c r="C4031" t="s">
        <v>565</v>
      </c>
    </row>
    <row r="4032" spans="1:3" x14ac:dyDescent="0.45">
      <c r="A4032" t="s">
        <v>2155</v>
      </c>
      <c r="B4032">
        <v>5.8</v>
      </c>
      <c r="C4032" t="s">
        <v>5546</v>
      </c>
    </row>
    <row r="4033" spans="1:3" x14ac:dyDescent="0.45">
      <c r="A4033" t="s">
        <v>2157</v>
      </c>
      <c r="B4033">
        <v>6.9</v>
      </c>
      <c r="C4033" t="s">
        <v>6208</v>
      </c>
    </row>
    <row r="4034" spans="1:3" x14ac:dyDescent="0.45">
      <c r="A4034" t="s">
        <v>2157</v>
      </c>
      <c r="B4034">
        <v>6.9</v>
      </c>
      <c r="C4034" t="s">
        <v>1152</v>
      </c>
    </row>
    <row r="4035" spans="1:3" x14ac:dyDescent="0.45">
      <c r="A4035" t="s">
        <v>2157</v>
      </c>
      <c r="B4035">
        <v>6.9</v>
      </c>
      <c r="C4035" t="s">
        <v>6209</v>
      </c>
    </row>
    <row r="4036" spans="1:3" x14ac:dyDescent="0.45">
      <c r="A4036" t="s">
        <v>2157</v>
      </c>
      <c r="B4036">
        <v>6.9</v>
      </c>
      <c r="C4036" t="s">
        <v>6202</v>
      </c>
    </row>
    <row r="4037" spans="1:3" x14ac:dyDescent="0.45">
      <c r="A4037" t="s">
        <v>2158</v>
      </c>
      <c r="B4037">
        <v>7.1</v>
      </c>
      <c r="C4037" t="s">
        <v>6206</v>
      </c>
    </row>
    <row r="4038" spans="1:3" x14ac:dyDescent="0.45">
      <c r="A4038" t="s">
        <v>2158</v>
      </c>
      <c r="B4038">
        <v>7.1</v>
      </c>
      <c r="C4038" t="s">
        <v>1152</v>
      </c>
    </row>
    <row r="4039" spans="1:3" x14ac:dyDescent="0.45">
      <c r="A4039" t="s">
        <v>2158</v>
      </c>
      <c r="B4039">
        <v>7.1</v>
      </c>
      <c r="C4039" t="s">
        <v>3302</v>
      </c>
    </row>
    <row r="4040" spans="1:3" x14ac:dyDescent="0.45">
      <c r="A4040" t="s">
        <v>2159</v>
      </c>
      <c r="B4040">
        <v>5.8</v>
      </c>
      <c r="C4040" t="s">
        <v>2124</v>
      </c>
    </row>
    <row r="4041" spans="1:3" x14ac:dyDescent="0.45">
      <c r="A4041" t="s">
        <v>2159</v>
      </c>
      <c r="B4041">
        <v>5.8</v>
      </c>
      <c r="C4041" t="s">
        <v>6203</v>
      </c>
    </row>
    <row r="4042" spans="1:3" x14ac:dyDescent="0.45">
      <c r="A4042" t="s">
        <v>2159</v>
      </c>
      <c r="B4042">
        <v>5.8</v>
      </c>
      <c r="C4042" t="s">
        <v>3302</v>
      </c>
    </row>
    <row r="4043" spans="1:3" x14ac:dyDescent="0.45">
      <c r="A4043" t="s">
        <v>2161</v>
      </c>
      <c r="B4043">
        <v>7.2</v>
      </c>
      <c r="C4043" t="s">
        <v>1152</v>
      </c>
    </row>
    <row r="4044" spans="1:3" x14ac:dyDescent="0.45">
      <c r="A4044" t="s">
        <v>2161</v>
      </c>
      <c r="B4044">
        <v>7.2</v>
      </c>
      <c r="C4044" t="s">
        <v>6204</v>
      </c>
    </row>
    <row r="4045" spans="1:3" x14ac:dyDescent="0.45">
      <c r="A4045" t="s">
        <v>2162</v>
      </c>
      <c r="B4045">
        <v>6</v>
      </c>
      <c r="C4045" t="s">
        <v>320</v>
      </c>
    </row>
    <row r="4046" spans="1:3" x14ac:dyDescent="0.45">
      <c r="A4046" t="s">
        <v>2162</v>
      </c>
      <c r="B4046">
        <v>6</v>
      </c>
      <c r="C4046" t="s">
        <v>1152</v>
      </c>
    </row>
    <row r="4047" spans="1:3" x14ac:dyDescent="0.45">
      <c r="A4047" t="s">
        <v>2162</v>
      </c>
      <c r="B4047">
        <v>6</v>
      </c>
      <c r="C4047" t="s">
        <v>5546</v>
      </c>
    </row>
    <row r="4048" spans="1:3" x14ac:dyDescent="0.45">
      <c r="A4048" t="s">
        <v>2164</v>
      </c>
      <c r="B4048">
        <v>4.7</v>
      </c>
      <c r="C4048" t="s">
        <v>451</v>
      </c>
    </row>
    <row r="4049" spans="1:3" x14ac:dyDescent="0.45">
      <c r="A4049" t="s">
        <v>2164</v>
      </c>
      <c r="B4049">
        <v>4.7</v>
      </c>
      <c r="C4049" t="s">
        <v>2124</v>
      </c>
    </row>
    <row r="4050" spans="1:3" x14ac:dyDescent="0.45">
      <c r="A4050" t="s">
        <v>2164</v>
      </c>
      <c r="B4050">
        <v>4.7</v>
      </c>
      <c r="C4050" t="s">
        <v>3824</v>
      </c>
    </row>
    <row r="4051" spans="1:3" x14ac:dyDescent="0.45">
      <c r="A4051" t="s">
        <v>2164</v>
      </c>
      <c r="B4051">
        <v>4.7</v>
      </c>
      <c r="C4051" t="s">
        <v>3302</v>
      </c>
    </row>
    <row r="4052" spans="1:3" x14ac:dyDescent="0.45">
      <c r="A4052" t="s">
        <v>2165</v>
      </c>
      <c r="B4052">
        <v>5.2</v>
      </c>
      <c r="C4052" t="s">
        <v>565</v>
      </c>
    </row>
    <row r="4053" spans="1:3" x14ac:dyDescent="0.45">
      <c r="A4053" t="s">
        <v>2165</v>
      </c>
      <c r="B4053">
        <v>5.2</v>
      </c>
      <c r="C4053" t="s">
        <v>6201</v>
      </c>
    </row>
    <row r="4054" spans="1:3" x14ac:dyDescent="0.45">
      <c r="A4054" t="s">
        <v>2166</v>
      </c>
      <c r="B4054">
        <v>5.5</v>
      </c>
      <c r="C4054" t="s">
        <v>1152</v>
      </c>
    </row>
    <row r="4055" spans="1:3" x14ac:dyDescent="0.45">
      <c r="A4055" t="s">
        <v>2166</v>
      </c>
      <c r="B4055">
        <v>5.5</v>
      </c>
      <c r="C4055" t="s">
        <v>5546</v>
      </c>
    </row>
    <row r="4056" spans="1:3" x14ac:dyDescent="0.45">
      <c r="A4056" t="s">
        <v>2169</v>
      </c>
      <c r="B4056">
        <v>7</v>
      </c>
      <c r="C4056" t="s">
        <v>320</v>
      </c>
    </row>
    <row r="4057" spans="1:3" x14ac:dyDescent="0.45">
      <c r="A4057" t="s">
        <v>2169</v>
      </c>
      <c r="B4057">
        <v>7</v>
      </c>
      <c r="C4057" t="s">
        <v>565</v>
      </c>
    </row>
    <row r="4058" spans="1:3" x14ac:dyDescent="0.45">
      <c r="A4058" t="s">
        <v>2169</v>
      </c>
      <c r="B4058">
        <v>7</v>
      </c>
      <c r="C4058" t="s">
        <v>3824</v>
      </c>
    </row>
    <row r="4059" spans="1:3" x14ac:dyDescent="0.45">
      <c r="A4059" t="s">
        <v>2170</v>
      </c>
      <c r="B4059">
        <v>5.8</v>
      </c>
      <c r="C4059" t="s">
        <v>565</v>
      </c>
    </row>
    <row r="4060" spans="1:3" x14ac:dyDescent="0.45">
      <c r="A4060" t="s">
        <v>2170</v>
      </c>
      <c r="B4060">
        <v>5.8</v>
      </c>
      <c r="C4060" t="s">
        <v>1152</v>
      </c>
    </row>
    <row r="4061" spans="1:3" x14ac:dyDescent="0.45">
      <c r="A4061" t="s">
        <v>2171</v>
      </c>
      <c r="B4061">
        <v>6.2</v>
      </c>
      <c r="C4061" t="s">
        <v>2124</v>
      </c>
    </row>
    <row r="4062" spans="1:3" x14ac:dyDescent="0.45">
      <c r="A4062" t="s">
        <v>2171</v>
      </c>
      <c r="B4062">
        <v>6.2</v>
      </c>
      <c r="C4062" t="s">
        <v>6203</v>
      </c>
    </row>
    <row r="4063" spans="1:3" x14ac:dyDescent="0.45">
      <c r="A4063" t="s">
        <v>2172</v>
      </c>
      <c r="B4063">
        <v>6.5</v>
      </c>
      <c r="C4063" t="s">
        <v>6203</v>
      </c>
    </row>
    <row r="4064" spans="1:3" x14ac:dyDescent="0.45">
      <c r="A4064" t="s">
        <v>2172</v>
      </c>
      <c r="B4064">
        <v>6.5</v>
      </c>
      <c r="C4064" t="s">
        <v>3302</v>
      </c>
    </row>
    <row r="4065" spans="1:3" x14ac:dyDescent="0.45">
      <c r="A4065" t="s">
        <v>2173</v>
      </c>
      <c r="B4065">
        <v>7.2</v>
      </c>
      <c r="C4065" t="s">
        <v>6208</v>
      </c>
    </row>
    <row r="4066" spans="1:3" x14ac:dyDescent="0.45">
      <c r="A4066" t="s">
        <v>2173</v>
      </c>
      <c r="B4066">
        <v>7.2</v>
      </c>
      <c r="C4066" t="s">
        <v>1152</v>
      </c>
    </row>
    <row r="4067" spans="1:3" x14ac:dyDescent="0.45">
      <c r="A4067" t="s">
        <v>2173</v>
      </c>
      <c r="B4067">
        <v>7.2</v>
      </c>
      <c r="C4067" t="s">
        <v>6209</v>
      </c>
    </row>
    <row r="4068" spans="1:3" x14ac:dyDescent="0.45">
      <c r="A4068" t="s">
        <v>2173</v>
      </c>
      <c r="B4068">
        <v>7.2</v>
      </c>
      <c r="C4068" t="s">
        <v>6202</v>
      </c>
    </row>
    <row r="4069" spans="1:3" x14ac:dyDescent="0.45">
      <c r="A4069" t="s">
        <v>2175</v>
      </c>
      <c r="B4069">
        <v>5.0999999999999996</v>
      </c>
      <c r="C4069" t="s">
        <v>565</v>
      </c>
    </row>
    <row r="4070" spans="1:3" x14ac:dyDescent="0.45">
      <c r="A4070" t="s">
        <v>2178</v>
      </c>
      <c r="B4070">
        <v>4.7</v>
      </c>
      <c r="C4070" t="s">
        <v>565</v>
      </c>
    </row>
    <row r="4071" spans="1:3" x14ac:dyDescent="0.45">
      <c r="A4071" t="s">
        <v>2178</v>
      </c>
      <c r="B4071">
        <v>4.7</v>
      </c>
      <c r="C4071" t="s">
        <v>1152</v>
      </c>
    </row>
    <row r="4072" spans="1:3" x14ac:dyDescent="0.45">
      <c r="A4072" t="s">
        <v>2179</v>
      </c>
      <c r="B4072">
        <v>5.9</v>
      </c>
      <c r="C4072" t="s">
        <v>2124</v>
      </c>
    </row>
    <row r="4073" spans="1:3" x14ac:dyDescent="0.45">
      <c r="A4073" t="s">
        <v>2181</v>
      </c>
      <c r="B4073">
        <v>5.8</v>
      </c>
      <c r="C4073" t="s">
        <v>565</v>
      </c>
    </row>
    <row r="4074" spans="1:3" x14ac:dyDescent="0.45">
      <c r="A4074" t="s">
        <v>2181</v>
      </c>
      <c r="B4074">
        <v>5.8</v>
      </c>
      <c r="C4074" t="s">
        <v>6206</v>
      </c>
    </row>
    <row r="4075" spans="1:3" x14ac:dyDescent="0.45">
      <c r="A4075" t="s">
        <v>2181</v>
      </c>
      <c r="B4075">
        <v>5.8</v>
      </c>
      <c r="C4075" t="s">
        <v>5546</v>
      </c>
    </row>
    <row r="4076" spans="1:3" x14ac:dyDescent="0.45">
      <c r="A4076" t="s">
        <v>2182</v>
      </c>
      <c r="B4076">
        <v>7.2</v>
      </c>
      <c r="C4076" t="s">
        <v>1152</v>
      </c>
    </row>
    <row r="4077" spans="1:3" x14ac:dyDescent="0.45">
      <c r="A4077" t="s">
        <v>2183</v>
      </c>
      <c r="B4077">
        <v>6.2</v>
      </c>
      <c r="C4077" t="s">
        <v>565</v>
      </c>
    </row>
    <row r="4078" spans="1:3" x14ac:dyDescent="0.45">
      <c r="A4078" t="s">
        <v>2183</v>
      </c>
      <c r="B4078">
        <v>6.2</v>
      </c>
      <c r="C4078" t="s">
        <v>1152</v>
      </c>
    </row>
    <row r="4079" spans="1:3" x14ac:dyDescent="0.45">
      <c r="A4079" t="s">
        <v>2183</v>
      </c>
      <c r="B4079">
        <v>6.2</v>
      </c>
      <c r="C4079" t="s">
        <v>5546</v>
      </c>
    </row>
    <row r="4080" spans="1:3" x14ac:dyDescent="0.45">
      <c r="A4080" t="s">
        <v>2183</v>
      </c>
      <c r="B4080">
        <v>6.2</v>
      </c>
      <c r="C4080" t="s">
        <v>6205</v>
      </c>
    </row>
    <row r="4081" spans="1:3" x14ac:dyDescent="0.45">
      <c r="A4081" t="s">
        <v>2184</v>
      </c>
      <c r="B4081">
        <v>5.7</v>
      </c>
      <c r="C4081" t="s">
        <v>565</v>
      </c>
    </row>
    <row r="4082" spans="1:3" x14ac:dyDescent="0.45">
      <c r="A4082" t="s">
        <v>2184</v>
      </c>
      <c r="B4082">
        <v>5.7</v>
      </c>
      <c r="C4082" t="s">
        <v>1152</v>
      </c>
    </row>
    <row r="4083" spans="1:3" x14ac:dyDescent="0.45">
      <c r="A4083" t="s">
        <v>2185</v>
      </c>
      <c r="B4083">
        <v>6.1</v>
      </c>
      <c r="C4083" t="s">
        <v>565</v>
      </c>
    </row>
    <row r="4084" spans="1:3" x14ac:dyDescent="0.45">
      <c r="A4084" t="s">
        <v>2185</v>
      </c>
      <c r="B4084">
        <v>6.1</v>
      </c>
      <c r="C4084" t="s">
        <v>4585</v>
      </c>
    </row>
    <row r="4085" spans="1:3" x14ac:dyDescent="0.45">
      <c r="A4085" t="s">
        <v>2187</v>
      </c>
      <c r="B4085">
        <v>6</v>
      </c>
      <c r="C4085" t="s">
        <v>451</v>
      </c>
    </row>
    <row r="4086" spans="1:3" x14ac:dyDescent="0.45">
      <c r="A4086" t="s">
        <v>2187</v>
      </c>
      <c r="B4086">
        <v>6</v>
      </c>
      <c r="C4086" t="s">
        <v>320</v>
      </c>
    </row>
    <row r="4087" spans="1:3" x14ac:dyDescent="0.45">
      <c r="A4087" t="s">
        <v>2187</v>
      </c>
      <c r="B4087">
        <v>6</v>
      </c>
      <c r="C4087" t="s">
        <v>6206</v>
      </c>
    </row>
    <row r="4088" spans="1:3" x14ac:dyDescent="0.45">
      <c r="A4088" t="s">
        <v>2187</v>
      </c>
      <c r="B4088">
        <v>6</v>
      </c>
      <c r="C4088" t="s">
        <v>6199</v>
      </c>
    </row>
    <row r="4089" spans="1:3" x14ac:dyDescent="0.45">
      <c r="A4089" t="s">
        <v>2187</v>
      </c>
      <c r="B4089">
        <v>6</v>
      </c>
      <c r="C4089" t="s">
        <v>6203</v>
      </c>
    </row>
    <row r="4090" spans="1:3" x14ac:dyDescent="0.45">
      <c r="A4090" t="s">
        <v>2187</v>
      </c>
      <c r="B4090">
        <v>6</v>
      </c>
      <c r="C4090" t="s">
        <v>3302</v>
      </c>
    </row>
    <row r="4091" spans="1:3" x14ac:dyDescent="0.45">
      <c r="A4091" t="s">
        <v>2190</v>
      </c>
      <c r="B4091">
        <v>6.9</v>
      </c>
      <c r="C4091" t="s">
        <v>320</v>
      </c>
    </row>
    <row r="4092" spans="1:3" x14ac:dyDescent="0.45">
      <c r="A4092" t="s">
        <v>2190</v>
      </c>
      <c r="B4092">
        <v>6.9</v>
      </c>
      <c r="C4092" t="s">
        <v>1152</v>
      </c>
    </row>
    <row r="4093" spans="1:3" x14ac:dyDescent="0.45">
      <c r="A4093" t="s">
        <v>2190</v>
      </c>
      <c r="B4093">
        <v>6.9</v>
      </c>
      <c r="C4093" t="s">
        <v>6203</v>
      </c>
    </row>
    <row r="4094" spans="1:3" x14ac:dyDescent="0.45">
      <c r="A4094" t="s">
        <v>2191</v>
      </c>
      <c r="B4094">
        <v>6.5</v>
      </c>
      <c r="C4094" t="s">
        <v>565</v>
      </c>
    </row>
    <row r="4095" spans="1:3" x14ac:dyDescent="0.45">
      <c r="A4095" t="s">
        <v>2191</v>
      </c>
      <c r="B4095">
        <v>6.5</v>
      </c>
      <c r="C4095" t="s">
        <v>1152</v>
      </c>
    </row>
    <row r="4096" spans="1:3" x14ac:dyDescent="0.45">
      <c r="A4096" t="s">
        <v>2191</v>
      </c>
      <c r="B4096">
        <v>6.5</v>
      </c>
      <c r="C4096" t="s">
        <v>5546</v>
      </c>
    </row>
    <row r="4097" spans="1:3" x14ac:dyDescent="0.45">
      <c r="A4097" t="s">
        <v>2193</v>
      </c>
      <c r="B4097">
        <v>5</v>
      </c>
      <c r="C4097" t="s">
        <v>6208</v>
      </c>
    </row>
    <row r="4098" spans="1:3" x14ac:dyDescent="0.45">
      <c r="A4098" t="s">
        <v>2193</v>
      </c>
      <c r="B4098">
        <v>5</v>
      </c>
      <c r="C4098" t="s">
        <v>6206</v>
      </c>
    </row>
    <row r="4099" spans="1:3" x14ac:dyDescent="0.45">
      <c r="A4099" t="s">
        <v>2193</v>
      </c>
      <c r="B4099">
        <v>5</v>
      </c>
      <c r="C4099" t="s">
        <v>1152</v>
      </c>
    </row>
    <row r="4100" spans="1:3" x14ac:dyDescent="0.45">
      <c r="A4100" t="s">
        <v>2193</v>
      </c>
      <c r="B4100">
        <v>5</v>
      </c>
      <c r="C4100" t="s">
        <v>6209</v>
      </c>
    </row>
    <row r="4101" spans="1:3" x14ac:dyDescent="0.45">
      <c r="A4101" t="s">
        <v>2195</v>
      </c>
      <c r="B4101">
        <v>5.7</v>
      </c>
      <c r="C4101" t="s">
        <v>451</v>
      </c>
    </row>
    <row r="4102" spans="1:3" x14ac:dyDescent="0.45">
      <c r="A4102" t="s">
        <v>2195</v>
      </c>
      <c r="B4102">
        <v>5.7</v>
      </c>
      <c r="C4102" t="s">
        <v>320</v>
      </c>
    </row>
    <row r="4103" spans="1:3" x14ac:dyDescent="0.45">
      <c r="A4103" t="s">
        <v>2195</v>
      </c>
      <c r="B4103">
        <v>5.7</v>
      </c>
      <c r="C4103" t="s">
        <v>6206</v>
      </c>
    </row>
    <row r="4104" spans="1:3" x14ac:dyDescent="0.45">
      <c r="A4104" t="s">
        <v>2195</v>
      </c>
      <c r="B4104">
        <v>5.7</v>
      </c>
      <c r="C4104" t="s">
        <v>3302</v>
      </c>
    </row>
    <row r="4105" spans="1:3" x14ac:dyDescent="0.45">
      <c r="A4105" t="s">
        <v>2196</v>
      </c>
      <c r="B4105">
        <v>7</v>
      </c>
      <c r="C4105" t="s">
        <v>1152</v>
      </c>
    </row>
    <row r="4106" spans="1:3" x14ac:dyDescent="0.45">
      <c r="A4106" t="s">
        <v>2196</v>
      </c>
      <c r="B4106">
        <v>7</v>
      </c>
      <c r="C4106" t="s">
        <v>6202</v>
      </c>
    </row>
    <row r="4107" spans="1:3" x14ac:dyDescent="0.45">
      <c r="A4107" t="s">
        <v>2196</v>
      </c>
      <c r="B4107">
        <v>7</v>
      </c>
      <c r="C4107" t="s">
        <v>5546</v>
      </c>
    </row>
    <row r="4108" spans="1:3" x14ac:dyDescent="0.45">
      <c r="A4108" t="s">
        <v>2198</v>
      </c>
      <c r="B4108">
        <v>5.0999999999999996</v>
      </c>
      <c r="C4108" t="s">
        <v>6206</v>
      </c>
    </row>
    <row r="4109" spans="1:3" x14ac:dyDescent="0.45">
      <c r="A4109" t="s">
        <v>2198</v>
      </c>
      <c r="B4109">
        <v>5.0999999999999996</v>
      </c>
      <c r="C4109" t="s">
        <v>1152</v>
      </c>
    </row>
    <row r="4110" spans="1:3" x14ac:dyDescent="0.45">
      <c r="A4110" t="s">
        <v>2198</v>
      </c>
      <c r="B4110">
        <v>5.0999999999999996</v>
      </c>
      <c r="C4110" t="s">
        <v>2124</v>
      </c>
    </row>
    <row r="4111" spans="1:3" x14ac:dyDescent="0.45">
      <c r="A4111" t="s">
        <v>2198</v>
      </c>
      <c r="B4111">
        <v>5.0999999999999996</v>
      </c>
      <c r="C4111" t="s">
        <v>3302</v>
      </c>
    </row>
    <row r="4112" spans="1:3" x14ac:dyDescent="0.45">
      <c r="A4112" t="s">
        <v>2199</v>
      </c>
      <c r="B4112">
        <v>5.3</v>
      </c>
      <c r="C4112" t="s">
        <v>565</v>
      </c>
    </row>
    <row r="4113" spans="1:3" x14ac:dyDescent="0.45">
      <c r="A4113" t="s">
        <v>2200</v>
      </c>
      <c r="B4113">
        <v>4.4000000000000004</v>
      </c>
      <c r="C4113" t="s">
        <v>2124</v>
      </c>
    </row>
    <row r="4114" spans="1:3" x14ac:dyDescent="0.45">
      <c r="A4114" t="s">
        <v>2200</v>
      </c>
      <c r="B4114">
        <v>4.4000000000000004</v>
      </c>
      <c r="C4114" t="s">
        <v>3824</v>
      </c>
    </row>
    <row r="4115" spans="1:3" x14ac:dyDescent="0.45">
      <c r="A4115" t="s">
        <v>2200</v>
      </c>
      <c r="B4115">
        <v>4.4000000000000004</v>
      </c>
      <c r="C4115" t="s">
        <v>3302</v>
      </c>
    </row>
    <row r="4116" spans="1:3" x14ac:dyDescent="0.45">
      <c r="A4116" t="s">
        <v>2201</v>
      </c>
      <c r="B4116">
        <v>4.7</v>
      </c>
      <c r="C4116" t="s">
        <v>451</v>
      </c>
    </row>
    <row r="4117" spans="1:3" x14ac:dyDescent="0.45">
      <c r="A4117" t="s">
        <v>2201</v>
      </c>
      <c r="B4117">
        <v>4.7</v>
      </c>
      <c r="C4117" t="s">
        <v>320</v>
      </c>
    </row>
    <row r="4118" spans="1:3" x14ac:dyDescent="0.45">
      <c r="A4118" t="s">
        <v>2201</v>
      </c>
      <c r="B4118">
        <v>4.7</v>
      </c>
      <c r="C4118" t="s">
        <v>5546</v>
      </c>
    </row>
    <row r="4119" spans="1:3" x14ac:dyDescent="0.45">
      <c r="A4119" t="s">
        <v>2203</v>
      </c>
      <c r="B4119">
        <v>6.7</v>
      </c>
      <c r="C4119" t="s">
        <v>6208</v>
      </c>
    </row>
    <row r="4120" spans="1:3" x14ac:dyDescent="0.45">
      <c r="A4120" t="s">
        <v>2203</v>
      </c>
      <c r="B4120">
        <v>6.7</v>
      </c>
      <c r="C4120" t="s">
        <v>1152</v>
      </c>
    </row>
    <row r="4121" spans="1:3" x14ac:dyDescent="0.45">
      <c r="A4121" t="s">
        <v>2203</v>
      </c>
      <c r="B4121">
        <v>6.7</v>
      </c>
      <c r="C4121" t="s">
        <v>6204</v>
      </c>
    </row>
    <row r="4122" spans="1:3" x14ac:dyDescent="0.45">
      <c r="A4122" t="s">
        <v>2203</v>
      </c>
      <c r="B4122">
        <v>6.7</v>
      </c>
      <c r="C4122" t="s">
        <v>5546</v>
      </c>
    </row>
    <row r="4123" spans="1:3" x14ac:dyDescent="0.45">
      <c r="A4123" t="s">
        <v>2205</v>
      </c>
      <c r="B4123">
        <v>6.7</v>
      </c>
      <c r="C4123" t="s">
        <v>1152</v>
      </c>
    </row>
    <row r="4124" spans="1:3" x14ac:dyDescent="0.45">
      <c r="A4124" t="s">
        <v>2205</v>
      </c>
      <c r="B4124">
        <v>6.7</v>
      </c>
      <c r="C4124" t="s">
        <v>5546</v>
      </c>
    </row>
    <row r="4125" spans="1:3" x14ac:dyDescent="0.45">
      <c r="A4125" t="s">
        <v>2206</v>
      </c>
      <c r="B4125">
        <v>5.7</v>
      </c>
      <c r="C4125" t="s">
        <v>2124</v>
      </c>
    </row>
    <row r="4126" spans="1:3" x14ac:dyDescent="0.45">
      <c r="A4126" t="s">
        <v>2206</v>
      </c>
      <c r="B4126">
        <v>5.7</v>
      </c>
      <c r="C4126" t="s">
        <v>3302</v>
      </c>
    </row>
    <row r="4127" spans="1:3" x14ac:dyDescent="0.45">
      <c r="A4127" t="s">
        <v>2207</v>
      </c>
      <c r="B4127">
        <v>7.4</v>
      </c>
      <c r="C4127" t="s">
        <v>6206</v>
      </c>
    </row>
    <row r="4128" spans="1:3" x14ac:dyDescent="0.45">
      <c r="A4128" t="s">
        <v>2207</v>
      </c>
      <c r="B4128">
        <v>7.4</v>
      </c>
      <c r="C4128" t="s">
        <v>1152</v>
      </c>
    </row>
    <row r="4129" spans="1:3" x14ac:dyDescent="0.45">
      <c r="A4129" t="s">
        <v>2207</v>
      </c>
      <c r="B4129">
        <v>7.4</v>
      </c>
      <c r="C4129" t="s">
        <v>5546</v>
      </c>
    </row>
    <row r="4130" spans="1:3" x14ac:dyDescent="0.45">
      <c r="A4130" t="s">
        <v>2207</v>
      </c>
      <c r="B4130">
        <v>7.4</v>
      </c>
      <c r="C4130" t="s">
        <v>3302</v>
      </c>
    </row>
    <row r="4131" spans="1:3" x14ac:dyDescent="0.45">
      <c r="A4131" t="s">
        <v>2208</v>
      </c>
      <c r="B4131">
        <v>6.1</v>
      </c>
      <c r="C4131" t="s">
        <v>565</v>
      </c>
    </row>
    <row r="4132" spans="1:3" x14ac:dyDescent="0.45">
      <c r="A4132" t="s">
        <v>2208</v>
      </c>
      <c r="B4132">
        <v>6.1</v>
      </c>
      <c r="C4132" t="s">
        <v>1152</v>
      </c>
    </row>
    <row r="4133" spans="1:3" x14ac:dyDescent="0.45">
      <c r="A4133" t="s">
        <v>2209</v>
      </c>
      <c r="B4133">
        <v>6.4</v>
      </c>
      <c r="C4133" t="s">
        <v>451</v>
      </c>
    </row>
    <row r="4134" spans="1:3" x14ac:dyDescent="0.45">
      <c r="A4134" t="s">
        <v>2209</v>
      </c>
      <c r="B4134">
        <v>6.4</v>
      </c>
      <c r="C4134" t="s">
        <v>6206</v>
      </c>
    </row>
    <row r="4135" spans="1:3" x14ac:dyDescent="0.45">
      <c r="A4135" t="s">
        <v>2209</v>
      </c>
      <c r="B4135">
        <v>6.4</v>
      </c>
      <c r="C4135" t="s">
        <v>1152</v>
      </c>
    </row>
    <row r="4136" spans="1:3" x14ac:dyDescent="0.45">
      <c r="A4136" t="s">
        <v>2209</v>
      </c>
      <c r="B4136">
        <v>6.4</v>
      </c>
      <c r="C4136" t="s">
        <v>3302</v>
      </c>
    </row>
    <row r="4137" spans="1:3" x14ac:dyDescent="0.45">
      <c r="A4137" t="s">
        <v>2212</v>
      </c>
      <c r="B4137">
        <v>6.2</v>
      </c>
      <c r="C4137" t="s">
        <v>320</v>
      </c>
    </row>
    <row r="4138" spans="1:3" x14ac:dyDescent="0.45">
      <c r="A4138" t="s">
        <v>2212</v>
      </c>
      <c r="B4138">
        <v>6.2</v>
      </c>
      <c r="C4138" t="s">
        <v>6200</v>
      </c>
    </row>
    <row r="4139" spans="1:3" x14ac:dyDescent="0.45">
      <c r="A4139" t="s">
        <v>2212</v>
      </c>
      <c r="B4139">
        <v>6.2</v>
      </c>
      <c r="C4139" t="s">
        <v>565</v>
      </c>
    </row>
    <row r="4140" spans="1:3" x14ac:dyDescent="0.45">
      <c r="A4140" t="s">
        <v>2212</v>
      </c>
      <c r="B4140">
        <v>6.2</v>
      </c>
      <c r="C4140" t="s">
        <v>1152</v>
      </c>
    </row>
    <row r="4141" spans="1:3" x14ac:dyDescent="0.45">
      <c r="A4141" t="s">
        <v>2212</v>
      </c>
      <c r="B4141">
        <v>6.2</v>
      </c>
      <c r="C4141" t="s">
        <v>6201</v>
      </c>
    </row>
    <row r="4142" spans="1:3" x14ac:dyDescent="0.45">
      <c r="A4142" t="s">
        <v>2212</v>
      </c>
      <c r="B4142">
        <v>6.2</v>
      </c>
      <c r="C4142" t="s">
        <v>6199</v>
      </c>
    </row>
    <row r="4143" spans="1:3" x14ac:dyDescent="0.45">
      <c r="A4143" t="s">
        <v>2212</v>
      </c>
      <c r="B4143">
        <v>6.2</v>
      </c>
      <c r="C4143" t="s">
        <v>6202</v>
      </c>
    </row>
    <row r="4144" spans="1:3" x14ac:dyDescent="0.45">
      <c r="A4144" t="s">
        <v>2213</v>
      </c>
      <c r="B4144">
        <v>6.2</v>
      </c>
      <c r="C4144" t="s">
        <v>6206</v>
      </c>
    </row>
    <row r="4145" spans="1:3" x14ac:dyDescent="0.45">
      <c r="A4145" t="s">
        <v>2213</v>
      </c>
      <c r="B4145">
        <v>6.2</v>
      </c>
      <c r="C4145" t="s">
        <v>1152</v>
      </c>
    </row>
    <row r="4146" spans="1:3" x14ac:dyDescent="0.45">
      <c r="A4146" t="s">
        <v>2213</v>
      </c>
      <c r="B4146">
        <v>6.2</v>
      </c>
      <c r="C4146" t="s">
        <v>6203</v>
      </c>
    </row>
    <row r="4147" spans="1:3" x14ac:dyDescent="0.45">
      <c r="A4147" t="s">
        <v>2213</v>
      </c>
      <c r="B4147">
        <v>6.2</v>
      </c>
      <c r="C4147" t="s">
        <v>3302</v>
      </c>
    </row>
    <row r="4148" spans="1:3" x14ac:dyDescent="0.45">
      <c r="A4148" t="s">
        <v>2215</v>
      </c>
      <c r="B4148">
        <v>5.9</v>
      </c>
      <c r="C4148" t="s">
        <v>1152</v>
      </c>
    </row>
    <row r="4149" spans="1:3" x14ac:dyDescent="0.45">
      <c r="A4149" t="s">
        <v>2215</v>
      </c>
      <c r="B4149">
        <v>5.9</v>
      </c>
      <c r="C4149" t="s">
        <v>5546</v>
      </c>
    </row>
    <row r="4150" spans="1:3" x14ac:dyDescent="0.45">
      <c r="A4150" t="s">
        <v>2217</v>
      </c>
      <c r="B4150">
        <v>4</v>
      </c>
      <c r="C4150" t="s">
        <v>451</v>
      </c>
    </row>
    <row r="4151" spans="1:3" x14ac:dyDescent="0.45">
      <c r="A4151" t="s">
        <v>2217</v>
      </c>
      <c r="B4151">
        <v>4</v>
      </c>
      <c r="C4151" t="s">
        <v>565</v>
      </c>
    </row>
    <row r="4152" spans="1:3" x14ac:dyDescent="0.45">
      <c r="A4152" t="s">
        <v>2217</v>
      </c>
      <c r="B4152">
        <v>4</v>
      </c>
      <c r="C4152" t="s">
        <v>6206</v>
      </c>
    </row>
    <row r="4153" spans="1:3" x14ac:dyDescent="0.45">
      <c r="A4153" t="s">
        <v>2218</v>
      </c>
      <c r="B4153">
        <v>6.2</v>
      </c>
      <c r="C4153" t="s">
        <v>1152</v>
      </c>
    </row>
    <row r="4154" spans="1:3" x14ac:dyDescent="0.45">
      <c r="A4154" t="s">
        <v>2218</v>
      </c>
      <c r="B4154">
        <v>6.2</v>
      </c>
      <c r="C4154" t="s">
        <v>3302</v>
      </c>
    </row>
    <row r="4155" spans="1:3" x14ac:dyDescent="0.45">
      <c r="A4155" t="s">
        <v>2219</v>
      </c>
      <c r="B4155">
        <v>4.5999999999999996</v>
      </c>
      <c r="C4155" t="s">
        <v>1152</v>
      </c>
    </row>
    <row r="4156" spans="1:3" x14ac:dyDescent="0.45">
      <c r="A4156" t="s">
        <v>2221</v>
      </c>
      <c r="B4156">
        <v>6.4</v>
      </c>
      <c r="C4156" t="s">
        <v>6208</v>
      </c>
    </row>
    <row r="4157" spans="1:3" x14ac:dyDescent="0.45">
      <c r="A4157" t="s">
        <v>2221</v>
      </c>
      <c r="B4157">
        <v>6.4</v>
      </c>
      <c r="C4157" t="s">
        <v>1152</v>
      </c>
    </row>
    <row r="4158" spans="1:3" x14ac:dyDescent="0.45">
      <c r="A4158" t="s">
        <v>2221</v>
      </c>
      <c r="B4158">
        <v>6.4</v>
      </c>
      <c r="C4158" t="s">
        <v>6204</v>
      </c>
    </row>
    <row r="4159" spans="1:3" x14ac:dyDescent="0.45">
      <c r="A4159" t="s">
        <v>2221</v>
      </c>
      <c r="B4159">
        <v>6.4</v>
      </c>
      <c r="C4159" t="s">
        <v>5546</v>
      </c>
    </row>
    <row r="4160" spans="1:3" x14ac:dyDescent="0.45">
      <c r="A4160" t="s">
        <v>2222</v>
      </c>
      <c r="B4160">
        <v>5.9</v>
      </c>
      <c r="C4160" t="s">
        <v>451</v>
      </c>
    </row>
    <row r="4161" spans="1:3" x14ac:dyDescent="0.45">
      <c r="A4161" t="s">
        <v>2222</v>
      </c>
      <c r="B4161">
        <v>5.9</v>
      </c>
      <c r="C4161" t="s">
        <v>6206</v>
      </c>
    </row>
    <row r="4162" spans="1:3" x14ac:dyDescent="0.45">
      <c r="A4162" t="s">
        <v>2222</v>
      </c>
      <c r="B4162">
        <v>5.9</v>
      </c>
      <c r="C4162" t="s">
        <v>3302</v>
      </c>
    </row>
    <row r="4163" spans="1:3" x14ac:dyDescent="0.45">
      <c r="A4163" t="s">
        <v>2224</v>
      </c>
      <c r="B4163">
        <v>5.0999999999999996</v>
      </c>
      <c r="C4163" t="s">
        <v>451</v>
      </c>
    </row>
    <row r="4164" spans="1:3" x14ac:dyDescent="0.45">
      <c r="A4164" t="s">
        <v>2224</v>
      </c>
      <c r="B4164">
        <v>5.0999999999999996</v>
      </c>
      <c r="C4164" t="s">
        <v>6206</v>
      </c>
    </row>
    <row r="4165" spans="1:3" x14ac:dyDescent="0.45">
      <c r="A4165" t="s">
        <v>2224</v>
      </c>
      <c r="B4165">
        <v>5.0999999999999996</v>
      </c>
      <c r="C4165" t="s">
        <v>1152</v>
      </c>
    </row>
    <row r="4166" spans="1:3" x14ac:dyDescent="0.45">
      <c r="A4166" t="s">
        <v>2224</v>
      </c>
      <c r="B4166">
        <v>5.0999999999999996</v>
      </c>
      <c r="C4166" t="s">
        <v>3302</v>
      </c>
    </row>
    <row r="4167" spans="1:3" x14ac:dyDescent="0.45">
      <c r="A4167" t="s">
        <v>2226</v>
      </c>
      <c r="B4167">
        <v>7.6</v>
      </c>
      <c r="C4167" t="s">
        <v>1152</v>
      </c>
    </row>
    <row r="4168" spans="1:3" x14ac:dyDescent="0.45">
      <c r="A4168" t="s">
        <v>2226</v>
      </c>
      <c r="B4168">
        <v>7.6</v>
      </c>
      <c r="C4168" t="s">
        <v>3302</v>
      </c>
    </row>
    <row r="4169" spans="1:3" x14ac:dyDescent="0.45">
      <c r="A4169" t="s">
        <v>2229</v>
      </c>
      <c r="B4169">
        <v>4.2</v>
      </c>
      <c r="C4169" t="s">
        <v>451</v>
      </c>
    </row>
    <row r="4170" spans="1:3" x14ac:dyDescent="0.45">
      <c r="A4170" t="s">
        <v>2229</v>
      </c>
      <c r="B4170">
        <v>4.2</v>
      </c>
      <c r="C4170" t="s">
        <v>320</v>
      </c>
    </row>
    <row r="4171" spans="1:3" x14ac:dyDescent="0.45">
      <c r="A4171" t="s">
        <v>2229</v>
      </c>
      <c r="B4171">
        <v>4.2</v>
      </c>
      <c r="C4171" t="s">
        <v>565</v>
      </c>
    </row>
    <row r="4172" spans="1:3" x14ac:dyDescent="0.45">
      <c r="A4172" t="s">
        <v>2229</v>
      </c>
      <c r="B4172">
        <v>4.2</v>
      </c>
      <c r="C4172" t="s">
        <v>6209</v>
      </c>
    </row>
    <row r="4173" spans="1:3" x14ac:dyDescent="0.45">
      <c r="A4173" t="s">
        <v>2229</v>
      </c>
      <c r="B4173">
        <v>4.2</v>
      </c>
      <c r="C4173" t="s">
        <v>3302</v>
      </c>
    </row>
    <row r="4174" spans="1:3" x14ac:dyDescent="0.45">
      <c r="A4174" t="s">
        <v>2231</v>
      </c>
      <c r="B4174">
        <v>7.8</v>
      </c>
      <c r="C4174" t="s">
        <v>320</v>
      </c>
    </row>
    <row r="4175" spans="1:3" x14ac:dyDescent="0.45">
      <c r="A4175" t="s">
        <v>2231</v>
      </c>
      <c r="B4175">
        <v>7.8</v>
      </c>
      <c r="C4175" t="s">
        <v>6200</v>
      </c>
    </row>
    <row r="4176" spans="1:3" x14ac:dyDescent="0.45">
      <c r="A4176" t="s">
        <v>2231</v>
      </c>
      <c r="B4176">
        <v>7.8</v>
      </c>
      <c r="C4176" t="s">
        <v>565</v>
      </c>
    </row>
    <row r="4177" spans="1:3" x14ac:dyDescent="0.45">
      <c r="A4177" t="s">
        <v>2231</v>
      </c>
      <c r="B4177">
        <v>7.8</v>
      </c>
      <c r="C4177" t="s">
        <v>6206</v>
      </c>
    </row>
    <row r="4178" spans="1:3" x14ac:dyDescent="0.45">
      <c r="A4178" t="s">
        <v>2231</v>
      </c>
      <c r="B4178">
        <v>7.8</v>
      </c>
      <c r="C4178" t="s">
        <v>6201</v>
      </c>
    </row>
    <row r="4179" spans="1:3" x14ac:dyDescent="0.45">
      <c r="A4179" t="s">
        <v>2232</v>
      </c>
      <c r="B4179">
        <v>5.8</v>
      </c>
      <c r="C4179" t="s">
        <v>565</v>
      </c>
    </row>
    <row r="4180" spans="1:3" x14ac:dyDescent="0.45">
      <c r="A4180" t="s">
        <v>2232</v>
      </c>
      <c r="B4180">
        <v>5.8</v>
      </c>
      <c r="C4180" t="s">
        <v>5546</v>
      </c>
    </row>
    <row r="4181" spans="1:3" x14ac:dyDescent="0.45">
      <c r="A4181" t="s">
        <v>2234</v>
      </c>
      <c r="B4181">
        <v>5.9</v>
      </c>
      <c r="C4181" t="s">
        <v>565</v>
      </c>
    </row>
    <row r="4182" spans="1:3" x14ac:dyDescent="0.45">
      <c r="A4182" t="s">
        <v>2234</v>
      </c>
      <c r="B4182">
        <v>5.9</v>
      </c>
      <c r="C4182" t="s">
        <v>5546</v>
      </c>
    </row>
    <row r="4183" spans="1:3" x14ac:dyDescent="0.45">
      <c r="A4183" t="s">
        <v>2234</v>
      </c>
      <c r="B4183">
        <v>5.9</v>
      </c>
      <c r="C4183" t="s">
        <v>3824</v>
      </c>
    </row>
    <row r="4184" spans="1:3" x14ac:dyDescent="0.45">
      <c r="A4184" t="s">
        <v>2234</v>
      </c>
      <c r="B4184">
        <v>5.9</v>
      </c>
      <c r="C4184" t="s">
        <v>3302</v>
      </c>
    </row>
    <row r="4185" spans="1:3" x14ac:dyDescent="0.45">
      <c r="A4185" t="s">
        <v>2235</v>
      </c>
      <c r="B4185">
        <v>8.4</v>
      </c>
      <c r="C4185" t="s">
        <v>565</v>
      </c>
    </row>
    <row r="4186" spans="1:3" x14ac:dyDescent="0.45">
      <c r="A4186" t="s">
        <v>2235</v>
      </c>
      <c r="B4186">
        <v>8.4</v>
      </c>
      <c r="C4186" t="s">
        <v>5546</v>
      </c>
    </row>
    <row r="4187" spans="1:3" x14ac:dyDescent="0.45">
      <c r="A4187" t="s">
        <v>2239</v>
      </c>
      <c r="B4187">
        <v>4.8</v>
      </c>
      <c r="C4187" t="s">
        <v>565</v>
      </c>
    </row>
    <row r="4188" spans="1:3" x14ac:dyDescent="0.45">
      <c r="A4188" t="s">
        <v>2239</v>
      </c>
      <c r="B4188">
        <v>4.8</v>
      </c>
      <c r="C4188" t="s">
        <v>6206</v>
      </c>
    </row>
    <row r="4189" spans="1:3" x14ac:dyDescent="0.45">
      <c r="A4189" t="s">
        <v>2239</v>
      </c>
      <c r="B4189">
        <v>4.8</v>
      </c>
      <c r="C4189" t="s">
        <v>6201</v>
      </c>
    </row>
    <row r="4190" spans="1:3" x14ac:dyDescent="0.45">
      <c r="A4190" t="s">
        <v>2239</v>
      </c>
      <c r="B4190">
        <v>4.8</v>
      </c>
      <c r="C4190" t="s">
        <v>5546</v>
      </c>
    </row>
    <row r="4191" spans="1:3" x14ac:dyDescent="0.45">
      <c r="A4191" t="s">
        <v>2241</v>
      </c>
      <c r="B4191">
        <v>6.2</v>
      </c>
      <c r="C4191" t="s">
        <v>565</v>
      </c>
    </row>
    <row r="4192" spans="1:3" x14ac:dyDescent="0.45">
      <c r="A4192" t="s">
        <v>2241</v>
      </c>
      <c r="B4192">
        <v>6.2</v>
      </c>
      <c r="C4192" t="s">
        <v>1152</v>
      </c>
    </row>
    <row r="4193" spans="1:3" x14ac:dyDescent="0.45">
      <c r="A4193" t="s">
        <v>2241</v>
      </c>
      <c r="B4193">
        <v>6.2</v>
      </c>
      <c r="C4193" t="s">
        <v>5546</v>
      </c>
    </row>
    <row r="4194" spans="1:3" x14ac:dyDescent="0.45">
      <c r="A4194" t="s">
        <v>2242</v>
      </c>
      <c r="B4194">
        <v>6.5</v>
      </c>
      <c r="C4194" t="s">
        <v>6208</v>
      </c>
    </row>
    <row r="4195" spans="1:3" x14ac:dyDescent="0.45">
      <c r="A4195" t="s">
        <v>2242</v>
      </c>
      <c r="B4195">
        <v>6.5</v>
      </c>
      <c r="C4195" t="s">
        <v>1152</v>
      </c>
    </row>
    <row r="4196" spans="1:3" x14ac:dyDescent="0.45">
      <c r="A4196" t="s">
        <v>2242</v>
      </c>
      <c r="B4196">
        <v>6.5</v>
      </c>
      <c r="C4196" t="s">
        <v>5546</v>
      </c>
    </row>
    <row r="4197" spans="1:3" x14ac:dyDescent="0.45">
      <c r="A4197" t="s">
        <v>2244</v>
      </c>
      <c r="B4197">
        <v>6.3</v>
      </c>
      <c r="C4197" t="s">
        <v>1152</v>
      </c>
    </row>
    <row r="4198" spans="1:3" x14ac:dyDescent="0.45">
      <c r="A4198" t="s">
        <v>2247</v>
      </c>
      <c r="B4198">
        <v>5.9</v>
      </c>
      <c r="C4198" t="s">
        <v>451</v>
      </c>
    </row>
    <row r="4199" spans="1:3" x14ac:dyDescent="0.45">
      <c r="A4199" t="s">
        <v>2247</v>
      </c>
      <c r="B4199">
        <v>5.9</v>
      </c>
      <c r="C4199" t="s">
        <v>320</v>
      </c>
    </row>
    <row r="4200" spans="1:3" x14ac:dyDescent="0.45">
      <c r="A4200" t="s">
        <v>2247</v>
      </c>
      <c r="B4200">
        <v>5.9</v>
      </c>
      <c r="C4200" t="s">
        <v>6199</v>
      </c>
    </row>
    <row r="4201" spans="1:3" x14ac:dyDescent="0.45">
      <c r="A4201" t="s">
        <v>2247</v>
      </c>
      <c r="B4201">
        <v>5.9</v>
      </c>
      <c r="C4201" t="s">
        <v>3302</v>
      </c>
    </row>
    <row r="4202" spans="1:3" x14ac:dyDescent="0.45">
      <c r="A4202" t="s">
        <v>2248</v>
      </c>
      <c r="B4202">
        <v>5.8</v>
      </c>
      <c r="C4202" t="s">
        <v>565</v>
      </c>
    </row>
    <row r="4203" spans="1:3" x14ac:dyDescent="0.45">
      <c r="A4203" t="s">
        <v>2251</v>
      </c>
      <c r="B4203">
        <v>4.7</v>
      </c>
      <c r="C4203" t="s">
        <v>451</v>
      </c>
    </row>
    <row r="4204" spans="1:3" x14ac:dyDescent="0.45">
      <c r="A4204" t="s">
        <v>2251</v>
      </c>
      <c r="B4204">
        <v>4.7</v>
      </c>
      <c r="C4204" t="s">
        <v>320</v>
      </c>
    </row>
    <row r="4205" spans="1:3" x14ac:dyDescent="0.45">
      <c r="A4205" t="s">
        <v>2251</v>
      </c>
      <c r="B4205">
        <v>4.7</v>
      </c>
      <c r="C4205" t="s">
        <v>1152</v>
      </c>
    </row>
    <row r="4206" spans="1:3" x14ac:dyDescent="0.45">
      <c r="A4206" t="s">
        <v>2251</v>
      </c>
      <c r="B4206">
        <v>4.7</v>
      </c>
      <c r="C4206" t="s">
        <v>3302</v>
      </c>
    </row>
    <row r="4207" spans="1:3" x14ac:dyDescent="0.45">
      <c r="A4207" t="s">
        <v>2253</v>
      </c>
      <c r="B4207">
        <v>4.0999999999999996</v>
      </c>
      <c r="C4207" t="s">
        <v>451</v>
      </c>
    </row>
    <row r="4208" spans="1:3" x14ac:dyDescent="0.45">
      <c r="A4208" t="s">
        <v>2253</v>
      </c>
      <c r="B4208">
        <v>4.0999999999999996</v>
      </c>
      <c r="C4208" t="s">
        <v>3824</v>
      </c>
    </row>
    <row r="4209" spans="1:3" x14ac:dyDescent="0.45">
      <c r="A4209" t="s">
        <v>2256</v>
      </c>
      <c r="B4209">
        <v>6.8</v>
      </c>
      <c r="C4209" t="s">
        <v>451</v>
      </c>
    </row>
    <row r="4210" spans="1:3" x14ac:dyDescent="0.45">
      <c r="A4210" t="s">
        <v>2256</v>
      </c>
      <c r="B4210">
        <v>6.8</v>
      </c>
      <c r="C4210" t="s">
        <v>2124</v>
      </c>
    </row>
    <row r="4211" spans="1:3" x14ac:dyDescent="0.45">
      <c r="A4211" t="s">
        <v>2256</v>
      </c>
      <c r="B4211">
        <v>6.8</v>
      </c>
      <c r="C4211" t="s">
        <v>6203</v>
      </c>
    </row>
    <row r="4212" spans="1:3" x14ac:dyDescent="0.45">
      <c r="A4212" t="s">
        <v>2256</v>
      </c>
      <c r="B4212">
        <v>6.8</v>
      </c>
      <c r="C4212" t="s">
        <v>3824</v>
      </c>
    </row>
    <row r="4213" spans="1:3" x14ac:dyDescent="0.45">
      <c r="A4213" t="s">
        <v>2256</v>
      </c>
      <c r="B4213">
        <v>6.8</v>
      </c>
      <c r="C4213" t="s">
        <v>3302</v>
      </c>
    </row>
    <row r="4214" spans="1:3" x14ac:dyDescent="0.45">
      <c r="A4214" t="s">
        <v>2257</v>
      </c>
      <c r="B4214">
        <v>6.2</v>
      </c>
      <c r="C4214" t="s">
        <v>1152</v>
      </c>
    </row>
    <row r="4215" spans="1:3" x14ac:dyDescent="0.45">
      <c r="A4215" t="s">
        <v>2257</v>
      </c>
      <c r="B4215">
        <v>6.2</v>
      </c>
      <c r="C4215" t="s">
        <v>6203</v>
      </c>
    </row>
    <row r="4216" spans="1:3" x14ac:dyDescent="0.45">
      <c r="A4216" t="s">
        <v>2257</v>
      </c>
      <c r="B4216">
        <v>6.2</v>
      </c>
      <c r="C4216" t="s">
        <v>3824</v>
      </c>
    </row>
    <row r="4217" spans="1:3" x14ac:dyDescent="0.45">
      <c r="A4217" t="s">
        <v>2257</v>
      </c>
      <c r="B4217">
        <v>6.2</v>
      </c>
      <c r="C4217" t="s">
        <v>3302</v>
      </c>
    </row>
    <row r="4218" spans="1:3" x14ac:dyDescent="0.45">
      <c r="A4218" t="s">
        <v>2258</v>
      </c>
      <c r="B4218">
        <v>4.5</v>
      </c>
      <c r="C4218" t="s">
        <v>451</v>
      </c>
    </row>
    <row r="4219" spans="1:3" x14ac:dyDescent="0.45">
      <c r="A4219" t="s">
        <v>2258</v>
      </c>
      <c r="B4219">
        <v>4.5</v>
      </c>
      <c r="C4219" t="s">
        <v>320</v>
      </c>
    </row>
    <row r="4220" spans="1:3" x14ac:dyDescent="0.45">
      <c r="A4220" t="s">
        <v>2258</v>
      </c>
      <c r="B4220">
        <v>4.5</v>
      </c>
      <c r="C4220" t="s">
        <v>3302</v>
      </c>
    </row>
    <row r="4221" spans="1:3" x14ac:dyDescent="0.45">
      <c r="A4221" t="s">
        <v>2261</v>
      </c>
      <c r="B4221">
        <v>5.8</v>
      </c>
      <c r="C4221" t="s">
        <v>565</v>
      </c>
    </row>
    <row r="4222" spans="1:3" x14ac:dyDescent="0.45">
      <c r="A4222" t="s">
        <v>2261</v>
      </c>
      <c r="B4222">
        <v>5.8</v>
      </c>
      <c r="C4222" t="s">
        <v>6199</v>
      </c>
    </row>
    <row r="4223" spans="1:3" x14ac:dyDescent="0.45">
      <c r="A4223" t="s">
        <v>2261</v>
      </c>
      <c r="B4223">
        <v>5.8</v>
      </c>
      <c r="C4223" t="s">
        <v>3824</v>
      </c>
    </row>
    <row r="4224" spans="1:3" x14ac:dyDescent="0.45">
      <c r="A4224" t="s">
        <v>2262</v>
      </c>
      <c r="B4224">
        <v>7.3</v>
      </c>
      <c r="C4224" t="s">
        <v>320</v>
      </c>
    </row>
    <row r="4225" spans="1:3" x14ac:dyDescent="0.45">
      <c r="A4225" t="s">
        <v>2262</v>
      </c>
      <c r="B4225">
        <v>7.3</v>
      </c>
      <c r="C4225" t="s">
        <v>3824</v>
      </c>
    </row>
    <row r="4226" spans="1:3" x14ac:dyDescent="0.45">
      <c r="A4226" t="s">
        <v>2262</v>
      </c>
      <c r="B4226">
        <v>7.3</v>
      </c>
      <c r="C4226" t="s">
        <v>3302</v>
      </c>
    </row>
    <row r="4227" spans="1:3" x14ac:dyDescent="0.45">
      <c r="A4227" t="s">
        <v>2264</v>
      </c>
      <c r="B4227">
        <v>5.9</v>
      </c>
      <c r="C4227" t="s">
        <v>565</v>
      </c>
    </row>
    <row r="4228" spans="1:3" x14ac:dyDescent="0.45">
      <c r="A4228" t="s">
        <v>2264</v>
      </c>
      <c r="B4228">
        <v>5.9</v>
      </c>
      <c r="C4228" t="s">
        <v>1152</v>
      </c>
    </row>
    <row r="4229" spans="1:3" x14ac:dyDescent="0.45">
      <c r="A4229" t="s">
        <v>2267</v>
      </c>
      <c r="B4229">
        <v>4.4000000000000004</v>
      </c>
      <c r="C4229" t="s">
        <v>320</v>
      </c>
    </row>
    <row r="4230" spans="1:3" x14ac:dyDescent="0.45">
      <c r="A4230" t="s">
        <v>2267</v>
      </c>
      <c r="B4230">
        <v>4.4000000000000004</v>
      </c>
      <c r="C4230" t="s">
        <v>6200</v>
      </c>
    </row>
    <row r="4231" spans="1:3" x14ac:dyDescent="0.45">
      <c r="A4231" t="s">
        <v>2267</v>
      </c>
      <c r="B4231">
        <v>4.4000000000000004</v>
      </c>
      <c r="C4231" t="s">
        <v>565</v>
      </c>
    </row>
    <row r="4232" spans="1:3" x14ac:dyDescent="0.45">
      <c r="A4232" t="s">
        <v>2267</v>
      </c>
      <c r="B4232">
        <v>4.4000000000000004</v>
      </c>
      <c r="C4232" t="s">
        <v>6199</v>
      </c>
    </row>
    <row r="4233" spans="1:3" x14ac:dyDescent="0.45">
      <c r="A4233" t="s">
        <v>2267</v>
      </c>
      <c r="B4233">
        <v>4.4000000000000004</v>
      </c>
      <c r="C4233" t="s">
        <v>5546</v>
      </c>
    </row>
    <row r="4234" spans="1:3" x14ac:dyDescent="0.45">
      <c r="A4234" t="s">
        <v>2268</v>
      </c>
      <c r="B4234">
        <v>5.8</v>
      </c>
      <c r="C4234" t="s">
        <v>451</v>
      </c>
    </row>
    <row r="4235" spans="1:3" x14ac:dyDescent="0.45">
      <c r="A4235" t="s">
        <v>2268</v>
      </c>
      <c r="B4235">
        <v>5.8</v>
      </c>
      <c r="C4235" t="s">
        <v>6206</v>
      </c>
    </row>
    <row r="4236" spans="1:3" x14ac:dyDescent="0.45">
      <c r="A4236" t="s">
        <v>2268</v>
      </c>
      <c r="B4236">
        <v>5.8</v>
      </c>
      <c r="C4236" t="s">
        <v>1152</v>
      </c>
    </row>
    <row r="4237" spans="1:3" x14ac:dyDescent="0.45">
      <c r="A4237" t="s">
        <v>2268</v>
      </c>
      <c r="B4237">
        <v>5.8</v>
      </c>
      <c r="C4237" t="s">
        <v>6203</v>
      </c>
    </row>
    <row r="4238" spans="1:3" x14ac:dyDescent="0.45">
      <c r="A4238" t="s">
        <v>2268</v>
      </c>
      <c r="B4238">
        <v>5.8</v>
      </c>
      <c r="C4238" t="s">
        <v>3302</v>
      </c>
    </row>
    <row r="4239" spans="1:3" x14ac:dyDescent="0.45">
      <c r="A4239" t="s">
        <v>2271</v>
      </c>
      <c r="B4239">
        <v>5.0999999999999996</v>
      </c>
      <c r="C4239" t="s">
        <v>451</v>
      </c>
    </row>
    <row r="4240" spans="1:3" x14ac:dyDescent="0.45">
      <c r="A4240" t="s">
        <v>2271</v>
      </c>
      <c r="B4240">
        <v>5.0999999999999996</v>
      </c>
      <c r="C4240" t="s">
        <v>320</v>
      </c>
    </row>
    <row r="4241" spans="1:3" x14ac:dyDescent="0.45">
      <c r="A4241" t="s">
        <v>2271</v>
      </c>
      <c r="B4241">
        <v>5.0999999999999996</v>
      </c>
      <c r="C4241" t="s">
        <v>6201</v>
      </c>
    </row>
    <row r="4242" spans="1:3" x14ac:dyDescent="0.45">
      <c r="A4242" t="s">
        <v>2271</v>
      </c>
      <c r="B4242">
        <v>5.0999999999999996</v>
      </c>
      <c r="C4242" t="s">
        <v>3302</v>
      </c>
    </row>
    <row r="4243" spans="1:3" x14ac:dyDescent="0.45">
      <c r="A4243" t="s">
        <v>2272</v>
      </c>
      <c r="B4243">
        <v>6.9</v>
      </c>
      <c r="C4243" t="s">
        <v>1152</v>
      </c>
    </row>
    <row r="4244" spans="1:3" x14ac:dyDescent="0.45">
      <c r="A4244" t="s">
        <v>2272</v>
      </c>
      <c r="B4244">
        <v>6.9</v>
      </c>
      <c r="C4244" t="s">
        <v>6203</v>
      </c>
    </row>
    <row r="4245" spans="1:3" x14ac:dyDescent="0.45">
      <c r="A4245" t="s">
        <v>2272</v>
      </c>
      <c r="B4245">
        <v>6.9</v>
      </c>
      <c r="C4245" t="s">
        <v>3302</v>
      </c>
    </row>
    <row r="4246" spans="1:3" x14ac:dyDescent="0.45">
      <c r="A4246" t="s">
        <v>2273</v>
      </c>
      <c r="B4246">
        <v>6.2</v>
      </c>
      <c r="C4246" t="s">
        <v>565</v>
      </c>
    </row>
    <row r="4247" spans="1:3" x14ac:dyDescent="0.45">
      <c r="A4247" t="s">
        <v>2273</v>
      </c>
      <c r="B4247">
        <v>6.2</v>
      </c>
      <c r="C4247" t="s">
        <v>6206</v>
      </c>
    </row>
    <row r="4248" spans="1:3" x14ac:dyDescent="0.45">
      <c r="A4248" t="s">
        <v>2273</v>
      </c>
      <c r="B4248">
        <v>6.2</v>
      </c>
      <c r="C4248" t="s">
        <v>1152</v>
      </c>
    </row>
    <row r="4249" spans="1:3" x14ac:dyDescent="0.45">
      <c r="A4249" t="s">
        <v>2273</v>
      </c>
      <c r="B4249">
        <v>6.2</v>
      </c>
      <c r="C4249" t="s">
        <v>3302</v>
      </c>
    </row>
    <row r="4250" spans="1:3" x14ac:dyDescent="0.45">
      <c r="A4250" t="s">
        <v>2276</v>
      </c>
      <c r="B4250">
        <v>6.9</v>
      </c>
      <c r="C4250" t="s">
        <v>320</v>
      </c>
    </row>
    <row r="4251" spans="1:3" x14ac:dyDescent="0.45">
      <c r="A4251" t="s">
        <v>2276</v>
      </c>
      <c r="B4251">
        <v>6.9</v>
      </c>
      <c r="C4251" t="s">
        <v>565</v>
      </c>
    </row>
    <row r="4252" spans="1:3" x14ac:dyDescent="0.45">
      <c r="A4252" t="s">
        <v>2276</v>
      </c>
      <c r="B4252">
        <v>6.9</v>
      </c>
      <c r="C4252" t="s">
        <v>1152</v>
      </c>
    </row>
    <row r="4253" spans="1:3" x14ac:dyDescent="0.45">
      <c r="A4253" t="s">
        <v>2276</v>
      </c>
      <c r="B4253">
        <v>6.9</v>
      </c>
      <c r="C4253" t="s">
        <v>5546</v>
      </c>
    </row>
    <row r="4254" spans="1:3" x14ac:dyDescent="0.45">
      <c r="A4254" t="s">
        <v>2276</v>
      </c>
      <c r="B4254">
        <v>6.9</v>
      </c>
      <c r="C4254" t="s">
        <v>3302</v>
      </c>
    </row>
    <row r="4255" spans="1:3" x14ac:dyDescent="0.45">
      <c r="A4255" t="s">
        <v>2276</v>
      </c>
      <c r="B4255">
        <v>6.9</v>
      </c>
      <c r="C4255" t="s">
        <v>6207</v>
      </c>
    </row>
    <row r="4256" spans="1:3" x14ac:dyDescent="0.45">
      <c r="A4256" t="s">
        <v>2277</v>
      </c>
      <c r="B4256">
        <v>7.3</v>
      </c>
      <c r="C4256" t="s">
        <v>565</v>
      </c>
    </row>
    <row r="4257" spans="1:3" x14ac:dyDescent="0.45">
      <c r="A4257" t="s">
        <v>2277</v>
      </c>
      <c r="B4257">
        <v>7.3</v>
      </c>
      <c r="C4257" t="s">
        <v>6199</v>
      </c>
    </row>
    <row r="4258" spans="1:3" x14ac:dyDescent="0.45">
      <c r="A4258" t="s">
        <v>2279</v>
      </c>
      <c r="B4258">
        <v>7.1</v>
      </c>
      <c r="C4258" t="s">
        <v>451</v>
      </c>
    </row>
    <row r="4259" spans="1:3" x14ac:dyDescent="0.45">
      <c r="A4259" t="s">
        <v>2279</v>
      </c>
      <c r="B4259">
        <v>7.1</v>
      </c>
      <c r="C4259" t="s">
        <v>1152</v>
      </c>
    </row>
    <row r="4260" spans="1:3" x14ac:dyDescent="0.45">
      <c r="A4260" t="s">
        <v>2279</v>
      </c>
      <c r="B4260">
        <v>7.1</v>
      </c>
      <c r="C4260" t="s">
        <v>6204</v>
      </c>
    </row>
    <row r="4261" spans="1:3" x14ac:dyDescent="0.45">
      <c r="A4261" t="s">
        <v>2279</v>
      </c>
      <c r="B4261">
        <v>7.1</v>
      </c>
      <c r="C4261" t="s">
        <v>5546</v>
      </c>
    </row>
    <row r="4262" spans="1:3" x14ac:dyDescent="0.45">
      <c r="A4262" t="s">
        <v>2279</v>
      </c>
      <c r="B4262">
        <v>7.1</v>
      </c>
      <c r="C4262" t="s">
        <v>6207</v>
      </c>
    </row>
    <row r="4263" spans="1:3" x14ac:dyDescent="0.45">
      <c r="A4263" t="s">
        <v>2280</v>
      </c>
      <c r="B4263">
        <v>6</v>
      </c>
      <c r="C4263" t="s">
        <v>1152</v>
      </c>
    </row>
    <row r="4264" spans="1:3" x14ac:dyDescent="0.45">
      <c r="A4264" t="s">
        <v>2280</v>
      </c>
      <c r="B4264">
        <v>6</v>
      </c>
      <c r="C4264" t="s">
        <v>6204</v>
      </c>
    </row>
    <row r="4265" spans="1:3" x14ac:dyDescent="0.45">
      <c r="A4265" t="s">
        <v>2280</v>
      </c>
      <c r="B4265">
        <v>6</v>
      </c>
      <c r="C4265" t="s">
        <v>6207</v>
      </c>
    </row>
    <row r="4266" spans="1:3" x14ac:dyDescent="0.45">
      <c r="A4266" t="s">
        <v>2283</v>
      </c>
      <c r="B4266">
        <v>7</v>
      </c>
      <c r="C4266" t="s">
        <v>451</v>
      </c>
    </row>
    <row r="4267" spans="1:3" x14ac:dyDescent="0.45">
      <c r="A4267" t="s">
        <v>2283</v>
      </c>
      <c r="B4267">
        <v>7</v>
      </c>
      <c r="C4267" t="s">
        <v>1152</v>
      </c>
    </row>
    <row r="4268" spans="1:3" x14ac:dyDescent="0.45">
      <c r="A4268" t="s">
        <v>2283</v>
      </c>
      <c r="B4268">
        <v>7</v>
      </c>
      <c r="C4268" t="s">
        <v>3824</v>
      </c>
    </row>
    <row r="4269" spans="1:3" x14ac:dyDescent="0.45">
      <c r="A4269" t="s">
        <v>2283</v>
      </c>
      <c r="B4269">
        <v>7</v>
      </c>
      <c r="C4269" t="s">
        <v>3302</v>
      </c>
    </row>
    <row r="4270" spans="1:3" x14ac:dyDescent="0.45">
      <c r="A4270" t="s">
        <v>2285</v>
      </c>
      <c r="B4270">
        <v>7.6</v>
      </c>
      <c r="C4270" t="s">
        <v>451</v>
      </c>
    </row>
    <row r="4271" spans="1:3" x14ac:dyDescent="0.45">
      <c r="A4271" t="s">
        <v>2285</v>
      </c>
      <c r="B4271">
        <v>7.6</v>
      </c>
      <c r="C4271" t="s">
        <v>1152</v>
      </c>
    </row>
    <row r="4272" spans="1:3" x14ac:dyDescent="0.45">
      <c r="A4272" t="s">
        <v>2285</v>
      </c>
      <c r="B4272">
        <v>7.6</v>
      </c>
      <c r="C4272" t="s">
        <v>6199</v>
      </c>
    </row>
    <row r="4273" spans="1:3" x14ac:dyDescent="0.45">
      <c r="A4273" t="s">
        <v>2288</v>
      </c>
      <c r="B4273">
        <v>8.4</v>
      </c>
      <c r="C4273" t="s">
        <v>451</v>
      </c>
    </row>
    <row r="4274" spans="1:3" x14ac:dyDescent="0.45">
      <c r="A4274" t="s">
        <v>2288</v>
      </c>
      <c r="B4274">
        <v>8.4</v>
      </c>
      <c r="C4274" t="s">
        <v>320</v>
      </c>
    </row>
    <row r="4275" spans="1:3" x14ac:dyDescent="0.45">
      <c r="A4275" t="s">
        <v>2288</v>
      </c>
      <c r="B4275">
        <v>8.4</v>
      </c>
      <c r="C4275" t="s">
        <v>1152</v>
      </c>
    </row>
    <row r="4276" spans="1:3" x14ac:dyDescent="0.45">
      <c r="A4276" t="s">
        <v>2288</v>
      </c>
      <c r="B4276">
        <v>8.4</v>
      </c>
      <c r="C4276" t="s">
        <v>6199</v>
      </c>
    </row>
    <row r="4277" spans="1:3" x14ac:dyDescent="0.45">
      <c r="A4277" t="s">
        <v>2288</v>
      </c>
      <c r="B4277">
        <v>8.4</v>
      </c>
      <c r="C4277" t="s">
        <v>6207</v>
      </c>
    </row>
    <row r="4278" spans="1:3" x14ac:dyDescent="0.45">
      <c r="A4278" t="s">
        <v>2291</v>
      </c>
      <c r="B4278">
        <v>7.1</v>
      </c>
      <c r="C4278" t="s">
        <v>1152</v>
      </c>
    </row>
    <row r="4279" spans="1:3" x14ac:dyDescent="0.45">
      <c r="A4279" t="s">
        <v>2291</v>
      </c>
      <c r="B4279">
        <v>7.1</v>
      </c>
      <c r="C4279" t="s">
        <v>6199</v>
      </c>
    </row>
    <row r="4280" spans="1:3" x14ac:dyDescent="0.45">
      <c r="A4280" t="s">
        <v>2291</v>
      </c>
      <c r="B4280">
        <v>7.1</v>
      </c>
      <c r="C4280" t="s">
        <v>5546</v>
      </c>
    </row>
    <row r="4281" spans="1:3" x14ac:dyDescent="0.45">
      <c r="A4281" t="s">
        <v>2291</v>
      </c>
      <c r="B4281">
        <v>7.1</v>
      </c>
      <c r="C4281" t="s">
        <v>3824</v>
      </c>
    </row>
    <row r="4282" spans="1:3" x14ac:dyDescent="0.45">
      <c r="A4282" t="s">
        <v>2293</v>
      </c>
      <c r="B4282">
        <v>7</v>
      </c>
      <c r="C4282" t="s">
        <v>6200</v>
      </c>
    </row>
    <row r="4283" spans="1:3" x14ac:dyDescent="0.45">
      <c r="A4283" t="s">
        <v>2293</v>
      </c>
      <c r="B4283">
        <v>7</v>
      </c>
      <c r="C4283" t="s">
        <v>565</v>
      </c>
    </row>
    <row r="4284" spans="1:3" x14ac:dyDescent="0.45">
      <c r="A4284" t="s">
        <v>2293</v>
      </c>
      <c r="B4284">
        <v>7</v>
      </c>
      <c r="C4284" t="s">
        <v>6201</v>
      </c>
    </row>
    <row r="4285" spans="1:3" x14ac:dyDescent="0.45">
      <c r="A4285" t="s">
        <v>2293</v>
      </c>
      <c r="B4285">
        <v>7</v>
      </c>
      <c r="C4285" t="s">
        <v>2124</v>
      </c>
    </row>
    <row r="4286" spans="1:3" x14ac:dyDescent="0.45">
      <c r="A4286" t="s">
        <v>2293</v>
      </c>
      <c r="B4286">
        <v>7</v>
      </c>
      <c r="C4286" t="s">
        <v>3824</v>
      </c>
    </row>
    <row r="4287" spans="1:3" x14ac:dyDescent="0.45">
      <c r="A4287" t="s">
        <v>2294</v>
      </c>
      <c r="B4287">
        <v>8</v>
      </c>
      <c r="C4287" t="s">
        <v>451</v>
      </c>
    </row>
    <row r="4288" spans="1:3" x14ac:dyDescent="0.45">
      <c r="A4288" t="s">
        <v>2294</v>
      </c>
      <c r="B4288">
        <v>8</v>
      </c>
      <c r="C4288" t="s">
        <v>320</v>
      </c>
    </row>
    <row r="4289" spans="1:3" x14ac:dyDescent="0.45">
      <c r="A4289" t="s">
        <v>2294</v>
      </c>
      <c r="B4289">
        <v>8</v>
      </c>
      <c r="C4289" t="s">
        <v>3824</v>
      </c>
    </row>
    <row r="4290" spans="1:3" x14ac:dyDescent="0.45">
      <c r="A4290" t="s">
        <v>2294</v>
      </c>
      <c r="B4290">
        <v>8</v>
      </c>
      <c r="C4290" t="s">
        <v>3302</v>
      </c>
    </row>
    <row r="4291" spans="1:3" x14ac:dyDescent="0.45">
      <c r="A4291" t="s">
        <v>2296</v>
      </c>
      <c r="B4291">
        <v>5.3</v>
      </c>
      <c r="C4291" t="s">
        <v>6208</v>
      </c>
    </row>
    <row r="4292" spans="1:3" x14ac:dyDescent="0.45">
      <c r="A4292" t="s">
        <v>2296</v>
      </c>
      <c r="B4292">
        <v>5.3</v>
      </c>
      <c r="C4292" t="s">
        <v>1152</v>
      </c>
    </row>
    <row r="4293" spans="1:3" x14ac:dyDescent="0.45">
      <c r="A4293" t="s">
        <v>2296</v>
      </c>
      <c r="B4293">
        <v>5.3</v>
      </c>
      <c r="C4293" t="s">
        <v>5546</v>
      </c>
    </row>
    <row r="4294" spans="1:3" x14ac:dyDescent="0.45">
      <c r="A4294" t="s">
        <v>2296</v>
      </c>
      <c r="B4294">
        <v>5.3</v>
      </c>
      <c r="C4294" t="s">
        <v>6205</v>
      </c>
    </row>
    <row r="4295" spans="1:3" x14ac:dyDescent="0.45">
      <c r="A4295" t="s">
        <v>2297</v>
      </c>
      <c r="B4295">
        <v>4.9000000000000004</v>
      </c>
      <c r="C4295" t="s">
        <v>451</v>
      </c>
    </row>
    <row r="4296" spans="1:3" x14ac:dyDescent="0.45">
      <c r="A4296" t="s">
        <v>2297</v>
      </c>
      <c r="B4296">
        <v>4.9000000000000004</v>
      </c>
      <c r="C4296" t="s">
        <v>565</v>
      </c>
    </row>
    <row r="4297" spans="1:3" x14ac:dyDescent="0.45">
      <c r="A4297" t="s">
        <v>2297</v>
      </c>
      <c r="B4297">
        <v>4.9000000000000004</v>
      </c>
      <c r="C4297" t="s">
        <v>3824</v>
      </c>
    </row>
    <row r="4298" spans="1:3" x14ac:dyDescent="0.45">
      <c r="A4298" t="s">
        <v>2298</v>
      </c>
      <c r="B4298">
        <v>6.4</v>
      </c>
      <c r="C4298" t="s">
        <v>565</v>
      </c>
    </row>
    <row r="4299" spans="1:3" x14ac:dyDescent="0.45">
      <c r="A4299" t="s">
        <v>2298</v>
      </c>
      <c r="B4299">
        <v>6.4</v>
      </c>
      <c r="C4299" t="s">
        <v>6205</v>
      </c>
    </row>
    <row r="4300" spans="1:3" x14ac:dyDescent="0.45">
      <c r="A4300" t="s">
        <v>2299</v>
      </c>
      <c r="B4300">
        <v>7.4</v>
      </c>
      <c r="C4300" t="s">
        <v>451</v>
      </c>
    </row>
    <row r="4301" spans="1:3" x14ac:dyDescent="0.45">
      <c r="A4301" t="s">
        <v>2299</v>
      </c>
      <c r="B4301">
        <v>7.4</v>
      </c>
      <c r="C4301" t="s">
        <v>320</v>
      </c>
    </row>
    <row r="4302" spans="1:3" x14ac:dyDescent="0.45">
      <c r="A4302" t="s">
        <v>2299</v>
      </c>
      <c r="B4302">
        <v>7.4</v>
      </c>
      <c r="C4302" t="s">
        <v>1152</v>
      </c>
    </row>
    <row r="4303" spans="1:3" x14ac:dyDescent="0.45">
      <c r="A4303" t="s">
        <v>2299</v>
      </c>
      <c r="B4303">
        <v>7.4</v>
      </c>
      <c r="C4303" t="s">
        <v>6204</v>
      </c>
    </row>
    <row r="4304" spans="1:3" x14ac:dyDescent="0.45">
      <c r="A4304" t="s">
        <v>2299</v>
      </c>
      <c r="B4304">
        <v>7.4</v>
      </c>
      <c r="C4304" t="s">
        <v>6207</v>
      </c>
    </row>
    <row r="4305" spans="1:3" x14ac:dyDescent="0.45">
      <c r="A4305" t="s">
        <v>2300</v>
      </c>
      <c r="B4305">
        <v>6.1</v>
      </c>
      <c r="C4305" t="s">
        <v>565</v>
      </c>
    </row>
    <row r="4306" spans="1:3" x14ac:dyDescent="0.45">
      <c r="A4306" t="s">
        <v>2300</v>
      </c>
      <c r="B4306">
        <v>6.1</v>
      </c>
      <c r="C4306" t="s">
        <v>5546</v>
      </c>
    </row>
    <row r="4307" spans="1:3" x14ac:dyDescent="0.45">
      <c r="A4307" t="s">
        <v>2301</v>
      </c>
      <c r="B4307">
        <v>6.5</v>
      </c>
      <c r="C4307" t="s">
        <v>565</v>
      </c>
    </row>
    <row r="4308" spans="1:3" x14ac:dyDescent="0.45">
      <c r="A4308" t="s">
        <v>2301</v>
      </c>
      <c r="B4308">
        <v>6.5</v>
      </c>
      <c r="C4308" t="s">
        <v>5546</v>
      </c>
    </row>
    <row r="4309" spans="1:3" x14ac:dyDescent="0.45">
      <c r="A4309" t="s">
        <v>2303</v>
      </c>
      <c r="B4309">
        <v>5.7</v>
      </c>
      <c r="C4309" t="s">
        <v>565</v>
      </c>
    </row>
    <row r="4310" spans="1:3" x14ac:dyDescent="0.45">
      <c r="A4310" t="s">
        <v>2304</v>
      </c>
      <c r="B4310">
        <v>5.0999999999999996</v>
      </c>
      <c r="C4310" t="s">
        <v>451</v>
      </c>
    </row>
    <row r="4311" spans="1:3" x14ac:dyDescent="0.45">
      <c r="A4311" t="s">
        <v>2304</v>
      </c>
      <c r="B4311">
        <v>5.0999999999999996</v>
      </c>
      <c r="C4311" t="s">
        <v>320</v>
      </c>
    </row>
    <row r="4312" spans="1:3" x14ac:dyDescent="0.45">
      <c r="A4312" t="s">
        <v>2304</v>
      </c>
      <c r="B4312">
        <v>5.0999999999999996</v>
      </c>
      <c r="C4312" t="s">
        <v>565</v>
      </c>
    </row>
    <row r="4313" spans="1:3" x14ac:dyDescent="0.45">
      <c r="A4313" t="s">
        <v>2304</v>
      </c>
      <c r="B4313">
        <v>5.0999999999999996</v>
      </c>
      <c r="C4313" t="s">
        <v>6201</v>
      </c>
    </row>
    <row r="4314" spans="1:3" x14ac:dyDescent="0.45">
      <c r="A4314" t="s">
        <v>2304</v>
      </c>
      <c r="B4314">
        <v>5.0999999999999996</v>
      </c>
      <c r="C4314" t="s">
        <v>3824</v>
      </c>
    </row>
    <row r="4315" spans="1:3" x14ac:dyDescent="0.45">
      <c r="A4315" t="s">
        <v>2306</v>
      </c>
      <c r="B4315">
        <v>6.6</v>
      </c>
      <c r="C4315" t="s">
        <v>451</v>
      </c>
    </row>
    <row r="4316" spans="1:3" x14ac:dyDescent="0.45">
      <c r="A4316" t="s">
        <v>2306</v>
      </c>
      <c r="B4316">
        <v>6.6</v>
      </c>
      <c r="C4316" t="s">
        <v>320</v>
      </c>
    </row>
    <row r="4317" spans="1:3" x14ac:dyDescent="0.45">
      <c r="A4317" t="s">
        <v>2306</v>
      </c>
      <c r="B4317">
        <v>6.6</v>
      </c>
      <c r="C4317" t="s">
        <v>6203</v>
      </c>
    </row>
    <row r="4318" spans="1:3" x14ac:dyDescent="0.45">
      <c r="A4318" t="s">
        <v>2306</v>
      </c>
      <c r="B4318">
        <v>6.6</v>
      </c>
      <c r="C4318" t="s">
        <v>3824</v>
      </c>
    </row>
    <row r="4319" spans="1:3" x14ac:dyDescent="0.45">
      <c r="A4319" t="s">
        <v>2306</v>
      </c>
      <c r="B4319">
        <v>6.6</v>
      </c>
      <c r="C4319" t="s">
        <v>3302</v>
      </c>
    </row>
    <row r="4320" spans="1:3" x14ac:dyDescent="0.45">
      <c r="A4320" t="s">
        <v>2309</v>
      </c>
      <c r="B4320">
        <v>6.5</v>
      </c>
      <c r="C4320" t="s">
        <v>451</v>
      </c>
    </row>
    <row r="4321" spans="1:3" x14ac:dyDescent="0.45">
      <c r="A4321" t="s">
        <v>2309</v>
      </c>
      <c r="B4321">
        <v>6.5</v>
      </c>
      <c r="C4321" t="s">
        <v>6208</v>
      </c>
    </row>
    <row r="4322" spans="1:3" x14ac:dyDescent="0.45">
      <c r="A4322" t="s">
        <v>2309</v>
      </c>
      <c r="B4322">
        <v>6.5</v>
      </c>
      <c r="C4322" t="s">
        <v>1152</v>
      </c>
    </row>
    <row r="4323" spans="1:3" x14ac:dyDescent="0.45">
      <c r="A4323" t="s">
        <v>2310</v>
      </c>
      <c r="B4323">
        <v>6.9</v>
      </c>
      <c r="C4323" t="s">
        <v>1152</v>
      </c>
    </row>
    <row r="4324" spans="1:3" x14ac:dyDescent="0.45">
      <c r="A4324" t="s">
        <v>2310</v>
      </c>
      <c r="B4324">
        <v>6.9</v>
      </c>
      <c r="C4324" t="s">
        <v>5546</v>
      </c>
    </row>
    <row r="4325" spans="1:3" x14ac:dyDescent="0.45">
      <c r="A4325" t="s">
        <v>2312</v>
      </c>
      <c r="B4325">
        <v>7.6</v>
      </c>
      <c r="C4325" t="s">
        <v>6208</v>
      </c>
    </row>
    <row r="4326" spans="1:3" x14ac:dyDescent="0.45">
      <c r="A4326" t="s">
        <v>2312</v>
      </c>
      <c r="B4326">
        <v>7.6</v>
      </c>
      <c r="C4326" t="s">
        <v>1152</v>
      </c>
    </row>
    <row r="4327" spans="1:3" x14ac:dyDescent="0.45">
      <c r="A4327" t="s">
        <v>2312</v>
      </c>
      <c r="B4327">
        <v>7.6</v>
      </c>
      <c r="C4327" t="s">
        <v>6205</v>
      </c>
    </row>
    <row r="4328" spans="1:3" x14ac:dyDescent="0.45">
      <c r="A4328" t="s">
        <v>2313</v>
      </c>
      <c r="B4328">
        <v>5.6</v>
      </c>
      <c r="C4328" t="s">
        <v>6206</v>
      </c>
    </row>
    <row r="4329" spans="1:3" x14ac:dyDescent="0.45">
      <c r="A4329" t="s">
        <v>2313</v>
      </c>
      <c r="B4329">
        <v>5.6</v>
      </c>
      <c r="C4329" t="s">
        <v>1152</v>
      </c>
    </row>
    <row r="4330" spans="1:3" x14ac:dyDescent="0.45">
      <c r="A4330" t="s">
        <v>2313</v>
      </c>
      <c r="B4330">
        <v>5.6</v>
      </c>
      <c r="C4330" t="s">
        <v>3302</v>
      </c>
    </row>
    <row r="4331" spans="1:3" x14ac:dyDescent="0.45">
      <c r="A4331" t="s">
        <v>2315</v>
      </c>
      <c r="B4331">
        <v>6.2</v>
      </c>
      <c r="C4331" t="s">
        <v>565</v>
      </c>
    </row>
    <row r="4332" spans="1:3" x14ac:dyDescent="0.45">
      <c r="A4332" t="s">
        <v>2315</v>
      </c>
      <c r="B4332">
        <v>6.2</v>
      </c>
      <c r="C4332" t="s">
        <v>6206</v>
      </c>
    </row>
    <row r="4333" spans="1:3" x14ac:dyDescent="0.45">
      <c r="A4333" t="s">
        <v>2315</v>
      </c>
      <c r="B4333">
        <v>6.2</v>
      </c>
      <c r="C4333" t="s">
        <v>5546</v>
      </c>
    </row>
    <row r="4334" spans="1:3" x14ac:dyDescent="0.45">
      <c r="A4334" t="s">
        <v>2316</v>
      </c>
      <c r="B4334">
        <v>4.4000000000000004</v>
      </c>
      <c r="C4334" t="s">
        <v>451</v>
      </c>
    </row>
    <row r="4335" spans="1:3" x14ac:dyDescent="0.45">
      <c r="A4335" t="s">
        <v>2316</v>
      </c>
      <c r="B4335">
        <v>4.4000000000000004</v>
      </c>
      <c r="C4335" t="s">
        <v>565</v>
      </c>
    </row>
    <row r="4336" spans="1:3" x14ac:dyDescent="0.45">
      <c r="A4336" t="s">
        <v>2316</v>
      </c>
      <c r="B4336">
        <v>4.4000000000000004</v>
      </c>
      <c r="C4336" t="s">
        <v>6206</v>
      </c>
    </row>
    <row r="4337" spans="1:3" x14ac:dyDescent="0.45">
      <c r="A4337" t="s">
        <v>2318</v>
      </c>
      <c r="B4337">
        <v>5.6</v>
      </c>
      <c r="C4337" t="s">
        <v>1152</v>
      </c>
    </row>
    <row r="4338" spans="1:3" x14ac:dyDescent="0.45">
      <c r="A4338" t="s">
        <v>2318</v>
      </c>
      <c r="B4338">
        <v>5.6</v>
      </c>
      <c r="C4338" t="s">
        <v>5546</v>
      </c>
    </row>
    <row r="4339" spans="1:3" x14ac:dyDescent="0.45">
      <c r="A4339" t="s">
        <v>2319</v>
      </c>
      <c r="B4339">
        <v>5.5</v>
      </c>
      <c r="C4339" t="s">
        <v>565</v>
      </c>
    </row>
    <row r="4340" spans="1:3" x14ac:dyDescent="0.45">
      <c r="A4340" t="s">
        <v>2319</v>
      </c>
      <c r="B4340">
        <v>5.5</v>
      </c>
      <c r="C4340" t="s">
        <v>1152</v>
      </c>
    </row>
    <row r="4341" spans="1:3" x14ac:dyDescent="0.45">
      <c r="A4341" t="s">
        <v>2320</v>
      </c>
      <c r="B4341">
        <v>6.7</v>
      </c>
      <c r="C4341" t="s">
        <v>6203</v>
      </c>
    </row>
    <row r="4342" spans="1:3" x14ac:dyDescent="0.45">
      <c r="A4342" t="s">
        <v>2320</v>
      </c>
      <c r="B4342">
        <v>6.7</v>
      </c>
      <c r="C4342" t="s">
        <v>3302</v>
      </c>
    </row>
    <row r="4343" spans="1:3" x14ac:dyDescent="0.45">
      <c r="A4343" t="s">
        <v>2321</v>
      </c>
      <c r="B4343">
        <v>6.1</v>
      </c>
      <c r="C4343" t="s">
        <v>6206</v>
      </c>
    </row>
    <row r="4344" spans="1:3" x14ac:dyDescent="0.45">
      <c r="A4344" t="s">
        <v>2321</v>
      </c>
      <c r="B4344">
        <v>6.1</v>
      </c>
      <c r="C4344" t="s">
        <v>1152</v>
      </c>
    </row>
    <row r="4345" spans="1:3" x14ac:dyDescent="0.45">
      <c r="A4345" t="s">
        <v>2321</v>
      </c>
      <c r="B4345">
        <v>6.1</v>
      </c>
      <c r="C4345" t="s">
        <v>6203</v>
      </c>
    </row>
    <row r="4346" spans="1:3" x14ac:dyDescent="0.45">
      <c r="A4346" t="s">
        <v>2321</v>
      </c>
      <c r="B4346">
        <v>6.1</v>
      </c>
      <c r="C4346" t="s">
        <v>3302</v>
      </c>
    </row>
    <row r="4347" spans="1:3" x14ac:dyDescent="0.45">
      <c r="A4347" t="s">
        <v>2322</v>
      </c>
      <c r="B4347">
        <v>6.2</v>
      </c>
      <c r="C4347" t="s">
        <v>1152</v>
      </c>
    </row>
    <row r="4348" spans="1:3" x14ac:dyDescent="0.45">
      <c r="A4348" t="s">
        <v>2322</v>
      </c>
      <c r="B4348">
        <v>6.2</v>
      </c>
      <c r="C4348" t="s">
        <v>6209</v>
      </c>
    </row>
    <row r="4349" spans="1:3" x14ac:dyDescent="0.45">
      <c r="A4349" t="s">
        <v>2324</v>
      </c>
      <c r="B4349">
        <v>7.3</v>
      </c>
      <c r="C4349" t="s">
        <v>1152</v>
      </c>
    </row>
    <row r="4350" spans="1:3" x14ac:dyDescent="0.45">
      <c r="A4350" t="s">
        <v>2326</v>
      </c>
      <c r="B4350">
        <v>6.6</v>
      </c>
      <c r="C4350" t="s">
        <v>320</v>
      </c>
    </row>
    <row r="4351" spans="1:3" x14ac:dyDescent="0.45">
      <c r="A4351" t="s">
        <v>2326</v>
      </c>
      <c r="B4351">
        <v>6.6</v>
      </c>
      <c r="C4351" t="s">
        <v>1152</v>
      </c>
    </row>
    <row r="4352" spans="1:3" x14ac:dyDescent="0.45">
      <c r="A4352" t="s">
        <v>2328</v>
      </c>
      <c r="B4352">
        <v>8.1999999999999993</v>
      </c>
      <c r="C4352" t="s">
        <v>2124</v>
      </c>
    </row>
    <row r="4353" spans="1:3" x14ac:dyDescent="0.45">
      <c r="A4353" t="s">
        <v>2328</v>
      </c>
      <c r="B4353">
        <v>8.1999999999999993</v>
      </c>
      <c r="C4353" t="s">
        <v>6203</v>
      </c>
    </row>
    <row r="4354" spans="1:3" x14ac:dyDescent="0.45">
      <c r="A4354" t="s">
        <v>2328</v>
      </c>
      <c r="B4354">
        <v>8.1999999999999993</v>
      </c>
      <c r="C4354" t="s">
        <v>3824</v>
      </c>
    </row>
    <row r="4355" spans="1:3" x14ac:dyDescent="0.45">
      <c r="A4355" t="s">
        <v>2329</v>
      </c>
      <c r="B4355">
        <v>6.4</v>
      </c>
      <c r="C4355" t="s">
        <v>451</v>
      </c>
    </row>
    <row r="4356" spans="1:3" x14ac:dyDescent="0.45">
      <c r="A4356" t="s">
        <v>2329</v>
      </c>
      <c r="B4356">
        <v>6.4</v>
      </c>
      <c r="C4356" t="s">
        <v>3824</v>
      </c>
    </row>
    <row r="4357" spans="1:3" x14ac:dyDescent="0.45">
      <c r="A4357" t="s">
        <v>2329</v>
      </c>
      <c r="B4357">
        <v>6.4</v>
      </c>
      <c r="C4357" t="s">
        <v>3302</v>
      </c>
    </row>
    <row r="4358" spans="1:3" x14ac:dyDescent="0.45">
      <c r="A4358" t="s">
        <v>2331</v>
      </c>
      <c r="B4358">
        <v>6.4</v>
      </c>
      <c r="C4358" t="s">
        <v>6206</v>
      </c>
    </row>
    <row r="4359" spans="1:3" x14ac:dyDescent="0.45">
      <c r="A4359" t="s">
        <v>2331</v>
      </c>
      <c r="B4359">
        <v>6.4</v>
      </c>
      <c r="C4359" t="s">
        <v>6203</v>
      </c>
    </row>
    <row r="4360" spans="1:3" x14ac:dyDescent="0.45">
      <c r="A4360" t="s">
        <v>2331</v>
      </c>
      <c r="B4360">
        <v>6.4</v>
      </c>
      <c r="C4360" t="s">
        <v>3302</v>
      </c>
    </row>
    <row r="4361" spans="1:3" x14ac:dyDescent="0.45">
      <c r="A4361" t="s">
        <v>2334</v>
      </c>
      <c r="B4361">
        <v>5.2</v>
      </c>
      <c r="C4361" t="s">
        <v>451</v>
      </c>
    </row>
    <row r="4362" spans="1:3" x14ac:dyDescent="0.45">
      <c r="A4362" t="s">
        <v>2334</v>
      </c>
      <c r="B4362">
        <v>5.2</v>
      </c>
      <c r="C4362" t="s">
        <v>320</v>
      </c>
    </row>
    <row r="4363" spans="1:3" x14ac:dyDescent="0.45">
      <c r="A4363" t="s">
        <v>2334</v>
      </c>
      <c r="B4363">
        <v>5.2</v>
      </c>
      <c r="C4363" t="s">
        <v>1152</v>
      </c>
    </row>
    <row r="4364" spans="1:3" x14ac:dyDescent="0.45">
      <c r="A4364" t="s">
        <v>2334</v>
      </c>
      <c r="B4364">
        <v>5.2</v>
      </c>
      <c r="C4364" t="s">
        <v>3302</v>
      </c>
    </row>
    <row r="4365" spans="1:3" x14ac:dyDescent="0.45">
      <c r="A4365" t="s">
        <v>2334</v>
      </c>
      <c r="B4365">
        <v>5.2</v>
      </c>
      <c r="C4365" t="s">
        <v>4585</v>
      </c>
    </row>
    <row r="4366" spans="1:3" x14ac:dyDescent="0.45">
      <c r="A4366" t="s">
        <v>2336</v>
      </c>
      <c r="B4366">
        <v>6.5</v>
      </c>
      <c r="C4366" t="s">
        <v>320</v>
      </c>
    </row>
    <row r="4367" spans="1:3" x14ac:dyDescent="0.45">
      <c r="A4367" t="s">
        <v>2336</v>
      </c>
      <c r="B4367">
        <v>6.5</v>
      </c>
      <c r="C4367" t="s">
        <v>6201</v>
      </c>
    </row>
    <row r="4368" spans="1:3" x14ac:dyDescent="0.45">
      <c r="A4368" t="s">
        <v>2336</v>
      </c>
      <c r="B4368">
        <v>6.5</v>
      </c>
      <c r="C4368" t="s">
        <v>6199</v>
      </c>
    </row>
    <row r="4369" spans="1:3" x14ac:dyDescent="0.45">
      <c r="A4369" t="s">
        <v>2336</v>
      </c>
      <c r="B4369">
        <v>6.5</v>
      </c>
      <c r="C4369" t="s">
        <v>3824</v>
      </c>
    </row>
    <row r="4370" spans="1:3" x14ac:dyDescent="0.45">
      <c r="A4370" t="s">
        <v>2338</v>
      </c>
      <c r="B4370">
        <v>7.1</v>
      </c>
      <c r="C4370" t="s">
        <v>1152</v>
      </c>
    </row>
    <row r="4371" spans="1:3" x14ac:dyDescent="0.45">
      <c r="A4371" t="s">
        <v>2339</v>
      </c>
      <c r="B4371">
        <v>7.3</v>
      </c>
      <c r="C4371" t="s">
        <v>6208</v>
      </c>
    </row>
    <row r="4372" spans="1:3" x14ac:dyDescent="0.45">
      <c r="A4372" t="s">
        <v>2339</v>
      </c>
      <c r="B4372">
        <v>7.3</v>
      </c>
      <c r="C4372" t="s">
        <v>1152</v>
      </c>
    </row>
    <row r="4373" spans="1:3" x14ac:dyDescent="0.45">
      <c r="A4373" t="s">
        <v>2339</v>
      </c>
      <c r="B4373">
        <v>7.3</v>
      </c>
      <c r="C4373" t="s">
        <v>6205</v>
      </c>
    </row>
    <row r="4374" spans="1:3" x14ac:dyDescent="0.45">
      <c r="A4374" t="s">
        <v>2341</v>
      </c>
      <c r="B4374">
        <v>5.2</v>
      </c>
      <c r="C4374" t="s">
        <v>451</v>
      </c>
    </row>
    <row r="4375" spans="1:3" x14ac:dyDescent="0.45">
      <c r="A4375" t="s">
        <v>2341</v>
      </c>
      <c r="B4375">
        <v>5.2</v>
      </c>
      <c r="C4375" t="s">
        <v>320</v>
      </c>
    </row>
    <row r="4376" spans="1:3" x14ac:dyDescent="0.45">
      <c r="A4376" t="s">
        <v>2341</v>
      </c>
      <c r="B4376">
        <v>5.2</v>
      </c>
      <c r="C4376" t="s">
        <v>3824</v>
      </c>
    </row>
    <row r="4377" spans="1:3" x14ac:dyDescent="0.45">
      <c r="A4377" t="s">
        <v>2341</v>
      </c>
      <c r="B4377">
        <v>5.2</v>
      </c>
      <c r="C4377" t="s">
        <v>3302</v>
      </c>
    </row>
    <row r="4378" spans="1:3" x14ac:dyDescent="0.45">
      <c r="A4378" t="s">
        <v>2343</v>
      </c>
      <c r="B4378">
        <v>7.7</v>
      </c>
      <c r="C4378" t="s">
        <v>1152</v>
      </c>
    </row>
    <row r="4379" spans="1:3" x14ac:dyDescent="0.45">
      <c r="A4379" t="s">
        <v>2343</v>
      </c>
      <c r="B4379">
        <v>7.7</v>
      </c>
      <c r="C4379" t="s">
        <v>6205</v>
      </c>
    </row>
    <row r="4380" spans="1:3" x14ac:dyDescent="0.45">
      <c r="A4380" t="s">
        <v>2344</v>
      </c>
      <c r="B4380">
        <v>7.6</v>
      </c>
      <c r="C4380" t="s">
        <v>6206</v>
      </c>
    </row>
    <row r="4381" spans="1:3" x14ac:dyDescent="0.45">
      <c r="A4381" t="s">
        <v>2344</v>
      </c>
      <c r="B4381">
        <v>7.6</v>
      </c>
      <c r="C4381" t="s">
        <v>1152</v>
      </c>
    </row>
    <row r="4382" spans="1:3" x14ac:dyDescent="0.45">
      <c r="A4382" t="s">
        <v>2344</v>
      </c>
      <c r="B4382">
        <v>7.6</v>
      </c>
      <c r="C4382" t="s">
        <v>3302</v>
      </c>
    </row>
    <row r="4383" spans="1:3" x14ac:dyDescent="0.45">
      <c r="A4383" t="s">
        <v>2346</v>
      </c>
      <c r="B4383">
        <v>5.7</v>
      </c>
      <c r="C4383" t="s">
        <v>565</v>
      </c>
    </row>
    <row r="4384" spans="1:3" x14ac:dyDescent="0.45">
      <c r="A4384" t="s">
        <v>2346</v>
      </c>
      <c r="B4384">
        <v>5.7</v>
      </c>
      <c r="C4384" t="s">
        <v>1152</v>
      </c>
    </row>
    <row r="4385" spans="1:3" x14ac:dyDescent="0.45">
      <c r="A4385" t="s">
        <v>2346</v>
      </c>
      <c r="B4385">
        <v>5.7</v>
      </c>
      <c r="C4385" t="s">
        <v>5546</v>
      </c>
    </row>
    <row r="4386" spans="1:3" x14ac:dyDescent="0.45">
      <c r="A4386" t="s">
        <v>2348</v>
      </c>
      <c r="B4386">
        <v>7</v>
      </c>
      <c r="C4386" t="s">
        <v>565</v>
      </c>
    </row>
    <row r="4387" spans="1:3" x14ac:dyDescent="0.45">
      <c r="A4387" t="s">
        <v>2348</v>
      </c>
      <c r="B4387">
        <v>7</v>
      </c>
      <c r="C4387" t="s">
        <v>1152</v>
      </c>
    </row>
    <row r="4388" spans="1:3" x14ac:dyDescent="0.45">
      <c r="A4388" t="s">
        <v>2350</v>
      </c>
      <c r="B4388">
        <v>6</v>
      </c>
      <c r="C4388" t="s">
        <v>320</v>
      </c>
    </row>
    <row r="4389" spans="1:3" x14ac:dyDescent="0.45">
      <c r="A4389" t="s">
        <v>2350</v>
      </c>
      <c r="B4389">
        <v>6</v>
      </c>
      <c r="C4389" t="s">
        <v>565</v>
      </c>
    </row>
    <row r="4390" spans="1:3" x14ac:dyDescent="0.45">
      <c r="A4390" t="s">
        <v>2350</v>
      </c>
      <c r="B4390">
        <v>6</v>
      </c>
      <c r="C4390" t="s">
        <v>6201</v>
      </c>
    </row>
    <row r="4391" spans="1:3" x14ac:dyDescent="0.45">
      <c r="A4391" t="s">
        <v>2350</v>
      </c>
      <c r="B4391">
        <v>6</v>
      </c>
      <c r="C4391" t="s">
        <v>6199</v>
      </c>
    </row>
    <row r="4392" spans="1:3" x14ac:dyDescent="0.45">
      <c r="A4392" t="s">
        <v>2352</v>
      </c>
      <c r="B4392">
        <v>8.1</v>
      </c>
      <c r="C4392" t="s">
        <v>451</v>
      </c>
    </row>
    <row r="4393" spans="1:3" x14ac:dyDescent="0.45">
      <c r="A4393" t="s">
        <v>2352</v>
      </c>
      <c r="B4393">
        <v>8.1</v>
      </c>
      <c r="C4393" t="s">
        <v>6208</v>
      </c>
    </row>
    <row r="4394" spans="1:3" x14ac:dyDescent="0.45">
      <c r="A4394" t="s">
        <v>2352</v>
      </c>
      <c r="B4394">
        <v>8.1</v>
      </c>
      <c r="C4394" t="s">
        <v>1152</v>
      </c>
    </row>
    <row r="4395" spans="1:3" x14ac:dyDescent="0.45">
      <c r="A4395" t="s">
        <v>2352</v>
      </c>
      <c r="B4395">
        <v>8.1</v>
      </c>
      <c r="C4395" t="s">
        <v>6205</v>
      </c>
    </row>
    <row r="4396" spans="1:3" x14ac:dyDescent="0.45">
      <c r="A4396" t="s">
        <v>2353</v>
      </c>
      <c r="B4396">
        <v>8</v>
      </c>
      <c r="C4396" t="s">
        <v>1152</v>
      </c>
    </row>
    <row r="4397" spans="1:3" x14ac:dyDescent="0.45">
      <c r="A4397" t="s">
        <v>2355</v>
      </c>
      <c r="B4397">
        <v>5.6</v>
      </c>
      <c r="C4397" t="s">
        <v>451</v>
      </c>
    </row>
    <row r="4398" spans="1:3" x14ac:dyDescent="0.45">
      <c r="A4398" t="s">
        <v>2355</v>
      </c>
      <c r="B4398">
        <v>5.6</v>
      </c>
      <c r="C4398" t="s">
        <v>565</v>
      </c>
    </row>
    <row r="4399" spans="1:3" x14ac:dyDescent="0.45">
      <c r="A4399" t="s">
        <v>2355</v>
      </c>
      <c r="B4399">
        <v>5.6</v>
      </c>
      <c r="C4399" t="s">
        <v>6206</v>
      </c>
    </row>
    <row r="4400" spans="1:3" x14ac:dyDescent="0.45">
      <c r="A4400" t="s">
        <v>2357</v>
      </c>
      <c r="B4400">
        <v>6.1</v>
      </c>
      <c r="C4400" t="s">
        <v>565</v>
      </c>
    </row>
    <row r="4401" spans="1:3" x14ac:dyDescent="0.45">
      <c r="A4401" t="s">
        <v>2357</v>
      </c>
      <c r="B4401">
        <v>6.1</v>
      </c>
      <c r="C4401" t="s">
        <v>5546</v>
      </c>
    </row>
    <row r="4402" spans="1:3" x14ac:dyDescent="0.45">
      <c r="A4402" t="s">
        <v>2360</v>
      </c>
      <c r="B4402">
        <v>6.9</v>
      </c>
      <c r="C4402" t="s">
        <v>1152</v>
      </c>
    </row>
    <row r="4403" spans="1:3" x14ac:dyDescent="0.45">
      <c r="A4403" t="s">
        <v>2360</v>
      </c>
      <c r="B4403">
        <v>6.9</v>
      </c>
      <c r="C4403" t="s">
        <v>6201</v>
      </c>
    </row>
    <row r="4404" spans="1:3" x14ac:dyDescent="0.45">
      <c r="A4404" t="s">
        <v>2361</v>
      </c>
      <c r="B4404">
        <v>5.2</v>
      </c>
      <c r="C4404" t="s">
        <v>1152</v>
      </c>
    </row>
    <row r="4405" spans="1:3" x14ac:dyDescent="0.45">
      <c r="A4405" t="s">
        <v>2361</v>
      </c>
      <c r="B4405">
        <v>5.2</v>
      </c>
      <c r="C4405" t="s">
        <v>6199</v>
      </c>
    </row>
    <row r="4406" spans="1:3" x14ac:dyDescent="0.45">
      <c r="A4406" t="s">
        <v>2361</v>
      </c>
      <c r="B4406">
        <v>5.2</v>
      </c>
      <c r="C4406" t="s">
        <v>5546</v>
      </c>
    </row>
    <row r="4407" spans="1:3" x14ac:dyDescent="0.45">
      <c r="A4407" t="s">
        <v>2362</v>
      </c>
      <c r="B4407">
        <v>7</v>
      </c>
      <c r="C4407" t="s">
        <v>6206</v>
      </c>
    </row>
    <row r="4408" spans="1:3" x14ac:dyDescent="0.45">
      <c r="A4408" t="s">
        <v>2362</v>
      </c>
      <c r="B4408">
        <v>7</v>
      </c>
      <c r="C4408" t="s">
        <v>1152</v>
      </c>
    </row>
    <row r="4409" spans="1:3" x14ac:dyDescent="0.45">
      <c r="A4409" t="s">
        <v>2362</v>
      </c>
      <c r="B4409">
        <v>7</v>
      </c>
      <c r="C4409" t="s">
        <v>3302</v>
      </c>
    </row>
    <row r="4410" spans="1:3" x14ac:dyDescent="0.45">
      <c r="A4410" t="s">
        <v>2363</v>
      </c>
      <c r="B4410">
        <v>6.3</v>
      </c>
      <c r="C4410" t="s">
        <v>451</v>
      </c>
    </row>
    <row r="4411" spans="1:3" x14ac:dyDescent="0.45">
      <c r="A4411" t="s">
        <v>2363</v>
      </c>
      <c r="B4411">
        <v>6.3</v>
      </c>
      <c r="C4411" t="s">
        <v>565</v>
      </c>
    </row>
    <row r="4412" spans="1:3" x14ac:dyDescent="0.45">
      <c r="A4412" t="s">
        <v>2363</v>
      </c>
      <c r="B4412">
        <v>6.3</v>
      </c>
      <c r="C4412" t="s">
        <v>6206</v>
      </c>
    </row>
    <row r="4413" spans="1:3" x14ac:dyDescent="0.45">
      <c r="A4413" t="s">
        <v>2363</v>
      </c>
      <c r="B4413">
        <v>6.3</v>
      </c>
      <c r="C4413" t="s">
        <v>3302</v>
      </c>
    </row>
    <row r="4414" spans="1:3" x14ac:dyDescent="0.45">
      <c r="A4414" t="s">
        <v>2364</v>
      </c>
      <c r="B4414">
        <v>7</v>
      </c>
      <c r="C4414" t="s">
        <v>565</v>
      </c>
    </row>
    <row r="4415" spans="1:3" x14ac:dyDescent="0.45">
      <c r="A4415" t="s">
        <v>2364</v>
      </c>
      <c r="B4415">
        <v>7</v>
      </c>
      <c r="C4415" t="s">
        <v>6206</v>
      </c>
    </row>
    <row r="4416" spans="1:3" x14ac:dyDescent="0.45">
      <c r="A4416" t="s">
        <v>2365</v>
      </c>
      <c r="B4416">
        <v>6.9</v>
      </c>
      <c r="C4416" t="s">
        <v>451</v>
      </c>
    </row>
    <row r="4417" spans="1:3" x14ac:dyDescent="0.45">
      <c r="A4417" t="s">
        <v>2365</v>
      </c>
      <c r="B4417">
        <v>6.9</v>
      </c>
      <c r="C4417" t="s">
        <v>6206</v>
      </c>
    </row>
    <row r="4418" spans="1:3" x14ac:dyDescent="0.45">
      <c r="A4418" t="s">
        <v>2365</v>
      </c>
      <c r="B4418">
        <v>6.9</v>
      </c>
      <c r="C4418" t="s">
        <v>1152</v>
      </c>
    </row>
    <row r="4419" spans="1:3" x14ac:dyDescent="0.45">
      <c r="A4419" t="s">
        <v>2365</v>
      </c>
      <c r="B4419">
        <v>6.9</v>
      </c>
      <c r="C4419" t="s">
        <v>6203</v>
      </c>
    </row>
    <row r="4420" spans="1:3" x14ac:dyDescent="0.45">
      <c r="A4420" t="s">
        <v>2365</v>
      </c>
      <c r="B4420">
        <v>6.9</v>
      </c>
      <c r="C4420" t="s">
        <v>3302</v>
      </c>
    </row>
    <row r="4421" spans="1:3" x14ac:dyDescent="0.45">
      <c r="A4421" t="s">
        <v>2367</v>
      </c>
      <c r="B4421">
        <v>6.2</v>
      </c>
      <c r="C4421" t="s">
        <v>451</v>
      </c>
    </row>
    <row r="4422" spans="1:3" x14ac:dyDescent="0.45">
      <c r="A4422" t="s">
        <v>2367</v>
      </c>
      <c r="B4422">
        <v>6.2</v>
      </c>
      <c r="C4422" t="s">
        <v>320</v>
      </c>
    </row>
    <row r="4423" spans="1:3" x14ac:dyDescent="0.45">
      <c r="A4423" t="s">
        <v>2367</v>
      </c>
      <c r="B4423">
        <v>6.2</v>
      </c>
      <c r="C4423" t="s">
        <v>3302</v>
      </c>
    </row>
    <row r="4424" spans="1:3" x14ac:dyDescent="0.45">
      <c r="A4424" t="s">
        <v>2369</v>
      </c>
      <c r="B4424">
        <v>6.4</v>
      </c>
      <c r="C4424" t="s">
        <v>565</v>
      </c>
    </row>
    <row r="4425" spans="1:3" x14ac:dyDescent="0.45">
      <c r="A4425" t="s">
        <v>2369</v>
      </c>
      <c r="B4425">
        <v>6.4</v>
      </c>
      <c r="C4425" t="s">
        <v>3824</v>
      </c>
    </row>
    <row r="4426" spans="1:3" x14ac:dyDescent="0.45">
      <c r="A4426" t="s">
        <v>2370</v>
      </c>
      <c r="B4426">
        <v>6.4</v>
      </c>
      <c r="C4426" t="s">
        <v>1152</v>
      </c>
    </row>
    <row r="4427" spans="1:3" x14ac:dyDescent="0.45">
      <c r="A4427" t="s">
        <v>2370</v>
      </c>
      <c r="B4427">
        <v>6.4</v>
      </c>
      <c r="C4427" t="s">
        <v>6201</v>
      </c>
    </row>
    <row r="4428" spans="1:3" x14ac:dyDescent="0.45">
      <c r="A4428" t="s">
        <v>2372</v>
      </c>
      <c r="B4428">
        <v>5.7</v>
      </c>
      <c r="C4428" t="s">
        <v>451</v>
      </c>
    </row>
    <row r="4429" spans="1:3" x14ac:dyDescent="0.45">
      <c r="A4429" t="s">
        <v>2372</v>
      </c>
      <c r="B4429">
        <v>5.7</v>
      </c>
      <c r="C4429" t="s">
        <v>320</v>
      </c>
    </row>
    <row r="4430" spans="1:3" x14ac:dyDescent="0.45">
      <c r="A4430" t="s">
        <v>2372</v>
      </c>
      <c r="B4430">
        <v>5.7</v>
      </c>
      <c r="C4430" t="s">
        <v>6206</v>
      </c>
    </row>
    <row r="4431" spans="1:3" x14ac:dyDescent="0.45">
      <c r="A4431" t="s">
        <v>2372</v>
      </c>
      <c r="B4431">
        <v>5.7</v>
      </c>
      <c r="C4431" t="s">
        <v>1152</v>
      </c>
    </row>
    <row r="4432" spans="1:3" x14ac:dyDescent="0.45">
      <c r="A4432" t="s">
        <v>2372</v>
      </c>
      <c r="B4432">
        <v>5.7</v>
      </c>
      <c r="C4432" t="s">
        <v>6201</v>
      </c>
    </row>
    <row r="4433" spans="1:3" x14ac:dyDescent="0.45">
      <c r="A4433" t="s">
        <v>2372</v>
      </c>
      <c r="B4433">
        <v>5.7</v>
      </c>
      <c r="C4433" t="s">
        <v>6199</v>
      </c>
    </row>
    <row r="4434" spans="1:3" x14ac:dyDescent="0.45">
      <c r="A4434" t="s">
        <v>2372</v>
      </c>
      <c r="B4434">
        <v>5.7</v>
      </c>
      <c r="C4434" t="s">
        <v>5546</v>
      </c>
    </row>
    <row r="4435" spans="1:3" x14ac:dyDescent="0.45">
      <c r="A4435" t="s">
        <v>2372</v>
      </c>
      <c r="B4435">
        <v>5.7</v>
      </c>
      <c r="C4435" t="s">
        <v>3302</v>
      </c>
    </row>
    <row r="4436" spans="1:3" x14ac:dyDescent="0.45">
      <c r="A4436" t="s">
        <v>2373</v>
      </c>
      <c r="B4436">
        <v>6.1</v>
      </c>
      <c r="C4436" t="s">
        <v>451</v>
      </c>
    </row>
    <row r="4437" spans="1:3" x14ac:dyDescent="0.45">
      <c r="A4437" t="s">
        <v>2373</v>
      </c>
      <c r="B4437">
        <v>6.1</v>
      </c>
      <c r="C4437" t="s">
        <v>6206</v>
      </c>
    </row>
    <row r="4438" spans="1:3" x14ac:dyDescent="0.45">
      <c r="A4438" t="s">
        <v>2373</v>
      </c>
      <c r="B4438">
        <v>6.1</v>
      </c>
      <c r="C4438" t="s">
        <v>1152</v>
      </c>
    </row>
    <row r="4439" spans="1:3" x14ac:dyDescent="0.45">
      <c r="A4439" t="s">
        <v>2373</v>
      </c>
      <c r="B4439">
        <v>6.1</v>
      </c>
      <c r="C4439" t="s">
        <v>3302</v>
      </c>
    </row>
    <row r="4440" spans="1:3" x14ac:dyDescent="0.45">
      <c r="A4440" t="s">
        <v>2374</v>
      </c>
      <c r="B4440">
        <v>5.4</v>
      </c>
      <c r="C4440" t="s">
        <v>565</v>
      </c>
    </row>
    <row r="4441" spans="1:3" x14ac:dyDescent="0.45">
      <c r="A4441" t="s">
        <v>2374</v>
      </c>
      <c r="B4441">
        <v>5.4</v>
      </c>
      <c r="C4441" t="s">
        <v>1152</v>
      </c>
    </row>
    <row r="4442" spans="1:3" x14ac:dyDescent="0.45">
      <c r="A4442" t="s">
        <v>2374</v>
      </c>
      <c r="B4442">
        <v>5.4</v>
      </c>
      <c r="C4442" t="s">
        <v>5546</v>
      </c>
    </row>
    <row r="4443" spans="1:3" x14ac:dyDescent="0.45">
      <c r="A4443" t="s">
        <v>2375</v>
      </c>
      <c r="B4443">
        <v>6.7</v>
      </c>
      <c r="C4443" t="s">
        <v>1152</v>
      </c>
    </row>
    <row r="4444" spans="1:3" x14ac:dyDescent="0.45">
      <c r="A4444" t="s">
        <v>2375</v>
      </c>
      <c r="B4444">
        <v>6.7</v>
      </c>
      <c r="C4444" t="s">
        <v>6204</v>
      </c>
    </row>
    <row r="4445" spans="1:3" x14ac:dyDescent="0.45">
      <c r="A4445" t="s">
        <v>2377</v>
      </c>
      <c r="B4445">
        <v>6.8</v>
      </c>
      <c r="C4445" t="s">
        <v>1152</v>
      </c>
    </row>
    <row r="4446" spans="1:3" x14ac:dyDescent="0.45">
      <c r="A4446" t="s">
        <v>2377</v>
      </c>
      <c r="B4446">
        <v>6.8</v>
      </c>
      <c r="C4446" t="s">
        <v>6203</v>
      </c>
    </row>
    <row r="4447" spans="1:3" x14ac:dyDescent="0.45">
      <c r="A4447" t="s">
        <v>2377</v>
      </c>
      <c r="B4447">
        <v>6.8</v>
      </c>
      <c r="C4447" t="s">
        <v>5546</v>
      </c>
    </row>
    <row r="4448" spans="1:3" x14ac:dyDescent="0.45">
      <c r="A4448" t="s">
        <v>2377</v>
      </c>
      <c r="B4448">
        <v>6.8</v>
      </c>
      <c r="C4448" t="s">
        <v>3302</v>
      </c>
    </row>
    <row r="4449" spans="1:3" x14ac:dyDescent="0.45">
      <c r="A4449" t="s">
        <v>2378</v>
      </c>
      <c r="B4449">
        <v>6</v>
      </c>
      <c r="C4449" t="s">
        <v>1152</v>
      </c>
    </row>
    <row r="4450" spans="1:3" x14ac:dyDescent="0.45">
      <c r="A4450" t="s">
        <v>2378</v>
      </c>
      <c r="B4450">
        <v>6</v>
      </c>
      <c r="C4450" t="s">
        <v>2124</v>
      </c>
    </row>
    <row r="4451" spans="1:3" x14ac:dyDescent="0.45">
      <c r="A4451" t="s">
        <v>2378</v>
      </c>
      <c r="B4451">
        <v>6</v>
      </c>
      <c r="C4451" t="s">
        <v>6203</v>
      </c>
    </row>
    <row r="4452" spans="1:3" x14ac:dyDescent="0.45">
      <c r="A4452" t="s">
        <v>2378</v>
      </c>
      <c r="B4452">
        <v>6</v>
      </c>
      <c r="C4452" t="s">
        <v>3302</v>
      </c>
    </row>
    <row r="4453" spans="1:3" x14ac:dyDescent="0.45">
      <c r="A4453" t="s">
        <v>2379</v>
      </c>
      <c r="B4453">
        <v>7.8</v>
      </c>
      <c r="C4453" t="s">
        <v>1152</v>
      </c>
    </row>
    <row r="4454" spans="1:3" x14ac:dyDescent="0.45">
      <c r="A4454" t="s">
        <v>2379</v>
      </c>
      <c r="B4454">
        <v>7.8</v>
      </c>
      <c r="C4454" t="s">
        <v>3824</v>
      </c>
    </row>
    <row r="4455" spans="1:3" x14ac:dyDescent="0.45">
      <c r="A4455" t="s">
        <v>2379</v>
      </c>
      <c r="B4455">
        <v>7.8</v>
      </c>
      <c r="C4455" t="s">
        <v>3302</v>
      </c>
    </row>
    <row r="4456" spans="1:3" x14ac:dyDescent="0.45">
      <c r="A4456" t="s">
        <v>2381</v>
      </c>
      <c r="B4456">
        <v>5.3</v>
      </c>
      <c r="C4456" t="s">
        <v>6208</v>
      </c>
    </row>
    <row r="4457" spans="1:3" x14ac:dyDescent="0.45">
      <c r="A4457" t="s">
        <v>2381</v>
      </c>
      <c r="B4457">
        <v>5.3</v>
      </c>
      <c r="C4457" t="s">
        <v>565</v>
      </c>
    </row>
    <row r="4458" spans="1:3" x14ac:dyDescent="0.45">
      <c r="A4458" t="s">
        <v>2381</v>
      </c>
      <c r="B4458">
        <v>5.3</v>
      </c>
      <c r="C4458" t="s">
        <v>5546</v>
      </c>
    </row>
    <row r="4459" spans="1:3" x14ac:dyDescent="0.45">
      <c r="A4459" t="s">
        <v>2382</v>
      </c>
      <c r="B4459">
        <v>4.5</v>
      </c>
      <c r="C4459" t="s">
        <v>320</v>
      </c>
    </row>
    <row r="4460" spans="1:3" x14ac:dyDescent="0.45">
      <c r="A4460" t="s">
        <v>2382</v>
      </c>
      <c r="B4460">
        <v>4.5</v>
      </c>
      <c r="C4460" t="s">
        <v>6200</v>
      </c>
    </row>
    <row r="4461" spans="1:3" x14ac:dyDescent="0.45">
      <c r="A4461" t="s">
        <v>2382</v>
      </c>
      <c r="B4461">
        <v>4.5</v>
      </c>
      <c r="C4461" t="s">
        <v>565</v>
      </c>
    </row>
    <row r="4462" spans="1:3" x14ac:dyDescent="0.45">
      <c r="A4462" t="s">
        <v>2382</v>
      </c>
      <c r="B4462">
        <v>4.5</v>
      </c>
      <c r="C4462" t="s">
        <v>6201</v>
      </c>
    </row>
    <row r="4463" spans="1:3" x14ac:dyDescent="0.45">
      <c r="A4463" t="s">
        <v>2382</v>
      </c>
      <c r="B4463">
        <v>4.5</v>
      </c>
      <c r="C4463" t="s">
        <v>3824</v>
      </c>
    </row>
    <row r="4464" spans="1:3" x14ac:dyDescent="0.45">
      <c r="A4464" t="s">
        <v>2384</v>
      </c>
      <c r="B4464">
        <v>5.4</v>
      </c>
      <c r="C4464" t="s">
        <v>565</v>
      </c>
    </row>
    <row r="4465" spans="1:3" x14ac:dyDescent="0.45">
      <c r="A4465" t="s">
        <v>2385</v>
      </c>
      <c r="B4465">
        <v>7.8</v>
      </c>
      <c r="C4465" t="s">
        <v>565</v>
      </c>
    </row>
    <row r="4466" spans="1:3" x14ac:dyDescent="0.45">
      <c r="A4466" t="s">
        <v>2388</v>
      </c>
      <c r="B4466">
        <v>7.2</v>
      </c>
      <c r="C4466" t="s">
        <v>451</v>
      </c>
    </row>
    <row r="4467" spans="1:3" x14ac:dyDescent="0.45">
      <c r="A4467" t="s">
        <v>2388</v>
      </c>
      <c r="B4467">
        <v>7.2</v>
      </c>
      <c r="C4467" t="s">
        <v>6208</v>
      </c>
    </row>
    <row r="4468" spans="1:3" x14ac:dyDescent="0.45">
      <c r="A4468" t="s">
        <v>2388</v>
      </c>
      <c r="B4468">
        <v>7.2</v>
      </c>
      <c r="C4468" t="s">
        <v>1152</v>
      </c>
    </row>
    <row r="4469" spans="1:3" x14ac:dyDescent="0.45">
      <c r="A4469" t="s">
        <v>2388</v>
      </c>
      <c r="B4469">
        <v>7.2</v>
      </c>
      <c r="C4469" t="s">
        <v>6204</v>
      </c>
    </row>
    <row r="4470" spans="1:3" x14ac:dyDescent="0.45">
      <c r="A4470" t="s">
        <v>2390</v>
      </c>
      <c r="B4470">
        <v>6.6</v>
      </c>
      <c r="C4470" t="s">
        <v>451</v>
      </c>
    </row>
    <row r="4471" spans="1:3" x14ac:dyDescent="0.45">
      <c r="A4471" t="s">
        <v>2390</v>
      </c>
      <c r="B4471">
        <v>6.6</v>
      </c>
      <c r="C4471" t="s">
        <v>320</v>
      </c>
    </row>
    <row r="4472" spans="1:3" x14ac:dyDescent="0.45">
      <c r="A4472" t="s">
        <v>2390</v>
      </c>
      <c r="B4472">
        <v>6.6</v>
      </c>
      <c r="C4472" t="s">
        <v>565</v>
      </c>
    </row>
    <row r="4473" spans="1:3" x14ac:dyDescent="0.45">
      <c r="A4473" t="s">
        <v>2390</v>
      </c>
      <c r="B4473">
        <v>6.6</v>
      </c>
      <c r="C4473" t="s">
        <v>6206</v>
      </c>
    </row>
    <row r="4474" spans="1:3" x14ac:dyDescent="0.45">
      <c r="A4474" t="s">
        <v>2391</v>
      </c>
      <c r="B4474">
        <v>7.6</v>
      </c>
      <c r="C4474" t="s">
        <v>451</v>
      </c>
    </row>
    <row r="4475" spans="1:3" x14ac:dyDescent="0.45">
      <c r="A4475" t="s">
        <v>2391</v>
      </c>
      <c r="B4475">
        <v>7.6</v>
      </c>
      <c r="C4475" t="s">
        <v>320</v>
      </c>
    </row>
    <row r="4476" spans="1:3" x14ac:dyDescent="0.45">
      <c r="A4476" t="s">
        <v>2393</v>
      </c>
      <c r="B4476">
        <v>5.9</v>
      </c>
      <c r="C4476" t="s">
        <v>6208</v>
      </c>
    </row>
    <row r="4477" spans="1:3" x14ac:dyDescent="0.45">
      <c r="A4477" t="s">
        <v>2393</v>
      </c>
      <c r="B4477">
        <v>5.9</v>
      </c>
      <c r="C4477" t="s">
        <v>1152</v>
      </c>
    </row>
    <row r="4478" spans="1:3" x14ac:dyDescent="0.45">
      <c r="A4478" t="s">
        <v>2393</v>
      </c>
      <c r="B4478">
        <v>5.9</v>
      </c>
      <c r="C4478" t="s">
        <v>6207</v>
      </c>
    </row>
    <row r="4479" spans="1:3" x14ac:dyDescent="0.45">
      <c r="A4479" t="s">
        <v>2394</v>
      </c>
      <c r="B4479">
        <v>6.7</v>
      </c>
      <c r="C4479" t="s">
        <v>451</v>
      </c>
    </row>
    <row r="4480" spans="1:3" x14ac:dyDescent="0.45">
      <c r="A4480" t="s">
        <v>2394</v>
      </c>
      <c r="B4480">
        <v>6.7</v>
      </c>
      <c r="C4480" t="s">
        <v>6206</v>
      </c>
    </row>
    <row r="4481" spans="1:3" x14ac:dyDescent="0.45">
      <c r="A4481" t="s">
        <v>2394</v>
      </c>
      <c r="B4481">
        <v>6.7</v>
      </c>
      <c r="C4481" t="s">
        <v>3302</v>
      </c>
    </row>
    <row r="4482" spans="1:3" x14ac:dyDescent="0.45">
      <c r="A4482" t="s">
        <v>2395</v>
      </c>
      <c r="B4482">
        <v>7.7</v>
      </c>
      <c r="C4482" t="s">
        <v>6208</v>
      </c>
    </row>
    <row r="4483" spans="1:3" x14ac:dyDescent="0.45">
      <c r="A4483" t="s">
        <v>2395</v>
      </c>
      <c r="B4483">
        <v>7.7</v>
      </c>
      <c r="C4483" t="s">
        <v>1152</v>
      </c>
    </row>
    <row r="4484" spans="1:3" x14ac:dyDescent="0.45">
      <c r="A4484" t="s">
        <v>2395</v>
      </c>
      <c r="B4484">
        <v>7.7</v>
      </c>
      <c r="C4484" t="s">
        <v>6205</v>
      </c>
    </row>
    <row r="4485" spans="1:3" x14ac:dyDescent="0.45">
      <c r="A4485" t="s">
        <v>2396</v>
      </c>
      <c r="B4485">
        <v>5.4</v>
      </c>
      <c r="C4485" t="s">
        <v>451</v>
      </c>
    </row>
    <row r="4486" spans="1:3" x14ac:dyDescent="0.45">
      <c r="A4486" t="s">
        <v>2396</v>
      </c>
      <c r="B4486">
        <v>5.4</v>
      </c>
      <c r="C4486" t="s">
        <v>320</v>
      </c>
    </row>
    <row r="4487" spans="1:3" x14ac:dyDescent="0.45">
      <c r="A4487" t="s">
        <v>2396</v>
      </c>
      <c r="B4487">
        <v>5.4</v>
      </c>
      <c r="C4487" t="s">
        <v>565</v>
      </c>
    </row>
    <row r="4488" spans="1:3" x14ac:dyDescent="0.45">
      <c r="A4488" t="s">
        <v>2396</v>
      </c>
      <c r="B4488">
        <v>5.4</v>
      </c>
      <c r="C4488" t="s">
        <v>6201</v>
      </c>
    </row>
    <row r="4489" spans="1:3" x14ac:dyDescent="0.45">
      <c r="A4489" t="s">
        <v>2396</v>
      </c>
      <c r="B4489">
        <v>5.4</v>
      </c>
      <c r="C4489" t="s">
        <v>3824</v>
      </c>
    </row>
    <row r="4490" spans="1:3" x14ac:dyDescent="0.45">
      <c r="A4490" t="s">
        <v>2397</v>
      </c>
      <c r="B4490">
        <v>6.9</v>
      </c>
      <c r="C4490" t="s">
        <v>565</v>
      </c>
    </row>
    <row r="4491" spans="1:3" x14ac:dyDescent="0.45">
      <c r="A4491" t="s">
        <v>2397</v>
      </c>
      <c r="B4491">
        <v>6.9</v>
      </c>
      <c r="C4491" t="s">
        <v>6206</v>
      </c>
    </row>
    <row r="4492" spans="1:3" x14ac:dyDescent="0.45">
      <c r="A4492" t="s">
        <v>2398</v>
      </c>
      <c r="B4492">
        <v>7.7</v>
      </c>
      <c r="C4492" t="s">
        <v>320</v>
      </c>
    </row>
    <row r="4493" spans="1:3" x14ac:dyDescent="0.45">
      <c r="A4493" t="s">
        <v>2398</v>
      </c>
      <c r="B4493">
        <v>7.7</v>
      </c>
      <c r="C4493" t="s">
        <v>1152</v>
      </c>
    </row>
    <row r="4494" spans="1:3" x14ac:dyDescent="0.45">
      <c r="A4494" t="s">
        <v>2398</v>
      </c>
      <c r="B4494">
        <v>7.7</v>
      </c>
      <c r="C4494" t="s">
        <v>4585</v>
      </c>
    </row>
    <row r="4495" spans="1:3" x14ac:dyDescent="0.45">
      <c r="A4495" t="s">
        <v>2399</v>
      </c>
      <c r="B4495">
        <v>6.8</v>
      </c>
      <c r="C4495" t="s">
        <v>565</v>
      </c>
    </row>
    <row r="4496" spans="1:3" x14ac:dyDescent="0.45">
      <c r="A4496" t="s">
        <v>2399</v>
      </c>
      <c r="B4496">
        <v>6.8</v>
      </c>
      <c r="C4496" t="s">
        <v>1152</v>
      </c>
    </row>
    <row r="4497" spans="1:3" x14ac:dyDescent="0.45">
      <c r="A4497" t="s">
        <v>2399</v>
      </c>
      <c r="B4497">
        <v>6.8</v>
      </c>
      <c r="C4497" t="s">
        <v>5546</v>
      </c>
    </row>
    <row r="4498" spans="1:3" x14ac:dyDescent="0.45">
      <c r="A4498" t="s">
        <v>2401</v>
      </c>
      <c r="B4498">
        <v>6.4</v>
      </c>
      <c r="C4498" t="s">
        <v>320</v>
      </c>
    </row>
    <row r="4499" spans="1:3" x14ac:dyDescent="0.45">
      <c r="A4499" t="s">
        <v>2401</v>
      </c>
      <c r="B4499">
        <v>6.4</v>
      </c>
      <c r="C4499" t="s">
        <v>6203</v>
      </c>
    </row>
    <row r="4500" spans="1:3" x14ac:dyDescent="0.45">
      <c r="A4500" t="s">
        <v>2401</v>
      </c>
      <c r="B4500">
        <v>6.4</v>
      </c>
      <c r="C4500" t="s">
        <v>3824</v>
      </c>
    </row>
    <row r="4501" spans="1:3" x14ac:dyDescent="0.45">
      <c r="A4501" t="s">
        <v>2402</v>
      </c>
      <c r="B4501">
        <v>5.7</v>
      </c>
      <c r="C4501" t="s">
        <v>565</v>
      </c>
    </row>
    <row r="4502" spans="1:3" x14ac:dyDescent="0.45">
      <c r="A4502" t="s">
        <v>2402</v>
      </c>
      <c r="B4502">
        <v>5.7</v>
      </c>
      <c r="C4502" t="s">
        <v>6206</v>
      </c>
    </row>
    <row r="4503" spans="1:3" x14ac:dyDescent="0.45">
      <c r="A4503" t="s">
        <v>2403</v>
      </c>
      <c r="B4503">
        <v>7.3</v>
      </c>
      <c r="C4503" t="s">
        <v>6206</v>
      </c>
    </row>
    <row r="4504" spans="1:3" x14ac:dyDescent="0.45">
      <c r="A4504" t="s">
        <v>2403</v>
      </c>
      <c r="B4504">
        <v>7.3</v>
      </c>
      <c r="C4504" t="s">
        <v>3302</v>
      </c>
    </row>
    <row r="4505" spans="1:3" x14ac:dyDescent="0.45">
      <c r="A4505" t="s">
        <v>2404</v>
      </c>
      <c r="B4505">
        <v>6.8</v>
      </c>
      <c r="C4505" t="s">
        <v>6206</v>
      </c>
    </row>
    <row r="4506" spans="1:3" x14ac:dyDescent="0.45">
      <c r="A4506" t="s">
        <v>2404</v>
      </c>
      <c r="B4506">
        <v>6.8</v>
      </c>
      <c r="C4506" t="s">
        <v>1152</v>
      </c>
    </row>
    <row r="4507" spans="1:3" x14ac:dyDescent="0.45">
      <c r="A4507" t="s">
        <v>2404</v>
      </c>
      <c r="B4507">
        <v>6.8</v>
      </c>
      <c r="C4507" t="s">
        <v>3302</v>
      </c>
    </row>
    <row r="4508" spans="1:3" x14ac:dyDescent="0.45">
      <c r="A4508" t="s">
        <v>2405</v>
      </c>
      <c r="B4508">
        <v>6.3</v>
      </c>
      <c r="C4508" t="s">
        <v>565</v>
      </c>
    </row>
    <row r="4509" spans="1:3" x14ac:dyDescent="0.45">
      <c r="A4509" t="s">
        <v>2405</v>
      </c>
      <c r="B4509">
        <v>6.3</v>
      </c>
      <c r="C4509" t="s">
        <v>5546</v>
      </c>
    </row>
    <row r="4510" spans="1:3" x14ac:dyDescent="0.45">
      <c r="A4510" t="s">
        <v>2407</v>
      </c>
      <c r="B4510">
        <v>5.9</v>
      </c>
      <c r="C4510" t="s">
        <v>565</v>
      </c>
    </row>
    <row r="4511" spans="1:3" x14ac:dyDescent="0.45">
      <c r="A4511" t="s">
        <v>2407</v>
      </c>
      <c r="B4511">
        <v>5.9</v>
      </c>
      <c r="C4511" t="s">
        <v>5546</v>
      </c>
    </row>
    <row r="4512" spans="1:3" x14ac:dyDescent="0.45">
      <c r="A4512" t="s">
        <v>2408</v>
      </c>
      <c r="B4512">
        <v>7.4</v>
      </c>
      <c r="C4512" t="s">
        <v>1152</v>
      </c>
    </row>
    <row r="4513" spans="1:3" x14ac:dyDescent="0.45">
      <c r="A4513" t="s">
        <v>2408</v>
      </c>
      <c r="B4513">
        <v>7.4</v>
      </c>
      <c r="C4513" t="s">
        <v>5546</v>
      </c>
    </row>
    <row r="4514" spans="1:3" x14ac:dyDescent="0.45">
      <c r="A4514" t="s">
        <v>2408</v>
      </c>
      <c r="B4514">
        <v>7.4</v>
      </c>
      <c r="C4514" t="s">
        <v>6207</v>
      </c>
    </row>
    <row r="4515" spans="1:3" x14ac:dyDescent="0.45">
      <c r="A4515" t="s">
        <v>2409</v>
      </c>
      <c r="B4515">
        <v>8.3000000000000007</v>
      </c>
      <c r="C4515" t="s">
        <v>6206</v>
      </c>
    </row>
    <row r="4516" spans="1:3" x14ac:dyDescent="0.45">
      <c r="A4516" t="s">
        <v>2409</v>
      </c>
      <c r="B4516">
        <v>8.3000000000000007</v>
      </c>
      <c r="C4516" t="s">
        <v>1152</v>
      </c>
    </row>
    <row r="4517" spans="1:3" x14ac:dyDescent="0.45">
      <c r="A4517" t="s">
        <v>2409</v>
      </c>
      <c r="B4517">
        <v>8.3000000000000007</v>
      </c>
      <c r="C4517" t="s">
        <v>6203</v>
      </c>
    </row>
    <row r="4518" spans="1:3" x14ac:dyDescent="0.45">
      <c r="A4518" t="s">
        <v>2409</v>
      </c>
      <c r="B4518">
        <v>8.3000000000000007</v>
      </c>
      <c r="C4518" t="s">
        <v>3302</v>
      </c>
    </row>
    <row r="4519" spans="1:3" x14ac:dyDescent="0.45">
      <c r="A4519" t="s">
        <v>2411</v>
      </c>
      <c r="B4519">
        <v>6.2</v>
      </c>
      <c r="C4519" t="s">
        <v>320</v>
      </c>
    </row>
    <row r="4520" spans="1:3" x14ac:dyDescent="0.45">
      <c r="A4520" t="s">
        <v>2411</v>
      </c>
      <c r="B4520">
        <v>6.2</v>
      </c>
      <c r="C4520" t="s">
        <v>565</v>
      </c>
    </row>
    <row r="4521" spans="1:3" x14ac:dyDescent="0.45">
      <c r="A4521" t="s">
        <v>2411</v>
      </c>
      <c r="B4521">
        <v>6.2</v>
      </c>
      <c r="C4521" t="s">
        <v>6201</v>
      </c>
    </row>
    <row r="4522" spans="1:3" x14ac:dyDescent="0.45">
      <c r="A4522" t="s">
        <v>2411</v>
      </c>
      <c r="B4522">
        <v>6.2</v>
      </c>
      <c r="C4522" t="s">
        <v>3824</v>
      </c>
    </row>
    <row r="4523" spans="1:3" x14ac:dyDescent="0.45">
      <c r="A4523" t="s">
        <v>2412</v>
      </c>
      <c r="B4523">
        <v>6.3</v>
      </c>
      <c r="C4523" t="s">
        <v>565</v>
      </c>
    </row>
    <row r="4524" spans="1:3" x14ac:dyDescent="0.45">
      <c r="A4524" t="s">
        <v>2413</v>
      </c>
      <c r="B4524">
        <v>5.8</v>
      </c>
      <c r="C4524" t="s">
        <v>451</v>
      </c>
    </row>
    <row r="4525" spans="1:3" x14ac:dyDescent="0.45">
      <c r="A4525" t="s">
        <v>2413</v>
      </c>
      <c r="B4525">
        <v>5.8</v>
      </c>
      <c r="C4525" t="s">
        <v>2124</v>
      </c>
    </row>
    <row r="4526" spans="1:3" x14ac:dyDescent="0.45">
      <c r="A4526" t="s">
        <v>2413</v>
      </c>
      <c r="B4526">
        <v>5.8</v>
      </c>
      <c r="C4526" t="s">
        <v>3824</v>
      </c>
    </row>
    <row r="4527" spans="1:3" x14ac:dyDescent="0.45">
      <c r="A4527" t="s">
        <v>2413</v>
      </c>
      <c r="B4527">
        <v>5.8</v>
      </c>
      <c r="C4527" t="s">
        <v>3302</v>
      </c>
    </row>
    <row r="4528" spans="1:3" x14ac:dyDescent="0.45">
      <c r="A4528" t="s">
        <v>2414</v>
      </c>
      <c r="B4528">
        <v>7.5</v>
      </c>
      <c r="C4528" t="s">
        <v>2124</v>
      </c>
    </row>
    <row r="4529" spans="1:3" x14ac:dyDescent="0.45">
      <c r="A4529" t="s">
        <v>2415</v>
      </c>
      <c r="B4529">
        <v>6.3</v>
      </c>
      <c r="C4529" t="s">
        <v>2124</v>
      </c>
    </row>
    <row r="4530" spans="1:3" x14ac:dyDescent="0.45">
      <c r="A4530" t="s">
        <v>2415</v>
      </c>
      <c r="B4530">
        <v>6.3</v>
      </c>
      <c r="C4530" t="s">
        <v>3824</v>
      </c>
    </row>
    <row r="4531" spans="1:3" x14ac:dyDescent="0.45">
      <c r="A4531" t="s">
        <v>2415</v>
      </c>
      <c r="B4531">
        <v>6.3</v>
      </c>
      <c r="C4531" t="s">
        <v>3302</v>
      </c>
    </row>
    <row r="4532" spans="1:3" x14ac:dyDescent="0.45">
      <c r="A4532" t="s">
        <v>2416</v>
      </c>
      <c r="B4532">
        <v>6.4</v>
      </c>
      <c r="C4532" t="s">
        <v>451</v>
      </c>
    </row>
    <row r="4533" spans="1:3" x14ac:dyDescent="0.45">
      <c r="A4533" t="s">
        <v>2416</v>
      </c>
      <c r="B4533">
        <v>6.4</v>
      </c>
      <c r="C4533" t="s">
        <v>320</v>
      </c>
    </row>
    <row r="4534" spans="1:3" x14ac:dyDescent="0.45">
      <c r="A4534" t="s">
        <v>2418</v>
      </c>
      <c r="B4534">
        <v>7.2</v>
      </c>
      <c r="C4534" t="s">
        <v>6208</v>
      </c>
    </row>
    <row r="4535" spans="1:3" x14ac:dyDescent="0.45">
      <c r="A4535" t="s">
        <v>2418</v>
      </c>
      <c r="B4535">
        <v>7.2</v>
      </c>
      <c r="C4535" t="s">
        <v>1152</v>
      </c>
    </row>
    <row r="4536" spans="1:3" x14ac:dyDescent="0.45">
      <c r="A4536" t="s">
        <v>2418</v>
      </c>
      <c r="B4536">
        <v>7.2</v>
      </c>
      <c r="C4536" t="s">
        <v>6201</v>
      </c>
    </row>
    <row r="4537" spans="1:3" x14ac:dyDescent="0.45">
      <c r="A4537" t="s">
        <v>2418</v>
      </c>
      <c r="B4537">
        <v>7.2</v>
      </c>
      <c r="C4537" t="s">
        <v>6204</v>
      </c>
    </row>
    <row r="4538" spans="1:3" x14ac:dyDescent="0.45">
      <c r="A4538" t="s">
        <v>2418</v>
      </c>
      <c r="B4538">
        <v>7.2</v>
      </c>
      <c r="C4538" t="s">
        <v>6205</v>
      </c>
    </row>
    <row r="4539" spans="1:3" x14ac:dyDescent="0.45">
      <c r="A4539" t="s">
        <v>2420</v>
      </c>
      <c r="B4539">
        <v>6.3</v>
      </c>
      <c r="C4539" t="s">
        <v>451</v>
      </c>
    </row>
    <row r="4540" spans="1:3" x14ac:dyDescent="0.45">
      <c r="A4540" t="s">
        <v>2420</v>
      </c>
      <c r="B4540">
        <v>6.3</v>
      </c>
      <c r="C4540" t="s">
        <v>320</v>
      </c>
    </row>
    <row r="4541" spans="1:3" x14ac:dyDescent="0.45">
      <c r="A4541" t="s">
        <v>2420</v>
      </c>
      <c r="B4541">
        <v>6.3</v>
      </c>
      <c r="C4541" t="s">
        <v>6200</v>
      </c>
    </row>
    <row r="4542" spans="1:3" x14ac:dyDescent="0.45">
      <c r="A4542" t="s">
        <v>2420</v>
      </c>
      <c r="B4542">
        <v>6.3</v>
      </c>
      <c r="C4542" t="s">
        <v>565</v>
      </c>
    </row>
    <row r="4543" spans="1:3" x14ac:dyDescent="0.45">
      <c r="A4543" t="s">
        <v>2420</v>
      </c>
      <c r="B4543">
        <v>6.3</v>
      </c>
      <c r="C4543" t="s">
        <v>6201</v>
      </c>
    </row>
    <row r="4544" spans="1:3" x14ac:dyDescent="0.45">
      <c r="A4544" t="s">
        <v>2420</v>
      </c>
      <c r="B4544">
        <v>6.3</v>
      </c>
      <c r="C4544" t="s">
        <v>6199</v>
      </c>
    </row>
    <row r="4545" spans="1:3" x14ac:dyDescent="0.45">
      <c r="A4545" t="s">
        <v>2420</v>
      </c>
      <c r="B4545">
        <v>6.3</v>
      </c>
      <c r="C4545" t="s">
        <v>3824</v>
      </c>
    </row>
    <row r="4546" spans="1:3" x14ac:dyDescent="0.45">
      <c r="A4546" t="s">
        <v>2422</v>
      </c>
      <c r="B4546">
        <v>6.9</v>
      </c>
      <c r="C4546" t="s">
        <v>6208</v>
      </c>
    </row>
    <row r="4547" spans="1:3" x14ac:dyDescent="0.45">
      <c r="A4547" t="s">
        <v>2422</v>
      </c>
      <c r="B4547">
        <v>6.9</v>
      </c>
      <c r="C4547" t="s">
        <v>1152</v>
      </c>
    </row>
    <row r="4548" spans="1:3" x14ac:dyDescent="0.45">
      <c r="A4548" t="s">
        <v>2422</v>
      </c>
      <c r="B4548">
        <v>6.9</v>
      </c>
      <c r="C4548" t="s">
        <v>6205</v>
      </c>
    </row>
    <row r="4549" spans="1:3" x14ac:dyDescent="0.45">
      <c r="A4549" t="s">
        <v>2423</v>
      </c>
      <c r="B4549">
        <v>6.6</v>
      </c>
      <c r="C4549" t="s">
        <v>565</v>
      </c>
    </row>
    <row r="4550" spans="1:3" x14ac:dyDescent="0.45">
      <c r="A4550" t="s">
        <v>2423</v>
      </c>
      <c r="B4550">
        <v>6.6</v>
      </c>
      <c r="C4550" t="s">
        <v>5546</v>
      </c>
    </row>
    <row r="4551" spans="1:3" x14ac:dyDescent="0.45">
      <c r="A4551" t="s">
        <v>2424</v>
      </c>
      <c r="B4551">
        <v>6</v>
      </c>
      <c r="C4551" t="s">
        <v>565</v>
      </c>
    </row>
    <row r="4552" spans="1:3" x14ac:dyDescent="0.45">
      <c r="A4552" t="s">
        <v>2426</v>
      </c>
      <c r="B4552">
        <v>7.5</v>
      </c>
      <c r="C4552" t="s">
        <v>6208</v>
      </c>
    </row>
    <row r="4553" spans="1:3" x14ac:dyDescent="0.45">
      <c r="A4553" t="s">
        <v>2426</v>
      </c>
      <c r="B4553">
        <v>7.5</v>
      </c>
      <c r="C4553" t="s">
        <v>565</v>
      </c>
    </row>
    <row r="4554" spans="1:3" x14ac:dyDescent="0.45">
      <c r="A4554" t="s">
        <v>2426</v>
      </c>
      <c r="B4554">
        <v>7.5</v>
      </c>
      <c r="C4554" t="s">
        <v>1152</v>
      </c>
    </row>
    <row r="4555" spans="1:3" x14ac:dyDescent="0.45">
      <c r="A4555" t="s">
        <v>2426</v>
      </c>
      <c r="B4555">
        <v>7.5</v>
      </c>
      <c r="C4555" t="s">
        <v>6204</v>
      </c>
    </row>
    <row r="4556" spans="1:3" x14ac:dyDescent="0.45">
      <c r="A4556" t="s">
        <v>2426</v>
      </c>
      <c r="B4556">
        <v>7.5</v>
      </c>
      <c r="C4556" t="s">
        <v>6209</v>
      </c>
    </row>
    <row r="4557" spans="1:3" x14ac:dyDescent="0.45">
      <c r="A4557" t="s">
        <v>2427</v>
      </c>
      <c r="B4557">
        <v>7.7</v>
      </c>
      <c r="C4557" t="s">
        <v>6208</v>
      </c>
    </row>
    <row r="4558" spans="1:3" x14ac:dyDescent="0.45">
      <c r="A4558" t="s">
        <v>2427</v>
      </c>
      <c r="B4558">
        <v>7.7</v>
      </c>
      <c r="C4558" t="s">
        <v>1152</v>
      </c>
    </row>
    <row r="4559" spans="1:3" x14ac:dyDescent="0.45">
      <c r="A4559" t="s">
        <v>2427</v>
      </c>
      <c r="B4559">
        <v>7.7</v>
      </c>
      <c r="C4559" t="s">
        <v>6204</v>
      </c>
    </row>
    <row r="4560" spans="1:3" x14ac:dyDescent="0.45">
      <c r="A4560" t="s">
        <v>2427</v>
      </c>
      <c r="B4560">
        <v>7.7</v>
      </c>
      <c r="C4560" t="s">
        <v>5546</v>
      </c>
    </row>
    <row r="4561" spans="1:3" x14ac:dyDescent="0.45">
      <c r="A4561" t="s">
        <v>2428</v>
      </c>
      <c r="B4561">
        <v>6.2</v>
      </c>
      <c r="C4561" t="s">
        <v>565</v>
      </c>
    </row>
    <row r="4562" spans="1:3" x14ac:dyDescent="0.45">
      <c r="A4562" t="s">
        <v>2429</v>
      </c>
      <c r="B4562">
        <v>5.4</v>
      </c>
      <c r="C4562" t="s">
        <v>565</v>
      </c>
    </row>
    <row r="4563" spans="1:3" x14ac:dyDescent="0.45">
      <c r="A4563" t="s">
        <v>2429</v>
      </c>
      <c r="B4563">
        <v>5.4</v>
      </c>
      <c r="C4563" t="s">
        <v>6201</v>
      </c>
    </row>
    <row r="4564" spans="1:3" x14ac:dyDescent="0.45">
      <c r="A4564" t="s">
        <v>2431</v>
      </c>
      <c r="B4564">
        <v>6.6</v>
      </c>
      <c r="C4564" t="s">
        <v>451</v>
      </c>
    </row>
    <row r="4565" spans="1:3" x14ac:dyDescent="0.45">
      <c r="A4565" t="s">
        <v>2431</v>
      </c>
      <c r="B4565">
        <v>6.6</v>
      </c>
      <c r="C4565" t="s">
        <v>320</v>
      </c>
    </row>
    <row r="4566" spans="1:3" x14ac:dyDescent="0.45">
      <c r="A4566" t="s">
        <v>2431</v>
      </c>
      <c r="B4566">
        <v>6.6</v>
      </c>
      <c r="C4566" t="s">
        <v>6199</v>
      </c>
    </row>
    <row r="4567" spans="1:3" x14ac:dyDescent="0.45">
      <c r="A4567" t="s">
        <v>2431</v>
      </c>
      <c r="B4567">
        <v>6.6</v>
      </c>
      <c r="C4567" t="s">
        <v>3824</v>
      </c>
    </row>
    <row r="4568" spans="1:3" x14ac:dyDescent="0.45">
      <c r="A4568" t="s">
        <v>2431</v>
      </c>
      <c r="B4568">
        <v>6.6</v>
      </c>
      <c r="C4568" t="s">
        <v>3302</v>
      </c>
    </row>
    <row r="4569" spans="1:3" x14ac:dyDescent="0.45">
      <c r="A4569" t="s">
        <v>2432</v>
      </c>
      <c r="B4569">
        <v>5.3</v>
      </c>
      <c r="C4569" t="s">
        <v>565</v>
      </c>
    </row>
    <row r="4570" spans="1:3" x14ac:dyDescent="0.45">
      <c r="A4570" t="s">
        <v>2432</v>
      </c>
      <c r="B4570">
        <v>5.3</v>
      </c>
      <c r="C4570" t="s">
        <v>5546</v>
      </c>
    </row>
    <row r="4571" spans="1:3" x14ac:dyDescent="0.45">
      <c r="A4571" t="s">
        <v>2433</v>
      </c>
      <c r="B4571">
        <v>5.6</v>
      </c>
      <c r="C4571" t="s">
        <v>565</v>
      </c>
    </row>
    <row r="4572" spans="1:3" x14ac:dyDescent="0.45">
      <c r="A4572" t="s">
        <v>2433</v>
      </c>
      <c r="B4572">
        <v>5.6</v>
      </c>
      <c r="C4572" t="s">
        <v>5546</v>
      </c>
    </row>
    <row r="4573" spans="1:3" x14ac:dyDescent="0.45">
      <c r="A4573" t="s">
        <v>2433</v>
      </c>
      <c r="B4573">
        <v>5.6</v>
      </c>
      <c r="C4573" t="s">
        <v>6205</v>
      </c>
    </row>
    <row r="4574" spans="1:3" x14ac:dyDescent="0.45">
      <c r="A4574" t="s">
        <v>2435</v>
      </c>
      <c r="B4574">
        <v>5.9</v>
      </c>
      <c r="C4574" t="s">
        <v>565</v>
      </c>
    </row>
    <row r="4575" spans="1:3" x14ac:dyDescent="0.45">
      <c r="A4575" t="s">
        <v>2435</v>
      </c>
      <c r="B4575">
        <v>5.9</v>
      </c>
      <c r="C4575" t="s">
        <v>5546</v>
      </c>
    </row>
    <row r="4576" spans="1:3" x14ac:dyDescent="0.45">
      <c r="A4576" t="s">
        <v>2436</v>
      </c>
      <c r="B4576">
        <v>7.8</v>
      </c>
      <c r="C4576" t="s">
        <v>6208</v>
      </c>
    </row>
    <row r="4577" spans="1:3" x14ac:dyDescent="0.45">
      <c r="A4577" t="s">
        <v>2436</v>
      </c>
      <c r="B4577">
        <v>7.8</v>
      </c>
      <c r="C4577" t="s">
        <v>6206</v>
      </c>
    </row>
    <row r="4578" spans="1:3" x14ac:dyDescent="0.45">
      <c r="A4578" t="s">
        <v>2436</v>
      </c>
      <c r="B4578">
        <v>7.8</v>
      </c>
      <c r="C4578" t="s">
        <v>1152</v>
      </c>
    </row>
    <row r="4579" spans="1:3" x14ac:dyDescent="0.45">
      <c r="A4579" t="s">
        <v>2437</v>
      </c>
      <c r="B4579">
        <v>6.7</v>
      </c>
      <c r="C4579" t="s">
        <v>451</v>
      </c>
    </row>
    <row r="4580" spans="1:3" x14ac:dyDescent="0.45">
      <c r="A4580" t="s">
        <v>2437</v>
      </c>
      <c r="B4580">
        <v>6.7</v>
      </c>
      <c r="C4580" t="s">
        <v>2124</v>
      </c>
    </row>
    <row r="4581" spans="1:3" x14ac:dyDescent="0.45">
      <c r="A4581" t="s">
        <v>2437</v>
      </c>
      <c r="B4581">
        <v>6.7</v>
      </c>
      <c r="C4581" t="s">
        <v>3824</v>
      </c>
    </row>
    <row r="4582" spans="1:3" x14ac:dyDescent="0.45">
      <c r="A4582" t="s">
        <v>2440</v>
      </c>
      <c r="B4582">
        <v>7.4</v>
      </c>
      <c r="C4582" t="s">
        <v>6199</v>
      </c>
    </row>
    <row r="4583" spans="1:3" x14ac:dyDescent="0.45">
      <c r="A4583" t="s">
        <v>2440</v>
      </c>
      <c r="B4583">
        <v>7.4</v>
      </c>
      <c r="C4583" t="s">
        <v>2124</v>
      </c>
    </row>
    <row r="4584" spans="1:3" x14ac:dyDescent="0.45">
      <c r="A4584" t="s">
        <v>2441</v>
      </c>
      <c r="B4584">
        <v>6.2</v>
      </c>
      <c r="C4584" t="s">
        <v>565</v>
      </c>
    </row>
    <row r="4585" spans="1:3" x14ac:dyDescent="0.45">
      <c r="A4585" t="s">
        <v>2441</v>
      </c>
      <c r="B4585">
        <v>6.2</v>
      </c>
      <c r="C4585" t="s">
        <v>6206</v>
      </c>
    </row>
    <row r="4586" spans="1:3" x14ac:dyDescent="0.45">
      <c r="A4586" t="s">
        <v>2441</v>
      </c>
      <c r="B4586">
        <v>6.2</v>
      </c>
      <c r="C4586" t="s">
        <v>3302</v>
      </c>
    </row>
    <row r="4587" spans="1:3" x14ac:dyDescent="0.45">
      <c r="A4587" t="s">
        <v>2442</v>
      </c>
      <c r="B4587">
        <v>5.4</v>
      </c>
      <c r="C4587" t="s">
        <v>451</v>
      </c>
    </row>
    <row r="4588" spans="1:3" x14ac:dyDescent="0.45">
      <c r="A4588" t="s">
        <v>2442</v>
      </c>
      <c r="B4588">
        <v>5.4</v>
      </c>
      <c r="C4588" t="s">
        <v>6206</v>
      </c>
    </row>
    <row r="4589" spans="1:3" x14ac:dyDescent="0.45">
      <c r="A4589" t="s">
        <v>2442</v>
      </c>
      <c r="B4589">
        <v>5.4</v>
      </c>
      <c r="C4589" t="s">
        <v>1152</v>
      </c>
    </row>
    <row r="4590" spans="1:3" x14ac:dyDescent="0.45">
      <c r="A4590" t="s">
        <v>2442</v>
      </c>
      <c r="B4590">
        <v>5.4</v>
      </c>
      <c r="C4590" t="s">
        <v>6203</v>
      </c>
    </row>
    <row r="4591" spans="1:3" x14ac:dyDescent="0.45">
      <c r="A4591" t="s">
        <v>2442</v>
      </c>
      <c r="B4591">
        <v>5.4</v>
      </c>
      <c r="C4591" t="s">
        <v>3302</v>
      </c>
    </row>
    <row r="4592" spans="1:3" x14ac:dyDescent="0.45">
      <c r="A4592" t="s">
        <v>2443</v>
      </c>
      <c r="B4592">
        <v>6.7</v>
      </c>
      <c r="C4592" t="s">
        <v>451</v>
      </c>
    </row>
    <row r="4593" spans="1:3" x14ac:dyDescent="0.45">
      <c r="A4593" t="s">
        <v>2443</v>
      </c>
      <c r="B4593">
        <v>6.7</v>
      </c>
      <c r="C4593" t="s">
        <v>3824</v>
      </c>
    </row>
    <row r="4594" spans="1:3" x14ac:dyDescent="0.45">
      <c r="A4594" t="s">
        <v>2443</v>
      </c>
      <c r="B4594">
        <v>6.7</v>
      </c>
      <c r="C4594" t="s">
        <v>3302</v>
      </c>
    </row>
    <row r="4595" spans="1:3" x14ac:dyDescent="0.45">
      <c r="A4595" t="s">
        <v>2445</v>
      </c>
      <c r="B4595">
        <v>5.3</v>
      </c>
      <c r="C4595" t="s">
        <v>565</v>
      </c>
    </row>
    <row r="4596" spans="1:3" x14ac:dyDescent="0.45">
      <c r="A4596" t="s">
        <v>2445</v>
      </c>
      <c r="B4596">
        <v>5.3</v>
      </c>
      <c r="C4596" t="s">
        <v>5546</v>
      </c>
    </row>
    <row r="4597" spans="1:3" x14ac:dyDescent="0.45">
      <c r="A4597" t="s">
        <v>2447</v>
      </c>
      <c r="B4597">
        <v>5.9</v>
      </c>
      <c r="C4597" t="s">
        <v>565</v>
      </c>
    </row>
    <row r="4598" spans="1:3" x14ac:dyDescent="0.45">
      <c r="A4598" t="s">
        <v>2447</v>
      </c>
      <c r="B4598">
        <v>5.9</v>
      </c>
      <c r="C4598" t="s">
        <v>1152</v>
      </c>
    </row>
    <row r="4599" spans="1:3" x14ac:dyDescent="0.45">
      <c r="A4599" t="s">
        <v>2447</v>
      </c>
      <c r="B4599">
        <v>5.9</v>
      </c>
      <c r="C4599" t="s">
        <v>5546</v>
      </c>
    </row>
    <row r="4600" spans="1:3" x14ac:dyDescent="0.45">
      <c r="A4600" t="s">
        <v>2449</v>
      </c>
      <c r="B4600">
        <v>4.8</v>
      </c>
      <c r="C4600" t="s">
        <v>320</v>
      </c>
    </row>
    <row r="4601" spans="1:3" x14ac:dyDescent="0.45">
      <c r="A4601" t="s">
        <v>2449</v>
      </c>
      <c r="B4601">
        <v>4.8</v>
      </c>
      <c r="C4601" t="s">
        <v>565</v>
      </c>
    </row>
    <row r="4602" spans="1:3" x14ac:dyDescent="0.45">
      <c r="A4602" t="s">
        <v>2449</v>
      </c>
      <c r="B4602">
        <v>4.8</v>
      </c>
      <c r="C4602" t="s">
        <v>6199</v>
      </c>
    </row>
    <row r="4603" spans="1:3" x14ac:dyDescent="0.45">
      <c r="A4603" t="s">
        <v>2452</v>
      </c>
      <c r="B4603">
        <v>8.5</v>
      </c>
      <c r="C4603" t="s">
        <v>6208</v>
      </c>
    </row>
    <row r="4604" spans="1:3" x14ac:dyDescent="0.45">
      <c r="A4604" t="s">
        <v>2452</v>
      </c>
      <c r="B4604">
        <v>8.5</v>
      </c>
      <c r="C4604" t="s">
        <v>1152</v>
      </c>
    </row>
    <row r="4605" spans="1:3" x14ac:dyDescent="0.45">
      <c r="A4605" t="s">
        <v>2452</v>
      </c>
      <c r="B4605">
        <v>8.5</v>
      </c>
      <c r="C4605" t="s">
        <v>6207</v>
      </c>
    </row>
    <row r="4606" spans="1:3" x14ac:dyDescent="0.45">
      <c r="A4606" t="s">
        <v>2453</v>
      </c>
      <c r="B4606">
        <v>6.8</v>
      </c>
      <c r="C4606" t="s">
        <v>1152</v>
      </c>
    </row>
    <row r="4607" spans="1:3" x14ac:dyDescent="0.45">
      <c r="A4607" t="s">
        <v>2453</v>
      </c>
      <c r="B4607">
        <v>6.8</v>
      </c>
      <c r="C4607" t="s">
        <v>6201</v>
      </c>
    </row>
    <row r="4608" spans="1:3" x14ac:dyDescent="0.45">
      <c r="A4608" t="s">
        <v>2453</v>
      </c>
      <c r="B4608">
        <v>6.8</v>
      </c>
      <c r="C4608" t="s">
        <v>6199</v>
      </c>
    </row>
    <row r="4609" spans="1:3" x14ac:dyDescent="0.45">
      <c r="A4609" t="s">
        <v>2454</v>
      </c>
      <c r="B4609">
        <v>5.3</v>
      </c>
      <c r="C4609" t="s">
        <v>2124</v>
      </c>
    </row>
    <row r="4610" spans="1:3" x14ac:dyDescent="0.45">
      <c r="A4610" t="s">
        <v>2455</v>
      </c>
      <c r="B4610">
        <v>7.3</v>
      </c>
      <c r="C4610" t="s">
        <v>1152</v>
      </c>
    </row>
    <row r="4611" spans="1:3" x14ac:dyDescent="0.45">
      <c r="A4611" t="s">
        <v>2455</v>
      </c>
      <c r="B4611">
        <v>7.3</v>
      </c>
      <c r="C4611" t="s">
        <v>5546</v>
      </c>
    </row>
    <row r="4612" spans="1:3" x14ac:dyDescent="0.45">
      <c r="A4612" t="s">
        <v>2456</v>
      </c>
      <c r="B4612">
        <v>6.6</v>
      </c>
      <c r="C4612" t="s">
        <v>6208</v>
      </c>
    </row>
    <row r="4613" spans="1:3" x14ac:dyDescent="0.45">
      <c r="A4613" t="s">
        <v>2456</v>
      </c>
      <c r="B4613">
        <v>6.6</v>
      </c>
      <c r="C4613" t="s">
        <v>6206</v>
      </c>
    </row>
    <row r="4614" spans="1:3" x14ac:dyDescent="0.45">
      <c r="A4614" t="s">
        <v>2456</v>
      </c>
      <c r="B4614">
        <v>6.6</v>
      </c>
      <c r="C4614" t="s">
        <v>1152</v>
      </c>
    </row>
    <row r="4615" spans="1:3" x14ac:dyDescent="0.45">
      <c r="A4615" t="s">
        <v>2458</v>
      </c>
      <c r="B4615">
        <v>6.2</v>
      </c>
      <c r="C4615" t="s">
        <v>2124</v>
      </c>
    </row>
    <row r="4616" spans="1:3" x14ac:dyDescent="0.45">
      <c r="A4616" t="s">
        <v>2458</v>
      </c>
      <c r="B4616">
        <v>6.2</v>
      </c>
      <c r="C4616" t="s">
        <v>6203</v>
      </c>
    </row>
    <row r="4617" spans="1:3" x14ac:dyDescent="0.45">
      <c r="A4617" t="s">
        <v>2460</v>
      </c>
      <c r="B4617">
        <v>5.2</v>
      </c>
      <c r="C4617" t="s">
        <v>1152</v>
      </c>
    </row>
    <row r="4618" spans="1:3" x14ac:dyDescent="0.45">
      <c r="A4618" t="s">
        <v>2460</v>
      </c>
      <c r="B4618">
        <v>5.2</v>
      </c>
      <c r="C4618" t="s">
        <v>6199</v>
      </c>
    </row>
    <row r="4619" spans="1:3" x14ac:dyDescent="0.45">
      <c r="A4619" t="s">
        <v>2460</v>
      </c>
      <c r="B4619">
        <v>5.2</v>
      </c>
      <c r="C4619" t="s">
        <v>2124</v>
      </c>
    </row>
    <row r="4620" spans="1:3" x14ac:dyDescent="0.45">
      <c r="A4620" t="s">
        <v>2461</v>
      </c>
      <c r="B4620">
        <v>6.2</v>
      </c>
      <c r="C4620" t="s">
        <v>451</v>
      </c>
    </row>
    <row r="4621" spans="1:3" x14ac:dyDescent="0.45">
      <c r="A4621" t="s">
        <v>2461</v>
      </c>
      <c r="B4621">
        <v>6.2</v>
      </c>
      <c r="C4621" t="s">
        <v>2124</v>
      </c>
    </row>
    <row r="4622" spans="1:3" x14ac:dyDescent="0.45">
      <c r="A4622" t="s">
        <v>2461</v>
      </c>
      <c r="B4622">
        <v>6.2</v>
      </c>
      <c r="C4622" t="s">
        <v>3824</v>
      </c>
    </row>
    <row r="4623" spans="1:3" x14ac:dyDescent="0.45">
      <c r="A4623" t="s">
        <v>2462</v>
      </c>
      <c r="B4623">
        <v>6.2</v>
      </c>
      <c r="C4623" t="s">
        <v>6206</v>
      </c>
    </row>
    <row r="4624" spans="1:3" x14ac:dyDescent="0.45">
      <c r="A4624" t="s">
        <v>2462</v>
      </c>
      <c r="B4624">
        <v>6.2</v>
      </c>
      <c r="C4624" t="s">
        <v>1152</v>
      </c>
    </row>
    <row r="4625" spans="1:3" x14ac:dyDescent="0.45">
      <c r="A4625" t="s">
        <v>2462</v>
      </c>
      <c r="B4625">
        <v>6.2</v>
      </c>
      <c r="C4625" t="s">
        <v>3302</v>
      </c>
    </row>
    <row r="4626" spans="1:3" x14ac:dyDescent="0.45">
      <c r="A4626" t="s">
        <v>2465</v>
      </c>
      <c r="B4626">
        <v>6.6</v>
      </c>
      <c r="C4626" t="s">
        <v>565</v>
      </c>
    </row>
    <row r="4627" spans="1:3" x14ac:dyDescent="0.45">
      <c r="A4627" t="s">
        <v>2465</v>
      </c>
      <c r="B4627">
        <v>6.6</v>
      </c>
      <c r="C4627" t="s">
        <v>1152</v>
      </c>
    </row>
    <row r="4628" spans="1:3" x14ac:dyDescent="0.45">
      <c r="A4628" t="s">
        <v>2465</v>
      </c>
      <c r="B4628">
        <v>6.6</v>
      </c>
      <c r="C4628" t="s">
        <v>5546</v>
      </c>
    </row>
    <row r="4629" spans="1:3" x14ac:dyDescent="0.45">
      <c r="A4629" t="s">
        <v>2465</v>
      </c>
      <c r="B4629">
        <v>6.6</v>
      </c>
      <c r="C4629" t="s">
        <v>3824</v>
      </c>
    </row>
    <row r="4630" spans="1:3" x14ac:dyDescent="0.45">
      <c r="A4630" t="s">
        <v>2466</v>
      </c>
      <c r="B4630">
        <v>6.2</v>
      </c>
      <c r="C4630" t="s">
        <v>565</v>
      </c>
    </row>
    <row r="4631" spans="1:3" x14ac:dyDescent="0.45">
      <c r="A4631" t="s">
        <v>2466</v>
      </c>
      <c r="B4631">
        <v>6.2</v>
      </c>
      <c r="C4631" t="s">
        <v>1152</v>
      </c>
    </row>
    <row r="4632" spans="1:3" x14ac:dyDescent="0.45">
      <c r="A4632" t="s">
        <v>2466</v>
      </c>
      <c r="B4632">
        <v>6.2</v>
      </c>
      <c r="C4632" t="s">
        <v>5546</v>
      </c>
    </row>
    <row r="4633" spans="1:3" x14ac:dyDescent="0.45">
      <c r="A4633" t="s">
        <v>2467</v>
      </c>
      <c r="B4633">
        <v>5.0999999999999996</v>
      </c>
      <c r="C4633" t="s">
        <v>451</v>
      </c>
    </row>
    <row r="4634" spans="1:3" x14ac:dyDescent="0.45">
      <c r="A4634" t="s">
        <v>2467</v>
      </c>
      <c r="B4634">
        <v>5.0999999999999996</v>
      </c>
      <c r="C4634" t="s">
        <v>6206</v>
      </c>
    </row>
    <row r="4635" spans="1:3" x14ac:dyDescent="0.45">
      <c r="A4635" t="s">
        <v>2467</v>
      </c>
      <c r="B4635">
        <v>5.0999999999999996</v>
      </c>
      <c r="C4635" t="s">
        <v>6203</v>
      </c>
    </row>
    <row r="4636" spans="1:3" x14ac:dyDescent="0.45">
      <c r="A4636" t="s">
        <v>2467</v>
      </c>
      <c r="B4636">
        <v>5.0999999999999996</v>
      </c>
      <c r="C4636" t="s">
        <v>3302</v>
      </c>
    </row>
    <row r="4637" spans="1:3" x14ac:dyDescent="0.45">
      <c r="A4637" t="s">
        <v>2468</v>
      </c>
      <c r="B4637">
        <v>6.6</v>
      </c>
      <c r="C4637" t="s">
        <v>6206</v>
      </c>
    </row>
    <row r="4638" spans="1:3" x14ac:dyDescent="0.45">
      <c r="A4638" t="s">
        <v>2468</v>
      </c>
      <c r="B4638">
        <v>6.6</v>
      </c>
      <c r="C4638" t="s">
        <v>1152</v>
      </c>
    </row>
    <row r="4639" spans="1:3" x14ac:dyDescent="0.45">
      <c r="A4639" t="s">
        <v>2468</v>
      </c>
      <c r="B4639">
        <v>6.6</v>
      </c>
      <c r="C4639" t="s">
        <v>6203</v>
      </c>
    </row>
    <row r="4640" spans="1:3" x14ac:dyDescent="0.45">
      <c r="A4640" t="s">
        <v>2468</v>
      </c>
      <c r="B4640">
        <v>6.6</v>
      </c>
      <c r="C4640" t="s">
        <v>3302</v>
      </c>
    </row>
    <row r="4641" spans="1:3" x14ac:dyDescent="0.45">
      <c r="A4641" t="s">
        <v>2470</v>
      </c>
      <c r="B4641">
        <v>6.1</v>
      </c>
      <c r="C4641" t="s">
        <v>565</v>
      </c>
    </row>
    <row r="4642" spans="1:3" x14ac:dyDescent="0.45">
      <c r="A4642" t="s">
        <v>2470</v>
      </c>
      <c r="B4642">
        <v>6.1</v>
      </c>
      <c r="C4642" t="s">
        <v>6201</v>
      </c>
    </row>
    <row r="4643" spans="1:3" x14ac:dyDescent="0.45">
      <c r="A4643" t="s">
        <v>2470</v>
      </c>
      <c r="B4643">
        <v>6.1</v>
      </c>
      <c r="C4643" t="s">
        <v>6199</v>
      </c>
    </row>
    <row r="4644" spans="1:3" x14ac:dyDescent="0.45">
      <c r="A4644" t="s">
        <v>2472</v>
      </c>
      <c r="B4644">
        <v>6.6</v>
      </c>
      <c r="C4644" t="s">
        <v>6208</v>
      </c>
    </row>
    <row r="4645" spans="1:3" x14ac:dyDescent="0.45">
      <c r="A4645" t="s">
        <v>2472</v>
      </c>
      <c r="B4645">
        <v>6.6</v>
      </c>
      <c r="C4645" t="s">
        <v>6206</v>
      </c>
    </row>
    <row r="4646" spans="1:3" x14ac:dyDescent="0.45">
      <c r="A4646" t="s">
        <v>2472</v>
      </c>
      <c r="B4646">
        <v>6.6</v>
      </c>
      <c r="C4646" t="s">
        <v>1152</v>
      </c>
    </row>
    <row r="4647" spans="1:3" x14ac:dyDescent="0.45">
      <c r="A4647" t="s">
        <v>2474</v>
      </c>
      <c r="B4647">
        <v>5.9</v>
      </c>
      <c r="C4647" t="s">
        <v>1152</v>
      </c>
    </row>
    <row r="4648" spans="1:3" x14ac:dyDescent="0.45">
      <c r="A4648" t="s">
        <v>2474</v>
      </c>
      <c r="B4648">
        <v>5.9</v>
      </c>
      <c r="C4648" t="s">
        <v>6203</v>
      </c>
    </row>
    <row r="4649" spans="1:3" x14ac:dyDescent="0.45">
      <c r="A4649" t="s">
        <v>2474</v>
      </c>
      <c r="B4649">
        <v>5.9</v>
      </c>
      <c r="C4649" t="s">
        <v>3824</v>
      </c>
    </row>
    <row r="4650" spans="1:3" x14ac:dyDescent="0.45">
      <c r="A4650" t="s">
        <v>2474</v>
      </c>
      <c r="B4650">
        <v>5.9</v>
      </c>
      <c r="C4650" t="s">
        <v>3302</v>
      </c>
    </row>
    <row r="4651" spans="1:3" x14ac:dyDescent="0.45">
      <c r="A4651" t="s">
        <v>2476</v>
      </c>
      <c r="B4651">
        <v>6.3</v>
      </c>
      <c r="C4651" t="s">
        <v>565</v>
      </c>
    </row>
    <row r="4652" spans="1:3" x14ac:dyDescent="0.45">
      <c r="A4652" t="s">
        <v>2476</v>
      </c>
      <c r="B4652">
        <v>6.3</v>
      </c>
      <c r="C4652" t="s">
        <v>6201</v>
      </c>
    </row>
    <row r="4653" spans="1:3" x14ac:dyDescent="0.45">
      <c r="A4653" t="s">
        <v>2476</v>
      </c>
      <c r="B4653">
        <v>6.3</v>
      </c>
      <c r="C4653" t="s">
        <v>6199</v>
      </c>
    </row>
    <row r="4654" spans="1:3" x14ac:dyDescent="0.45">
      <c r="A4654" t="s">
        <v>2476</v>
      </c>
      <c r="B4654">
        <v>6.3</v>
      </c>
      <c r="C4654" t="s">
        <v>5546</v>
      </c>
    </row>
    <row r="4655" spans="1:3" x14ac:dyDescent="0.45">
      <c r="A4655" t="s">
        <v>2478</v>
      </c>
      <c r="B4655">
        <v>7.1</v>
      </c>
      <c r="C4655" t="s">
        <v>6208</v>
      </c>
    </row>
    <row r="4656" spans="1:3" x14ac:dyDescent="0.45">
      <c r="A4656" t="s">
        <v>2478</v>
      </c>
      <c r="B4656">
        <v>7.1</v>
      </c>
      <c r="C4656" t="s">
        <v>1152</v>
      </c>
    </row>
    <row r="4657" spans="1:3" x14ac:dyDescent="0.45">
      <c r="A4657" t="s">
        <v>2478</v>
      </c>
      <c r="B4657">
        <v>7.1</v>
      </c>
      <c r="C4657" t="s">
        <v>6205</v>
      </c>
    </row>
    <row r="4658" spans="1:3" x14ac:dyDescent="0.45">
      <c r="A4658" t="s">
        <v>2479</v>
      </c>
      <c r="B4658">
        <v>5</v>
      </c>
      <c r="C4658" t="s">
        <v>451</v>
      </c>
    </row>
    <row r="4659" spans="1:3" x14ac:dyDescent="0.45">
      <c r="A4659" t="s">
        <v>2479</v>
      </c>
      <c r="B4659">
        <v>5</v>
      </c>
      <c r="C4659" t="s">
        <v>6203</v>
      </c>
    </row>
    <row r="4660" spans="1:3" x14ac:dyDescent="0.45">
      <c r="A4660" t="s">
        <v>2479</v>
      </c>
      <c r="B4660">
        <v>5</v>
      </c>
      <c r="C4660" t="s">
        <v>3302</v>
      </c>
    </row>
    <row r="4661" spans="1:3" x14ac:dyDescent="0.45">
      <c r="A4661" t="s">
        <v>2482</v>
      </c>
      <c r="B4661">
        <v>5.6</v>
      </c>
      <c r="C4661" t="s">
        <v>320</v>
      </c>
    </row>
    <row r="4662" spans="1:3" x14ac:dyDescent="0.45">
      <c r="A4662" t="s">
        <v>2482</v>
      </c>
      <c r="B4662">
        <v>5.6</v>
      </c>
      <c r="C4662" t="s">
        <v>6200</v>
      </c>
    </row>
    <row r="4663" spans="1:3" x14ac:dyDescent="0.45">
      <c r="A4663" t="s">
        <v>2482</v>
      </c>
      <c r="B4663">
        <v>5.6</v>
      </c>
      <c r="C4663" t="s">
        <v>565</v>
      </c>
    </row>
    <row r="4664" spans="1:3" x14ac:dyDescent="0.45">
      <c r="A4664" t="s">
        <v>2482</v>
      </c>
      <c r="B4664">
        <v>5.6</v>
      </c>
      <c r="C4664" t="s">
        <v>6201</v>
      </c>
    </row>
    <row r="4665" spans="1:3" x14ac:dyDescent="0.45">
      <c r="A4665" t="s">
        <v>2482</v>
      </c>
      <c r="B4665">
        <v>5.6</v>
      </c>
      <c r="C4665" t="s">
        <v>6207</v>
      </c>
    </row>
    <row r="4666" spans="1:3" x14ac:dyDescent="0.45">
      <c r="A4666" t="s">
        <v>2483</v>
      </c>
      <c r="B4666">
        <v>7.4</v>
      </c>
      <c r="C4666" t="s">
        <v>565</v>
      </c>
    </row>
    <row r="4667" spans="1:3" x14ac:dyDescent="0.45">
      <c r="A4667" t="s">
        <v>2483</v>
      </c>
      <c r="B4667">
        <v>7.4</v>
      </c>
      <c r="C4667" t="s">
        <v>1152</v>
      </c>
    </row>
    <row r="4668" spans="1:3" x14ac:dyDescent="0.45">
      <c r="A4668" t="s">
        <v>2486</v>
      </c>
      <c r="B4668">
        <v>4.5</v>
      </c>
      <c r="C4668" t="s">
        <v>451</v>
      </c>
    </row>
    <row r="4669" spans="1:3" x14ac:dyDescent="0.45">
      <c r="A4669" t="s">
        <v>2486</v>
      </c>
      <c r="B4669">
        <v>4.5</v>
      </c>
      <c r="C4669" t="s">
        <v>565</v>
      </c>
    </row>
    <row r="4670" spans="1:3" x14ac:dyDescent="0.45">
      <c r="A4670" t="s">
        <v>2486</v>
      </c>
      <c r="B4670">
        <v>4.5</v>
      </c>
      <c r="C4670" t="s">
        <v>3824</v>
      </c>
    </row>
    <row r="4671" spans="1:3" x14ac:dyDescent="0.45">
      <c r="A4671" t="s">
        <v>2486</v>
      </c>
      <c r="B4671">
        <v>4.5</v>
      </c>
      <c r="C4671" t="s">
        <v>3302</v>
      </c>
    </row>
    <row r="4672" spans="1:3" x14ac:dyDescent="0.45">
      <c r="A4672" t="s">
        <v>2488</v>
      </c>
      <c r="B4672">
        <v>6.2</v>
      </c>
      <c r="C4672" t="s">
        <v>6206</v>
      </c>
    </row>
    <row r="4673" spans="1:3" x14ac:dyDescent="0.45">
      <c r="A4673" t="s">
        <v>2488</v>
      </c>
      <c r="B4673">
        <v>6.2</v>
      </c>
      <c r="C4673" t="s">
        <v>1152</v>
      </c>
    </row>
    <row r="4674" spans="1:3" x14ac:dyDescent="0.45">
      <c r="A4674" t="s">
        <v>2488</v>
      </c>
      <c r="B4674">
        <v>6.2</v>
      </c>
      <c r="C4674" t="s">
        <v>3302</v>
      </c>
    </row>
    <row r="4675" spans="1:3" x14ac:dyDescent="0.45">
      <c r="A4675" t="s">
        <v>2490</v>
      </c>
      <c r="B4675">
        <v>5</v>
      </c>
      <c r="C4675" t="s">
        <v>565</v>
      </c>
    </row>
    <row r="4676" spans="1:3" x14ac:dyDescent="0.45">
      <c r="A4676" t="s">
        <v>2490</v>
      </c>
      <c r="B4676">
        <v>5</v>
      </c>
      <c r="C4676" t="s">
        <v>2124</v>
      </c>
    </row>
    <row r="4677" spans="1:3" x14ac:dyDescent="0.45">
      <c r="A4677" t="s">
        <v>2491</v>
      </c>
      <c r="B4677">
        <v>6.5</v>
      </c>
      <c r="C4677" t="s">
        <v>451</v>
      </c>
    </row>
    <row r="4678" spans="1:3" x14ac:dyDescent="0.45">
      <c r="A4678" t="s">
        <v>2491</v>
      </c>
      <c r="B4678">
        <v>6.5</v>
      </c>
      <c r="C4678" t="s">
        <v>6206</v>
      </c>
    </row>
    <row r="4679" spans="1:3" x14ac:dyDescent="0.45">
      <c r="A4679" t="s">
        <v>2491</v>
      </c>
      <c r="B4679">
        <v>6.5</v>
      </c>
      <c r="C4679" t="s">
        <v>3302</v>
      </c>
    </row>
    <row r="4680" spans="1:3" x14ac:dyDescent="0.45">
      <c r="A4680" t="s">
        <v>2492</v>
      </c>
      <c r="B4680">
        <v>5.0999999999999996</v>
      </c>
      <c r="C4680" t="s">
        <v>451</v>
      </c>
    </row>
    <row r="4681" spans="1:3" x14ac:dyDescent="0.45">
      <c r="A4681" t="s">
        <v>2492</v>
      </c>
      <c r="B4681">
        <v>5.0999999999999996</v>
      </c>
      <c r="C4681" t="s">
        <v>565</v>
      </c>
    </row>
    <row r="4682" spans="1:3" x14ac:dyDescent="0.45">
      <c r="A4682" t="s">
        <v>2492</v>
      </c>
      <c r="B4682">
        <v>5.0999999999999996</v>
      </c>
      <c r="C4682" t="s">
        <v>6206</v>
      </c>
    </row>
    <row r="4683" spans="1:3" x14ac:dyDescent="0.45">
      <c r="A4683" t="s">
        <v>2493</v>
      </c>
      <c r="B4683">
        <v>6.5</v>
      </c>
      <c r="C4683" t="s">
        <v>320</v>
      </c>
    </row>
    <row r="4684" spans="1:3" x14ac:dyDescent="0.45">
      <c r="A4684" t="s">
        <v>2493</v>
      </c>
      <c r="B4684">
        <v>6.5</v>
      </c>
      <c r="C4684" t="s">
        <v>1152</v>
      </c>
    </row>
    <row r="4685" spans="1:3" x14ac:dyDescent="0.45">
      <c r="A4685" t="s">
        <v>2493</v>
      </c>
      <c r="B4685">
        <v>6.5</v>
      </c>
      <c r="C4685" t="s">
        <v>5546</v>
      </c>
    </row>
    <row r="4686" spans="1:3" x14ac:dyDescent="0.45">
      <c r="A4686" t="s">
        <v>2493</v>
      </c>
      <c r="B4686">
        <v>6.5</v>
      </c>
      <c r="C4686" t="s">
        <v>6207</v>
      </c>
    </row>
    <row r="4687" spans="1:3" x14ac:dyDescent="0.45">
      <c r="A4687" t="s">
        <v>2494</v>
      </c>
      <c r="B4687">
        <v>6.2</v>
      </c>
      <c r="C4687" t="s">
        <v>451</v>
      </c>
    </row>
    <row r="4688" spans="1:3" x14ac:dyDescent="0.45">
      <c r="A4688" t="s">
        <v>2494</v>
      </c>
      <c r="B4688">
        <v>6.2</v>
      </c>
      <c r="C4688" t="s">
        <v>6206</v>
      </c>
    </row>
    <row r="4689" spans="1:3" x14ac:dyDescent="0.45">
      <c r="A4689" t="s">
        <v>2494</v>
      </c>
      <c r="B4689">
        <v>6.2</v>
      </c>
      <c r="C4689" t="s">
        <v>5546</v>
      </c>
    </row>
    <row r="4690" spans="1:3" x14ac:dyDescent="0.45">
      <c r="A4690" t="s">
        <v>2494</v>
      </c>
      <c r="B4690">
        <v>6.2</v>
      </c>
      <c r="C4690" t="s">
        <v>3302</v>
      </c>
    </row>
    <row r="4691" spans="1:3" x14ac:dyDescent="0.45">
      <c r="A4691" t="s">
        <v>2495</v>
      </c>
      <c r="B4691">
        <v>6.3</v>
      </c>
      <c r="C4691" t="s">
        <v>565</v>
      </c>
    </row>
    <row r="4692" spans="1:3" x14ac:dyDescent="0.45">
      <c r="A4692" t="s">
        <v>2495</v>
      </c>
      <c r="B4692">
        <v>6.3</v>
      </c>
      <c r="C4692" t="s">
        <v>5546</v>
      </c>
    </row>
    <row r="4693" spans="1:3" x14ac:dyDescent="0.45">
      <c r="A4693" t="s">
        <v>2495</v>
      </c>
      <c r="B4693">
        <v>6.3</v>
      </c>
      <c r="C4693" t="s">
        <v>6205</v>
      </c>
    </row>
    <row r="4694" spans="1:3" x14ac:dyDescent="0.45">
      <c r="A4694" t="s">
        <v>2497</v>
      </c>
      <c r="B4694">
        <v>6.2</v>
      </c>
      <c r="C4694" t="s">
        <v>1152</v>
      </c>
    </row>
    <row r="4695" spans="1:3" x14ac:dyDescent="0.45">
      <c r="A4695" t="s">
        <v>2497</v>
      </c>
      <c r="B4695">
        <v>6.2</v>
      </c>
      <c r="C4695" t="s">
        <v>3302</v>
      </c>
    </row>
    <row r="4696" spans="1:3" x14ac:dyDescent="0.45">
      <c r="A4696" t="s">
        <v>2497</v>
      </c>
      <c r="B4696">
        <v>6.2</v>
      </c>
      <c r="C4696" t="s">
        <v>6207</v>
      </c>
    </row>
    <row r="4697" spans="1:3" x14ac:dyDescent="0.45">
      <c r="A4697" t="s">
        <v>2498</v>
      </c>
      <c r="B4697">
        <v>5.7</v>
      </c>
      <c r="C4697" t="s">
        <v>451</v>
      </c>
    </row>
    <row r="4698" spans="1:3" x14ac:dyDescent="0.45">
      <c r="A4698" t="s">
        <v>2498</v>
      </c>
      <c r="B4698">
        <v>5.7</v>
      </c>
      <c r="C4698" t="s">
        <v>1152</v>
      </c>
    </row>
    <row r="4699" spans="1:3" x14ac:dyDescent="0.45">
      <c r="A4699" t="s">
        <v>2498</v>
      </c>
      <c r="B4699">
        <v>5.7</v>
      </c>
      <c r="C4699" t="s">
        <v>3302</v>
      </c>
    </row>
    <row r="4700" spans="1:3" x14ac:dyDescent="0.45">
      <c r="A4700" t="s">
        <v>2498</v>
      </c>
      <c r="B4700">
        <v>5.7</v>
      </c>
      <c r="C4700" t="s">
        <v>6207</v>
      </c>
    </row>
    <row r="4701" spans="1:3" x14ac:dyDescent="0.45">
      <c r="A4701" t="s">
        <v>2499</v>
      </c>
      <c r="B4701">
        <v>6.7</v>
      </c>
      <c r="C4701" t="s">
        <v>565</v>
      </c>
    </row>
    <row r="4702" spans="1:3" x14ac:dyDescent="0.45">
      <c r="A4702" t="s">
        <v>2499</v>
      </c>
      <c r="B4702">
        <v>6.7</v>
      </c>
      <c r="C4702" t="s">
        <v>6209</v>
      </c>
    </row>
    <row r="4703" spans="1:3" x14ac:dyDescent="0.45">
      <c r="A4703" t="s">
        <v>2501</v>
      </c>
      <c r="B4703">
        <v>6.8</v>
      </c>
      <c r="C4703" t="s">
        <v>1152</v>
      </c>
    </row>
    <row r="4704" spans="1:3" x14ac:dyDescent="0.45">
      <c r="A4704" t="s">
        <v>2503</v>
      </c>
      <c r="B4704">
        <v>6</v>
      </c>
      <c r="C4704" t="s">
        <v>451</v>
      </c>
    </row>
    <row r="4705" spans="1:3" x14ac:dyDescent="0.45">
      <c r="A4705" t="s">
        <v>2503</v>
      </c>
      <c r="B4705">
        <v>6</v>
      </c>
      <c r="C4705" t="s">
        <v>4585</v>
      </c>
    </row>
    <row r="4706" spans="1:3" x14ac:dyDescent="0.45">
      <c r="A4706" t="s">
        <v>2505</v>
      </c>
      <c r="B4706">
        <v>7.3</v>
      </c>
      <c r="C4706" t="s">
        <v>6208</v>
      </c>
    </row>
    <row r="4707" spans="1:3" x14ac:dyDescent="0.45">
      <c r="A4707" t="s">
        <v>2505</v>
      </c>
      <c r="B4707">
        <v>7.3</v>
      </c>
      <c r="C4707" t="s">
        <v>1152</v>
      </c>
    </row>
    <row r="4708" spans="1:3" x14ac:dyDescent="0.45">
      <c r="A4708" t="s">
        <v>2505</v>
      </c>
      <c r="B4708">
        <v>7.3</v>
      </c>
      <c r="C4708" t="s">
        <v>6204</v>
      </c>
    </row>
    <row r="4709" spans="1:3" x14ac:dyDescent="0.45">
      <c r="A4709" t="s">
        <v>2505</v>
      </c>
      <c r="B4709">
        <v>7.3</v>
      </c>
      <c r="C4709" t="s">
        <v>5546</v>
      </c>
    </row>
    <row r="4710" spans="1:3" x14ac:dyDescent="0.45">
      <c r="A4710" t="s">
        <v>2506</v>
      </c>
      <c r="B4710">
        <v>5.5</v>
      </c>
      <c r="C4710" t="s">
        <v>451</v>
      </c>
    </row>
    <row r="4711" spans="1:3" x14ac:dyDescent="0.45">
      <c r="A4711" t="s">
        <v>2506</v>
      </c>
      <c r="B4711">
        <v>5.5</v>
      </c>
      <c r="C4711" t="s">
        <v>6206</v>
      </c>
    </row>
    <row r="4712" spans="1:3" x14ac:dyDescent="0.45">
      <c r="A4712" t="s">
        <v>2506</v>
      </c>
      <c r="B4712">
        <v>5.5</v>
      </c>
      <c r="C4712" t="s">
        <v>6203</v>
      </c>
    </row>
    <row r="4713" spans="1:3" x14ac:dyDescent="0.45">
      <c r="A4713" t="s">
        <v>2506</v>
      </c>
      <c r="B4713">
        <v>5.5</v>
      </c>
      <c r="C4713" t="s">
        <v>3302</v>
      </c>
    </row>
    <row r="4714" spans="1:3" x14ac:dyDescent="0.45">
      <c r="A4714" t="s">
        <v>2507</v>
      </c>
      <c r="B4714">
        <v>6.7</v>
      </c>
      <c r="C4714" t="s">
        <v>1152</v>
      </c>
    </row>
    <row r="4715" spans="1:3" x14ac:dyDescent="0.45">
      <c r="A4715" t="s">
        <v>2507</v>
      </c>
      <c r="B4715">
        <v>6.7</v>
      </c>
      <c r="C4715" t="s">
        <v>6199</v>
      </c>
    </row>
    <row r="4716" spans="1:3" x14ac:dyDescent="0.45">
      <c r="A4716" t="s">
        <v>2509</v>
      </c>
      <c r="B4716">
        <v>4.8</v>
      </c>
      <c r="C4716" t="s">
        <v>451</v>
      </c>
    </row>
    <row r="4717" spans="1:3" x14ac:dyDescent="0.45">
      <c r="A4717" t="s">
        <v>2509</v>
      </c>
      <c r="B4717">
        <v>4.8</v>
      </c>
      <c r="C4717" t="s">
        <v>565</v>
      </c>
    </row>
    <row r="4718" spans="1:3" x14ac:dyDescent="0.45">
      <c r="A4718" t="s">
        <v>2509</v>
      </c>
      <c r="B4718">
        <v>4.8</v>
      </c>
      <c r="C4718" t="s">
        <v>3302</v>
      </c>
    </row>
    <row r="4719" spans="1:3" x14ac:dyDescent="0.45">
      <c r="A4719" t="s">
        <v>2510</v>
      </c>
      <c r="B4719">
        <v>5.7</v>
      </c>
      <c r="C4719" t="s">
        <v>451</v>
      </c>
    </row>
    <row r="4720" spans="1:3" x14ac:dyDescent="0.45">
      <c r="A4720" t="s">
        <v>2510</v>
      </c>
      <c r="B4720">
        <v>5.7</v>
      </c>
      <c r="C4720" t="s">
        <v>6206</v>
      </c>
    </row>
    <row r="4721" spans="1:3" x14ac:dyDescent="0.45">
      <c r="A4721" t="s">
        <v>2510</v>
      </c>
      <c r="B4721">
        <v>5.7</v>
      </c>
      <c r="C4721" t="s">
        <v>1152</v>
      </c>
    </row>
    <row r="4722" spans="1:3" x14ac:dyDescent="0.45">
      <c r="A4722" t="s">
        <v>2510</v>
      </c>
      <c r="B4722">
        <v>5.7</v>
      </c>
      <c r="C4722" t="s">
        <v>3302</v>
      </c>
    </row>
    <row r="4723" spans="1:3" x14ac:dyDescent="0.45">
      <c r="A4723" t="s">
        <v>2511</v>
      </c>
      <c r="B4723">
        <v>5.0999999999999996</v>
      </c>
      <c r="C4723" t="s">
        <v>451</v>
      </c>
    </row>
    <row r="4724" spans="1:3" x14ac:dyDescent="0.45">
      <c r="A4724" t="s">
        <v>2511</v>
      </c>
      <c r="B4724">
        <v>5.0999999999999996</v>
      </c>
      <c r="C4724" t="s">
        <v>6203</v>
      </c>
    </row>
    <row r="4725" spans="1:3" x14ac:dyDescent="0.45">
      <c r="A4725" t="s">
        <v>2511</v>
      </c>
      <c r="B4725">
        <v>5.0999999999999996</v>
      </c>
      <c r="C4725" t="s">
        <v>3302</v>
      </c>
    </row>
    <row r="4726" spans="1:3" x14ac:dyDescent="0.45">
      <c r="A4726" t="s">
        <v>2513</v>
      </c>
      <c r="B4726">
        <v>6</v>
      </c>
      <c r="C4726" t="s">
        <v>451</v>
      </c>
    </row>
    <row r="4727" spans="1:3" x14ac:dyDescent="0.45">
      <c r="A4727" t="s">
        <v>2513</v>
      </c>
      <c r="B4727">
        <v>6</v>
      </c>
      <c r="C4727" t="s">
        <v>6206</v>
      </c>
    </row>
    <row r="4728" spans="1:3" x14ac:dyDescent="0.45">
      <c r="A4728" t="s">
        <v>2513</v>
      </c>
      <c r="B4728">
        <v>6</v>
      </c>
      <c r="C4728" t="s">
        <v>1152</v>
      </c>
    </row>
    <row r="4729" spans="1:3" x14ac:dyDescent="0.45">
      <c r="A4729" t="s">
        <v>2513</v>
      </c>
      <c r="B4729">
        <v>6</v>
      </c>
      <c r="C4729" t="s">
        <v>3302</v>
      </c>
    </row>
    <row r="4730" spans="1:3" x14ac:dyDescent="0.45">
      <c r="A4730" t="s">
        <v>2515</v>
      </c>
      <c r="B4730">
        <v>4.2</v>
      </c>
      <c r="C4730" t="s">
        <v>451</v>
      </c>
    </row>
    <row r="4731" spans="1:3" x14ac:dyDescent="0.45">
      <c r="A4731" t="s">
        <v>2515</v>
      </c>
      <c r="B4731">
        <v>4.2</v>
      </c>
      <c r="C4731" t="s">
        <v>320</v>
      </c>
    </row>
    <row r="4732" spans="1:3" x14ac:dyDescent="0.45">
      <c r="A4732" t="s">
        <v>2515</v>
      </c>
      <c r="B4732">
        <v>4.2</v>
      </c>
      <c r="C4732" t="s">
        <v>6201</v>
      </c>
    </row>
    <row r="4733" spans="1:3" x14ac:dyDescent="0.45">
      <c r="A4733" t="s">
        <v>2515</v>
      </c>
      <c r="B4733">
        <v>4.2</v>
      </c>
      <c r="C4733" t="s">
        <v>3824</v>
      </c>
    </row>
    <row r="4734" spans="1:3" x14ac:dyDescent="0.45">
      <c r="A4734" t="s">
        <v>2517</v>
      </c>
      <c r="B4734">
        <v>7.4</v>
      </c>
      <c r="C4734" t="s">
        <v>320</v>
      </c>
    </row>
    <row r="4735" spans="1:3" x14ac:dyDescent="0.45">
      <c r="A4735" t="s">
        <v>2517</v>
      </c>
      <c r="B4735">
        <v>7.4</v>
      </c>
      <c r="C4735" t="s">
        <v>6208</v>
      </c>
    </row>
    <row r="4736" spans="1:3" x14ac:dyDescent="0.45">
      <c r="A4736" t="s">
        <v>2517</v>
      </c>
      <c r="B4736">
        <v>7.4</v>
      </c>
      <c r="C4736" t="s">
        <v>1152</v>
      </c>
    </row>
    <row r="4737" spans="1:3" x14ac:dyDescent="0.45">
      <c r="A4737" t="s">
        <v>2517</v>
      </c>
      <c r="B4737">
        <v>7.4</v>
      </c>
      <c r="C4737" t="s">
        <v>3302</v>
      </c>
    </row>
    <row r="4738" spans="1:3" x14ac:dyDescent="0.45">
      <c r="A4738" t="s">
        <v>2519</v>
      </c>
      <c r="B4738">
        <v>4.5999999999999996</v>
      </c>
      <c r="C4738" t="s">
        <v>451</v>
      </c>
    </row>
    <row r="4739" spans="1:3" x14ac:dyDescent="0.45">
      <c r="A4739" t="s">
        <v>2519</v>
      </c>
      <c r="B4739">
        <v>4.5999999999999996</v>
      </c>
      <c r="C4739" t="s">
        <v>320</v>
      </c>
    </row>
    <row r="4740" spans="1:3" x14ac:dyDescent="0.45">
      <c r="A4740" t="s">
        <v>2519</v>
      </c>
      <c r="B4740">
        <v>4.5999999999999996</v>
      </c>
      <c r="C4740" t="s">
        <v>6199</v>
      </c>
    </row>
    <row r="4741" spans="1:3" x14ac:dyDescent="0.45">
      <c r="A4741" t="s">
        <v>2520</v>
      </c>
      <c r="B4741">
        <v>6.9</v>
      </c>
      <c r="C4741" t="s">
        <v>565</v>
      </c>
    </row>
    <row r="4742" spans="1:3" x14ac:dyDescent="0.45">
      <c r="A4742" t="s">
        <v>2520</v>
      </c>
      <c r="B4742">
        <v>6.9</v>
      </c>
      <c r="C4742" t="s">
        <v>1152</v>
      </c>
    </row>
    <row r="4743" spans="1:3" x14ac:dyDescent="0.45">
      <c r="A4743" t="s">
        <v>2520</v>
      </c>
      <c r="B4743">
        <v>6.9</v>
      </c>
      <c r="C4743" t="s">
        <v>5546</v>
      </c>
    </row>
    <row r="4744" spans="1:3" x14ac:dyDescent="0.45">
      <c r="A4744" t="s">
        <v>2521</v>
      </c>
      <c r="B4744">
        <v>6.9</v>
      </c>
      <c r="C4744" t="s">
        <v>1152</v>
      </c>
    </row>
    <row r="4745" spans="1:3" x14ac:dyDescent="0.45">
      <c r="A4745" t="s">
        <v>2522</v>
      </c>
      <c r="B4745">
        <v>8</v>
      </c>
      <c r="C4745" t="s">
        <v>6206</v>
      </c>
    </row>
    <row r="4746" spans="1:3" x14ac:dyDescent="0.45">
      <c r="A4746" t="s">
        <v>2522</v>
      </c>
      <c r="B4746">
        <v>8</v>
      </c>
      <c r="C4746" t="s">
        <v>1152</v>
      </c>
    </row>
    <row r="4747" spans="1:3" x14ac:dyDescent="0.45">
      <c r="A4747" t="s">
        <v>2524</v>
      </c>
      <c r="B4747">
        <v>6.4</v>
      </c>
      <c r="C4747" t="s">
        <v>451</v>
      </c>
    </row>
    <row r="4748" spans="1:3" x14ac:dyDescent="0.45">
      <c r="A4748" t="s">
        <v>2524</v>
      </c>
      <c r="B4748">
        <v>6.4</v>
      </c>
      <c r="C4748" t="s">
        <v>1152</v>
      </c>
    </row>
    <row r="4749" spans="1:3" x14ac:dyDescent="0.45">
      <c r="A4749" t="s">
        <v>2524</v>
      </c>
      <c r="B4749">
        <v>6.4</v>
      </c>
      <c r="C4749" t="s">
        <v>3824</v>
      </c>
    </row>
    <row r="4750" spans="1:3" x14ac:dyDescent="0.45">
      <c r="A4750" t="s">
        <v>2524</v>
      </c>
      <c r="B4750">
        <v>6.4</v>
      </c>
      <c r="C4750" t="s">
        <v>3302</v>
      </c>
    </row>
    <row r="4751" spans="1:3" x14ac:dyDescent="0.45">
      <c r="A4751" t="s">
        <v>2525</v>
      </c>
      <c r="B4751">
        <v>6.3</v>
      </c>
      <c r="C4751" t="s">
        <v>6206</v>
      </c>
    </row>
    <row r="4752" spans="1:3" x14ac:dyDescent="0.45">
      <c r="A4752" t="s">
        <v>2525</v>
      </c>
      <c r="B4752">
        <v>6.3</v>
      </c>
      <c r="C4752" t="s">
        <v>1152</v>
      </c>
    </row>
    <row r="4753" spans="1:3" x14ac:dyDescent="0.45">
      <c r="A4753" t="s">
        <v>2525</v>
      </c>
      <c r="B4753">
        <v>6.3</v>
      </c>
      <c r="C4753" t="s">
        <v>6203</v>
      </c>
    </row>
    <row r="4754" spans="1:3" x14ac:dyDescent="0.45">
      <c r="A4754" t="s">
        <v>2525</v>
      </c>
      <c r="B4754">
        <v>6.3</v>
      </c>
      <c r="C4754" t="s">
        <v>3302</v>
      </c>
    </row>
    <row r="4755" spans="1:3" x14ac:dyDescent="0.45">
      <c r="A4755" t="s">
        <v>2528</v>
      </c>
      <c r="B4755">
        <v>6.8</v>
      </c>
      <c r="C4755" t="s">
        <v>1152</v>
      </c>
    </row>
    <row r="4756" spans="1:3" x14ac:dyDescent="0.45">
      <c r="A4756" t="s">
        <v>2528</v>
      </c>
      <c r="B4756">
        <v>6.8</v>
      </c>
      <c r="C4756" t="s">
        <v>5546</v>
      </c>
    </row>
    <row r="4757" spans="1:3" x14ac:dyDescent="0.45">
      <c r="A4757" t="s">
        <v>2528</v>
      </c>
      <c r="B4757">
        <v>6.8</v>
      </c>
      <c r="C4757" t="s">
        <v>6207</v>
      </c>
    </row>
    <row r="4758" spans="1:3" x14ac:dyDescent="0.45">
      <c r="A4758" t="s">
        <v>2528</v>
      </c>
      <c r="B4758">
        <v>6.8</v>
      </c>
      <c r="C4758" t="s">
        <v>4585</v>
      </c>
    </row>
    <row r="4759" spans="1:3" x14ac:dyDescent="0.45">
      <c r="A4759" t="s">
        <v>2530</v>
      </c>
      <c r="B4759">
        <v>6.8</v>
      </c>
      <c r="C4759" t="s">
        <v>451</v>
      </c>
    </row>
    <row r="4760" spans="1:3" x14ac:dyDescent="0.45">
      <c r="A4760" t="s">
        <v>2530</v>
      </c>
      <c r="B4760">
        <v>6.8</v>
      </c>
      <c r="C4760" t="s">
        <v>6203</v>
      </c>
    </row>
    <row r="4761" spans="1:3" x14ac:dyDescent="0.45">
      <c r="A4761" t="s">
        <v>2530</v>
      </c>
      <c r="B4761">
        <v>6.8</v>
      </c>
      <c r="C4761" t="s">
        <v>3824</v>
      </c>
    </row>
    <row r="4762" spans="1:3" x14ac:dyDescent="0.45">
      <c r="A4762" t="s">
        <v>2530</v>
      </c>
      <c r="B4762">
        <v>6.8</v>
      </c>
      <c r="C4762" t="s">
        <v>3302</v>
      </c>
    </row>
    <row r="4763" spans="1:3" x14ac:dyDescent="0.45">
      <c r="A4763" t="s">
        <v>2532</v>
      </c>
      <c r="B4763">
        <v>5.4</v>
      </c>
      <c r="C4763" t="s">
        <v>565</v>
      </c>
    </row>
    <row r="4764" spans="1:3" x14ac:dyDescent="0.45">
      <c r="A4764" t="s">
        <v>2533</v>
      </c>
      <c r="B4764">
        <v>7.2</v>
      </c>
      <c r="C4764" t="s">
        <v>1152</v>
      </c>
    </row>
    <row r="4765" spans="1:3" x14ac:dyDescent="0.45">
      <c r="A4765" t="s">
        <v>2533</v>
      </c>
      <c r="B4765">
        <v>7.2</v>
      </c>
      <c r="C4765" t="s">
        <v>5546</v>
      </c>
    </row>
    <row r="4766" spans="1:3" x14ac:dyDescent="0.45">
      <c r="A4766" t="s">
        <v>2534</v>
      </c>
      <c r="B4766">
        <v>7.3</v>
      </c>
      <c r="C4766" t="s">
        <v>1152</v>
      </c>
    </row>
    <row r="4767" spans="1:3" x14ac:dyDescent="0.45">
      <c r="A4767" t="s">
        <v>2534</v>
      </c>
      <c r="B4767">
        <v>7.3</v>
      </c>
      <c r="C4767" t="s">
        <v>3824</v>
      </c>
    </row>
    <row r="4768" spans="1:3" x14ac:dyDescent="0.45">
      <c r="A4768" t="s">
        <v>2537</v>
      </c>
      <c r="B4768">
        <v>5.2</v>
      </c>
      <c r="C4768" t="s">
        <v>451</v>
      </c>
    </row>
    <row r="4769" spans="1:3" x14ac:dyDescent="0.45">
      <c r="A4769" t="s">
        <v>2537</v>
      </c>
      <c r="B4769">
        <v>5.2</v>
      </c>
      <c r="C4769" t="s">
        <v>320</v>
      </c>
    </row>
    <row r="4770" spans="1:3" x14ac:dyDescent="0.45">
      <c r="A4770" t="s">
        <v>2537</v>
      </c>
      <c r="B4770">
        <v>5.2</v>
      </c>
      <c r="C4770" t="s">
        <v>565</v>
      </c>
    </row>
    <row r="4771" spans="1:3" x14ac:dyDescent="0.45">
      <c r="A4771" t="s">
        <v>2537</v>
      </c>
      <c r="B4771">
        <v>5.2</v>
      </c>
      <c r="C4771" t="s">
        <v>1152</v>
      </c>
    </row>
    <row r="4772" spans="1:3" x14ac:dyDescent="0.45">
      <c r="A4772" t="s">
        <v>2537</v>
      </c>
      <c r="B4772">
        <v>5.2</v>
      </c>
      <c r="C4772" t="s">
        <v>3302</v>
      </c>
    </row>
    <row r="4773" spans="1:3" x14ac:dyDescent="0.45">
      <c r="A4773" t="s">
        <v>2538</v>
      </c>
      <c r="B4773">
        <v>5.5</v>
      </c>
      <c r="C4773" t="s">
        <v>451</v>
      </c>
    </row>
    <row r="4774" spans="1:3" x14ac:dyDescent="0.45">
      <c r="A4774" t="s">
        <v>2538</v>
      </c>
      <c r="B4774">
        <v>5.5</v>
      </c>
      <c r="C4774" t="s">
        <v>6206</v>
      </c>
    </row>
    <row r="4775" spans="1:3" x14ac:dyDescent="0.45">
      <c r="A4775" t="s">
        <v>2538</v>
      </c>
      <c r="B4775">
        <v>5.5</v>
      </c>
      <c r="C4775" t="s">
        <v>1152</v>
      </c>
    </row>
    <row r="4776" spans="1:3" x14ac:dyDescent="0.45">
      <c r="A4776" t="s">
        <v>2538</v>
      </c>
      <c r="B4776">
        <v>5.5</v>
      </c>
      <c r="C4776" t="s">
        <v>3302</v>
      </c>
    </row>
    <row r="4777" spans="1:3" x14ac:dyDescent="0.45">
      <c r="A4777" t="s">
        <v>2540</v>
      </c>
      <c r="B4777">
        <v>7.7</v>
      </c>
      <c r="C4777" t="s">
        <v>320</v>
      </c>
    </row>
    <row r="4778" spans="1:3" x14ac:dyDescent="0.45">
      <c r="A4778" t="s">
        <v>2540</v>
      </c>
      <c r="B4778">
        <v>7.7</v>
      </c>
      <c r="C4778" t="s">
        <v>6200</v>
      </c>
    </row>
    <row r="4779" spans="1:3" x14ac:dyDescent="0.45">
      <c r="A4779" t="s">
        <v>2540</v>
      </c>
      <c r="B4779">
        <v>7.7</v>
      </c>
      <c r="C4779" t="s">
        <v>6201</v>
      </c>
    </row>
    <row r="4780" spans="1:3" x14ac:dyDescent="0.45">
      <c r="A4780" t="s">
        <v>2540</v>
      </c>
      <c r="B4780">
        <v>7.7</v>
      </c>
      <c r="C4780" t="s">
        <v>6199</v>
      </c>
    </row>
    <row r="4781" spans="1:3" x14ac:dyDescent="0.45">
      <c r="A4781" t="s">
        <v>2542</v>
      </c>
      <c r="B4781">
        <v>7.1</v>
      </c>
      <c r="C4781" t="s">
        <v>1152</v>
      </c>
    </row>
    <row r="4782" spans="1:3" x14ac:dyDescent="0.45">
      <c r="A4782" t="s">
        <v>2542</v>
      </c>
      <c r="B4782">
        <v>7.1</v>
      </c>
      <c r="C4782" t="s">
        <v>5546</v>
      </c>
    </row>
    <row r="4783" spans="1:3" x14ac:dyDescent="0.45">
      <c r="A4783" t="s">
        <v>2544</v>
      </c>
      <c r="B4783">
        <v>5.3</v>
      </c>
      <c r="C4783" t="s">
        <v>1152</v>
      </c>
    </row>
    <row r="4784" spans="1:3" x14ac:dyDescent="0.45">
      <c r="A4784" t="s">
        <v>2544</v>
      </c>
      <c r="B4784">
        <v>5.3</v>
      </c>
      <c r="C4784" t="s">
        <v>3824</v>
      </c>
    </row>
    <row r="4785" spans="1:3" x14ac:dyDescent="0.45">
      <c r="A4785" t="s">
        <v>2544</v>
      </c>
      <c r="B4785">
        <v>5.3</v>
      </c>
      <c r="C4785" t="s">
        <v>3302</v>
      </c>
    </row>
    <row r="4786" spans="1:3" x14ac:dyDescent="0.45">
      <c r="A4786" t="s">
        <v>2546</v>
      </c>
      <c r="B4786">
        <v>5.6</v>
      </c>
      <c r="C4786" t="s">
        <v>320</v>
      </c>
    </row>
    <row r="4787" spans="1:3" x14ac:dyDescent="0.45">
      <c r="A4787" t="s">
        <v>2546</v>
      </c>
      <c r="B4787">
        <v>5.6</v>
      </c>
      <c r="C4787" t="s">
        <v>1152</v>
      </c>
    </row>
    <row r="4788" spans="1:3" x14ac:dyDescent="0.45">
      <c r="A4788" t="s">
        <v>2546</v>
      </c>
      <c r="B4788">
        <v>5.6</v>
      </c>
      <c r="C4788" t="s">
        <v>5546</v>
      </c>
    </row>
    <row r="4789" spans="1:3" x14ac:dyDescent="0.45">
      <c r="A4789" t="s">
        <v>2547</v>
      </c>
      <c r="B4789">
        <v>5.7</v>
      </c>
      <c r="C4789" t="s">
        <v>565</v>
      </c>
    </row>
    <row r="4790" spans="1:3" x14ac:dyDescent="0.45">
      <c r="A4790" t="s">
        <v>2547</v>
      </c>
      <c r="B4790">
        <v>5.7</v>
      </c>
      <c r="C4790" t="s">
        <v>5546</v>
      </c>
    </row>
    <row r="4791" spans="1:3" x14ac:dyDescent="0.45">
      <c r="A4791" t="s">
        <v>2547</v>
      </c>
      <c r="B4791">
        <v>5.7</v>
      </c>
      <c r="C4791" t="s">
        <v>6205</v>
      </c>
    </row>
    <row r="4792" spans="1:3" x14ac:dyDescent="0.45">
      <c r="A4792" t="s">
        <v>2548</v>
      </c>
      <c r="B4792">
        <v>7.1</v>
      </c>
      <c r="C4792" t="s">
        <v>6208</v>
      </c>
    </row>
    <row r="4793" spans="1:3" x14ac:dyDescent="0.45">
      <c r="A4793" t="s">
        <v>2548</v>
      </c>
      <c r="B4793">
        <v>7.1</v>
      </c>
      <c r="C4793" t="s">
        <v>1152</v>
      </c>
    </row>
    <row r="4794" spans="1:3" x14ac:dyDescent="0.45">
      <c r="A4794" t="s">
        <v>2548</v>
      </c>
      <c r="B4794">
        <v>7.1</v>
      </c>
      <c r="C4794" t="s">
        <v>6204</v>
      </c>
    </row>
    <row r="4795" spans="1:3" x14ac:dyDescent="0.45">
      <c r="A4795" t="s">
        <v>2549</v>
      </c>
      <c r="B4795">
        <v>7.6</v>
      </c>
      <c r="C4795" t="s">
        <v>1152</v>
      </c>
    </row>
    <row r="4796" spans="1:3" x14ac:dyDescent="0.45">
      <c r="A4796" t="s">
        <v>2549</v>
      </c>
      <c r="B4796">
        <v>7.6</v>
      </c>
      <c r="C4796" t="s">
        <v>3302</v>
      </c>
    </row>
    <row r="4797" spans="1:3" x14ac:dyDescent="0.45">
      <c r="A4797" t="s">
        <v>2550</v>
      </c>
      <c r="B4797">
        <v>5.5</v>
      </c>
      <c r="C4797" t="s">
        <v>451</v>
      </c>
    </row>
    <row r="4798" spans="1:3" x14ac:dyDescent="0.45">
      <c r="A4798" t="s">
        <v>2550</v>
      </c>
      <c r="B4798">
        <v>5.5</v>
      </c>
      <c r="C4798" t="s">
        <v>565</v>
      </c>
    </row>
    <row r="4799" spans="1:3" x14ac:dyDescent="0.45">
      <c r="A4799" t="s">
        <v>2550</v>
      </c>
      <c r="B4799">
        <v>5.5</v>
      </c>
      <c r="C4799" t="s">
        <v>6206</v>
      </c>
    </row>
    <row r="4800" spans="1:3" x14ac:dyDescent="0.45">
      <c r="A4800" t="s">
        <v>2550</v>
      </c>
      <c r="B4800">
        <v>5.5</v>
      </c>
      <c r="C4800" t="s">
        <v>1152</v>
      </c>
    </row>
    <row r="4801" spans="1:3" x14ac:dyDescent="0.45">
      <c r="A4801" t="s">
        <v>2550</v>
      </c>
      <c r="B4801">
        <v>5.5</v>
      </c>
      <c r="C4801" t="s">
        <v>3302</v>
      </c>
    </row>
    <row r="4802" spans="1:3" x14ac:dyDescent="0.45">
      <c r="A4802" t="s">
        <v>2551</v>
      </c>
      <c r="B4802">
        <v>5.0999999999999996</v>
      </c>
      <c r="C4802" t="s">
        <v>451</v>
      </c>
    </row>
    <row r="4803" spans="1:3" x14ac:dyDescent="0.45">
      <c r="A4803" t="s">
        <v>2551</v>
      </c>
      <c r="B4803">
        <v>5.0999999999999996</v>
      </c>
      <c r="C4803" t="s">
        <v>565</v>
      </c>
    </row>
    <row r="4804" spans="1:3" x14ac:dyDescent="0.45">
      <c r="A4804" t="s">
        <v>2551</v>
      </c>
      <c r="B4804">
        <v>5.0999999999999996</v>
      </c>
      <c r="C4804" t="s">
        <v>6206</v>
      </c>
    </row>
    <row r="4805" spans="1:3" x14ac:dyDescent="0.45">
      <c r="A4805" t="s">
        <v>2553</v>
      </c>
      <c r="B4805">
        <v>6.3</v>
      </c>
      <c r="C4805" t="s">
        <v>320</v>
      </c>
    </row>
    <row r="4806" spans="1:3" x14ac:dyDescent="0.45">
      <c r="A4806" t="s">
        <v>2553</v>
      </c>
      <c r="B4806">
        <v>6.3</v>
      </c>
      <c r="C4806" t="s">
        <v>6200</v>
      </c>
    </row>
    <row r="4807" spans="1:3" x14ac:dyDescent="0.45">
      <c r="A4807" t="s">
        <v>2553</v>
      </c>
      <c r="B4807">
        <v>6.3</v>
      </c>
      <c r="C4807" t="s">
        <v>565</v>
      </c>
    </row>
    <row r="4808" spans="1:3" x14ac:dyDescent="0.45">
      <c r="A4808" t="s">
        <v>2553</v>
      </c>
      <c r="B4808">
        <v>6.3</v>
      </c>
      <c r="C4808" t="s">
        <v>6201</v>
      </c>
    </row>
    <row r="4809" spans="1:3" x14ac:dyDescent="0.45">
      <c r="A4809" t="s">
        <v>2553</v>
      </c>
      <c r="B4809">
        <v>6.3</v>
      </c>
      <c r="C4809" t="s">
        <v>6199</v>
      </c>
    </row>
    <row r="4810" spans="1:3" x14ac:dyDescent="0.45">
      <c r="A4810" t="s">
        <v>2555</v>
      </c>
      <c r="B4810">
        <v>4.9000000000000004</v>
      </c>
      <c r="C4810" t="s">
        <v>451</v>
      </c>
    </row>
    <row r="4811" spans="1:3" x14ac:dyDescent="0.45">
      <c r="A4811" t="s">
        <v>2555</v>
      </c>
      <c r="B4811">
        <v>4.9000000000000004</v>
      </c>
      <c r="C4811" t="s">
        <v>320</v>
      </c>
    </row>
    <row r="4812" spans="1:3" x14ac:dyDescent="0.45">
      <c r="A4812" t="s">
        <v>2555</v>
      </c>
      <c r="B4812">
        <v>4.9000000000000004</v>
      </c>
      <c r="C4812" t="s">
        <v>2124</v>
      </c>
    </row>
    <row r="4813" spans="1:3" x14ac:dyDescent="0.45">
      <c r="A4813" t="s">
        <v>2555</v>
      </c>
      <c r="B4813">
        <v>4.9000000000000004</v>
      </c>
      <c r="C4813" t="s">
        <v>3824</v>
      </c>
    </row>
    <row r="4814" spans="1:3" x14ac:dyDescent="0.45">
      <c r="A4814" t="s">
        <v>2555</v>
      </c>
      <c r="B4814">
        <v>4.9000000000000004</v>
      </c>
      <c r="C4814" t="s">
        <v>3302</v>
      </c>
    </row>
    <row r="4815" spans="1:3" x14ac:dyDescent="0.45">
      <c r="A4815" t="s">
        <v>2558</v>
      </c>
      <c r="B4815">
        <v>6.5</v>
      </c>
      <c r="C4815" t="s">
        <v>1152</v>
      </c>
    </row>
    <row r="4816" spans="1:3" x14ac:dyDescent="0.45">
      <c r="A4816" t="s">
        <v>2558</v>
      </c>
      <c r="B4816">
        <v>6.5</v>
      </c>
      <c r="C4816" t="s">
        <v>6209</v>
      </c>
    </row>
    <row r="4817" spans="1:3" x14ac:dyDescent="0.45">
      <c r="A4817" t="s">
        <v>2558</v>
      </c>
      <c r="B4817">
        <v>6.5</v>
      </c>
      <c r="C4817" t="s">
        <v>5546</v>
      </c>
    </row>
    <row r="4818" spans="1:3" x14ac:dyDescent="0.45">
      <c r="A4818" t="s">
        <v>2560</v>
      </c>
      <c r="B4818">
        <v>5.6</v>
      </c>
      <c r="C4818" t="s">
        <v>451</v>
      </c>
    </row>
    <row r="4819" spans="1:3" x14ac:dyDescent="0.45">
      <c r="A4819" t="s">
        <v>2560</v>
      </c>
      <c r="B4819">
        <v>5.6</v>
      </c>
      <c r="C4819" t="s">
        <v>320</v>
      </c>
    </row>
    <row r="4820" spans="1:3" x14ac:dyDescent="0.45">
      <c r="A4820" t="s">
        <v>2560</v>
      </c>
      <c r="B4820">
        <v>5.6</v>
      </c>
      <c r="C4820" t="s">
        <v>6206</v>
      </c>
    </row>
    <row r="4821" spans="1:3" x14ac:dyDescent="0.45">
      <c r="A4821" t="s">
        <v>2560</v>
      </c>
      <c r="B4821">
        <v>5.6</v>
      </c>
      <c r="C4821" t="s">
        <v>1152</v>
      </c>
    </row>
    <row r="4822" spans="1:3" x14ac:dyDescent="0.45">
      <c r="A4822" t="s">
        <v>2560</v>
      </c>
      <c r="B4822">
        <v>5.6</v>
      </c>
      <c r="C4822" t="s">
        <v>3302</v>
      </c>
    </row>
    <row r="4823" spans="1:3" x14ac:dyDescent="0.45">
      <c r="A4823" t="s">
        <v>2562</v>
      </c>
      <c r="B4823">
        <v>5.3</v>
      </c>
      <c r="C4823" t="s">
        <v>6206</v>
      </c>
    </row>
    <row r="4824" spans="1:3" x14ac:dyDescent="0.45">
      <c r="A4824" t="s">
        <v>2562</v>
      </c>
      <c r="B4824">
        <v>5.3</v>
      </c>
      <c r="C4824" t="s">
        <v>2124</v>
      </c>
    </row>
    <row r="4825" spans="1:3" x14ac:dyDescent="0.45">
      <c r="A4825" t="s">
        <v>2562</v>
      </c>
      <c r="B4825">
        <v>5.3</v>
      </c>
      <c r="C4825" t="s">
        <v>6203</v>
      </c>
    </row>
    <row r="4826" spans="1:3" x14ac:dyDescent="0.45">
      <c r="A4826" t="s">
        <v>2562</v>
      </c>
      <c r="B4826">
        <v>5.3</v>
      </c>
      <c r="C4826" t="s">
        <v>3302</v>
      </c>
    </row>
    <row r="4827" spans="1:3" x14ac:dyDescent="0.45">
      <c r="A4827" t="s">
        <v>2564</v>
      </c>
      <c r="B4827">
        <v>6.5</v>
      </c>
      <c r="C4827" t="s">
        <v>451</v>
      </c>
    </row>
    <row r="4828" spans="1:3" x14ac:dyDescent="0.45">
      <c r="A4828" t="s">
        <v>2564</v>
      </c>
      <c r="B4828">
        <v>6.5</v>
      </c>
      <c r="C4828" t="s">
        <v>6206</v>
      </c>
    </row>
    <row r="4829" spans="1:3" x14ac:dyDescent="0.45">
      <c r="A4829" t="s">
        <v>2564</v>
      </c>
      <c r="B4829">
        <v>6.5</v>
      </c>
      <c r="C4829" t="s">
        <v>1152</v>
      </c>
    </row>
    <row r="4830" spans="1:3" x14ac:dyDescent="0.45">
      <c r="A4830" t="s">
        <v>2564</v>
      </c>
      <c r="B4830">
        <v>6.5</v>
      </c>
      <c r="C4830" t="s">
        <v>3302</v>
      </c>
    </row>
    <row r="4831" spans="1:3" x14ac:dyDescent="0.45">
      <c r="A4831" t="s">
        <v>2566</v>
      </c>
      <c r="B4831">
        <v>6.8</v>
      </c>
      <c r="C4831" t="s">
        <v>1152</v>
      </c>
    </row>
    <row r="4832" spans="1:3" x14ac:dyDescent="0.45">
      <c r="A4832" t="s">
        <v>2566</v>
      </c>
      <c r="B4832">
        <v>6.8</v>
      </c>
      <c r="C4832" t="s">
        <v>5546</v>
      </c>
    </row>
    <row r="4833" spans="1:3" x14ac:dyDescent="0.45">
      <c r="A4833" t="s">
        <v>2566</v>
      </c>
      <c r="B4833">
        <v>6.8</v>
      </c>
      <c r="C4833" t="s">
        <v>6205</v>
      </c>
    </row>
    <row r="4834" spans="1:3" x14ac:dyDescent="0.45">
      <c r="A4834" t="s">
        <v>2568</v>
      </c>
      <c r="B4834">
        <v>6.5</v>
      </c>
      <c r="C4834" t="s">
        <v>451</v>
      </c>
    </row>
    <row r="4835" spans="1:3" x14ac:dyDescent="0.45">
      <c r="A4835" t="s">
        <v>2568</v>
      </c>
      <c r="B4835">
        <v>6.5</v>
      </c>
      <c r="C4835" t="s">
        <v>6206</v>
      </c>
    </row>
    <row r="4836" spans="1:3" x14ac:dyDescent="0.45">
      <c r="A4836" t="s">
        <v>2568</v>
      </c>
      <c r="B4836">
        <v>6.5</v>
      </c>
      <c r="C4836" t="s">
        <v>3302</v>
      </c>
    </row>
    <row r="4837" spans="1:3" x14ac:dyDescent="0.45">
      <c r="A4837" t="s">
        <v>2569</v>
      </c>
      <c r="B4837">
        <v>6</v>
      </c>
      <c r="C4837" t="s">
        <v>565</v>
      </c>
    </row>
    <row r="4838" spans="1:3" x14ac:dyDescent="0.45">
      <c r="A4838" t="s">
        <v>2569</v>
      </c>
      <c r="B4838">
        <v>6</v>
      </c>
      <c r="C4838" t="s">
        <v>1152</v>
      </c>
    </row>
    <row r="4839" spans="1:3" x14ac:dyDescent="0.45">
      <c r="A4839" t="s">
        <v>2569</v>
      </c>
      <c r="B4839">
        <v>6</v>
      </c>
      <c r="C4839" t="s">
        <v>5546</v>
      </c>
    </row>
    <row r="4840" spans="1:3" x14ac:dyDescent="0.45">
      <c r="A4840" t="s">
        <v>2571</v>
      </c>
      <c r="B4840">
        <v>8.4</v>
      </c>
      <c r="C4840" t="s">
        <v>451</v>
      </c>
    </row>
    <row r="4841" spans="1:3" x14ac:dyDescent="0.45">
      <c r="A4841" t="s">
        <v>2571</v>
      </c>
      <c r="B4841">
        <v>8.4</v>
      </c>
      <c r="C4841" t="s">
        <v>320</v>
      </c>
    </row>
    <row r="4842" spans="1:3" x14ac:dyDescent="0.45">
      <c r="A4842" t="s">
        <v>2571</v>
      </c>
      <c r="B4842">
        <v>8.4</v>
      </c>
      <c r="C4842" t="s">
        <v>6199</v>
      </c>
    </row>
    <row r="4843" spans="1:3" x14ac:dyDescent="0.45">
      <c r="A4843" t="s">
        <v>2571</v>
      </c>
      <c r="B4843">
        <v>8.4</v>
      </c>
      <c r="C4843" t="s">
        <v>3824</v>
      </c>
    </row>
    <row r="4844" spans="1:3" x14ac:dyDescent="0.45">
      <c r="A4844" t="s">
        <v>2573</v>
      </c>
      <c r="B4844">
        <v>6</v>
      </c>
      <c r="C4844" t="s">
        <v>451</v>
      </c>
    </row>
    <row r="4845" spans="1:3" x14ac:dyDescent="0.45">
      <c r="A4845" t="s">
        <v>2573</v>
      </c>
      <c r="B4845">
        <v>6</v>
      </c>
      <c r="C4845" t="s">
        <v>3824</v>
      </c>
    </row>
    <row r="4846" spans="1:3" x14ac:dyDescent="0.45">
      <c r="A4846" t="s">
        <v>2573</v>
      </c>
      <c r="B4846">
        <v>6</v>
      </c>
      <c r="C4846" t="s">
        <v>3302</v>
      </c>
    </row>
    <row r="4847" spans="1:3" x14ac:dyDescent="0.45">
      <c r="A4847" t="s">
        <v>2574</v>
      </c>
      <c r="B4847">
        <v>7.6</v>
      </c>
      <c r="C4847" t="s">
        <v>1152</v>
      </c>
    </row>
    <row r="4848" spans="1:3" x14ac:dyDescent="0.45">
      <c r="A4848" t="s">
        <v>2574</v>
      </c>
      <c r="B4848">
        <v>7.6</v>
      </c>
      <c r="C4848" t="s">
        <v>5546</v>
      </c>
    </row>
    <row r="4849" spans="1:3" x14ac:dyDescent="0.45">
      <c r="A4849" t="s">
        <v>2576</v>
      </c>
      <c r="B4849">
        <v>6.9</v>
      </c>
      <c r="C4849" t="s">
        <v>565</v>
      </c>
    </row>
    <row r="4850" spans="1:3" x14ac:dyDescent="0.45">
      <c r="A4850" t="s">
        <v>2576</v>
      </c>
      <c r="B4850">
        <v>6.9</v>
      </c>
      <c r="C4850" t="s">
        <v>6201</v>
      </c>
    </row>
    <row r="4851" spans="1:3" x14ac:dyDescent="0.45">
      <c r="A4851" t="s">
        <v>2576</v>
      </c>
      <c r="B4851">
        <v>6.9</v>
      </c>
      <c r="C4851" t="s">
        <v>6199</v>
      </c>
    </row>
    <row r="4852" spans="1:3" x14ac:dyDescent="0.45">
      <c r="A4852" t="s">
        <v>2576</v>
      </c>
      <c r="B4852">
        <v>6.9</v>
      </c>
      <c r="C4852" t="s">
        <v>5546</v>
      </c>
    </row>
    <row r="4853" spans="1:3" x14ac:dyDescent="0.45">
      <c r="A4853" t="s">
        <v>2577</v>
      </c>
      <c r="B4853">
        <v>6.4</v>
      </c>
      <c r="C4853" t="s">
        <v>1152</v>
      </c>
    </row>
    <row r="4854" spans="1:3" x14ac:dyDescent="0.45">
      <c r="A4854" t="s">
        <v>2577</v>
      </c>
      <c r="B4854">
        <v>6.4</v>
      </c>
      <c r="C4854" t="s">
        <v>6199</v>
      </c>
    </row>
    <row r="4855" spans="1:3" x14ac:dyDescent="0.45">
      <c r="A4855" t="s">
        <v>2577</v>
      </c>
      <c r="B4855">
        <v>6.4</v>
      </c>
      <c r="C4855" t="s">
        <v>5546</v>
      </c>
    </row>
    <row r="4856" spans="1:3" x14ac:dyDescent="0.45">
      <c r="A4856" t="s">
        <v>2577</v>
      </c>
      <c r="B4856">
        <v>6.4</v>
      </c>
      <c r="C4856" t="s">
        <v>3824</v>
      </c>
    </row>
    <row r="4857" spans="1:3" x14ac:dyDescent="0.45">
      <c r="A4857" t="s">
        <v>2579</v>
      </c>
      <c r="B4857">
        <v>5.0999999999999996</v>
      </c>
      <c r="C4857" t="s">
        <v>320</v>
      </c>
    </row>
    <row r="4858" spans="1:3" x14ac:dyDescent="0.45">
      <c r="A4858" t="s">
        <v>2579</v>
      </c>
      <c r="B4858">
        <v>5.0999999999999996</v>
      </c>
      <c r="C4858" t="s">
        <v>565</v>
      </c>
    </row>
    <row r="4859" spans="1:3" x14ac:dyDescent="0.45">
      <c r="A4859" t="s">
        <v>2579</v>
      </c>
      <c r="B4859">
        <v>5.0999999999999996</v>
      </c>
      <c r="C4859" t="s">
        <v>6201</v>
      </c>
    </row>
    <row r="4860" spans="1:3" x14ac:dyDescent="0.45">
      <c r="A4860" t="s">
        <v>2579</v>
      </c>
      <c r="B4860">
        <v>5.0999999999999996</v>
      </c>
      <c r="C4860" t="s">
        <v>6205</v>
      </c>
    </row>
    <row r="4861" spans="1:3" x14ac:dyDescent="0.45">
      <c r="A4861" t="s">
        <v>2581</v>
      </c>
      <c r="B4861">
        <v>7</v>
      </c>
      <c r="C4861" t="s">
        <v>565</v>
      </c>
    </row>
    <row r="4862" spans="1:3" x14ac:dyDescent="0.45">
      <c r="A4862" t="s">
        <v>2581</v>
      </c>
      <c r="B4862">
        <v>7</v>
      </c>
      <c r="C4862" t="s">
        <v>1152</v>
      </c>
    </row>
    <row r="4863" spans="1:3" x14ac:dyDescent="0.45">
      <c r="A4863" t="s">
        <v>2581</v>
      </c>
      <c r="B4863">
        <v>7</v>
      </c>
      <c r="C4863" t="s">
        <v>6199</v>
      </c>
    </row>
    <row r="4864" spans="1:3" x14ac:dyDescent="0.45">
      <c r="A4864" t="s">
        <v>2584</v>
      </c>
      <c r="B4864">
        <v>5.7</v>
      </c>
      <c r="C4864" t="s">
        <v>565</v>
      </c>
    </row>
    <row r="4865" spans="1:3" x14ac:dyDescent="0.45">
      <c r="A4865" t="s">
        <v>2584</v>
      </c>
      <c r="B4865">
        <v>5.7</v>
      </c>
      <c r="C4865" t="s">
        <v>6201</v>
      </c>
    </row>
    <row r="4866" spans="1:3" x14ac:dyDescent="0.45">
      <c r="A4866" t="s">
        <v>2584</v>
      </c>
      <c r="B4866">
        <v>5.7</v>
      </c>
      <c r="C4866" t="s">
        <v>6205</v>
      </c>
    </row>
    <row r="4867" spans="1:3" x14ac:dyDescent="0.45">
      <c r="A4867" t="s">
        <v>2585</v>
      </c>
      <c r="B4867">
        <v>6.8</v>
      </c>
      <c r="C4867" t="s">
        <v>565</v>
      </c>
    </row>
    <row r="4868" spans="1:3" x14ac:dyDescent="0.45">
      <c r="A4868" t="s">
        <v>2585</v>
      </c>
      <c r="B4868">
        <v>6.8</v>
      </c>
      <c r="C4868" t="s">
        <v>5546</v>
      </c>
    </row>
    <row r="4869" spans="1:3" x14ac:dyDescent="0.45">
      <c r="A4869" t="s">
        <v>2586</v>
      </c>
      <c r="B4869">
        <v>6.7</v>
      </c>
      <c r="C4869" t="s">
        <v>565</v>
      </c>
    </row>
    <row r="4870" spans="1:3" x14ac:dyDescent="0.45">
      <c r="A4870" t="s">
        <v>2586</v>
      </c>
      <c r="B4870">
        <v>6.7</v>
      </c>
      <c r="C4870" t="s">
        <v>6199</v>
      </c>
    </row>
    <row r="4871" spans="1:3" x14ac:dyDescent="0.45">
      <c r="A4871" t="s">
        <v>2588</v>
      </c>
      <c r="B4871">
        <v>6.2</v>
      </c>
      <c r="C4871" t="s">
        <v>2124</v>
      </c>
    </row>
    <row r="4872" spans="1:3" x14ac:dyDescent="0.45">
      <c r="A4872" t="s">
        <v>2589</v>
      </c>
      <c r="B4872">
        <v>7.2</v>
      </c>
      <c r="C4872" t="s">
        <v>6208</v>
      </c>
    </row>
    <row r="4873" spans="1:3" x14ac:dyDescent="0.45">
      <c r="A4873" t="s">
        <v>2589</v>
      </c>
      <c r="B4873">
        <v>7.2</v>
      </c>
      <c r="C4873" t="s">
        <v>1152</v>
      </c>
    </row>
    <row r="4874" spans="1:3" x14ac:dyDescent="0.45">
      <c r="A4874" t="s">
        <v>2591</v>
      </c>
      <c r="B4874">
        <v>6.2</v>
      </c>
      <c r="C4874" t="s">
        <v>451</v>
      </c>
    </row>
    <row r="4875" spans="1:3" x14ac:dyDescent="0.45">
      <c r="A4875" t="s">
        <v>2591</v>
      </c>
      <c r="B4875">
        <v>6.2</v>
      </c>
      <c r="C4875" t="s">
        <v>6206</v>
      </c>
    </row>
    <row r="4876" spans="1:3" x14ac:dyDescent="0.45">
      <c r="A4876" t="s">
        <v>2591</v>
      </c>
      <c r="B4876">
        <v>6.2</v>
      </c>
      <c r="C4876" t="s">
        <v>3302</v>
      </c>
    </row>
    <row r="4877" spans="1:3" x14ac:dyDescent="0.45">
      <c r="A4877" t="s">
        <v>2593</v>
      </c>
      <c r="B4877">
        <v>5.6</v>
      </c>
      <c r="C4877" t="s">
        <v>565</v>
      </c>
    </row>
    <row r="4878" spans="1:3" x14ac:dyDescent="0.45">
      <c r="A4878" t="s">
        <v>2594</v>
      </c>
      <c r="B4878">
        <v>4.4000000000000004</v>
      </c>
      <c r="C4878" t="s">
        <v>451</v>
      </c>
    </row>
    <row r="4879" spans="1:3" x14ac:dyDescent="0.45">
      <c r="A4879" t="s">
        <v>2594</v>
      </c>
      <c r="B4879">
        <v>4.4000000000000004</v>
      </c>
      <c r="C4879" t="s">
        <v>565</v>
      </c>
    </row>
    <row r="4880" spans="1:3" x14ac:dyDescent="0.45">
      <c r="A4880" t="s">
        <v>2594</v>
      </c>
      <c r="B4880">
        <v>4.4000000000000004</v>
      </c>
      <c r="C4880" t="s">
        <v>6206</v>
      </c>
    </row>
    <row r="4881" spans="1:3" x14ac:dyDescent="0.45">
      <c r="A4881" t="s">
        <v>2595</v>
      </c>
      <c r="B4881">
        <v>7.5</v>
      </c>
      <c r="C4881" t="s">
        <v>6203</v>
      </c>
    </row>
    <row r="4882" spans="1:3" x14ac:dyDescent="0.45">
      <c r="A4882" t="s">
        <v>2595</v>
      </c>
      <c r="B4882">
        <v>7.5</v>
      </c>
      <c r="C4882" t="s">
        <v>3824</v>
      </c>
    </row>
    <row r="4883" spans="1:3" x14ac:dyDescent="0.45">
      <c r="A4883" t="s">
        <v>2595</v>
      </c>
      <c r="B4883">
        <v>7.5</v>
      </c>
      <c r="C4883" t="s">
        <v>3302</v>
      </c>
    </row>
    <row r="4884" spans="1:3" x14ac:dyDescent="0.45">
      <c r="A4884" t="s">
        <v>2596</v>
      </c>
      <c r="B4884">
        <v>7.1</v>
      </c>
      <c r="C4884" t="s">
        <v>320</v>
      </c>
    </row>
    <row r="4885" spans="1:3" x14ac:dyDescent="0.45">
      <c r="A4885" t="s">
        <v>2596</v>
      </c>
      <c r="B4885">
        <v>7.1</v>
      </c>
      <c r="C4885" t="s">
        <v>6208</v>
      </c>
    </row>
    <row r="4886" spans="1:3" x14ac:dyDescent="0.45">
      <c r="A4886" t="s">
        <v>2596</v>
      </c>
      <c r="B4886">
        <v>7.1</v>
      </c>
      <c r="C4886" t="s">
        <v>1152</v>
      </c>
    </row>
    <row r="4887" spans="1:3" x14ac:dyDescent="0.45">
      <c r="A4887" t="s">
        <v>2596</v>
      </c>
      <c r="B4887">
        <v>7.1</v>
      </c>
      <c r="C4887" t="s">
        <v>3302</v>
      </c>
    </row>
    <row r="4888" spans="1:3" x14ac:dyDescent="0.45">
      <c r="A4888" t="s">
        <v>2597</v>
      </c>
      <c r="B4888">
        <v>6.4</v>
      </c>
      <c r="C4888" t="s">
        <v>6203</v>
      </c>
    </row>
    <row r="4889" spans="1:3" x14ac:dyDescent="0.45">
      <c r="A4889" t="s">
        <v>2597</v>
      </c>
      <c r="B4889">
        <v>6.4</v>
      </c>
      <c r="C4889" t="s">
        <v>3302</v>
      </c>
    </row>
    <row r="4890" spans="1:3" x14ac:dyDescent="0.45">
      <c r="A4890" t="s">
        <v>2599</v>
      </c>
      <c r="B4890">
        <v>7.1</v>
      </c>
      <c r="C4890" t="s">
        <v>451</v>
      </c>
    </row>
    <row r="4891" spans="1:3" x14ac:dyDescent="0.45">
      <c r="A4891" t="s">
        <v>2599</v>
      </c>
      <c r="B4891">
        <v>7.1</v>
      </c>
      <c r="C4891" t="s">
        <v>320</v>
      </c>
    </row>
    <row r="4892" spans="1:3" x14ac:dyDescent="0.45">
      <c r="A4892" t="s">
        <v>2599</v>
      </c>
      <c r="B4892">
        <v>7.1</v>
      </c>
      <c r="C4892" t="s">
        <v>1152</v>
      </c>
    </row>
    <row r="4893" spans="1:3" x14ac:dyDescent="0.45">
      <c r="A4893" t="s">
        <v>2599</v>
      </c>
      <c r="B4893">
        <v>7.1</v>
      </c>
      <c r="C4893" t="s">
        <v>6201</v>
      </c>
    </row>
    <row r="4894" spans="1:3" x14ac:dyDescent="0.45">
      <c r="A4894" t="s">
        <v>2602</v>
      </c>
      <c r="B4894">
        <v>6.9</v>
      </c>
      <c r="C4894" t="s">
        <v>1152</v>
      </c>
    </row>
    <row r="4895" spans="1:3" x14ac:dyDescent="0.45">
      <c r="A4895" t="s">
        <v>2602</v>
      </c>
      <c r="B4895">
        <v>6.9</v>
      </c>
      <c r="C4895" t="s">
        <v>6201</v>
      </c>
    </row>
    <row r="4896" spans="1:3" x14ac:dyDescent="0.45">
      <c r="A4896" t="s">
        <v>2602</v>
      </c>
      <c r="B4896">
        <v>6.9</v>
      </c>
      <c r="C4896" t="s">
        <v>6205</v>
      </c>
    </row>
    <row r="4897" spans="1:3" x14ac:dyDescent="0.45">
      <c r="A4897" t="s">
        <v>2603</v>
      </c>
      <c r="B4897">
        <v>7.5</v>
      </c>
      <c r="C4897" t="s">
        <v>6206</v>
      </c>
    </row>
    <row r="4898" spans="1:3" x14ac:dyDescent="0.45">
      <c r="A4898" t="s">
        <v>2603</v>
      </c>
      <c r="B4898">
        <v>7.5</v>
      </c>
      <c r="C4898" t="s">
        <v>1152</v>
      </c>
    </row>
    <row r="4899" spans="1:3" x14ac:dyDescent="0.45">
      <c r="A4899" t="s">
        <v>2603</v>
      </c>
      <c r="B4899">
        <v>7.5</v>
      </c>
      <c r="C4899" t="s">
        <v>3302</v>
      </c>
    </row>
    <row r="4900" spans="1:3" x14ac:dyDescent="0.45">
      <c r="A4900" t="s">
        <v>2604</v>
      </c>
      <c r="B4900">
        <v>6.3</v>
      </c>
      <c r="C4900" t="s">
        <v>451</v>
      </c>
    </row>
    <row r="4901" spans="1:3" x14ac:dyDescent="0.45">
      <c r="A4901" t="s">
        <v>2604</v>
      </c>
      <c r="B4901">
        <v>6.3</v>
      </c>
      <c r="C4901" t="s">
        <v>6206</v>
      </c>
    </row>
    <row r="4902" spans="1:3" x14ac:dyDescent="0.45">
      <c r="A4902" t="s">
        <v>2604</v>
      </c>
      <c r="B4902">
        <v>6.3</v>
      </c>
      <c r="C4902" t="s">
        <v>3302</v>
      </c>
    </row>
    <row r="4903" spans="1:3" x14ac:dyDescent="0.45">
      <c r="A4903" t="s">
        <v>2606</v>
      </c>
      <c r="B4903">
        <v>6.4</v>
      </c>
      <c r="C4903" t="s">
        <v>451</v>
      </c>
    </row>
    <row r="4904" spans="1:3" x14ac:dyDescent="0.45">
      <c r="A4904" t="s">
        <v>2606</v>
      </c>
      <c r="B4904">
        <v>6.4</v>
      </c>
      <c r="C4904" t="s">
        <v>3302</v>
      </c>
    </row>
    <row r="4905" spans="1:3" x14ac:dyDescent="0.45">
      <c r="A4905" t="s">
        <v>2606</v>
      </c>
      <c r="B4905">
        <v>6.4</v>
      </c>
      <c r="C4905" t="s">
        <v>4585</v>
      </c>
    </row>
    <row r="4906" spans="1:3" x14ac:dyDescent="0.45">
      <c r="A4906" t="s">
        <v>2607</v>
      </c>
      <c r="B4906">
        <v>5.9</v>
      </c>
      <c r="C4906" t="s">
        <v>565</v>
      </c>
    </row>
    <row r="4907" spans="1:3" x14ac:dyDescent="0.45">
      <c r="A4907" t="s">
        <v>2607</v>
      </c>
      <c r="B4907">
        <v>5.9</v>
      </c>
      <c r="C4907" t="s">
        <v>5546</v>
      </c>
    </row>
    <row r="4908" spans="1:3" x14ac:dyDescent="0.45">
      <c r="A4908" t="s">
        <v>2608</v>
      </c>
      <c r="B4908">
        <v>6.8</v>
      </c>
      <c r="C4908" t="s">
        <v>1152</v>
      </c>
    </row>
    <row r="4909" spans="1:3" x14ac:dyDescent="0.45">
      <c r="A4909" t="s">
        <v>2608</v>
      </c>
      <c r="B4909">
        <v>6.8</v>
      </c>
      <c r="C4909" t="s">
        <v>3302</v>
      </c>
    </row>
    <row r="4910" spans="1:3" x14ac:dyDescent="0.45">
      <c r="A4910" t="s">
        <v>2610</v>
      </c>
      <c r="B4910">
        <v>6.3</v>
      </c>
      <c r="C4910" t="s">
        <v>451</v>
      </c>
    </row>
    <row r="4911" spans="1:3" x14ac:dyDescent="0.45">
      <c r="A4911" t="s">
        <v>2610</v>
      </c>
      <c r="B4911">
        <v>6.3</v>
      </c>
      <c r="C4911" t="s">
        <v>6206</v>
      </c>
    </row>
    <row r="4912" spans="1:3" x14ac:dyDescent="0.45">
      <c r="A4912" t="s">
        <v>2610</v>
      </c>
      <c r="B4912">
        <v>6.3</v>
      </c>
      <c r="C4912" t="s">
        <v>3824</v>
      </c>
    </row>
    <row r="4913" spans="1:3" x14ac:dyDescent="0.45">
      <c r="A4913" t="s">
        <v>2610</v>
      </c>
      <c r="B4913">
        <v>6.3</v>
      </c>
      <c r="C4913" t="s">
        <v>3302</v>
      </c>
    </row>
    <row r="4914" spans="1:3" x14ac:dyDescent="0.45">
      <c r="A4914" t="s">
        <v>2611</v>
      </c>
      <c r="B4914">
        <v>5.3</v>
      </c>
      <c r="C4914" t="s">
        <v>565</v>
      </c>
    </row>
    <row r="4915" spans="1:3" x14ac:dyDescent="0.45">
      <c r="A4915" t="s">
        <v>2611</v>
      </c>
      <c r="B4915">
        <v>5.3</v>
      </c>
      <c r="C4915" t="s">
        <v>6201</v>
      </c>
    </row>
    <row r="4916" spans="1:3" x14ac:dyDescent="0.45">
      <c r="A4916" t="s">
        <v>2611</v>
      </c>
      <c r="B4916">
        <v>5.3</v>
      </c>
      <c r="C4916" t="s">
        <v>6199</v>
      </c>
    </row>
    <row r="4917" spans="1:3" x14ac:dyDescent="0.45">
      <c r="A4917" t="s">
        <v>2613</v>
      </c>
      <c r="B4917">
        <v>5.9</v>
      </c>
      <c r="C4917" t="s">
        <v>565</v>
      </c>
    </row>
    <row r="4918" spans="1:3" x14ac:dyDescent="0.45">
      <c r="A4918" t="s">
        <v>2615</v>
      </c>
      <c r="B4918">
        <v>6.9</v>
      </c>
      <c r="C4918" t="s">
        <v>6200</v>
      </c>
    </row>
    <row r="4919" spans="1:3" x14ac:dyDescent="0.45">
      <c r="A4919" t="s">
        <v>2615</v>
      </c>
      <c r="B4919">
        <v>6.9</v>
      </c>
      <c r="C4919" t="s">
        <v>565</v>
      </c>
    </row>
    <row r="4920" spans="1:3" x14ac:dyDescent="0.45">
      <c r="A4920" t="s">
        <v>2615</v>
      </c>
      <c r="B4920">
        <v>6.9</v>
      </c>
      <c r="C4920" t="s">
        <v>6201</v>
      </c>
    </row>
    <row r="4921" spans="1:3" x14ac:dyDescent="0.45">
      <c r="A4921" t="s">
        <v>2615</v>
      </c>
      <c r="B4921">
        <v>6.9</v>
      </c>
      <c r="C4921" t="s">
        <v>6199</v>
      </c>
    </row>
    <row r="4922" spans="1:3" x14ac:dyDescent="0.45">
      <c r="A4922" t="s">
        <v>2615</v>
      </c>
      <c r="B4922">
        <v>6.9</v>
      </c>
      <c r="C4922" t="s">
        <v>6202</v>
      </c>
    </row>
    <row r="4923" spans="1:3" x14ac:dyDescent="0.45">
      <c r="A4923" t="s">
        <v>2617</v>
      </c>
      <c r="B4923">
        <v>6.9</v>
      </c>
      <c r="C4923" t="s">
        <v>1152</v>
      </c>
    </row>
    <row r="4924" spans="1:3" x14ac:dyDescent="0.45">
      <c r="A4924" t="s">
        <v>2618</v>
      </c>
      <c r="B4924">
        <v>6.1</v>
      </c>
      <c r="C4924" t="s">
        <v>1152</v>
      </c>
    </row>
    <row r="4925" spans="1:3" x14ac:dyDescent="0.45">
      <c r="A4925" t="s">
        <v>2618</v>
      </c>
      <c r="B4925">
        <v>6.1</v>
      </c>
      <c r="C4925" t="s">
        <v>6203</v>
      </c>
    </row>
    <row r="4926" spans="1:3" x14ac:dyDescent="0.45">
      <c r="A4926" t="s">
        <v>2618</v>
      </c>
      <c r="B4926">
        <v>6.1</v>
      </c>
      <c r="C4926" t="s">
        <v>3302</v>
      </c>
    </row>
    <row r="4927" spans="1:3" x14ac:dyDescent="0.45">
      <c r="A4927" t="s">
        <v>2619</v>
      </c>
      <c r="B4927">
        <v>8.5</v>
      </c>
      <c r="C4927" t="s">
        <v>1152</v>
      </c>
    </row>
    <row r="4928" spans="1:3" x14ac:dyDescent="0.45">
      <c r="A4928" t="s">
        <v>2619</v>
      </c>
      <c r="B4928">
        <v>8.5</v>
      </c>
      <c r="C4928" t="s">
        <v>6207</v>
      </c>
    </row>
    <row r="4929" spans="1:3" x14ac:dyDescent="0.45">
      <c r="A4929" t="s">
        <v>2621</v>
      </c>
      <c r="B4929">
        <v>6.3</v>
      </c>
      <c r="C4929" t="s">
        <v>565</v>
      </c>
    </row>
    <row r="4930" spans="1:3" x14ac:dyDescent="0.45">
      <c r="A4930" t="s">
        <v>2621</v>
      </c>
      <c r="B4930">
        <v>6.3</v>
      </c>
      <c r="C4930" t="s">
        <v>5546</v>
      </c>
    </row>
    <row r="4931" spans="1:3" x14ac:dyDescent="0.45">
      <c r="A4931" t="s">
        <v>2622</v>
      </c>
      <c r="B4931">
        <v>7.3</v>
      </c>
      <c r="C4931" t="s">
        <v>1152</v>
      </c>
    </row>
    <row r="4932" spans="1:3" x14ac:dyDescent="0.45">
      <c r="A4932" t="s">
        <v>2622</v>
      </c>
      <c r="B4932">
        <v>7.3</v>
      </c>
      <c r="C4932" t="s">
        <v>6209</v>
      </c>
    </row>
    <row r="4933" spans="1:3" x14ac:dyDescent="0.45">
      <c r="A4933" t="s">
        <v>2625</v>
      </c>
      <c r="B4933">
        <v>6.3</v>
      </c>
      <c r="C4933" t="s">
        <v>451</v>
      </c>
    </row>
    <row r="4934" spans="1:3" x14ac:dyDescent="0.45">
      <c r="A4934" t="s">
        <v>2625</v>
      </c>
      <c r="B4934">
        <v>6.3</v>
      </c>
      <c r="C4934" t="s">
        <v>6206</v>
      </c>
    </row>
    <row r="4935" spans="1:3" x14ac:dyDescent="0.45">
      <c r="A4935" t="s">
        <v>2625</v>
      </c>
      <c r="B4935">
        <v>6.3</v>
      </c>
      <c r="C4935" t="s">
        <v>1152</v>
      </c>
    </row>
    <row r="4936" spans="1:3" x14ac:dyDescent="0.45">
      <c r="A4936" t="s">
        <v>2625</v>
      </c>
      <c r="B4936">
        <v>6.3</v>
      </c>
      <c r="C4936" t="s">
        <v>6203</v>
      </c>
    </row>
    <row r="4937" spans="1:3" x14ac:dyDescent="0.45">
      <c r="A4937" t="s">
        <v>2625</v>
      </c>
      <c r="B4937">
        <v>6.3</v>
      </c>
      <c r="C4937" t="s">
        <v>3824</v>
      </c>
    </row>
    <row r="4938" spans="1:3" x14ac:dyDescent="0.45">
      <c r="A4938" t="s">
        <v>2625</v>
      </c>
      <c r="B4938">
        <v>6.3</v>
      </c>
      <c r="C4938" t="s">
        <v>3302</v>
      </c>
    </row>
    <row r="4939" spans="1:3" x14ac:dyDescent="0.45">
      <c r="A4939" t="s">
        <v>2626</v>
      </c>
      <c r="B4939">
        <v>7.2</v>
      </c>
      <c r="C4939" t="s">
        <v>6208</v>
      </c>
    </row>
    <row r="4940" spans="1:3" x14ac:dyDescent="0.45">
      <c r="A4940" t="s">
        <v>2626</v>
      </c>
      <c r="B4940">
        <v>7.2</v>
      </c>
      <c r="C4940" t="s">
        <v>1152</v>
      </c>
    </row>
    <row r="4941" spans="1:3" x14ac:dyDescent="0.45">
      <c r="A4941" t="s">
        <v>2626</v>
      </c>
      <c r="B4941">
        <v>7.2</v>
      </c>
      <c r="C4941" t="s">
        <v>5546</v>
      </c>
    </row>
    <row r="4942" spans="1:3" x14ac:dyDescent="0.45">
      <c r="A4942" t="s">
        <v>2627</v>
      </c>
      <c r="B4942">
        <v>7.3</v>
      </c>
      <c r="C4942" t="s">
        <v>1152</v>
      </c>
    </row>
    <row r="4943" spans="1:3" x14ac:dyDescent="0.45">
      <c r="A4943" t="s">
        <v>2627</v>
      </c>
      <c r="B4943">
        <v>7.3</v>
      </c>
      <c r="C4943" t="s">
        <v>3302</v>
      </c>
    </row>
    <row r="4944" spans="1:3" x14ac:dyDescent="0.45">
      <c r="A4944" t="s">
        <v>2629</v>
      </c>
      <c r="B4944">
        <v>6.3</v>
      </c>
      <c r="C4944" t="s">
        <v>451</v>
      </c>
    </row>
    <row r="4945" spans="1:3" x14ac:dyDescent="0.45">
      <c r="A4945" t="s">
        <v>2629</v>
      </c>
      <c r="B4945">
        <v>6.3</v>
      </c>
      <c r="C4945" t="s">
        <v>320</v>
      </c>
    </row>
    <row r="4946" spans="1:3" x14ac:dyDescent="0.45">
      <c r="A4946" t="s">
        <v>2629</v>
      </c>
      <c r="B4946">
        <v>6.3</v>
      </c>
      <c r="C4946" t="s">
        <v>3824</v>
      </c>
    </row>
    <row r="4947" spans="1:3" x14ac:dyDescent="0.45">
      <c r="A4947" t="s">
        <v>2629</v>
      </c>
      <c r="B4947">
        <v>6.3</v>
      </c>
      <c r="C4947" t="s">
        <v>3302</v>
      </c>
    </row>
    <row r="4948" spans="1:3" x14ac:dyDescent="0.45">
      <c r="A4948" t="s">
        <v>2631</v>
      </c>
      <c r="B4948">
        <v>8.1</v>
      </c>
      <c r="C4948" t="s">
        <v>320</v>
      </c>
    </row>
    <row r="4949" spans="1:3" x14ac:dyDescent="0.45">
      <c r="A4949" t="s">
        <v>2631</v>
      </c>
      <c r="B4949">
        <v>8.1</v>
      </c>
      <c r="C4949" t="s">
        <v>565</v>
      </c>
    </row>
    <row r="4950" spans="1:3" x14ac:dyDescent="0.45">
      <c r="A4950" t="s">
        <v>2631</v>
      </c>
      <c r="B4950">
        <v>8.1</v>
      </c>
      <c r="C4950" t="s">
        <v>6206</v>
      </c>
    </row>
    <row r="4951" spans="1:3" x14ac:dyDescent="0.45">
      <c r="A4951" t="s">
        <v>2631</v>
      </c>
      <c r="B4951">
        <v>8.1</v>
      </c>
      <c r="C4951" t="s">
        <v>1152</v>
      </c>
    </row>
    <row r="4952" spans="1:3" x14ac:dyDescent="0.45">
      <c r="A4952" t="s">
        <v>2633</v>
      </c>
      <c r="B4952">
        <v>6.9</v>
      </c>
      <c r="C4952" t="s">
        <v>1152</v>
      </c>
    </row>
    <row r="4953" spans="1:3" x14ac:dyDescent="0.45">
      <c r="A4953" t="s">
        <v>2633</v>
      </c>
      <c r="B4953">
        <v>6.9</v>
      </c>
      <c r="C4953" t="s">
        <v>6203</v>
      </c>
    </row>
    <row r="4954" spans="1:3" x14ac:dyDescent="0.45">
      <c r="A4954" t="s">
        <v>2635</v>
      </c>
      <c r="B4954">
        <v>6.3</v>
      </c>
      <c r="C4954" t="s">
        <v>565</v>
      </c>
    </row>
    <row r="4955" spans="1:3" x14ac:dyDescent="0.45">
      <c r="A4955" t="s">
        <v>2635</v>
      </c>
      <c r="B4955">
        <v>6.3</v>
      </c>
      <c r="C4955" t="s">
        <v>6199</v>
      </c>
    </row>
    <row r="4956" spans="1:3" x14ac:dyDescent="0.45">
      <c r="A4956" t="s">
        <v>2635</v>
      </c>
      <c r="B4956">
        <v>6.3</v>
      </c>
      <c r="C4956" t="s">
        <v>2124</v>
      </c>
    </row>
    <row r="4957" spans="1:3" x14ac:dyDescent="0.45">
      <c r="A4957" t="s">
        <v>2635</v>
      </c>
      <c r="B4957">
        <v>6.3</v>
      </c>
      <c r="C4957" t="s">
        <v>3302</v>
      </c>
    </row>
    <row r="4958" spans="1:3" x14ac:dyDescent="0.45">
      <c r="A4958" t="s">
        <v>2637</v>
      </c>
      <c r="B4958">
        <v>7.3</v>
      </c>
      <c r="C4958" t="s">
        <v>6206</v>
      </c>
    </row>
    <row r="4959" spans="1:3" x14ac:dyDescent="0.45">
      <c r="A4959" t="s">
        <v>2637</v>
      </c>
      <c r="B4959">
        <v>7.3</v>
      </c>
      <c r="C4959" t="s">
        <v>1152</v>
      </c>
    </row>
    <row r="4960" spans="1:3" x14ac:dyDescent="0.45">
      <c r="A4960" t="s">
        <v>2637</v>
      </c>
      <c r="B4960">
        <v>7.3</v>
      </c>
      <c r="C4960" t="s">
        <v>6203</v>
      </c>
    </row>
    <row r="4961" spans="1:3" x14ac:dyDescent="0.45">
      <c r="A4961" t="s">
        <v>2637</v>
      </c>
      <c r="B4961">
        <v>7.3</v>
      </c>
      <c r="C4961" t="s">
        <v>3824</v>
      </c>
    </row>
    <row r="4962" spans="1:3" x14ac:dyDescent="0.45">
      <c r="A4962" t="s">
        <v>2637</v>
      </c>
      <c r="B4962">
        <v>7.3</v>
      </c>
      <c r="C4962" t="s">
        <v>3302</v>
      </c>
    </row>
    <row r="4963" spans="1:3" x14ac:dyDescent="0.45">
      <c r="A4963" t="s">
        <v>2639</v>
      </c>
      <c r="B4963">
        <v>6.1</v>
      </c>
      <c r="C4963" t="s">
        <v>320</v>
      </c>
    </row>
    <row r="4964" spans="1:3" x14ac:dyDescent="0.45">
      <c r="A4964" t="s">
        <v>2639</v>
      </c>
      <c r="B4964">
        <v>6.1</v>
      </c>
      <c r="C4964" t="s">
        <v>565</v>
      </c>
    </row>
    <row r="4965" spans="1:3" x14ac:dyDescent="0.45">
      <c r="A4965" t="s">
        <v>2640</v>
      </c>
      <c r="B4965">
        <v>6.9</v>
      </c>
      <c r="C4965" t="s">
        <v>565</v>
      </c>
    </row>
    <row r="4966" spans="1:3" x14ac:dyDescent="0.45">
      <c r="A4966" t="s">
        <v>2640</v>
      </c>
      <c r="B4966">
        <v>6.9</v>
      </c>
      <c r="C4966" t="s">
        <v>6206</v>
      </c>
    </row>
    <row r="4967" spans="1:3" x14ac:dyDescent="0.45">
      <c r="A4967" t="s">
        <v>2640</v>
      </c>
      <c r="B4967">
        <v>6.9</v>
      </c>
      <c r="C4967" t="s">
        <v>3302</v>
      </c>
    </row>
    <row r="4968" spans="1:3" x14ac:dyDescent="0.45">
      <c r="A4968" t="s">
        <v>2642</v>
      </c>
      <c r="B4968">
        <v>7.2</v>
      </c>
      <c r="C4968" t="s">
        <v>565</v>
      </c>
    </row>
    <row r="4969" spans="1:3" x14ac:dyDescent="0.45">
      <c r="A4969" t="s">
        <v>2642</v>
      </c>
      <c r="B4969">
        <v>7.2</v>
      </c>
      <c r="C4969" t="s">
        <v>6206</v>
      </c>
    </row>
    <row r="4970" spans="1:3" x14ac:dyDescent="0.45">
      <c r="A4970" t="s">
        <v>2642</v>
      </c>
      <c r="B4970">
        <v>7.2</v>
      </c>
      <c r="C4970" t="s">
        <v>6202</v>
      </c>
    </row>
    <row r="4971" spans="1:3" x14ac:dyDescent="0.45">
      <c r="A4971" t="s">
        <v>2643</v>
      </c>
      <c r="B4971">
        <v>6.4</v>
      </c>
      <c r="C4971" t="s">
        <v>565</v>
      </c>
    </row>
    <row r="4972" spans="1:3" x14ac:dyDescent="0.45">
      <c r="A4972" t="s">
        <v>2643</v>
      </c>
      <c r="B4972">
        <v>6.4</v>
      </c>
      <c r="C4972" t="s">
        <v>1152</v>
      </c>
    </row>
    <row r="4973" spans="1:3" x14ac:dyDescent="0.45">
      <c r="A4973" t="s">
        <v>2646</v>
      </c>
      <c r="B4973">
        <v>6.4</v>
      </c>
      <c r="C4973" t="s">
        <v>565</v>
      </c>
    </row>
    <row r="4974" spans="1:3" x14ac:dyDescent="0.45">
      <c r="A4974" t="s">
        <v>2647</v>
      </c>
      <c r="B4974">
        <v>8.3000000000000007</v>
      </c>
      <c r="C4974" t="s">
        <v>320</v>
      </c>
    </row>
    <row r="4975" spans="1:3" x14ac:dyDescent="0.45">
      <c r="A4975" t="s">
        <v>2647</v>
      </c>
      <c r="B4975">
        <v>8.3000000000000007</v>
      </c>
      <c r="C4975" t="s">
        <v>6200</v>
      </c>
    </row>
    <row r="4976" spans="1:3" x14ac:dyDescent="0.45">
      <c r="A4976" t="s">
        <v>2647</v>
      </c>
      <c r="B4976">
        <v>8.3000000000000007</v>
      </c>
      <c r="C4976" t="s">
        <v>565</v>
      </c>
    </row>
    <row r="4977" spans="1:3" x14ac:dyDescent="0.45">
      <c r="A4977" t="s">
        <v>2647</v>
      </c>
      <c r="B4977">
        <v>8.3000000000000007</v>
      </c>
      <c r="C4977" t="s">
        <v>6201</v>
      </c>
    </row>
    <row r="4978" spans="1:3" x14ac:dyDescent="0.45">
      <c r="A4978" t="s">
        <v>2647</v>
      </c>
      <c r="B4978">
        <v>8.3000000000000007</v>
      </c>
      <c r="C4978" t="s">
        <v>6199</v>
      </c>
    </row>
    <row r="4979" spans="1:3" x14ac:dyDescent="0.45">
      <c r="A4979" t="s">
        <v>2648</v>
      </c>
      <c r="B4979">
        <v>7.2</v>
      </c>
      <c r="C4979" t="s">
        <v>451</v>
      </c>
    </row>
    <row r="4980" spans="1:3" x14ac:dyDescent="0.45">
      <c r="A4980" t="s">
        <v>2648</v>
      </c>
      <c r="B4980">
        <v>7.2</v>
      </c>
      <c r="C4980" t="s">
        <v>320</v>
      </c>
    </row>
    <row r="4981" spans="1:3" x14ac:dyDescent="0.45">
      <c r="A4981" t="s">
        <v>2648</v>
      </c>
      <c r="B4981">
        <v>7.2</v>
      </c>
      <c r="C4981" t="s">
        <v>6206</v>
      </c>
    </row>
    <row r="4982" spans="1:3" x14ac:dyDescent="0.45">
      <c r="A4982" t="s">
        <v>2648</v>
      </c>
      <c r="B4982">
        <v>7.2</v>
      </c>
      <c r="C4982" t="s">
        <v>3302</v>
      </c>
    </row>
    <row r="4983" spans="1:3" x14ac:dyDescent="0.45">
      <c r="A4983" t="s">
        <v>2650</v>
      </c>
      <c r="B4983">
        <v>6.8</v>
      </c>
      <c r="C4983" t="s">
        <v>1152</v>
      </c>
    </row>
    <row r="4984" spans="1:3" x14ac:dyDescent="0.45">
      <c r="A4984" t="s">
        <v>2650</v>
      </c>
      <c r="B4984">
        <v>6.8</v>
      </c>
      <c r="C4984" t="s">
        <v>5546</v>
      </c>
    </row>
    <row r="4985" spans="1:3" x14ac:dyDescent="0.45">
      <c r="A4985" t="s">
        <v>2652</v>
      </c>
      <c r="B4985">
        <v>6.5</v>
      </c>
      <c r="C4985" t="s">
        <v>1152</v>
      </c>
    </row>
    <row r="4986" spans="1:3" x14ac:dyDescent="0.45">
      <c r="A4986" t="s">
        <v>2653</v>
      </c>
      <c r="B4986">
        <v>7.8</v>
      </c>
      <c r="C4986" t="s">
        <v>6208</v>
      </c>
    </row>
    <row r="4987" spans="1:3" x14ac:dyDescent="0.45">
      <c r="A4987" t="s">
        <v>2653</v>
      </c>
      <c r="B4987">
        <v>7.8</v>
      </c>
      <c r="C4987" t="s">
        <v>1152</v>
      </c>
    </row>
    <row r="4988" spans="1:3" x14ac:dyDescent="0.45">
      <c r="A4988" t="s">
        <v>2653</v>
      </c>
      <c r="B4988">
        <v>7.8</v>
      </c>
      <c r="C4988" t="s">
        <v>6205</v>
      </c>
    </row>
    <row r="4989" spans="1:3" x14ac:dyDescent="0.45">
      <c r="A4989" t="s">
        <v>2654</v>
      </c>
      <c r="B4989">
        <v>7.6</v>
      </c>
      <c r="C4989" t="s">
        <v>451</v>
      </c>
    </row>
    <row r="4990" spans="1:3" x14ac:dyDescent="0.45">
      <c r="A4990" t="s">
        <v>2654</v>
      </c>
      <c r="B4990">
        <v>7.6</v>
      </c>
      <c r="C4990" t="s">
        <v>320</v>
      </c>
    </row>
    <row r="4991" spans="1:3" x14ac:dyDescent="0.45">
      <c r="A4991" t="s">
        <v>2654</v>
      </c>
      <c r="B4991">
        <v>7.6</v>
      </c>
      <c r="C4991" t="s">
        <v>3302</v>
      </c>
    </row>
    <row r="4992" spans="1:3" x14ac:dyDescent="0.45">
      <c r="A4992" t="s">
        <v>2655</v>
      </c>
      <c r="B4992">
        <v>7.2</v>
      </c>
      <c r="C4992" t="s">
        <v>6208</v>
      </c>
    </row>
    <row r="4993" spans="1:3" x14ac:dyDescent="0.45">
      <c r="A4993" t="s">
        <v>2655</v>
      </c>
      <c r="B4993">
        <v>7.2</v>
      </c>
      <c r="C4993" t="s">
        <v>1152</v>
      </c>
    </row>
    <row r="4994" spans="1:3" x14ac:dyDescent="0.45">
      <c r="A4994" t="s">
        <v>2656</v>
      </c>
      <c r="B4994">
        <v>6.7</v>
      </c>
      <c r="C4994" t="s">
        <v>565</v>
      </c>
    </row>
    <row r="4995" spans="1:3" x14ac:dyDescent="0.45">
      <c r="A4995" t="s">
        <v>2656</v>
      </c>
      <c r="B4995">
        <v>6.7</v>
      </c>
      <c r="C4995" t="s">
        <v>6205</v>
      </c>
    </row>
    <row r="4996" spans="1:3" x14ac:dyDescent="0.45">
      <c r="A4996" t="s">
        <v>2657</v>
      </c>
      <c r="B4996">
        <v>6.8</v>
      </c>
      <c r="C4996" t="s">
        <v>565</v>
      </c>
    </row>
    <row r="4997" spans="1:3" x14ac:dyDescent="0.45">
      <c r="A4997" t="s">
        <v>2657</v>
      </c>
      <c r="B4997">
        <v>6.8</v>
      </c>
      <c r="C4997" t="s">
        <v>6199</v>
      </c>
    </row>
    <row r="4998" spans="1:3" x14ac:dyDescent="0.45">
      <c r="A4998" t="s">
        <v>2658</v>
      </c>
      <c r="B4998">
        <v>6.3</v>
      </c>
      <c r="C4998" t="s">
        <v>320</v>
      </c>
    </row>
    <row r="4999" spans="1:3" x14ac:dyDescent="0.45">
      <c r="A4999" t="s">
        <v>2658</v>
      </c>
      <c r="B4999">
        <v>6.3</v>
      </c>
      <c r="C4999" t="s">
        <v>565</v>
      </c>
    </row>
    <row r="5000" spans="1:3" x14ac:dyDescent="0.45">
      <c r="A5000" t="s">
        <v>2659</v>
      </c>
      <c r="B5000">
        <v>6.2</v>
      </c>
      <c r="C5000" t="s">
        <v>565</v>
      </c>
    </row>
    <row r="5001" spans="1:3" x14ac:dyDescent="0.45">
      <c r="A5001" t="s">
        <v>2659</v>
      </c>
      <c r="B5001">
        <v>6.2</v>
      </c>
      <c r="C5001" t="s">
        <v>6201</v>
      </c>
    </row>
    <row r="5002" spans="1:3" x14ac:dyDescent="0.45">
      <c r="A5002" t="s">
        <v>2659</v>
      </c>
      <c r="B5002">
        <v>6.2</v>
      </c>
      <c r="C5002" t="s">
        <v>5546</v>
      </c>
    </row>
    <row r="5003" spans="1:3" x14ac:dyDescent="0.45">
      <c r="A5003" t="s">
        <v>2660</v>
      </c>
      <c r="B5003">
        <v>6.2</v>
      </c>
      <c r="C5003" t="s">
        <v>565</v>
      </c>
    </row>
    <row r="5004" spans="1:3" x14ac:dyDescent="0.45">
      <c r="A5004" t="s">
        <v>2661</v>
      </c>
      <c r="B5004">
        <v>8.6</v>
      </c>
      <c r="C5004" t="s">
        <v>6206</v>
      </c>
    </row>
    <row r="5005" spans="1:3" x14ac:dyDescent="0.45">
      <c r="A5005" t="s">
        <v>2661</v>
      </c>
      <c r="B5005">
        <v>8.6</v>
      </c>
      <c r="C5005" t="s">
        <v>1152</v>
      </c>
    </row>
    <row r="5006" spans="1:3" x14ac:dyDescent="0.45">
      <c r="A5006" t="s">
        <v>2661</v>
      </c>
      <c r="B5006">
        <v>8.6</v>
      </c>
      <c r="C5006" t="s">
        <v>6203</v>
      </c>
    </row>
    <row r="5007" spans="1:3" x14ac:dyDescent="0.45">
      <c r="A5007" t="s">
        <v>2661</v>
      </c>
      <c r="B5007">
        <v>8.6</v>
      </c>
      <c r="C5007" t="s">
        <v>3302</v>
      </c>
    </row>
    <row r="5008" spans="1:3" x14ac:dyDescent="0.45">
      <c r="A5008" t="s">
        <v>2662</v>
      </c>
      <c r="B5008">
        <v>8</v>
      </c>
      <c r="C5008" t="s">
        <v>451</v>
      </c>
    </row>
    <row r="5009" spans="1:3" x14ac:dyDescent="0.45">
      <c r="A5009" t="s">
        <v>2662</v>
      </c>
      <c r="B5009">
        <v>8</v>
      </c>
      <c r="C5009" t="s">
        <v>3824</v>
      </c>
    </row>
    <row r="5010" spans="1:3" x14ac:dyDescent="0.45">
      <c r="A5010" t="s">
        <v>2662</v>
      </c>
      <c r="B5010">
        <v>8</v>
      </c>
      <c r="C5010" t="s">
        <v>3302</v>
      </c>
    </row>
    <row r="5011" spans="1:3" x14ac:dyDescent="0.45">
      <c r="A5011" t="s">
        <v>2664</v>
      </c>
      <c r="B5011">
        <v>7</v>
      </c>
      <c r="C5011" t="s">
        <v>320</v>
      </c>
    </row>
    <row r="5012" spans="1:3" x14ac:dyDescent="0.45">
      <c r="A5012" t="s">
        <v>2664</v>
      </c>
      <c r="B5012">
        <v>7</v>
      </c>
      <c r="C5012" t="s">
        <v>6200</v>
      </c>
    </row>
    <row r="5013" spans="1:3" x14ac:dyDescent="0.45">
      <c r="A5013" t="s">
        <v>2664</v>
      </c>
      <c r="B5013">
        <v>7</v>
      </c>
      <c r="C5013" t="s">
        <v>565</v>
      </c>
    </row>
    <row r="5014" spans="1:3" x14ac:dyDescent="0.45">
      <c r="A5014" t="s">
        <v>2664</v>
      </c>
      <c r="B5014">
        <v>7</v>
      </c>
      <c r="C5014" t="s">
        <v>6201</v>
      </c>
    </row>
    <row r="5015" spans="1:3" x14ac:dyDescent="0.45">
      <c r="A5015" t="s">
        <v>2664</v>
      </c>
      <c r="B5015">
        <v>7</v>
      </c>
      <c r="C5015" t="s">
        <v>6199</v>
      </c>
    </row>
    <row r="5016" spans="1:3" x14ac:dyDescent="0.45">
      <c r="A5016" t="s">
        <v>2665</v>
      </c>
      <c r="B5016">
        <v>8</v>
      </c>
      <c r="C5016" t="s">
        <v>6206</v>
      </c>
    </row>
    <row r="5017" spans="1:3" x14ac:dyDescent="0.45">
      <c r="A5017" t="s">
        <v>2665</v>
      </c>
      <c r="B5017">
        <v>8</v>
      </c>
      <c r="C5017" t="s">
        <v>1152</v>
      </c>
    </row>
    <row r="5018" spans="1:3" x14ac:dyDescent="0.45">
      <c r="A5018" t="s">
        <v>2665</v>
      </c>
      <c r="B5018">
        <v>8</v>
      </c>
      <c r="C5018" t="s">
        <v>6203</v>
      </c>
    </row>
    <row r="5019" spans="1:3" x14ac:dyDescent="0.45">
      <c r="A5019" t="s">
        <v>2665</v>
      </c>
      <c r="B5019">
        <v>8</v>
      </c>
      <c r="C5019" t="s">
        <v>3302</v>
      </c>
    </row>
    <row r="5020" spans="1:3" x14ac:dyDescent="0.45">
      <c r="A5020" t="s">
        <v>2666</v>
      </c>
      <c r="B5020">
        <v>8.1</v>
      </c>
      <c r="C5020" t="s">
        <v>1152</v>
      </c>
    </row>
    <row r="5021" spans="1:3" x14ac:dyDescent="0.45">
      <c r="A5021" t="s">
        <v>2666</v>
      </c>
      <c r="B5021">
        <v>8.1</v>
      </c>
      <c r="C5021" t="s">
        <v>6205</v>
      </c>
    </row>
    <row r="5022" spans="1:3" x14ac:dyDescent="0.45">
      <c r="A5022" t="s">
        <v>2667</v>
      </c>
      <c r="B5022">
        <v>6.7</v>
      </c>
      <c r="C5022" t="s">
        <v>565</v>
      </c>
    </row>
    <row r="5023" spans="1:3" x14ac:dyDescent="0.45">
      <c r="A5023" t="s">
        <v>2667</v>
      </c>
      <c r="B5023">
        <v>6.7</v>
      </c>
      <c r="C5023" t="s">
        <v>6206</v>
      </c>
    </row>
    <row r="5024" spans="1:3" x14ac:dyDescent="0.45">
      <c r="A5024" t="s">
        <v>2668</v>
      </c>
      <c r="B5024">
        <v>7.9</v>
      </c>
      <c r="C5024" t="s">
        <v>1152</v>
      </c>
    </row>
    <row r="5025" spans="1:3" x14ac:dyDescent="0.45">
      <c r="A5025" t="s">
        <v>2668</v>
      </c>
      <c r="B5025">
        <v>7.9</v>
      </c>
      <c r="C5025" t="s">
        <v>5546</v>
      </c>
    </row>
    <row r="5026" spans="1:3" x14ac:dyDescent="0.45">
      <c r="A5026" t="s">
        <v>2669</v>
      </c>
      <c r="B5026">
        <v>6.1</v>
      </c>
      <c r="C5026" t="s">
        <v>565</v>
      </c>
    </row>
    <row r="5027" spans="1:3" x14ac:dyDescent="0.45">
      <c r="A5027" t="s">
        <v>2669</v>
      </c>
      <c r="B5027">
        <v>6.1</v>
      </c>
      <c r="C5027" t="s">
        <v>5546</v>
      </c>
    </row>
    <row r="5028" spans="1:3" x14ac:dyDescent="0.45">
      <c r="A5028" t="s">
        <v>2671</v>
      </c>
      <c r="B5028">
        <v>4.2</v>
      </c>
      <c r="C5028" t="s">
        <v>565</v>
      </c>
    </row>
    <row r="5029" spans="1:3" x14ac:dyDescent="0.45">
      <c r="A5029" t="s">
        <v>2671</v>
      </c>
      <c r="B5029">
        <v>4.2</v>
      </c>
      <c r="C5029" t="s">
        <v>1152</v>
      </c>
    </row>
    <row r="5030" spans="1:3" x14ac:dyDescent="0.45">
      <c r="A5030" t="s">
        <v>2671</v>
      </c>
      <c r="B5030">
        <v>4.2</v>
      </c>
      <c r="C5030" t="s">
        <v>6201</v>
      </c>
    </row>
    <row r="5031" spans="1:3" x14ac:dyDescent="0.45">
      <c r="A5031" t="s">
        <v>2671</v>
      </c>
      <c r="B5031">
        <v>4.2</v>
      </c>
      <c r="C5031" t="s">
        <v>6209</v>
      </c>
    </row>
    <row r="5032" spans="1:3" x14ac:dyDescent="0.45">
      <c r="A5032" t="s">
        <v>2671</v>
      </c>
      <c r="B5032">
        <v>4.2</v>
      </c>
      <c r="C5032" t="s">
        <v>5546</v>
      </c>
    </row>
    <row r="5033" spans="1:3" x14ac:dyDescent="0.45">
      <c r="A5033" t="s">
        <v>2673</v>
      </c>
      <c r="B5033">
        <v>6.1</v>
      </c>
      <c r="C5033" t="s">
        <v>320</v>
      </c>
    </row>
    <row r="5034" spans="1:3" x14ac:dyDescent="0.45">
      <c r="A5034" t="s">
        <v>2673</v>
      </c>
      <c r="B5034">
        <v>6.1</v>
      </c>
      <c r="C5034" t="s">
        <v>6200</v>
      </c>
    </row>
    <row r="5035" spans="1:3" x14ac:dyDescent="0.45">
      <c r="A5035" t="s">
        <v>2673</v>
      </c>
      <c r="B5035">
        <v>6.1</v>
      </c>
      <c r="C5035" t="s">
        <v>565</v>
      </c>
    </row>
    <row r="5036" spans="1:3" x14ac:dyDescent="0.45">
      <c r="A5036" t="s">
        <v>2673</v>
      </c>
      <c r="B5036">
        <v>6.1</v>
      </c>
      <c r="C5036" t="s">
        <v>6201</v>
      </c>
    </row>
    <row r="5037" spans="1:3" x14ac:dyDescent="0.45">
      <c r="A5037" t="s">
        <v>2673</v>
      </c>
      <c r="B5037">
        <v>6.1</v>
      </c>
      <c r="C5037" t="s">
        <v>5546</v>
      </c>
    </row>
    <row r="5038" spans="1:3" x14ac:dyDescent="0.45">
      <c r="A5038" t="s">
        <v>2674</v>
      </c>
      <c r="B5038">
        <v>6.6</v>
      </c>
      <c r="C5038" t="s">
        <v>1152</v>
      </c>
    </row>
    <row r="5039" spans="1:3" x14ac:dyDescent="0.45">
      <c r="A5039" t="s">
        <v>2674</v>
      </c>
      <c r="B5039">
        <v>6.6</v>
      </c>
      <c r="C5039" t="s">
        <v>5546</v>
      </c>
    </row>
    <row r="5040" spans="1:3" x14ac:dyDescent="0.45">
      <c r="A5040" t="s">
        <v>2675</v>
      </c>
      <c r="B5040">
        <v>7.5</v>
      </c>
      <c r="C5040" t="s">
        <v>1152</v>
      </c>
    </row>
    <row r="5041" spans="1:3" x14ac:dyDescent="0.45">
      <c r="A5041" t="s">
        <v>2675</v>
      </c>
      <c r="B5041">
        <v>7.5</v>
      </c>
      <c r="C5041" t="s">
        <v>5546</v>
      </c>
    </row>
    <row r="5042" spans="1:3" x14ac:dyDescent="0.45">
      <c r="A5042" t="s">
        <v>2675</v>
      </c>
      <c r="B5042">
        <v>7.5</v>
      </c>
      <c r="C5042" t="s">
        <v>6207</v>
      </c>
    </row>
    <row r="5043" spans="1:3" x14ac:dyDescent="0.45">
      <c r="A5043" t="s">
        <v>2675</v>
      </c>
      <c r="B5043">
        <v>7.5</v>
      </c>
      <c r="C5043" t="s">
        <v>4585</v>
      </c>
    </row>
    <row r="5044" spans="1:3" x14ac:dyDescent="0.45">
      <c r="A5044" t="s">
        <v>2677</v>
      </c>
      <c r="B5044">
        <v>7.4</v>
      </c>
      <c r="C5044" t="s">
        <v>1152</v>
      </c>
    </row>
    <row r="5045" spans="1:3" x14ac:dyDescent="0.45">
      <c r="A5045" t="s">
        <v>2677</v>
      </c>
      <c r="B5045">
        <v>7.4</v>
      </c>
      <c r="C5045" t="s">
        <v>5546</v>
      </c>
    </row>
    <row r="5046" spans="1:3" x14ac:dyDescent="0.45">
      <c r="A5046" t="s">
        <v>2679</v>
      </c>
      <c r="B5046">
        <v>7.2</v>
      </c>
      <c r="C5046" t="s">
        <v>565</v>
      </c>
    </row>
    <row r="5047" spans="1:3" x14ac:dyDescent="0.45">
      <c r="A5047" t="s">
        <v>2679</v>
      </c>
      <c r="B5047">
        <v>7.2</v>
      </c>
      <c r="C5047" t="s">
        <v>1152</v>
      </c>
    </row>
    <row r="5048" spans="1:3" x14ac:dyDescent="0.45">
      <c r="A5048" t="s">
        <v>2682</v>
      </c>
      <c r="B5048">
        <v>6.9</v>
      </c>
      <c r="C5048" t="s">
        <v>565</v>
      </c>
    </row>
    <row r="5049" spans="1:3" x14ac:dyDescent="0.45">
      <c r="A5049" t="s">
        <v>2682</v>
      </c>
      <c r="B5049">
        <v>6.9</v>
      </c>
      <c r="C5049" t="s">
        <v>2124</v>
      </c>
    </row>
    <row r="5050" spans="1:3" x14ac:dyDescent="0.45">
      <c r="A5050" t="s">
        <v>2682</v>
      </c>
      <c r="B5050">
        <v>6.9</v>
      </c>
      <c r="C5050" t="s">
        <v>5546</v>
      </c>
    </row>
    <row r="5051" spans="1:3" x14ac:dyDescent="0.45">
      <c r="A5051" t="s">
        <v>2684</v>
      </c>
      <c r="B5051">
        <v>7.4</v>
      </c>
      <c r="C5051" t="s">
        <v>451</v>
      </c>
    </row>
    <row r="5052" spans="1:3" x14ac:dyDescent="0.45">
      <c r="A5052" t="s">
        <v>2684</v>
      </c>
      <c r="B5052">
        <v>7.4</v>
      </c>
      <c r="C5052" t="s">
        <v>6206</v>
      </c>
    </row>
    <row r="5053" spans="1:3" x14ac:dyDescent="0.45">
      <c r="A5053" t="s">
        <v>2684</v>
      </c>
      <c r="B5053">
        <v>7.4</v>
      </c>
      <c r="C5053" t="s">
        <v>1152</v>
      </c>
    </row>
    <row r="5054" spans="1:3" x14ac:dyDescent="0.45">
      <c r="A5054" t="s">
        <v>2684</v>
      </c>
      <c r="B5054">
        <v>7.4</v>
      </c>
      <c r="C5054" t="s">
        <v>3824</v>
      </c>
    </row>
    <row r="5055" spans="1:3" x14ac:dyDescent="0.45">
      <c r="A5055" t="s">
        <v>2684</v>
      </c>
      <c r="B5055">
        <v>7.4</v>
      </c>
      <c r="C5055" t="s">
        <v>3302</v>
      </c>
    </row>
    <row r="5056" spans="1:3" x14ac:dyDescent="0.45">
      <c r="A5056" t="s">
        <v>2685</v>
      </c>
      <c r="B5056">
        <v>5.4</v>
      </c>
      <c r="C5056" t="s">
        <v>565</v>
      </c>
    </row>
    <row r="5057" spans="1:3" x14ac:dyDescent="0.45">
      <c r="A5057" t="s">
        <v>2685</v>
      </c>
      <c r="B5057">
        <v>5.4</v>
      </c>
      <c r="C5057" t="s">
        <v>6199</v>
      </c>
    </row>
    <row r="5058" spans="1:3" x14ac:dyDescent="0.45">
      <c r="A5058" t="s">
        <v>2687</v>
      </c>
      <c r="B5058">
        <v>6.8</v>
      </c>
      <c r="C5058" t="s">
        <v>565</v>
      </c>
    </row>
    <row r="5059" spans="1:3" x14ac:dyDescent="0.45">
      <c r="A5059" t="s">
        <v>2687</v>
      </c>
      <c r="B5059">
        <v>6.8</v>
      </c>
      <c r="C5059" t="s">
        <v>1152</v>
      </c>
    </row>
    <row r="5060" spans="1:3" x14ac:dyDescent="0.45">
      <c r="A5060" t="s">
        <v>2687</v>
      </c>
      <c r="B5060">
        <v>6.8</v>
      </c>
      <c r="C5060" t="s">
        <v>6201</v>
      </c>
    </row>
    <row r="5061" spans="1:3" x14ac:dyDescent="0.45">
      <c r="A5061" t="s">
        <v>2688</v>
      </c>
      <c r="B5061">
        <v>6.3</v>
      </c>
      <c r="C5061" t="s">
        <v>565</v>
      </c>
    </row>
    <row r="5062" spans="1:3" x14ac:dyDescent="0.45">
      <c r="A5062" t="s">
        <v>2688</v>
      </c>
      <c r="B5062">
        <v>6.3</v>
      </c>
      <c r="C5062" t="s">
        <v>1152</v>
      </c>
    </row>
    <row r="5063" spans="1:3" x14ac:dyDescent="0.45">
      <c r="A5063" t="s">
        <v>2688</v>
      </c>
      <c r="B5063">
        <v>6.3</v>
      </c>
      <c r="C5063" t="s">
        <v>5546</v>
      </c>
    </row>
    <row r="5064" spans="1:3" x14ac:dyDescent="0.45">
      <c r="A5064" t="s">
        <v>2689</v>
      </c>
      <c r="B5064">
        <v>7.2</v>
      </c>
      <c r="C5064" t="s">
        <v>565</v>
      </c>
    </row>
    <row r="5065" spans="1:3" x14ac:dyDescent="0.45">
      <c r="A5065" t="s">
        <v>2689</v>
      </c>
      <c r="B5065">
        <v>7.2</v>
      </c>
      <c r="C5065" t="s">
        <v>1152</v>
      </c>
    </row>
    <row r="5066" spans="1:3" x14ac:dyDescent="0.45">
      <c r="A5066" t="s">
        <v>2689</v>
      </c>
      <c r="B5066">
        <v>7.2</v>
      </c>
      <c r="C5066" t="s">
        <v>5546</v>
      </c>
    </row>
    <row r="5067" spans="1:3" x14ac:dyDescent="0.45">
      <c r="A5067" t="s">
        <v>2690</v>
      </c>
      <c r="B5067">
        <v>6.9</v>
      </c>
      <c r="C5067" t="s">
        <v>451</v>
      </c>
    </row>
    <row r="5068" spans="1:3" x14ac:dyDescent="0.45">
      <c r="A5068" t="s">
        <v>2690</v>
      </c>
      <c r="B5068">
        <v>6.9</v>
      </c>
      <c r="C5068" t="s">
        <v>6206</v>
      </c>
    </row>
    <row r="5069" spans="1:3" x14ac:dyDescent="0.45">
      <c r="A5069" t="s">
        <v>2690</v>
      </c>
      <c r="B5069">
        <v>6.9</v>
      </c>
      <c r="C5069" t="s">
        <v>1152</v>
      </c>
    </row>
    <row r="5070" spans="1:3" x14ac:dyDescent="0.45">
      <c r="A5070" t="s">
        <v>2690</v>
      </c>
      <c r="B5070">
        <v>6.9</v>
      </c>
      <c r="C5070" t="s">
        <v>6203</v>
      </c>
    </row>
    <row r="5071" spans="1:3" x14ac:dyDescent="0.45">
      <c r="A5071" t="s">
        <v>2690</v>
      </c>
      <c r="B5071">
        <v>6.9</v>
      </c>
      <c r="C5071" t="s">
        <v>3302</v>
      </c>
    </row>
    <row r="5072" spans="1:3" x14ac:dyDescent="0.45">
      <c r="A5072" t="s">
        <v>2692</v>
      </c>
      <c r="B5072">
        <v>6</v>
      </c>
      <c r="C5072" t="s">
        <v>565</v>
      </c>
    </row>
    <row r="5073" spans="1:3" x14ac:dyDescent="0.45">
      <c r="A5073" t="s">
        <v>2692</v>
      </c>
      <c r="B5073">
        <v>6</v>
      </c>
      <c r="C5073" t="s">
        <v>5546</v>
      </c>
    </row>
    <row r="5074" spans="1:3" x14ac:dyDescent="0.45">
      <c r="A5074" t="s">
        <v>2694</v>
      </c>
      <c r="B5074">
        <v>5.9</v>
      </c>
      <c r="C5074" t="s">
        <v>1152</v>
      </c>
    </row>
    <row r="5075" spans="1:3" x14ac:dyDescent="0.45">
      <c r="A5075" t="s">
        <v>2694</v>
      </c>
      <c r="B5075">
        <v>5.9</v>
      </c>
      <c r="C5075" t="s">
        <v>5546</v>
      </c>
    </row>
    <row r="5076" spans="1:3" x14ac:dyDescent="0.45">
      <c r="A5076" t="s">
        <v>2695</v>
      </c>
      <c r="B5076">
        <v>5.4</v>
      </c>
      <c r="C5076" t="s">
        <v>565</v>
      </c>
    </row>
    <row r="5077" spans="1:3" x14ac:dyDescent="0.45">
      <c r="A5077" t="s">
        <v>2695</v>
      </c>
      <c r="B5077">
        <v>5.4</v>
      </c>
      <c r="C5077" t="s">
        <v>5546</v>
      </c>
    </row>
    <row r="5078" spans="1:3" x14ac:dyDescent="0.45">
      <c r="A5078" t="s">
        <v>2696</v>
      </c>
      <c r="B5078">
        <v>5.9</v>
      </c>
      <c r="C5078" t="s">
        <v>320</v>
      </c>
    </row>
    <row r="5079" spans="1:3" x14ac:dyDescent="0.45">
      <c r="A5079" t="s">
        <v>2696</v>
      </c>
      <c r="B5079">
        <v>5.9</v>
      </c>
      <c r="C5079" t="s">
        <v>565</v>
      </c>
    </row>
    <row r="5080" spans="1:3" x14ac:dyDescent="0.45">
      <c r="A5080" t="s">
        <v>2696</v>
      </c>
      <c r="B5080">
        <v>5.9</v>
      </c>
      <c r="C5080" t="s">
        <v>6203</v>
      </c>
    </row>
    <row r="5081" spans="1:3" x14ac:dyDescent="0.45">
      <c r="A5081" t="s">
        <v>2697</v>
      </c>
      <c r="B5081">
        <v>6.1</v>
      </c>
      <c r="C5081" t="s">
        <v>565</v>
      </c>
    </row>
    <row r="5082" spans="1:3" x14ac:dyDescent="0.45">
      <c r="A5082" t="s">
        <v>2697</v>
      </c>
      <c r="B5082">
        <v>6.1</v>
      </c>
      <c r="C5082" t="s">
        <v>6199</v>
      </c>
    </row>
    <row r="5083" spans="1:3" x14ac:dyDescent="0.45">
      <c r="A5083" t="s">
        <v>2697</v>
      </c>
      <c r="B5083">
        <v>6.1</v>
      </c>
      <c r="C5083" t="s">
        <v>5546</v>
      </c>
    </row>
    <row r="5084" spans="1:3" x14ac:dyDescent="0.45">
      <c r="A5084" t="s">
        <v>2698</v>
      </c>
      <c r="B5084">
        <v>7.7</v>
      </c>
      <c r="C5084" t="s">
        <v>565</v>
      </c>
    </row>
    <row r="5085" spans="1:3" x14ac:dyDescent="0.45">
      <c r="A5085" t="s">
        <v>2698</v>
      </c>
      <c r="B5085">
        <v>7.7</v>
      </c>
      <c r="C5085" t="s">
        <v>6199</v>
      </c>
    </row>
    <row r="5086" spans="1:3" x14ac:dyDescent="0.45">
      <c r="A5086" t="s">
        <v>2698</v>
      </c>
      <c r="B5086">
        <v>7.7</v>
      </c>
      <c r="C5086" t="s">
        <v>5546</v>
      </c>
    </row>
    <row r="5087" spans="1:3" x14ac:dyDescent="0.45">
      <c r="A5087" t="s">
        <v>2700</v>
      </c>
      <c r="B5087">
        <v>5.8</v>
      </c>
      <c r="C5087" t="s">
        <v>320</v>
      </c>
    </row>
    <row r="5088" spans="1:3" x14ac:dyDescent="0.45">
      <c r="A5088" t="s">
        <v>2700</v>
      </c>
      <c r="B5088">
        <v>5.8</v>
      </c>
      <c r="C5088" t="s">
        <v>6200</v>
      </c>
    </row>
    <row r="5089" spans="1:3" x14ac:dyDescent="0.45">
      <c r="A5089" t="s">
        <v>2700</v>
      </c>
      <c r="B5089">
        <v>5.8</v>
      </c>
      <c r="C5089" t="s">
        <v>565</v>
      </c>
    </row>
    <row r="5090" spans="1:3" x14ac:dyDescent="0.45">
      <c r="A5090" t="s">
        <v>2700</v>
      </c>
      <c r="B5090">
        <v>5.8</v>
      </c>
      <c r="C5090" t="s">
        <v>6201</v>
      </c>
    </row>
    <row r="5091" spans="1:3" x14ac:dyDescent="0.45">
      <c r="A5091" t="s">
        <v>2702</v>
      </c>
      <c r="B5091">
        <v>7.6</v>
      </c>
      <c r="C5091" t="s">
        <v>6208</v>
      </c>
    </row>
    <row r="5092" spans="1:3" x14ac:dyDescent="0.45">
      <c r="A5092" t="s">
        <v>2702</v>
      </c>
      <c r="B5092">
        <v>7.6</v>
      </c>
      <c r="C5092" t="s">
        <v>6206</v>
      </c>
    </row>
    <row r="5093" spans="1:3" x14ac:dyDescent="0.45">
      <c r="A5093" t="s">
        <v>2702</v>
      </c>
      <c r="B5093">
        <v>7.6</v>
      </c>
      <c r="C5093" t="s">
        <v>1152</v>
      </c>
    </row>
    <row r="5094" spans="1:3" x14ac:dyDescent="0.45">
      <c r="A5094" t="s">
        <v>2703</v>
      </c>
      <c r="B5094">
        <v>6.1</v>
      </c>
      <c r="C5094" t="s">
        <v>1152</v>
      </c>
    </row>
    <row r="5095" spans="1:3" x14ac:dyDescent="0.45">
      <c r="A5095" t="s">
        <v>2703</v>
      </c>
      <c r="B5095">
        <v>6.1</v>
      </c>
      <c r="C5095" t="s">
        <v>5546</v>
      </c>
    </row>
    <row r="5096" spans="1:3" x14ac:dyDescent="0.45">
      <c r="A5096" t="s">
        <v>2705</v>
      </c>
      <c r="B5096">
        <v>5.4</v>
      </c>
      <c r="C5096" t="s">
        <v>451</v>
      </c>
    </row>
    <row r="5097" spans="1:3" x14ac:dyDescent="0.45">
      <c r="A5097" t="s">
        <v>2705</v>
      </c>
      <c r="B5097">
        <v>5.4</v>
      </c>
      <c r="C5097" t="s">
        <v>320</v>
      </c>
    </row>
    <row r="5098" spans="1:3" x14ac:dyDescent="0.45">
      <c r="A5098" t="s">
        <v>2705</v>
      </c>
      <c r="B5098">
        <v>5.4</v>
      </c>
      <c r="C5098" t="s">
        <v>3824</v>
      </c>
    </row>
    <row r="5099" spans="1:3" x14ac:dyDescent="0.45">
      <c r="A5099" t="s">
        <v>2705</v>
      </c>
      <c r="B5099">
        <v>5.4</v>
      </c>
      <c r="C5099" t="s">
        <v>3302</v>
      </c>
    </row>
    <row r="5100" spans="1:3" x14ac:dyDescent="0.45">
      <c r="A5100" t="s">
        <v>2707</v>
      </c>
      <c r="B5100">
        <v>5.0999999999999996</v>
      </c>
      <c r="C5100" t="s">
        <v>565</v>
      </c>
    </row>
    <row r="5101" spans="1:3" x14ac:dyDescent="0.45">
      <c r="A5101" t="s">
        <v>2707</v>
      </c>
      <c r="B5101">
        <v>5.0999999999999996</v>
      </c>
      <c r="C5101" t="s">
        <v>6201</v>
      </c>
    </row>
    <row r="5102" spans="1:3" x14ac:dyDescent="0.45">
      <c r="A5102" t="s">
        <v>2707</v>
      </c>
      <c r="B5102">
        <v>5.0999999999999996</v>
      </c>
      <c r="C5102" t="s">
        <v>6199</v>
      </c>
    </row>
    <row r="5103" spans="1:3" x14ac:dyDescent="0.45">
      <c r="A5103" t="s">
        <v>2707</v>
      </c>
      <c r="B5103">
        <v>5.0999999999999996</v>
      </c>
      <c r="C5103" t="s">
        <v>6205</v>
      </c>
    </row>
    <row r="5104" spans="1:3" x14ac:dyDescent="0.45">
      <c r="A5104" t="s">
        <v>2708</v>
      </c>
      <c r="B5104">
        <v>6.4</v>
      </c>
      <c r="C5104" t="s">
        <v>565</v>
      </c>
    </row>
    <row r="5105" spans="1:3" x14ac:dyDescent="0.45">
      <c r="A5105" t="s">
        <v>2708</v>
      </c>
      <c r="B5105">
        <v>6.4</v>
      </c>
      <c r="C5105" t="s">
        <v>6206</v>
      </c>
    </row>
    <row r="5106" spans="1:3" x14ac:dyDescent="0.45">
      <c r="A5106" t="s">
        <v>2709</v>
      </c>
      <c r="B5106">
        <v>6.3</v>
      </c>
      <c r="C5106" t="s">
        <v>451</v>
      </c>
    </row>
    <row r="5107" spans="1:3" x14ac:dyDescent="0.45">
      <c r="A5107" t="s">
        <v>2709</v>
      </c>
      <c r="B5107">
        <v>6.3</v>
      </c>
      <c r="C5107" t="s">
        <v>320</v>
      </c>
    </row>
    <row r="5108" spans="1:3" x14ac:dyDescent="0.45">
      <c r="A5108" t="s">
        <v>2709</v>
      </c>
      <c r="B5108">
        <v>6.3</v>
      </c>
      <c r="C5108" t="s">
        <v>3302</v>
      </c>
    </row>
    <row r="5109" spans="1:3" x14ac:dyDescent="0.45">
      <c r="A5109" t="s">
        <v>2712</v>
      </c>
      <c r="B5109">
        <v>7.5</v>
      </c>
      <c r="C5109" t="s">
        <v>6200</v>
      </c>
    </row>
    <row r="5110" spans="1:3" x14ac:dyDescent="0.45">
      <c r="A5110" t="s">
        <v>2712</v>
      </c>
      <c r="B5110">
        <v>7.5</v>
      </c>
      <c r="C5110" t="s">
        <v>565</v>
      </c>
    </row>
    <row r="5111" spans="1:3" x14ac:dyDescent="0.45">
      <c r="A5111" t="s">
        <v>2712</v>
      </c>
      <c r="B5111">
        <v>7.5</v>
      </c>
      <c r="C5111" t="s">
        <v>6201</v>
      </c>
    </row>
    <row r="5112" spans="1:3" x14ac:dyDescent="0.45">
      <c r="A5112" t="s">
        <v>2712</v>
      </c>
      <c r="B5112">
        <v>7.5</v>
      </c>
      <c r="C5112" t="s">
        <v>6203</v>
      </c>
    </row>
    <row r="5113" spans="1:3" x14ac:dyDescent="0.45">
      <c r="A5113" t="s">
        <v>2712</v>
      </c>
      <c r="B5113">
        <v>7.5</v>
      </c>
      <c r="C5113" t="s">
        <v>3824</v>
      </c>
    </row>
    <row r="5114" spans="1:3" x14ac:dyDescent="0.45">
      <c r="A5114" t="s">
        <v>2713</v>
      </c>
      <c r="B5114">
        <v>7.1</v>
      </c>
      <c r="C5114" t="s">
        <v>1152</v>
      </c>
    </row>
    <row r="5115" spans="1:3" x14ac:dyDescent="0.45">
      <c r="A5115" t="s">
        <v>2713</v>
      </c>
      <c r="B5115">
        <v>7.1</v>
      </c>
      <c r="C5115" t="s">
        <v>5546</v>
      </c>
    </row>
    <row r="5116" spans="1:3" x14ac:dyDescent="0.45">
      <c r="A5116" t="s">
        <v>2714</v>
      </c>
      <c r="B5116">
        <v>7.8</v>
      </c>
      <c r="C5116" t="s">
        <v>1152</v>
      </c>
    </row>
    <row r="5117" spans="1:3" x14ac:dyDescent="0.45">
      <c r="A5117" t="s">
        <v>2714</v>
      </c>
      <c r="B5117">
        <v>7.8</v>
      </c>
      <c r="C5117" t="s">
        <v>6203</v>
      </c>
    </row>
    <row r="5118" spans="1:3" x14ac:dyDescent="0.45">
      <c r="A5118" t="s">
        <v>2714</v>
      </c>
      <c r="B5118">
        <v>7.8</v>
      </c>
      <c r="C5118" t="s">
        <v>5546</v>
      </c>
    </row>
    <row r="5119" spans="1:3" x14ac:dyDescent="0.45">
      <c r="A5119" t="s">
        <v>2714</v>
      </c>
      <c r="B5119">
        <v>7.8</v>
      </c>
      <c r="C5119" t="s">
        <v>6207</v>
      </c>
    </row>
    <row r="5120" spans="1:3" x14ac:dyDescent="0.45">
      <c r="A5120" t="s">
        <v>2715</v>
      </c>
      <c r="B5120">
        <v>6.5</v>
      </c>
      <c r="C5120" t="s">
        <v>565</v>
      </c>
    </row>
    <row r="5121" spans="1:3" x14ac:dyDescent="0.45">
      <c r="A5121" t="s">
        <v>2715</v>
      </c>
      <c r="B5121">
        <v>6.5</v>
      </c>
      <c r="C5121" t="s">
        <v>1152</v>
      </c>
    </row>
    <row r="5122" spans="1:3" x14ac:dyDescent="0.45">
      <c r="A5122" t="s">
        <v>2715</v>
      </c>
      <c r="B5122">
        <v>6.5</v>
      </c>
      <c r="C5122" t="s">
        <v>5546</v>
      </c>
    </row>
    <row r="5123" spans="1:3" x14ac:dyDescent="0.45">
      <c r="A5123" t="s">
        <v>2716</v>
      </c>
      <c r="B5123">
        <v>6.6</v>
      </c>
      <c r="C5123" t="s">
        <v>451</v>
      </c>
    </row>
    <row r="5124" spans="1:3" x14ac:dyDescent="0.45">
      <c r="A5124" t="s">
        <v>2716</v>
      </c>
      <c r="B5124">
        <v>6.6</v>
      </c>
      <c r="C5124" t="s">
        <v>6206</v>
      </c>
    </row>
    <row r="5125" spans="1:3" x14ac:dyDescent="0.45">
      <c r="A5125" t="s">
        <v>2716</v>
      </c>
      <c r="B5125">
        <v>6.6</v>
      </c>
      <c r="C5125" t="s">
        <v>3302</v>
      </c>
    </row>
    <row r="5126" spans="1:3" x14ac:dyDescent="0.45">
      <c r="A5126" t="s">
        <v>2718</v>
      </c>
      <c r="B5126">
        <v>7.4</v>
      </c>
      <c r="C5126" t="s">
        <v>6200</v>
      </c>
    </row>
    <row r="5127" spans="1:3" x14ac:dyDescent="0.45">
      <c r="A5127" t="s">
        <v>2718</v>
      </c>
      <c r="B5127">
        <v>7.4</v>
      </c>
      <c r="C5127" t="s">
        <v>1152</v>
      </c>
    </row>
    <row r="5128" spans="1:3" x14ac:dyDescent="0.45">
      <c r="A5128" t="s">
        <v>2718</v>
      </c>
      <c r="B5128">
        <v>7.4</v>
      </c>
      <c r="C5128" t="s">
        <v>6201</v>
      </c>
    </row>
    <row r="5129" spans="1:3" x14ac:dyDescent="0.45">
      <c r="A5129" t="s">
        <v>2718</v>
      </c>
      <c r="B5129">
        <v>7.4</v>
      </c>
      <c r="C5129" t="s">
        <v>6199</v>
      </c>
    </row>
    <row r="5130" spans="1:3" x14ac:dyDescent="0.45">
      <c r="A5130" t="s">
        <v>2718</v>
      </c>
      <c r="B5130">
        <v>7.4</v>
      </c>
      <c r="C5130" t="s">
        <v>6202</v>
      </c>
    </row>
    <row r="5131" spans="1:3" x14ac:dyDescent="0.45">
      <c r="A5131" t="s">
        <v>2718</v>
      </c>
      <c r="B5131">
        <v>7.4</v>
      </c>
      <c r="C5131" t="s">
        <v>5546</v>
      </c>
    </row>
    <row r="5132" spans="1:3" x14ac:dyDescent="0.45">
      <c r="A5132" t="s">
        <v>2719</v>
      </c>
      <c r="B5132">
        <v>7.6</v>
      </c>
      <c r="C5132" t="s">
        <v>451</v>
      </c>
    </row>
    <row r="5133" spans="1:3" x14ac:dyDescent="0.45">
      <c r="A5133" t="s">
        <v>2719</v>
      </c>
      <c r="B5133">
        <v>7.6</v>
      </c>
      <c r="C5133" t="s">
        <v>6206</v>
      </c>
    </row>
    <row r="5134" spans="1:3" x14ac:dyDescent="0.45">
      <c r="A5134" t="s">
        <v>2719</v>
      </c>
      <c r="B5134">
        <v>7.6</v>
      </c>
      <c r="C5134" t="s">
        <v>1152</v>
      </c>
    </row>
    <row r="5135" spans="1:3" x14ac:dyDescent="0.45">
      <c r="A5135" t="s">
        <v>2719</v>
      </c>
      <c r="B5135">
        <v>7.6</v>
      </c>
      <c r="C5135" t="s">
        <v>6203</v>
      </c>
    </row>
    <row r="5136" spans="1:3" x14ac:dyDescent="0.45">
      <c r="A5136" t="s">
        <v>2719</v>
      </c>
      <c r="B5136">
        <v>7.6</v>
      </c>
      <c r="C5136" t="s">
        <v>3302</v>
      </c>
    </row>
    <row r="5137" spans="1:3" x14ac:dyDescent="0.45">
      <c r="A5137" t="s">
        <v>2720</v>
      </c>
      <c r="B5137">
        <v>7.5</v>
      </c>
      <c r="C5137" t="s">
        <v>1152</v>
      </c>
    </row>
    <row r="5138" spans="1:3" x14ac:dyDescent="0.45">
      <c r="A5138" t="s">
        <v>2720</v>
      </c>
      <c r="B5138">
        <v>7.5</v>
      </c>
      <c r="C5138" t="s">
        <v>6205</v>
      </c>
    </row>
    <row r="5139" spans="1:3" x14ac:dyDescent="0.45">
      <c r="A5139" t="s">
        <v>2721</v>
      </c>
      <c r="B5139">
        <v>6.6</v>
      </c>
      <c r="C5139" t="s">
        <v>2124</v>
      </c>
    </row>
    <row r="5140" spans="1:3" x14ac:dyDescent="0.45">
      <c r="A5140" t="s">
        <v>2721</v>
      </c>
      <c r="B5140">
        <v>6.6</v>
      </c>
      <c r="C5140" t="s">
        <v>3302</v>
      </c>
    </row>
    <row r="5141" spans="1:3" x14ac:dyDescent="0.45">
      <c r="A5141" t="s">
        <v>2723</v>
      </c>
      <c r="B5141">
        <v>7.2</v>
      </c>
      <c r="C5141" t="s">
        <v>1152</v>
      </c>
    </row>
    <row r="5142" spans="1:3" x14ac:dyDescent="0.45">
      <c r="A5142" t="s">
        <v>2723</v>
      </c>
      <c r="B5142">
        <v>7.2</v>
      </c>
      <c r="C5142" t="s">
        <v>6199</v>
      </c>
    </row>
    <row r="5143" spans="1:3" x14ac:dyDescent="0.45">
      <c r="A5143" t="s">
        <v>2723</v>
      </c>
      <c r="B5143">
        <v>7.2</v>
      </c>
      <c r="C5143" t="s">
        <v>5546</v>
      </c>
    </row>
    <row r="5144" spans="1:3" x14ac:dyDescent="0.45">
      <c r="A5144" t="s">
        <v>2725</v>
      </c>
      <c r="B5144">
        <v>7.6</v>
      </c>
      <c r="C5144" t="s">
        <v>565</v>
      </c>
    </row>
    <row r="5145" spans="1:3" x14ac:dyDescent="0.45">
      <c r="A5145" t="s">
        <v>2725</v>
      </c>
      <c r="B5145">
        <v>7.6</v>
      </c>
      <c r="C5145" t="s">
        <v>1152</v>
      </c>
    </row>
    <row r="5146" spans="1:3" x14ac:dyDescent="0.45">
      <c r="A5146" t="s">
        <v>2725</v>
      </c>
      <c r="B5146">
        <v>7.6</v>
      </c>
      <c r="C5146" t="s">
        <v>6201</v>
      </c>
    </row>
    <row r="5147" spans="1:3" x14ac:dyDescent="0.45">
      <c r="A5147" t="s">
        <v>2726</v>
      </c>
      <c r="B5147">
        <v>6.2</v>
      </c>
      <c r="C5147" t="s">
        <v>1152</v>
      </c>
    </row>
    <row r="5148" spans="1:3" x14ac:dyDescent="0.45">
      <c r="A5148" t="s">
        <v>2726</v>
      </c>
      <c r="B5148">
        <v>6.2</v>
      </c>
      <c r="C5148" t="s">
        <v>6209</v>
      </c>
    </row>
    <row r="5149" spans="1:3" x14ac:dyDescent="0.45">
      <c r="A5149" t="s">
        <v>2726</v>
      </c>
      <c r="B5149">
        <v>6.2</v>
      </c>
      <c r="C5149" t="s">
        <v>5546</v>
      </c>
    </row>
    <row r="5150" spans="1:3" x14ac:dyDescent="0.45">
      <c r="A5150" t="s">
        <v>2727</v>
      </c>
      <c r="B5150">
        <v>5.6</v>
      </c>
      <c r="C5150" t="s">
        <v>1152</v>
      </c>
    </row>
    <row r="5151" spans="1:3" x14ac:dyDescent="0.45">
      <c r="A5151" t="s">
        <v>2727</v>
      </c>
      <c r="B5151">
        <v>5.6</v>
      </c>
      <c r="C5151" t="s">
        <v>5546</v>
      </c>
    </row>
    <row r="5152" spans="1:3" x14ac:dyDescent="0.45">
      <c r="A5152" t="s">
        <v>2727</v>
      </c>
      <c r="B5152">
        <v>5.6</v>
      </c>
      <c r="C5152" t="s">
        <v>6205</v>
      </c>
    </row>
    <row r="5153" spans="1:3" x14ac:dyDescent="0.45">
      <c r="A5153" t="s">
        <v>2728</v>
      </c>
      <c r="B5153">
        <v>7.6</v>
      </c>
      <c r="C5153" t="s">
        <v>565</v>
      </c>
    </row>
    <row r="5154" spans="1:3" x14ac:dyDescent="0.45">
      <c r="A5154" t="s">
        <v>2728</v>
      </c>
      <c r="B5154">
        <v>7.6</v>
      </c>
      <c r="C5154" t="s">
        <v>1152</v>
      </c>
    </row>
    <row r="5155" spans="1:3" x14ac:dyDescent="0.45">
      <c r="A5155" t="s">
        <v>2728</v>
      </c>
      <c r="B5155">
        <v>7.6</v>
      </c>
      <c r="C5155" t="s">
        <v>6199</v>
      </c>
    </row>
    <row r="5156" spans="1:3" x14ac:dyDescent="0.45">
      <c r="A5156" t="s">
        <v>2728</v>
      </c>
      <c r="B5156">
        <v>7.6</v>
      </c>
      <c r="C5156" t="s">
        <v>5546</v>
      </c>
    </row>
    <row r="5157" spans="1:3" x14ac:dyDescent="0.45">
      <c r="A5157" t="s">
        <v>2729</v>
      </c>
      <c r="B5157">
        <v>6.6</v>
      </c>
      <c r="C5157" t="s">
        <v>2124</v>
      </c>
    </row>
    <row r="5158" spans="1:3" x14ac:dyDescent="0.45">
      <c r="A5158" t="s">
        <v>2731</v>
      </c>
      <c r="B5158">
        <v>7</v>
      </c>
      <c r="C5158" t="s">
        <v>6199</v>
      </c>
    </row>
    <row r="5159" spans="1:3" x14ac:dyDescent="0.45">
      <c r="A5159" t="s">
        <v>2731</v>
      </c>
      <c r="B5159">
        <v>7</v>
      </c>
      <c r="C5159" t="s">
        <v>2124</v>
      </c>
    </row>
    <row r="5160" spans="1:3" x14ac:dyDescent="0.45">
      <c r="A5160" t="s">
        <v>2731</v>
      </c>
      <c r="B5160">
        <v>7</v>
      </c>
      <c r="C5160" t="s">
        <v>6203</v>
      </c>
    </row>
    <row r="5161" spans="1:3" x14ac:dyDescent="0.45">
      <c r="A5161" t="s">
        <v>2731</v>
      </c>
      <c r="B5161">
        <v>7</v>
      </c>
      <c r="C5161" t="s">
        <v>3302</v>
      </c>
    </row>
    <row r="5162" spans="1:3" x14ac:dyDescent="0.45">
      <c r="A5162" t="s">
        <v>2732</v>
      </c>
      <c r="B5162">
        <v>7.6</v>
      </c>
      <c r="C5162" t="s">
        <v>451</v>
      </c>
    </row>
    <row r="5163" spans="1:3" x14ac:dyDescent="0.45">
      <c r="A5163" t="s">
        <v>2732</v>
      </c>
      <c r="B5163">
        <v>7.6</v>
      </c>
      <c r="C5163" t="s">
        <v>565</v>
      </c>
    </row>
    <row r="5164" spans="1:3" x14ac:dyDescent="0.45">
      <c r="A5164" t="s">
        <v>2732</v>
      </c>
      <c r="B5164">
        <v>7.6</v>
      </c>
      <c r="C5164" t="s">
        <v>6206</v>
      </c>
    </row>
    <row r="5165" spans="1:3" x14ac:dyDescent="0.45">
      <c r="A5165" t="s">
        <v>2732</v>
      </c>
      <c r="B5165">
        <v>7.6</v>
      </c>
      <c r="C5165" t="s">
        <v>3302</v>
      </c>
    </row>
    <row r="5166" spans="1:3" x14ac:dyDescent="0.45">
      <c r="A5166" t="s">
        <v>2733</v>
      </c>
      <c r="B5166">
        <v>6.6</v>
      </c>
      <c r="C5166" t="s">
        <v>451</v>
      </c>
    </row>
    <row r="5167" spans="1:3" x14ac:dyDescent="0.45">
      <c r="A5167" t="s">
        <v>2733</v>
      </c>
      <c r="B5167">
        <v>6.6</v>
      </c>
      <c r="C5167" t="s">
        <v>6206</v>
      </c>
    </row>
    <row r="5168" spans="1:3" x14ac:dyDescent="0.45">
      <c r="A5168" t="s">
        <v>2733</v>
      </c>
      <c r="B5168">
        <v>6.6</v>
      </c>
      <c r="C5168" t="s">
        <v>3824</v>
      </c>
    </row>
    <row r="5169" spans="1:3" x14ac:dyDescent="0.45">
      <c r="A5169" t="s">
        <v>2733</v>
      </c>
      <c r="B5169">
        <v>6.6</v>
      </c>
      <c r="C5169" t="s">
        <v>3302</v>
      </c>
    </row>
    <row r="5170" spans="1:3" x14ac:dyDescent="0.45">
      <c r="A5170" t="s">
        <v>2735</v>
      </c>
      <c r="B5170">
        <v>6.9</v>
      </c>
      <c r="C5170" t="s">
        <v>565</v>
      </c>
    </row>
    <row r="5171" spans="1:3" x14ac:dyDescent="0.45">
      <c r="A5171" t="s">
        <v>2735</v>
      </c>
      <c r="B5171">
        <v>6.9</v>
      </c>
      <c r="C5171" t="s">
        <v>2124</v>
      </c>
    </row>
    <row r="5172" spans="1:3" x14ac:dyDescent="0.45">
      <c r="A5172" t="s">
        <v>2735</v>
      </c>
      <c r="B5172">
        <v>6.9</v>
      </c>
      <c r="C5172" t="s">
        <v>6202</v>
      </c>
    </row>
    <row r="5173" spans="1:3" x14ac:dyDescent="0.45">
      <c r="A5173" t="s">
        <v>2735</v>
      </c>
      <c r="B5173">
        <v>6.9</v>
      </c>
      <c r="C5173" t="s">
        <v>3824</v>
      </c>
    </row>
    <row r="5174" spans="1:3" x14ac:dyDescent="0.45">
      <c r="A5174" t="s">
        <v>2736</v>
      </c>
      <c r="B5174">
        <v>6.8</v>
      </c>
      <c r="C5174" t="s">
        <v>451</v>
      </c>
    </row>
    <row r="5175" spans="1:3" x14ac:dyDescent="0.45">
      <c r="A5175" t="s">
        <v>2736</v>
      </c>
      <c r="B5175">
        <v>6.8</v>
      </c>
      <c r="C5175" t="s">
        <v>1152</v>
      </c>
    </row>
    <row r="5176" spans="1:3" x14ac:dyDescent="0.45">
      <c r="A5176" t="s">
        <v>2736</v>
      </c>
      <c r="B5176">
        <v>6.8</v>
      </c>
      <c r="C5176" t="s">
        <v>3302</v>
      </c>
    </row>
    <row r="5177" spans="1:3" x14ac:dyDescent="0.45">
      <c r="A5177" t="s">
        <v>2738</v>
      </c>
      <c r="B5177">
        <v>6.1</v>
      </c>
      <c r="C5177" t="s">
        <v>565</v>
      </c>
    </row>
    <row r="5178" spans="1:3" x14ac:dyDescent="0.45">
      <c r="A5178" t="s">
        <v>2738</v>
      </c>
      <c r="B5178">
        <v>6.1</v>
      </c>
      <c r="C5178" t="s">
        <v>1152</v>
      </c>
    </row>
    <row r="5179" spans="1:3" x14ac:dyDescent="0.45">
      <c r="A5179" t="s">
        <v>2738</v>
      </c>
      <c r="B5179">
        <v>6.1</v>
      </c>
      <c r="C5179" t="s">
        <v>5546</v>
      </c>
    </row>
    <row r="5180" spans="1:3" x14ac:dyDescent="0.45">
      <c r="A5180" t="s">
        <v>2740</v>
      </c>
      <c r="B5180">
        <v>5.9</v>
      </c>
      <c r="C5180" t="s">
        <v>1152</v>
      </c>
    </row>
    <row r="5181" spans="1:3" x14ac:dyDescent="0.45">
      <c r="A5181" t="s">
        <v>2740</v>
      </c>
      <c r="B5181">
        <v>5.9</v>
      </c>
      <c r="C5181" t="s">
        <v>6199</v>
      </c>
    </row>
    <row r="5182" spans="1:3" x14ac:dyDescent="0.45">
      <c r="A5182" t="s">
        <v>2740</v>
      </c>
      <c r="B5182">
        <v>5.9</v>
      </c>
      <c r="C5182" t="s">
        <v>2124</v>
      </c>
    </row>
    <row r="5183" spans="1:3" x14ac:dyDescent="0.45">
      <c r="A5183" t="s">
        <v>2742</v>
      </c>
      <c r="B5183">
        <v>6.7</v>
      </c>
      <c r="C5183" t="s">
        <v>1152</v>
      </c>
    </row>
    <row r="5184" spans="1:3" x14ac:dyDescent="0.45">
      <c r="A5184" t="s">
        <v>2742</v>
      </c>
      <c r="B5184">
        <v>6.7</v>
      </c>
      <c r="C5184" t="s">
        <v>6209</v>
      </c>
    </row>
    <row r="5185" spans="1:3" x14ac:dyDescent="0.45">
      <c r="A5185" t="s">
        <v>2745</v>
      </c>
      <c r="B5185">
        <v>6.9</v>
      </c>
      <c r="C5185" t="s">
        <v>6206</v>
      </c>
    </row>
    <row r="5186" spans="1:3" x14ac:dyDescent="0.45">
      <c r="A5186" t="s">
        <v>2745</v>
      </c>
      <c r="B5186">
        <v>6.9</v>
      </c>
      <c r="C5186" t="s">
        <v>1152</v>
      </c>
    </row>
    <row r="5187" spans="1:3" x14ac:dyDescent="0.45">
      <c r="A5187" t="s">
        <v>2745</v>
      </c>
      <c r="B5187">
        <v>6.9</v>
      </c>
      <c r="C5187" t="s">
        <v>6205</v>
      </c>
    </row>
    <row r="5188" spans="1:3" x14ac:dyDescent="0.45">
      <c r="A5188" t="s">
        <v>2746</v>
      </c>
      <c r="B5188">
        <v>5.5</v>
      </c>
      <c r="C5188" t="s">
        <v>565</v>
      </c>
    </row>
    <row r="5189" spans="1:3" x14ac:dyDescent="0.45">
      <c r="A5189" t="s">
        <v>2746</v>
      </c>
      <c r="B5189">
        <v>5.5</v>
      </c>
      <c r="C5189" t="s">
        <v>6206</v>
      </c>
    </row>
    <row r="5190" spans="1:3" x14ac:dyDescent="0.45">
      <c r="A5190" t="s">
        <v>2749</v>
      </c>
      <c r="B5190">
        <v>7.1</v>
      </c>
      <c r="C5190" t="s">
        <v>451</v>
      </c>
    </row>
    <row r="5191" spans="1:3" x14ac:dyDescent="0.45">
      <c r="A5191" t="s">
        <v>2749</v>
      </c>
      <c r="B5191">
        <v>7.1</v>
      </c>
      <c r="C5191" t="s">
        <v>320</v>
      </c>
    </row>
    <row r="5192" spans="1:3" x14ac:dyDescent="0.45">
      <c r="A5192" t="s">
        <v>2749</v>
      </c>
      <c r="B5192">
        <v>7.1</v>
      </c>
      <c r="C5192" t="s">
        <v>6200</v>
      </c>
    </row>
    <row r="5193" spans="1:3" x14ac:dyDescent="0.45">
      <c r="A5193" t="s">
        <v>2749</v>
      </c>
      <c r="B5193">
        <v>7.1</v>
      </c>
      <c r="C5193" t="s">
        <v>1152</v>
      </c>
    </row>
    <row r="5194" spans="1:3" x14ac:dyDescent="0.45">
      <c r="A5194" t="s">
        <v>2749</v>
      </c>
      <c r="B5194">
        <v>7.1</v>
      </c>
      <c r="C5194" t="s">
        <v>6203</v>
      </c>
    </row>
    <row r="5195" spans="1:3" x14ac:dyDescent="0.45">
      <c r="A5195" t="s">
        <v>2749</v>
      </c>
      <c r="B5195">
        <v>7.1</v>
      </c>
      <c r="C5195" t="s">
        <v>3824</v>
      </c>
    </row>
    <row r="5196" spans="1:3" x14ac:dyDescent="0.45">
      <c r="A5196" t="s">
        <v>2749</v>
      </c>
      <c r="B5196">
        <v>7.1</v>
      </c>
      <c r="C5196" t="s">
        <v>3302</v>
      </c>
    </row>
    <row r="5197" spans="1:3" x14ac:dyDescent="0.45">
      <c r="A5197" t="s">
        <v>2750</v>
      </c>
      <c r="B5197">
        <v>7.1</v>
      </c>
      <c r="C5197" t="s">
        <v>6206</v>
      </c>
    </row>
    <row r="5198" spans="1:3" x14ac:dyDescent="0.45">
      <c r="A5198" t="s">
        <v>2750</v>
      </c>
      <c r="B5198">
        <v>7.1</v>
      </c>
      <c r="C5198" t="s">
        <v>1152</v>
      </c>
    </row>
    <row r="5199" spans="1:3" x14ac:dyDescent="0.45">
      <c r="A5199" t="s">
        <v>2750</v>
      </c>
      <c r="B5199">
        <v>7.1</v>
      </c>
      <c r="C5199" t="s">
        <v>3302</v>
      </c>
    </row>
    <row r="5200" spans="1:3" x14ac:dyDescent="0.45">
      <c r="A5200" t="s">
        <v>2752</v>
      </c>
      <c r="B5200">
        <v>7.3</v>
      </c>
      <c r="C5200" t="s">
        <v>320</v>
      </c>
    </row>
    <row r="5201" spans="1:3" x14ac:dyDescent="0.45">
      <c r="A5201" t="s">
        <v>2752</v>
      </c>
      <c r="B5201">
        <v>7.3</v>
      </c>
      <c r="C5201" t="s">
        <v>6200</v>
      </c>
    </row>
    <row r="5202" spans="1:3" x14ac:dyDescent="0.45">
      <c r="A5202" t="s">
        <v>2752</v>
      </c>
      <c r="B5202">
        <v>7.3</v>
      </c>
      <c r="C5202" t="s">
        <v>565</v>
      </c>
    </row>
    <row r="5203" spans="1:3" x14ac:dyDescent="0.45">
      <c r="A5203" t="s">
        <v>2752</v>
      </c>
      <c r="B5203">
        <v>7.3</v>
      </c>
      <c r="C5203" t="s">
        <v>6201</v>
      </c>
    </row>
    <row r="5204" spans="1:3" x14ac:dyDescent="0.45">
      <c r="A5204" t="s">
        <v>2752</v>
      </c>
      <c r="B5204">
        <v>7.3</v>
      </c>
      <c r="C5204" t="s">
        <v>6202</v>
      </c>
    </row>
    <row r="5205" spans="1:3" x14ac:dyDescent="0.45">
      <c r="A5205" t="s">
        <v>2753</v>
      </c>
      <c r="B5205">
        <v>6.8</v>
      </c>
      <c r="C5205" t="s">
        <v>565</v>
      </c>
    </row>
    <row r="5206" spans="1:3" x14ac:dyDescent="0.45">
      <c r="A5206" t="s">
        <v>2753</v>
      </c>
      <c r="B5206">
        <v>6.8</v>
      </c>
      <c r="C5206" t="s">
        <v>1152</v>
      </c>
    </row>
    <row r="5207" spans="1:3" x14ac:dyDescent="0.45">
      <c r="A5207" t="s">
        <v>2753</v>
      </c>
      <c r="B5207">
        <v>6.8</v>
      </c>
      <c r="C5207" t="s">
        <v>5546</v>
      </c>
    </row>
    <row r="5208" spans="1:3" x14ac:dyDescent="0.45">
      <c r="A5208" t="s">
        <v>2754</v>
      </c>
      <c r="B5208">
        <v>6.9</v>
      </c>
      <c r="C5208" t="s">
        <v>6208</v>
      </c>
    </row>
    <row r="5209" spans="1:3" x14ac:dyDescent="0.45">
      <c r="A5209" t="s">
        <v>2754</v>
      </c>
      <c r="B5209">
        <v>6.9</v>
      </c>
      <c r="C5209" t="s">
        <v>1152</v>
      </c>
    </row>
    <row r="5210" spans="1:3" x14ac:dyDescent="0.45">
      <c r="A5210" t="s">
        <v>2754</v>
      </c>
      <c r="B5210">
        <v>6.9</v>
      </c>
      <c r="C5210" t="s">
        <v>6209</v>
      </c>
    </row>
    <row r="5211" spans="1:3" x14ac:dyDescent="0.45">
      <c r="A5211" t="s">
        <v>2755</v>
      </c>
      <c r="B5211">
        <v>7</v>
      </c>
      <c r="C5211" t="s">
        <v>1152</v>
      </c>
    </row>
    <row r="5212" spans="1:3" x14ac:dyDescent="0.45">
      <c r="A5212" t="s">
        <v>2757</v>
      </c>
      <c r="B5212">
        <v>5.5</v>
      </c>
      <c r="C5212" t="s">
        <v>451</v>
      </c>
    </row>
    <row r="5213" spans="1:3" x14ac:dyDescent="0.45">
      <c r="A5213" t="s">
        <v>2757</v>
      </c>
      <c r="B5213">
        <v>5.5</v>
      </c>
      <c r="C5213" t="s">
        <v>6206</v>
      </c>
    </row>
    <row r="5214" spans="1:3" x14ac:dyDescent="0.45">
      <c r="A5214" t="s">
        <v>2757</v>
      </c>
      <c r="B5214">
        <v>5.5</v>
      </c>
      <c r="C5214" t="s">
        <v>3824</v>
      </c>
    </row>
    <row r="5215" spans="1:3" x14ac:dyDescent="0.45">
      <c r="A5215" t="s">
        <v>2757</v>
      </c>
      <c r="B5215">
        <v>5.5</v>
      </c>
      <c r="C5215" t="s">
        <v>3302</v>
      </c>
    </row>
    <row r="5216" spans="1:3" x14ac:dyDescent="0.45">
      <c r="A5216" t="s">
        <v>2758</v>
      </c>
      <c r="B5216">
        <v>5.0999999999999996</v>
      </c>
      <c r="C5216" t="s">
        <v>565</v>
      </c>
    </row>
    <row r="5217" spans="1:3" x14ac:dyDescent="0.45">
      <c r="A5217" t="s">
        <v>2758</v>
      </c>
      <c r="B5217">
        <v>5.0999999999999996</v>
      </c>
      <c r="C5217" t="s">
        <v>5546</v>
      </c>
    </row>
    <row r="5218" spans="1:3" x14ac:dyDescent="0.45">
      <c r="A5218" t="s">
        <v>2758</v>
      </c>
      <c r="B5218">
        <v>5.0999999999999996</v>
      </c>
      <c r="C5218" t="s">
        <v>3824</v>
      </c>
    </row>
    <row r="5219" spans="1:3" x14ac:dyDescent="0.45">
      <c r="A5219" t="s">
        <v>2759</v>
      </c>
      <c r="B5219">
        <v>6.2</v>
      </c>
      <c r="C5219" t="s">
        <v>2124</v>
      </c>
    </row>
    <row r="5220" spans="1:3" x14ac:dyDescent="0.45">
      <c r="A5220" t="s">
        <v>2759</v>
      </c>
      <c r="B5220">
        <v>6.2</v>
      </c>
      <c r="C5220" t="s">
        <v>6203</v>
      </c>
    </row>
    <row r="5221" spans="1:3" x14ac:dyDescent="0.45">
      <c r="A5221" t="s">
        <v>2759</v>
      </c>
      <c r="B5221">
        <v>6.2</v>
      </c>
      <c r="C5221" t="s">
        <v>3302</v>
      </c>
    </row>
    <row r="5222" spans="1:3" x14ac:dyDescent="0.45">
      <c r="A5222" t="s">
        <v>2761</v>
      </c>
      <c r="B5222">
        <v>5.9</v>
      </c>
      <c r="C5222" t="s">
        <v>320</v>
      </c>
    </row>
    <row r="5223" spans="1:3" x14ac:dyDescent="0.45">
      <c r="A5223" t="s">
        <v>2761</v>
      </c>
      <c r="B5223">
        <v>5.9</v>
      </c>
      <c r="C5223" t="s">
        <v>1152</v>
      </c>
    </row>
    <row r="5224" spans="1:3" x14ac:dyDescent="0.45">
      <c r="A5224" t="s">
        <v>2761</v>
      </c>
      <c r="B5224">
        <v>5.9</v>
      </c>
      <c r="C5224" t="s">
        <v>3302</v>
      </c>
    </row>
    <row r="5225" spans="1:3" x14ac:dyDescent="0.45">
      <c r="A5225" t="s">
        <v>2763</v>
      </c>
      <c r="B5225">
        <v>5.2</v>
      </c>
      <c r="C5225" t="s">
        <v>565</v>
      </c>
    </row>
    <row r="5226" spans="1:3" x14ac:dyDescent="0.45">
      <c r="A5226" t="s">
        <v>2763</v>
      </c>
      <c r="B5226">
        <v>5.2</v>
      </c>
      <c r="C5226" t="s">
        <v>1152</v>
      </c>
    </row>
    <row r="5227" spans="1:3" x14ac:dyDescent="0.45">
      <c r="A5227" t="s">
        <v>2763</v>
      </c>
      <c r="B5227">
        <v>5.2</v>
      </c>
      <c r="C5227" t="s">
        <v>5546</v>
      </c>
    </row>
    <row r="5228" spans="1:3" x14ac:dyDescent="0.45">
      <c r="A5228" t="s">
        <v>2764</v>
      </c>
      <c r="B5228">
        <v>6.2</v>
      </c>
      <c r="C5228" t="s">
        <v>565</v>
      </c>
    </row>
    <row r="5229" spans="1:3" x14ac:dyDescent="0.45">
      <c r="A5229" t="s">
        <v>2764</v>
      </c>
      <c r="B5229">
        <v>6.2</v>
      </c>
      <c r="C5229" t="s">
        <v>5546</v>
      </c>
    </row>
    <row r="5230" spans="1:3" x14ac:dyDescent="0.45">
      <c r="A5230" t="s">
        <v>2766</v>
      </c>
      <c r="B5230">
        <v>5.5</v>
      </c>
      <c r="C5230" t="s">
        <v>565</v>
      </c>
    </row>
    <row r="5231" spans="1:3" x14ac:dyDescent="0.45">
      <c r="A5231" t="s">
        <v>2766</v>
      </c>
      <c r="B5231">
        <v>5.5</v>
      </c>
      <c r="C5231" t="s">
        <v>1152</v>
      </c>
    </row>
    <row r="5232" spans="1:3" x14ac:dyDescent="0.45">
      <c r="A5232" t="s">
        <v>2766</v>
      </c>
      <c r="B5232">
        <v>5.5</v>
      </c>
      <c r="C5232" t="s">
        <v>5546</v>
      </c>
    </row>
    <row r="5233" spans="1:3" x14ac:dyDescent="0.45">
      <c r="A5233" t="s">
        <v>2766</v>
      </c>
      <c r="B5233">
        <v>5.5</v>
      </c>
      <c r="C5233" t="s">
        <v>6205</v>
      </c>
    </row>
    <row r="5234" spans="1:3" x14ac:dyDescent="0.45">
      <c r="A5234" t="s">
        <v>2768</v>
      </c>
      <c r="B5234">
        <v>7.4</v>
      </c>
      <c r="C5234" t="s">
        <v>6206</v>
      </c>
    </row>
    <row r="5235" spans="1:3" x14ac:dyDescent="0.45">
      <c r="A5235" t="s">
        <v>2768</v>
      </c>
      <c r="B5235">
        <v>7.4</v>
      </c>
      <c r="C5235" t="s">
        <v>1152</v>
      </c>
    </row>
    <row r="5236" spans="1:3" x14ac:dyDescent="0.45">
      <c r="A5236" t="s">
        <v>2768</v>
      </c>
      <c r="B5236">
        <v>7.4</v>
      </c>
      <c r="C5236" t="s">
        <v>5546</v>
      </c>
    </row>
    <row r="5237" spans="1:3" x14ac:dyDescent="0.45">
      <c r="A5237" t="s">
        <v>2768</v>
      </c>
      <c r="B5237">
        <v>7.4</v>
      </c>
      <c r="C5237" t="s">
        <v>3302</v>
      </c>
    </row>
    <row r="5238" spans="1:3" x14ac:dyDescent="0.45">
      <c r="A5238" t="s">
        <v>2770</v>
      </c>
      <c r="B5238">
        <v>4.4000000000000004</v>
      </c>
      <c r="C5238" t="s">
        <v>451</v>
      </c>
    </row>
    <row r="5239" spans="1:3" x14ac:dyDescent="0.45">
      <c r="A5239" t="s">
        <v>2770</v>
      </c>
      <c r="B5239">
        <v>4.4000000000000004</v>
      </c>
      <c r="C5239" t="s">
        <v>2124</v>
      </c>
    </row>
    <row r="5240" spans="1:3" x14ac:dyDescent="0.45">
      <c r="A5240" t="s">
        <v>2770</v>
      </c>
      <c r="B5240">
        <v>4.4000000000000004</v>
      </c>
      <c r="C5240" t="s">
        <v>3824</v>
      </c>
    </row>
    <row r="5241" spans="1:3" x14ac:dyDescent="0.45">
      <c r="A5241" t="s">
        <v>2770</v>
      </c>
      <c r="B5241">
        <v>4.4000000000000004</v>
      </c>
      <c r="C5241" t="s">
        <v>3302</v>
      </c>
    </row>
    <row r="5242" spans="1:3" x14ac:dyDescent="0.45">
      <c r="A5242" t="s">
        <v>2772</v>
      </c>
      <c r="B5242">
        <v>6.3</v>
      </c>
      <c r="C5242" t="s">
        <v>451</v>
      </c>
    </row>
    <row r="5243" spans="1:3" x14ac:dyDescent="0.45">
      <c r="A5243" t="s">
        <v>2772</v>
      </c>
      <c r="B5243">
        <v>6.3</v>
      </c>
      <c r="C5243" t="s">
        <v>6206</v>
      </c>
    </row>
    <row r="5244" spans="1:3" x14ac:dyDescent="0.45">
      <c r="A5244" t="s">
        <v>2772</v>
      </c>
      <c r="B5244">
        <v>6.3</v>
      </c>
      <c r="C5244" t="s">
        <v>1152</v>
      </c>
    </row>
    <row r="5245" spans="1:3" x14ac:dyDescent="0.45">
      <c r="A5245" t="s">
        <v>2772</v>
      </c>
      <c r="B5245">
        <v>6.3</v>
      </c>
      <c r="C5245" t="s">
        <v>3302</v>
      </c>
    </row>
    <row r="5246" spans="1:3" x14ac:dyDescent="0.45">
      <c r="A5246" t="s">
        <v>2773</v>
      </c>
      <c r="B5246">
        <v>6.1</v>
      </c>
      <c r="C5246" t="s">
        <v>451</v>
      </c>
    </row>
    <row r="5247" spans="1:3" x14ac:dyDescent="0.45">
      <c r="A5247" t="s">
        <v>2773</v>
      </c>
      <c r="B5247">
        <v>6.1</v>
      </c>
      <c r="C5247" t="s">
        <v>6206</v>
      </c>
    </row>
    <row r="5248" spans="1:3" x14ac:dyDescent="0.45">
      <c r="A5248" t="s">
        <v>2773</v>
      </c>
      <c r="B5248">
        <v>6.1</v>
      </c>
      <c r="C5248" t="s">
        <v>3302</v>
      </c>
    </row>
    <row r="5249" spans="1:3" x14ac:dyDescent="0.45">
      <c r="A5249" t="s">
        <v>2776</v>
      </c>
      <c r="B5249">
        <v>5.3</v>
      </c>
      <c r="C5249" t="s">
        <v>451</v>
      </c>
    </row>
    <row r="5250" spans="1:3" x14ac:dyDescent="0.45">
      <c r="A5250" t="s">
        <v>2776</v>
      </c>
      <c r="B5250">
        <v>5.3</v>
      </c>
      <c r="C5250" t="s">
        <v>320</v>
      </c>
    </row>
    <row r="5251" spans="1:3" x14ac:dyDescent="0.45">
      <c r="A5251" t="s">
        <v>2776</v>
      </c>
      <c r="B5251">
        <v>5.3</v>
      </c>
      <c r="C5251" t="s">
        <v>6206</v>
      </c>
    </row>
    <row r="5252" spans="1:3" x14ac:dyDescent="0.45">
      <c r="A5252" t="s">
        <v>2776</v>
      </c>
      <c r="B5252">
        <v>5.3</v>
      </c>
      <c r="C5252" t="s">
        <v>1152</v>
      </c>
    </row>
    <row r="5253" spans="1:3" x14ac:dyDescent="0.45">
      <c r="A5253" t="s">
        <v>2776</v>
      </c>
      <c r="B5253">
        <v>5.3</v>
      </c>
      <c r="C5253" t="s">
        <v>5546</v>
      </c>
    </row>
    <row r="5254" spans="1:3" x14ac:dyDescent="0.45">
      <c r="A5254" t="s">
        <v>2779</v>
      </c>
      <c r="B5254">
        <v>5.4</v>
      </c>
      <c r="C5254" t="s">
        <v>451</v>
      </c>
    </row>
    <row r="5255" spans="1:3" x14ac:dyDescent="0.45">
      <c r="A5255" t="s">
        <v>2779</v>
      </c>
      <c r="B5255">
        <v>5.4</v>
      </c>
      <c r="C5255" t="s">
        <v>565</v>
      </c>
    </row>
    <row r="5256" spans="1:3" x14ac:dyDescent="0.45">
      <c r="A5256" t="s">
        <v>2779</v>
      </c>
      <c r="B5256">
        <v>5.4</v>
      </c>
      <c r="C5256" t="s">
        <v>2124</v>
      </c>
    </row>
    <row r="5257" spans="1:3" x14ac:dyDescent="0.45">
      <c r="A5257" t="s">
        <v>2780</v>
      </c>
      <c r="B5257">
        <v>6.7</v>
      </c>
      <c r="C5257" t="s">
        <v>565</v>
      </c>
    </row>
    <row r="5258" spans="1:3" x14ac:dyDescent="0.45">
      <c r="A5258" t="s">
        <v>2780</v>
      </c>
      <c r="B5258">
        <v>6.7</v>
      </c>
      <c r="C5258" t="s">
        <v>1152</v>
      </c>
    </row>
    <row r="5259" spans="1:3" x14ac:dyDescent="0.45">
      <c r="A5259" t="s">
        <v>2780</v>
      </c>
      <c r="B5259">
        <v>6.7</v>
      </c>
      <c r="C5259" t="s">
        <v>5546</v>
      </c>
    </row>
    <row r="5260" spans="1:3" x14ac:dyDescent="0.45">
      <c r="A5260" t="s">
        <v>2781</v>
      </c>
      <c r="B5260">
        <v>5.9</v>
      </c>
      <c r="C5260" t="s">
        <v>6206</v>
      </c>
    </row>
    <row r="5261" spans="1:3" x14ac:dyDescent="0.45">
      <c r="A5261" t="s">
        <v>2781</v>
      </c>
      <c r="B5261">
        <v>5.9</v>
      </c>
      <c r="C5261" t="s">
        <v>1152</v>
      </c>
    </row>
    <row r="5262" spans="1:3" x14ac:dyDescent="0.45">
      <c r="A5262" t="s">
        <v>2781</v>
      </c>
      <c r="B5262">
        <v>5.9</v>
      </c>
      <c r="C5262" t="s">
        <v>6203</v>
      </c>
    </row>
    <row r="5263" spans="1:3" x14ac:dyDescent="0.45">
      <c r="A5263" t="s">
        <v>2781</v>
      </c>
      <c r="B5263">
        <v>5.9</v>
      </c>
      <c r="C5263" t="s">
        <v>3302</v>
      </c>
    </row>
    <row r="5264" spans="1:3" x14ac:dyDescent="0.45">
      <c r="A5264" t="s">
        <v>2783</v>
      </c>
      <c r="B5264">
        <v>7.3</v>
      </c>
      <c r="C5264" t="s">
        <v>1152</v>
      </c>
    </row>
    <row r="5265" spans="1:3" x14ac:dyDescent="0.45">
      <c r="A5265" t="s">
        <v>2784</v>
      </c>
      <c r="B5265">
        <v>5.5</v>
      </c>
      <c r="C5265" t="s">
        <v>565</v>
      </c>
    </row>
    <row r="5266" spans="1:3" x14ac:dyDescent="0.45">
      <c r="A5266" t="s">
        <v>2784</v>
      </c>
      <c r="B5266">
        <v>5.5</v>
      </c>
      <c r="C5266" t="s">
        <v>6206</v>
      </c>
    </row>
    <row r="5267" spans="1:3" x14ac:dyDescent="0.45">
      <c r="A5267" t="s">
        <v>2784</v>
      </c>
      <c r="B5267">
        <v>5.5</v>
      </c>
      <c r="C5267" t="s">
        <v>3302</v>
      </c>
    </row>
    <row r="5268" spans="1:3" x14ac:dyDescent="0.45">
      <c r="A5268" t="s">
        <v>2786</v>
      </c>
      <c r="B5268">
        <v>5.8</v>
      </c>
      <c r="C5268" t="s">
        <v>1152</v>
      </c>
    </row>
    <row r="5269" spans="1:3" x14ac:dyDescent="0.45">
      <c r="A5269" t="s">
        <v>2786</v>
      </c>
      <c r="B5269">
        <v>5.8</v>
      </c>
      <c r="C5269" t="s">
        <v>2124</v>
      </c>
    </row>
    <row r="5270" spans="1:3" x14ac:dyDescent="0.45">
      <c r="A5270" t="s">
        <v>2786</v>
      </c>
      <c r="B5270">
        <v>5.8</v>
      </c>
      <c r="C5270" t="s">
        <v>3824</v>
      </c>
    </row>
    <row r="5271" spans="1:3" x14ac:dyDescent="0.45">
      <c r="A5271" t="s">
        <v>2788</v>
      </c>
      <c r="B5271">
        <v>4.5999999999999996</v>
      </c>
      <c r="C5271" t="s">
        <v>451</v>
      </c>
    </row>
    <row r="5272" spans="1:3" x14ac:dyDescent="0.45">
      <c r="A5272" t="s">
        <v>2788</v>
      </c>
      <c r="B5272">
        <v>4.5999999999999996</v>
      </c>
      <c r="C5272" t="s">
        <v>320</v>
      </c>
    </row>
    <row r="5273" spans="1:3" x14ac:dyDescent="0.45">
      <c r="A5273" t="s">
        <v>2788</v>
      </c>
      <c r="B5273">
        <v>4.5999999999999996</v>
      </c>
      <c r="C5273" t="s">
        <v>565</v>
      </c>
    </row>
    <row r="5274" spans="1:3" x14ac:dyDescent="0.45">
      <c r="A5274" t="s">
        <v>2788</v>
      </c>
      <c r="B5274">
        <v>4.5999999999999996</v>
      </c>
      <c r="C5274" t="s">
        <v>5546</v>
      </c>
    </row>
    <row r="5275" spans="1:3" x14ac:dyDescent="0.45">
      <c r="A5275" t="s">
        <v>2788</v>
      </c>
      <c r="B5275">
        <v>4.5999999999999996</v>
      </c>
      <c r="C5275" t="s">
        <v>3824</v>
      </c>
    </row>
    <row r="5276" spans="1:3" x14ac:dyDescent="0.45">
      <c r="A5276" t="s">
        <v>2790</v>
      </c>
      <c r="B5276">
        <v>6.7</v>
      </c>
      <c r="C5276" t="s">
        <v>6206</v>
      </c>
    </row>
    <row r="5277" spans="1:3" x14ac:dyDescent="0.45">
      <c r="A5277" t="s">
        <v>2790</v>
      </c>
      <c r="B5277">
        <v>6.7</v>
      </c>
      <c r="C5277" t="s">
        <v>1152</v>
      </c>
    </row>
    <row r="5278" spans="1:3" x14ac:dyDescent="0.45">
      <c r="A5278" t="s">
        <v>2790</v>
      </c>
      <c r="B5278">
        <v>6.7</v>
      </c>
      <c r="C5278" t="s">
        <v>3302</v>
      </c>
    </row>
    <row r="5279" spans="1:3" x14ac:dyDescent="0.45">
      <c r="A5279" t="s">
        <v>2793</v>
      </c>
      <c r="B5279">
        <v>5.0999999999999996</v>
      </c>
      <c r="C5279" t="s">
        <v>320</v>
      </c>
    </row>
    <row r="5280" spans="1:3" x14ac:dyDescent="0.45">
      <c r="A5280" t="s">
        <v>2793</v>
      </c>
      <c r="B5280">
        <v>5.0999999999999996</v>
      </c>
      <c r="C5280" t="s">
        <v>2124</v>
      </c>
    </row>
    <row r="5281" spans="1:3" x14ac:dyDescent="0.45">
      <c r="A5281" t="s">
        <v>2793</v>
      </c>
      <c r="B5281">
        <v>5.0999999999999996</v>
      </c>
      <c r="C5281" t="s">
        <v>3302</v>
      </c>
    </row>
    <row r="5282" spans="1:3" x14ac:dyDescent="0.45">
      <c r="A5282" t="s">
        <v>2794</v>
      </c>
      <c r="B5282">
        <v>5.6</v>
      </c>
      <c r="C5282" t="s">
        <v>565</v>
      </c>
    </row>
    <row r="5283" spans="1:3" x14ac:dyDescent="0.45">
      <c r="A5283" t="s">
        <v>2794</v>
      </c>
      <c r="B5283">
        <v>5.6</v>
      </c>
      <c r="C5283" t="s">
        <v>5546</v>
      </c>
    </row>
    <row r="5284" spans="1:3" x14ac:dyDescent="0.45">
      <c r="A5284" t="s">
        <v>2795</v>
      </c>
      <c r="B5284">
        <v>7</v>
      </c>
      <c r="C5284" t="s">
        <v>1152</v>
      </c>
    </row>
    <row r="5285" spans="1:3" x14ac:dyDescent="0.45">
      <c r="A5285" t="s">
        <v>2795</v>
      </c>
      <c r="B5285">
        <v>7</v>
      </c>
      <c r="C5285" t="s">
        <v>6203</v>
      </c>
    </row>
    <row r="5286" spans="1:3" x14ac:dyDescent="0.45">
      <c r="A5286" t="s">
        <v>2795</v>
      </c>
      <c r="B5286">
        <v>7</v>
      </c>
      <c r="C5286" t="s">
        <v>5546</v>
      </c>
    </row>
    <row r="5287" spans="1:3" x14ac:dyDescent="0.45">
      <c r="A5287" t="s">
        <v>2795</v>
      </c>
      <c r="B5287">
        <v>7</v>
      </c>
      <c r="C5287" t="s">
        <v>3302</v>
      </c>
    </row>
    <row r="5288" spans="1:3" x14ac:dyDescent="0.45">
      <c r="A5288" t="s">
        <v>2796</v>
      </c>
      <c r="B5288">
        <v>6.4</v>
      </c>
      <c r="C5288" t="s">
        <v>565</v>
      </c>
    </row>
    <row r="5289" spans="1:3" x14ac:dyDescent="0.45">
      <c r="A5289" t="s">
        <v>2796</v>
      </c>
      <c r="B5289">
        <v>6.4</v>
      </c>
      <c r="C5289" t="s">
        <v>2124</v>
      </c>
    </row>
    <row r="5290" spans="1:3" x14ac:dyDescent="0.45">
      <c r="A5290" t="s">
        <v>2797</v>
      </c>
      <c r="B5290">
        <v>6.7</v>
      </c>
      <c r="C5290" t="s">
        <v>6208</v>
      </c>
    </row>
    <row r="5291" spans="1:3" x14ac:dyDescent="0.45">
      <c r="A5291" t="s">
        <v>2797</v>
      </c>
      <c r="B5291">
        <v>6.7</v>
      </c>
      <c r="C5291" t="s">
        <v>1152</v>
      </c>
    </row>
    <row r="5292" spans="1:3" x14ac:dyDescent="0.45">
      <c r="A5292" t="s">
        <v>2797</v>
      </c>
      <c r="B5292">
        <v>6.7</v>
      </c>
      <c r="C5292" t="s">
        <v>6204</v>
      </c>
    </row>
    <row r="5293" spans="1:3" x14ac:dyDescent="0.45">
      <c r="A5293" t="s">
        <v>2797</v>
      </c>
      <c r="B5293">
        <v>6.7</v>
      </c>
      <c r="C5293" t="s">
        <v>5546</v>
      </c>
    </row>
    <row r="5294" spans="1:3" x14ac:dyDescent="0.45">
      <c r="A5294" t="s">
        <v>2799</v>
      </c>
      <c r="B5294">
        <v>4.0999999999999996</v>
      </c>
      <c r="C5294" t="s">
        <v>451</v>
      </c>
    </row>
    <row r="5295" spans="1:3" x14ac:dyDescent="0.45">
      <c r="A5295" t="s">
        <v>2799</v>
      </c>
      <c r="B5295">
        <v>4.0999999999999996</v>
      </c>
      <c r="C5295" t="s">
        <v>320</v>
      </c>
    </row>
    <row r="5296" spans="1:3" x14ac:dyDescent="0.45">
      <c r="A5296" t="s">
        <v>2799</v>
      </c>
      <c r="B5296">
        <v>4.0999999999999996</v>
      </c>
      <c r="C5296" t="s">
        <v>3824</v>
      </c>
    </row>
    <row r="5297" spans="1:3" x14ac:dyDescent="0.45">
      <c r="A5297" t="s">
        <v>2800</v>
      </c>
      <c r="B5297">
        <v>5.5</v>
      </c>
      <c r="C5297" t="s">
        <v>1152</v>
      </c>
    </row>
    <row r="5298" spans="1:3" x14ac:dyDescent="0.45">
      <c r="A5298" t="s">
        <v>2800</v>
      </c>
      <c r="B5298">
        <v>5.5</v>
      </c>
      <c r="C5298" t="s">
        <v>6199</v>
      </c>
    </row>
    <row r="5299" spans="1:3" x14ac:dyDescent="0.45">
      <c r="A5299" t="s">
        <v>2800</v>
      </c>
      <c r="B5299">
        <v>5.5</v>
      </c>
      <c r="C5299" t="s">
        <v>3302</v>
      </c>
    </row>
    <row r="5300" spans="1:3" x14ac:dyDescent="0.45">
      <c r="A5300" t="s">
        <v>2802</v>
      </c>
      <c r="B5300">
        <v>6.4</v>
      </c>
      <c r="C5300" t="s">
        <v>451</v>
      </c>
    </row>
    <row r="5301" spans="1:3" x14ac:dyDescent="0.45">
      <c r="A5301" t="s">
        <v>2802</v>
      </c>
      <c r="B5301">
        <v>6.4</v>
      </c>
      <c r="C5301" t="s">
        <v>6206</v>
      </c>
    </row>
    <row r="5302" spans="1:3" x14ac:dyDescent="0.45">
      <c r="A5302" t="s">
        <v>2802</v>
      </c>
      <c r="B5302">
        <v>6.4</v>
      </c>
      <c r="C5302" t="s">
        <v>3302</v>
      </c>
    </row>
    <row r="5303" spans="1:3" x14ac:dyDescent="0.45">
      <c r="A5303" t="s">
        <v>2804</v>
      </c>
      <c r="B5303">
        <v>4.8</v>
      </c>
      <c r="C5303" t="s">
        <v>1152</v>
      </c>
    </row>
    <row r="5304" spans="1:3" x14ac:dyDescent="0.45">
      <c r="A5304" t="s">
        <v>2804</v>
      </c>
      <c r="B5304">
        <v>4.8</v>
      </c>
      <c r="C5304" t="s">
        <v>2124</v>
      </c>
    </row>
    <row r="5305" spans="1:3" x14ac:dyDescent="0.45">
      <c r="A5305" t="s">
        <v>2804</v>
      </c>
      <c r="B5305">
        <v>4.8</v>
      </c>
      <c r="C5305" t="s">
        <v>3824</v>
      </c>
    </row>
    <row r="5306" spans="1:3" x14ac:dyDescent="0.45">
      <c r="A5306" t="s">
        <v>2804</v>
      </c>
      <c r="B5306">
        <v>4.8</v>
      </c>
      <c r="C5306" t="s">
        <v>3302</v>
      </c>
    </row>
    <row r="5307" spans="1:3" x14ac:dyDescent="0.45">
      <c r="A5307" t="s">
        <v>2806</v>
      </c>
      <c r="B5307">
        <v>6.1</v>
      </c>
      <c r="C5307" t="s">
        <v>565</v>
      </c>
    </row>
    <row r="5308" spans="1:3" x14ac:dyDescent="0.45">
      <c r="A5308" t="s">
        <v>2806</v>
      </c>
      <c r="B5308">
        <v>6.1</v>
      </c>
      <c r="C5308" t="s">
        <v>5546</v>
      </c>
    </row>
    <row r="5309" spans="1:3" x14ac:dyDescent="0.45">
      <c r="A5309" t="s">
        <v>2808</v>
      </c>
      <c r="B5309">
        <v>4.8</v>
      </c>
      <c r="C5309" t="s">
        <v>6200</v>
      </c>
    </row>
    <row r="5310" spans="1:3" x14ac:dyDescent="0.45">
      <c r="A5310" t="s">
        <v>2808</v>
      </c>
      <c r="B5310">
        <v>4.8</v>
      </c>
      <c r="C5310" t="s">
        <v>565</v>
      </c>
    </row>
    <row r="5311" spans="1:3" x14ac:dyDescent="0.45">
      <c r="A5311" t="s">
        <v>2808</v>
      </c>
      <c r="B5311">
        <v>4.8</v>
      </c>
      <c r="C5311" t="s">
        <v>6201</v>
      </c>
    </row>
    <row r="5312" spans="1:3" x14ac:dyDescent="0.45">
      <c r="A5312" t="s">
        <v>2809</v>
      </c>
      <c r="B5312">
        <v>7</v>
      </c>
      <c r="C5312" t="s">
        <v>1152</v>
      </c>
    </row>
    <row r="5313" spans="1:3" x14ac:dyDescent="0.45">
      <c r="A5313" t="s">
        <v>2811</v>
      </c>
      <c r="B5313">
        <v>6.8</v>
      </c>
      <c r="C5313" t="s">
        <v>320</v>
      </c>
    </row>
    <row r="5314" spans="1:3" x14ac:dyDescent="0.45">
      <c r="A5314" t="s">
        <v>2811</v>
      </c>
      <c r="B5314">
        <v>6.8</v>
      </c>
      <c r="C5314" t="s">
        <v>6199</v>
      </c>
    </row>
    <row r="5315" spans="1:3" x14ac:dyDescent="0.45">
      <c r="A5315" t="s">
        <v>2811</v>
      </c>
      <c r="B5315">
        <v>6.8</v>
      </c>
      <c r="C5315" t="s">
        <v>6203</v>
      </c>
    </row>
    <row r="5316" spans="1:3" x14ac:dyDescent="0.45">
      <c r="A5316" t="s">
        <v>2815</v>
      </c>
      <c r="B5316">
        <v>5.6</v>
      </c>
      <c r="C5316" t="s">
        <v>6206</v>
      </c>
    </row>
    <row r="5317" spans="1:3" x14ac:dyDescent="0.45">
      <c r="A5317" t="s">
        <v>2815</v>
      </c>
      <c r="B5317">
        <v>5.6</v>
      </c>
      <c r="C5317" t="s">
        <v>3302</v>
      </c>
    </row>
    <row r="5318" spans="1:3" x14ac:dyDescent="0.45">
      <c r="A5318" t="s">
        <v>2816</v>
      </c>
      <c r="B5318">
        <v>6.1</v>
      </c>
      <c r="C5318" t="s">
        <v>451</v>
      </c>
    </row>
    <row r="5319" spans="1:3" x14ac:dyDescent="0.45">
      <c r="A5319" t="s">
        <v>2816</v>
      </c>
      <c r="B5319">
        <v>6.1</v>
      </c>
      <c r="C5319" t="s">
        <v>6206</v>
      </c>
    </row>
    <row r="5320" spans="1:3" x14ac:dyDescent="0.45">
      <c r="A5320" t="s">
        <v>2816</v>
      </c>
      <c r="B5320">
        <v>6.1</v>
      </c>
      <c r="C5320" t="s">
        <v>1152</v>
      </c>
    </row>
    <row r="5321" spans="1:3" x14ac:dyDescent="0.45">
      <c r="A5321" t="s">
        <v>2816</v>
      </c>
      <c r="B5321">
        <v>6.1</v>
      </c>
      <c r="C5321" t="s">
        <v>3302</v>
      </c>
    </row>
    <row r="5322" spans="1:3" x14ac:dyDescent="0.45">
      <c r="A5322" t="s">
        <v>2817</v>
      </c>
      <c r="B5322">
        <v>7.9</v>
      </c>
      <c r="C5322" t="s">
        <v>1152</v>
      </c>
    </row>
    <row r="5323" spans="1:3" x14ac:dyDescent="0.45">
      <c r="A5323" t="s">
        <v>2817</v>
      </c>
      <c r="B5323">
        <v>7.9</v>
      </c>
      <c r="C5323" t="s">
        <v>6204</v>
      </c>
    </row>
    <row r="5324" spans="1:3" x14ac:dyDescent="0.45">
      <c r="A5324" t="s">
        <v>2817</v>
      </c>
      <c r="B5324">
        <v>7.9</v>
      </c>
      <c r="C5324" t="s">
        <v>6207</v>
      </c>
    </row>
    <row r="5325" spans="1:3" x14ac:dyDescent="0.45">
      <c r="A5325" t="s">
        <v>2819</v>
      </c>
      <c r="B5325">
        <v>8.4</v>
      </c>
      <c r="C5325" t="s">
        <v>6206</v>
      </c>
    </row>
    <row r="5326" spans="1:3" x14ac:dyDescent="0.45">
      <c r="A5326" t="s">
        <v>2819</v>
      </c>
      <c r="B5326">
        <v>8.4</v>
      </c>
      <c r="C5326" t="s">
        <v>1152</v>
      </c>
    </row>
    <row r="5327" spans="1:3" x14ac:dyDescent="0.45">
      <c r="A5327" t="s">
        <v>2821</v>
      </c>
      <c r="B5327">
        <v>6.5</v>
      </c>
      <c r="C5327" t="s">
        <v>451</v>
      </c>
    </row>
    <row r="5328" spans="1:3" x14ac:dyDescent="0.45">
      <c r="A5328" t="s">
        <v>2821</v>
      </c>
      <c r="B5328">
        <v>6.5</v>
      </c>
      <c r="C5328" t="s">
        <v>6206</v>
      </c>
    </row>
    <row r="5329" spans="1:3" x14ac:dyDescent="0.45">
      <c r="A5329" t="s">
        <v>2821</v>
      </c>
      <c r="B5329">
        <v>6.5</v>
      </c>
      <c r="C5329" t="s">
        <v>1152</v>
      </c>
    </row>
    <row r="5330" spans="1:3" x14ac:dyDescent="0.45">
      <c r="A5330" t="s">
        <v>2821</v>
      </c>
      <c r="B5330">
        <v>6.5</v>
      </c>
      <c r="C5330" t="s">
        <v>3302</v>
      </c>
    </row>
    <row r="5331" spans="1:3" x14ac:dyDescent="0.45">
      <c r="A5331" t="s">
        <v>2823</v>
      </c>
      <c r="B5331">
        <v>7.1</v>
      </c>
      <c r="C5331" t="s">
        <v>1152</v>
      </c>
    </row>
    <row r="5332" spans="1:3" x14ac:dyDescent="0.45">
      <c r="A5332" t="s">
        <v>2823</v>
      </c>
      <c r="B5332">
        <v>7.1</v>
      </c>
      <c r="C5332" t="s">
        <v>5546</v>
      </c>
    </row>
    <row r="5333" spans="1:3" x14ac:dyDescent="0.45">
      <c r="A5333" t="s">
        <v>2824</v>
      </c>
      <c r="B5333">
        <v>6.6</v>
      </c>
      <c r="C5333" t="s">
        <v>451</v>
      </c>
    </row>
    <row r="5334" spans="1:3" x14ac:dyDescent="0.45">
      <c r="A5334" t="s">
        <v>2824</v>
      </c>
      <c r="B5334">
        <v>6.6</v>
      </c>
      <c r="C5334" t="s">
        <v>6206</v>
      </c>
    </row>
    <row r="5335" spans="1:3" x14ac:dyDescent="0.45">
      <c r="A5335" t="s">
        <v>2824</v>
      </c>
      <c r="B5335">
        <v>6.6</v>
      </c>
      <c r="C5335" t="s">
        <v>1152</v>
      </c>
    </row>
    <row r="5336" spans="1:3" x14ac:dyDescent="0.45">
      <c r="A5336" t="s">
        <v>2824</v>
      </c>
      <c r="B5336">
        <v>6.6</v>
      </c>
      <c r="C5336" t="s">
        <v>5546</v>
      </c>
    </row>
    <row r="5337" spans="1:3" x14ac:dyDescent="0.45">
      <c r="A5337" t="s">
        <v>2824</v>
      </c>
      <c r="B5337">
        <v>6.6</v>
      </c>
      <c r="C5337" t="s">
        <v>3302</v>
      </c>
    </row>
    <row r="5338" spans="1:3" x14ac:dyDescent="0.45">
      <c r="A5338" t="s">
        <v>2825</v>
      </c>
      <c r="B5338">
        <v>7</v>
      </c>
      <c r="C5338" t="s">
        <v>6208</v>
      </c>
    </row>
    <row r="5339" spans="1:3" x14ac:dyDescent="0.45">
      <c r="A5339" t="s">
        <v>2825</v>
      </c>
      <c r="B5339">
        <v>7</v>
      </c>
      <c r="C5339" t="s">
        <v>1152</v>
      </c>
    </row>
    <row r="5340" spans="1:3" x14ac:dyDescent="0.45">
      <c r="A5340" t="s">
        <v>2825</v>
      </c>
      <c r="B5340">
        <v>7</v>
      </c>
      <c r="C5340" t="s">
        <v>5546</v>
      </c>
    </row>
    <row r="5341" spans="1:3" x14ac:dyDescent="0.45">
      <c r="A5341" t="s">
        <v>2827</v>
      </c>
      <c r="B5341">
        <v>5.6</v>
      </c>
      <c r="C5341" t="s">
        <v>451</v>
      </c>
    </row>
    <row r="5342" spans="1:3" x14ac:dyDescent="0.45">
      <c r="A5342" t="s">
        <v>2827</v>
      </c>
      <c r="B5342">
        <v>5.6</v>
      </c>
      <c r="C5342" t="s">
        <v>1152</v>
      </c>
    </row>
    <row r="5343" spans="1:3" x14ac:dyDescent="0.45">
      <c r="A5343" t="s">
        <v>2827</v>
      </c>
      <c r="B5343">
        <v>5.6</v>
      </c>
      <c r="C5343" t="s">
        <v>6199</v>
      </c>
    </row>
    <row r="5344" spans="1:3" x14ac:dyDescent="0.45">
      <c r="A5344" t="s">
        <v>2829</v>
      </c>
      <c r="B5344">
        <v>4.8</v>
      </c>
      <c r="C5344" t="s">
        <v>451</v>
      </c>
    </row>
    <row r="5345" spans="1:3" x14ac:dyDescent="0.45">
      <c r="A5345" t="s">
        <v>2829</v>
      </c>
      <c r="B5345">
        <v>4.8</v>
      </c>
      <c r="C5345" t="s">
        <v>320</v>
      </c>
    </row>
    <row r="5346" spans="1:3" x14ac:dyDescent="0.45">
      <c r="A5346" t="s">
        <v>2832</v>
      </c>
      <c r="B5346">
        <v>7.5</v>
      </c>
      <c r="C5346" t="s">
        <v>6208</v>
      </c>
    </row>
    <row r="5347" spans="1:3" x14ac:dyDescent="0.45">
      <c r="A5347" t="s">
        <v>2832</v>
      </c>
      <c r="B5347">
        <v>7.5</v>
      </c>
      <c r="C5347" t="s">
        <v>6206</v>
      </c>
    </row>
    <row r="5348" spans="1:3" x14ac:dyDescent="0.45">
      <c r="A5348" t="s">
        <v>2832</v>
      </c>
      <c r="B5348">
        <v>7.5</v>
      </c>
      <c r="C5348" t="s">
        <v>1152</v>
      </c>
    </row>
    <row r="5349" spans="1:3" x14ac:dyDescent="0.45">
      <c r="A5349" t="s">
        <v>2832</v>
      </c>
      <c r="B5349">
        <v>7.5</v>
      </c>
      <c r="C5349" t="s">
        <v>6204</v>
      </c>
    </row>
    <row r="5350" spans="1:3" x14ac:dyDescent="0.45">
      <c r="A5350" t="s">
        <v>2832</v>
      </c>
      <c r="B5350">
        <v>7.5</v>
      </c>
      <c r="C5350" t="s">
        <v>4585</v>
      </c>
    </row>
    <row r="5351" spans="1:3" x14ac:dyDescent="0.45">
      <c r="A5351" t="s">
        <v>2834</v>
      </c>
      <c r="B5351">
        <v>6</v>
      </c>
      <c r="C5351" t="s">
        <v>451</v>
      </c>
    </row>
    <row r="5352" spans="1:3" x14ac:dyDescent="0.45">
      <c r="A5352" t="s">
        <v>2834</v>
      </c>
      <c r="B5352">
        <v>6</v>
      </c>
      <c r="C5352" t="s">
        <v>320</v>
      </c>
    </row>
    <row r="5353" spans="1:3" x14ac:dyDescent="0.45">
      <c r="A5353" t="s">
        <v>2834</v>
      </c>
      <c r="B5353">
        <v>6</v>
      </c>
      <c r="C5353" t="s">
        <v>1152</v>
      </c>
    </row>
    <row r="5354" spans="1:3" x14ac:dyDescent="0.45">
      <c r="A5354" t="s">
        <v>2834</v>
      </c>
      <c r="B5354">
        <v>6</v>
      </c>
      <c r="C5354" t="s">
        <v>6204</v>
      </c>
    </row>
    <row r="5355" spans="1:3" x14ac:dyDescent="0.45">
      <c r="A5355" t="s">
        <v>2834</v>
      </c>
      <c r="B5355">
        <v>6</v>
      </c>
      <c r="C5355" t="s">
        <v>6207</v>
      </c>
    </row>
    <row r="5356" spans="1:3" x14ac:dyDescent="0.45">
      <c r="A5356" t="s">
        <v>2837</v>
      </c>
      <c r="B5356">
        <v>6.8</v>
      </c>
      <c r="C5356" t="s">
        <v>451</v>
      </c>
    </row>
    <row r="5357" spans="1:3" x14ac:dyDescent="0.45">
      <c r="A5357" t="s">
        <v>2837</v>
      </c>
      <c r="B5357">
        <v>6.8</v>
      </c>
      <c r="C5357" t="s">
        <v>6208</v>
      </c>
    </row>
    <row r="5358" spans="1:3" x14ac:dyDescent="0.45">
      <c r="A5358" t="s">
        <v>2837</v>
      </c>
      <c r="B5358">
        <v>6.8</v>
      </c>
      <c r="C5358" t="s">
        <v>6206</v>
      </c>
    </row>
    <row r="5359" spans="1:3" x14ac:dyDescent="0.45">
      <c r="A5359" t="s">
        <v>2837</v>
      </c>
      <c r="B5359">
        <v>6.8</v>
      </c>
      <c r="C5359" t="s">
        <v>1152</v>
      </c>
    </row>
    <row r="5360" spans="1:3" x14ac:dyDescent="0.45">
      <c r="A5360" t="s">
        <v>2841</v>
      </c>
      <c r="B5360">
        <v>6.5</v>
      </c>
      <c r="C5360" t="s">
        <v>565</v>
      </c>
    </row>
    <row r="5361" spans="1:3" x14ac:dyDescent="0.45">
      <c r="A5361" t="s">
        <v>2841</v>
      </c>
      <c r="B5361">
        <v>6.5</v>
      </c>
      <c r="C5361" t="s">
        <v>6209</v>
      </c>
    </row>
    <row r="5362" spans="1:3" x14ac:dyDescent="0.45">
      <c r="A5362" t="s">
        <v>2843</v>
      </c>
      <c r="B5362">
        <v>7.9</v>
      </c>
      <c r="C5362" t="s">
        <v>6208</v>
      </c>
    </row>
    <row r="5363" spans="1:3" x14ac:dyDescent="0.45">
      <c r="A5363" t="s">
        <v>2843</v>
      </c>
      <c r="B5363">
        <v>7.9</v>
      </c>
      <c r="C5363" t="s">
        <v>1152</v>
      </c>
    </row>
    <row r="5364" spans="1:3" x14ac:dyDescent="0.45">
      <c r="A5364" t="s">
        <v>2843</v>
      </c>
      <c r="B5364">
        <v>7.9</v>
      </c>
      <c r="C5364" t="s">
        <v>6209</v>
      </c>
    </row>
    <row r="5365" spans="1:3" x14ac:dyDescent="0.45">
      <c r="A5365" t="s">
        <v>2843</v>
      </c>
      <c r="B5365">
        <v>7.9</v>
      </c>
      <c r="C5365" t="s">
        <v>5546</v>
      </c>
    </row>
    <row r="5366" spans="1:3" x14ac:dyDescent="0.45">
      <c r="A5366" t="s">
        <v>2845</v>
      </c>
      <c r="B5366">
        <v>6.4</v>
      </c>
      <c r="C5366" t="s">
        <v>565</v>
      </c>
    </row>
    <row r="5367" spans="1:3" x14ac:dyDescent="0.45">
      <c r="A5367" t="s">
        <v>2845</v>
      </c>
      <c r="B5367">
        <v>6.4</v>
      </c>
      <c r="C5367" t="s">
        <v>1152</v>
      </c>
    </row>
    <row r="5368" spans="1:3" x14ac:dyDescent="0.45">
      <c r="A5368" t="s">
        <v>2845</v>
      </c>
      <c r="B5368">
        <v>6.4</v>
      </c>
      <c r="C5368" t="s">
        <v>5546</v>
      </c>
    </row>
    <row r="5369" spans="1:3" x14ac:dyDescent="0.45">
      <c r="A5369" t="s">
        <v>2846</v>
      </c>
      <c r="B5369">
        <v>5.8</v>
      </c>
      <c r="C5369" t="s">
        <v>320</v>
      </c>
    </row>
    <row r="5370" spans="1:3" x14ac:dyDescent="0.45">
      <c r="A5370" t="s">
        <v>2846</v>
      </c>
      <c r="B5370">
        <v>5.8</v>
      </c>
      <c r="C5370" t="s">
        <v>565</v>
      </c>
    </row>
    <row r="5371" spans="1:3" x14ac:dyDescent="0.45">
      <c r="A5371" t="s">
        <v>2846</v>
      </c>
      <c r="B5371">
        <v>5.8</v>
      </c>
      <c r="C5371" t="s">
        <v>6201</v>
      </c>
    </row>
    <row r="5372" spans="1:3" x14ac:dyDescent="0.45">
      <c r="A5372" t="s">
        <v>2846</v>
      </c>
      <c r="B5372">
        <v>5.8</v>
      </c>
      <c r="C5372" t="s">
        <v>6199</v>
      </c>
    </row>
    <row r="5373" spans="1:3" x14ac:dyDescent="0.45">
      <c r="A5373" t="s">
        <v>2847</v>
      </c>
      <c r="B5373">
        <v>7.7</v>
      </c>
      <c r="C5373" t="s">
        <v>1152</v>
      </c>
    </row>
    <row r="5374" spans="1:3" x14ac:dyDescent="0.45">
      <c r="A5374" t="s">
        <v>2848</v>
      </c>
      <c r="B5374">
        <v>5.3</v>
      </c>
      <c r="C5374" t="s">
        <v>565</v>
      </c>
    </row>
    <row r="5375" spans="1:3" x14ac:dyDescent="0.45">
      <c r="A5375" t="s">
        <v>2848</v>
      </c>
      <c r="B5375">
        <v>5.3</v>
      </c>
      <c r="C5375" t="s">
        <v>5546</v>
      </c>
    </row>
    <row r="5376" spans="1:3" x14ac:dyDescent="0.45">
      <c r="A5376" t="s">
        <v>2849</v>
      </c>
      <c r="B5376">
        <v>5.3</v>
      </c>
      <c r="C5376" t="s">
        <v>565</v>
      </c>
    </row>
    <row r="5377" spans="1:3" x14ac:dyDescent="0.45">
      <c r="A5377" t="s">
        <v>2851</v>
      </c>
      <c r="B5377">
        <v>7.5</v>
      </c>
      <c r="C5377" t="s">
        <v>6208</v>
      </c>
    </row>
    <row r="5378" spans="1:3" x14ac:dyDescent="0.45">
      <c r="A5378" t="s">
        <v>2851</v>
      </c>
      <c r="B5378">
        <v>7.5</v>
      </c>
      <c r="C5378" t="s">
        <v>1152</v>
      </c>
    </row>
    <row r="5379" spans="1:3" x14ac:dyDescent="0.45">
      <c r="A5379" t="s">
        <v>2851</v>
      </c>
      <c r="B5379">
        <v>7.5</v>
      </c>
      <c r="C5379" t="s">
        <v>6204</v>
      </c>
    </row>
    <row r="5380" spans="1:3" x14ac:dyDescent="0.45">
      <c r="A5380" t="s">
        <v>2852</v>
      </c>
      <c r="B5380">
        <v>6.9</v>
      </c>
      <c r="C5380" t="s">
        <v>565</v>
      </c>
    </row>
    <row r="5381" spans="1:3" x14ac:dyDescent="0.45">
      <c r="A5381" t="s">
        <v>2852</v>
      </c>
      <c r="B5381">
        <v>6.9</v>
      </c>
      <c r="C5381" t="s">
        <v>1152</v>
      </c>
    </row>
    <row r="5382" spans="1:3" x14ac:dyDescent="0.45">
      <c r="A5382" t="s">
        <v>2854</v>
      </c>
      <c r="B5382">
        <v>4.9000000000000004</v>
      </c>
      <c r="C5382" t="s">
        <v>565</v>
      </c>
    </row>
    <row r="5383" spans="1:3" x14ac:dyDescent="0.45">
      <c r="A5383" t="s">
        <v>2854</v>
      </c>
      <c r="B5383">
        <v>4.9000000000000004</v>
      </c>
      <c r="C5383" t="s">
        <v>6199</v>
      </c>
    </row>
    <row r="5384" spans="1:3" x14ac:dyDescent="0.45">
      <c r="A5384" t="s">
        <v>2854</v>
      </c>
      <c r="B5384">
        <v>4.9000000000000004</v>
      </c>
      <c r="C5384" t="s">
        <v>2124</v>
      </c>
    </row>
    <row r="5385" spans="1:3" x14ac:dyDescent="0.45">
      <c r="A5385" t="s">
        <v>2854</v>
      </c>
      <c r="B5385">
        <v>4.9000000000000004</v>
      </c>
      <c r="C5385" t="s">
        <v>3302</v>
      </c>
    </row>
    <row r="5386" spans="1:3" x14ac:dyDescent="0.45">
      <c r="A5386" t="s">
        <v>2856</v>
      </c>
      <c r="B5386">
        <v>7.1</v>
      </c>
      <c r="C5386" t="s">
        <v>1152</v>
      </c>
    </row>
    <row r="5387" spans="1:3" x14ac:dyDescent="0.45">
      <c r="A5387" t="s">
        <v>2856</v>
      </c>
      <c r="B5387">
        <v>7.1</v>
      </c>
      <c r="C5387" t="s">
        <v>6203</v>
      </c>
    </row>
    <row r="5388" spans="1:3" x14ac:dyDescent="0.45">
      <c r="A5388" t="s">
        <v>2856</v>
      </c>
      <c r="B5388">
        <v>7.1</v>
      </c>
      <c r="C5388" t="s">
        <v>3824</v>
      </c>
    </row>
    <row r="5389" spans="1:3" x14ac:dyDescent="0.45">
      <c r="A5389" t="s">
        <v>2856</v>
      </c>
      <c r="B5389">
        <v>7.1</v>
      </c>
      <c r="C5389" t="s">
        <v>3302</v>
      </c>
    </row>
    <row r="5390" spans="1:3" x14ac:dyDescent="0.45">
      <c r="A5390" t="s">
        <v>2857</v>
      </c>
      <c r="B5390">
        <v>8</v>
      </c>
      <c r="C5390" t="s">
        <v>320</v>
      </c>
    </row>
    <row r="5391" spans="1:3" x14ac:dyDescent="0.45">
      <c r="A5391" t="s">
        <v>2857</v>
      </c>
      <c r="B5391">
        <v>8</v>
      </c>
      <c r="C5391" t="s">
        <v>6200</v>
      </c>
    </row>
    <row r="5392" spans="1:3" x14ac:dyDescent="0.45">
      <c r="A5392" t="s">
        <v>2857</v>
      </c>
      <c r="B5392">
        <v>8</v>
      </c>
      <c r="C5392" t="s">
        <v>565</v>
      </c>
    </row>
    <row r="5393" spans="1:3" x14ac:dyDescent="0.45">
      <c r="A5393" t="s">
        <v>2857</v>
      </c>
      <c r="B5393">
        <v>8</v>
      </c>
      <c r="C5393" t="s">
        <v>6201</v>
      </c>
    </row>
    <row r="5394" spans="1:3" x14ac:dyDescent="0.45">
      <c r="A5394" t="s">
        <v>2857</v>
      </c>
      <c r="B5394">
        <v>8</v>
      </c>
      <c r="C5394" t="s">
        <v>6199</v>
      </c>
    </row>
    <row r="5395" spans="1:3" x14ac:dyDescent="0.45">
      <c r="A5395" t="s">
        <v>2857</v>
      </c>
      <c r="B5395">
        <v>8</v>
      </c>
      <c r="C5395" t="s">
        <v>6202</v>
      </c>
    </row>
    <row r="5396" spans="1:3" x14ac:dyDescent="0.45">
      <c r="A5396" t="s">
        <v>2857</v>
      </c>
      <c r="B5396">
        <v>8</v>
      </c>
      <c r="C5396" t="s">
        <v>5546</v>
      </c>
    </row>
    <row r="5397" spans="1:3" x14ac:dyDescent="0.45">
      <c r="A5397" t="s">
        <v>2859</v>
      </c>
      <c r="B5397">
        <v>7.9</v>
      </c>
      <c r="C5397" t="s">
        <v>6208</v>
      </c>
    </row>
    <row r="5398" spans="1:3" x14ac:dyDescent="0.45">
      <c r="A5398" t="s">
        <v>2859</v>
      </c>
      <c r="B5398">
        <v>7.9</v>
      </c>
      <c r="C5398" t="s">
        <v>6206</v>
      </c>
    </row>
    <row r="5399" spans="1:3" x14ac:dyDescent="0.45">
      <c r="A5399" t="s">
        <v>2859</v>
      </c>
      <c r="B5399">
        <v>7.9</v>
      </c>
      <c r="C5399" t="s">
        <v>1152</v>
      </c>
    </row>
    <row r="5400" spans="1:3" x14ac:dyDescent="0.45">
      <c r="A5400" t="s">
        <v>2859</v>
      </c>
      <c r="B5400">
        <v>7.9</v>
      </c>
      <c r="C5400" t="s">
        <v>6204</v>
      </c>
    </row>
    <row r="5401" spans="1:3" x14ac:dyDescent="0.45">
      <c r="A5401" t="s">
        <v>2859</v>
      </c>
      <c r="B5401">
        <v>7.9</v>
      </c>
      <c r="C5401" t="s">
        <v>6209</v>
      </c>
    </row>
    <row r="5402" spans="1:3" x14ac:dyDescent="0.45">
      <c r="A5402" t="s">
        <v>2860</v>
      </c>
      <c r="B5402">
        <v>7.6</v>
      </c>
      <c r="C5402" t="s">
        <v>451</v>
      </c>
    </row>
    <row r="5403" spans="1:3" x14ac:dyDescent="0.45">
      <c r="A5403" t="s">
        <v>2860</v>
      </c>
      <c r="B5403">
        <v>7.6</v>
      </c>
      <c r="C5403" t="s">
        <v>320</v>
      </c>
    </row>
    <row r="5404" spans="1:3" x14ac:dyDescent="0.45">
      <c r="A5404" t="s">
        <v>2863</v>
      </c>
      <c r="B5404">
        <v>5.9</v>
      </c>
      <c r="C5404" t="s">
        <v>320</v>
      </c>
    </row>
    <row r="5405" spans="1:3" x14ac:dyDescent="0.45">
      <c r="A5405" t="s">
        <v>2863</v>
      </c>
      <c r="B5405">
        <v>5.9</v>
      </c>
      <c r="C5405" t="s">
        <v>6200</v>
      </c>
    </row>
    <row r="5406" spans="1:3" x14ac:dyDescent="0.45">
      <c r="A5406" t="s">
        <v>2863</v>
      </c>
      <c r="B5406">
        <v>5.9</v>
      </c>
      <c r="C5406" t="s">
        <v>565</v>
      </c>
    </row>
    <row r="5407" spans="1:3" x14ac:dyDescent="0.45">
      <c r="A5407" t="s">
        <v>2863</v>
      </c>
      <c r="B5407">
        <v>5.9</v>
      </c>
      <c r="C5407" t="s">
        <v>1152</v>
      </c>
    </row>
    <row r="5408" spans="1:3" x14ac:dyDescent="0.45">
      <c r="A5408" t="s">
        <v>2863</v>
      </c>
      <c r="B5408">
        <v>5.9</v>
      </c>
      <c r="C5408" t="s">
        <v>6201</v>
      </c>
    </row>
    <row r="5409" spans="1:3" x14ac:dyDescent="0.45">
      <c r="A5409" t="s">
        <v>2863</v>
      </c>
      <c r="B5409">
        <v>5.9</v>
      </c>
      <c r="C5409" t="s">
        <v>6202</v>
      </c>
    </row>
    <row r="5410" spans="1:3" x14ac:dyDescent="0.45">
      <c r="A5410" t="s">
        <v>2864</v>
      </c>
      <c r="B5410">
        <v>6.3</v>
      </c>
      <c r="C5410" t="s">
        <v>6206</v>
      </c>
    </row>
    <row r="5411" spans="1:3" x14ac:dyDescent="0.45">
      <c r="A5411" t="s">
        <v>2864</v>
      </c>
      <c r="B5411">
        <v>6.3</v>
      </c>
      <c r="C5411" t="s">
        <v>1152</v>
      </c>
    </row>
    <row r="5412" spans="1:3" x14ac:dyDescent="0.45">
      <c r="A5412" t="s">
        <v>2864</v>
      </c>
      <c r="B5412">
        <v>6.3</v>
      </c>
      <c r="C5412" t="s">
        <v>3302</v>
      </c>
    </row>
    <row r="5413" spans="1:3" x14ac:dyDescent="0.45">
      <c r="A5413" t="s">
        <v>2865</v>
      </c>
      <c r="B5413">
        <v>6.4</v>
      </c>
      <c r="C5413" t="s">
        <v>451</v>
      </c>
    </row>
    <row r="5414" spans="1:3" x14ac:dyDescent="0.45">
      <c r="A5414" t="s">
        <v>2865</v>
      </c>
      <c r="B5414">
        <v>6.4</v>
      </c>
      <c r="C5414" t="s">
        <v>6206</v>
      </c>
    </row>
    <row r="5415" spans="1:3" x14ac:dyDescent="0.45">
      <c r="A5415" t="s">
        <v>2865</v>
      </c>
      <c r="B5415">
        <v>6.4</v>
      </c>
      <c r="C5415" t="s">
        <v>3302</v>
      </c>
    </row>
    <row r="5416" spans="1:3" x14ac:dyDescent="0.45">
      <c r="A5416" t="s">
        <v>2866</v>
      </c>
      <c r="B5416">
        <v>8.1999999999999993</v>
      </c>
      <c r="C5416" t="s">
        <v>451</v>
      </c>
    </row>
    <row r="5417" spans="1:3" x14ac:dyDescent="0.45">
      <c r="A5417" t="s">
        <v>2866</v>
      </c>
      <c r="B5417">
        <v>8.1999999999999993</v>
      </c>
      <c r="C5417" t="s">
        <v>3302</v>
      </c>
    </row>
    <row r="5418" spans="1:3" x14ac:dyDescent="0.45">
      <c r="A5418" t="s">
        <v>2867</v>
      </c>
      <c r="B5418">
        <v>6.9</v>
      </c>
      <c r="C5418" t="s">
        <v>565</v>
      </c>
    </row>
    <row r="5419" spans="1:3" x14ac:dyDescent="0.45">
      <c r="A5419" t="s">
        <v>2868</v>
      </c>
      <c r="B5419">
        <v>7.8</v>
      </c>
      <c r="C5419" t="s">
        <v>6208</v>
      </c>
    </row>
    <row r="5420" spans="1:3" x14ac:dyDescent="0.45">
      <c r="A5420" t="s">
        <v>2868</v>
      </c>
      <c r="B5420">
        <v>7.8</v>
      </c>
      <c r="C5420" t="s">
        <v>565</v>
      </c>
    </row>
    <row r="5421" spans="1:3" x14ac:dyDescent="0.45">
      <c r="A5421" t="s">
        <v>2868</v>
      </c>
      <c r="B5421">
        <v>7.8</v>
      </c>
      <c r="C5421" t="s">
        <v>1152</v>
      </c>
    </row>
    <row r="5422" spans="1:3" x14ac:dyDescent="0.45">
      <c r="A5422" t="s">
        <v>2868</v>
      </c>
      <c r="B5422">
        <v>7.8</v>
      </c>
      <c r="C5422" t="s">
        <v>6204</v>
      </c>
    </row>
    <row r="5423" spans="1:3" x14ac:dyDescent="0.45">
      <c r="A5423" t="s">
        <v>2869</v>
      </c>
      <c r="B5423">
        <v>6.7</v>
      </c>
      <c r="C5423" t="s">
        <v>565</v>
      </c>
    </row>
    <row r="5424" spans="1:3" x14ac:dyDescent="0.45">
      <c r="A5424" t="s">
        <v>2869</v>
      </c>
      <c r="B5424">
        <v>6.7</v>
      </c>
      <c r="C5424" t="s">
        <v>1152</v>
      </c>
    </row>
    <row r="5425" spans="1:3" x14ac:dyDescent="0.45">
      <c r="A5425" t="s">
        <v>2869</v>
      </c>
      <c r="B5425">
        <v>6.7</v>
      </c>
      <c r="C5425" t="s">
        <v>6209</v>
      </c>
    </row>
    <row r="5426" spans="1:3" x14ac:dyDescent="0.45">
      <c r="A5426" t="s">
        <v>2870</v>
      </c>
      <c r="B5426">
        <v>7.5</v>
      </c>
      <c r="C5426" t="s">
        <v>6208</v>
      </c>
    </row>
    <row r="5427" spans="1:3" x14ac:dyDescent="0.45">
      <c r="A5427" t="s">
        <v>2870</v>
      </c>
      <c r="B5427">
        <v>7.5</v>
      </c>
      <c r="C5427" t="s">
        <v>1152</v>
      </c>
    </row>
    <row r="5428" spans="1:3" x14ac:dyDescent="0.45">
      <c r="A5428" t="s">
        <v>2870</v>
      </c>
      <c r="B5428">
        <v>7.5</v>
      </c>
      <c r="C5428" t="s">
        <v>6204</v>
      </c>
    </row>
    <row r="5429" spans="1:3" x14ac:dyDescent="0.45">
      <c r="A5429" t="s">
        <v>2870</v>
      </c>
      <c r="B5429">
        <v>7.5</v>
      </c>
      <c r="C5429" t="s">
        <v>6205</v>
      </c>
    </row>
    <row r="5430" spans="1:3" x14ac:dyDescent="0.45">
      <c r="A5430" t="s">
        <v>2871</v>
      </c>
      <c r="B5430">
        <v>7.4</v>
      </c>
      <c r="C5430" t="s">
        <v>451</v>
      </c>
    </row>
    <row r="5431" spans="1:3" x14ac:dyDescent="0.45">
      <c r="A5431" t="s">
        <v>2871</v>
      </c>
      <c r="B5431">
        <v>7.4</v>
      </c>
      <c r="C5431" t="s">
        <v>2124</v>
      </c>
    </row>
    <row r="5432" spans="1:3" x14ac:dyDescent="0.45">
      <c r="A5432" t="s">
        <v>2871</v>
      </c>
      <c r="B5432">
        <v>7.4</v>
      </c>
      <c r="C5432" t="s">
        <v>3302</v>
      </c>
    </row>
    <row r="5433" spans="1:3" x14ac:dyDescent="0.45">
      <c r="A5433" t="s">
        <v>2872</v>
      </c>
      <c r="B5433">
        <v>5.2</v>
      </c>
      <c r="C5433" t="s">
        <v>565</v>
      </c>
    </row>
    <row r="5434" spans="1:3" x14ac:dyDescent="0.45">
      <c r="A5434" t="s">
        <v>2872</v>
      </c>
      <c r="B5434">
        <v>5.2</v>
      </c>
      <c r="C5434" t="s">
        <v>5546</v>
      </c>
    </row>
    <row r="5435" spans="1:3" x14ac:dyDescent="0.45">
      <c r="A5435" t="s">
        <v>2873</v>
      </c>
      <c r="B5435">
        <v>7.6</v>
      </c>
      <c r="C5435" t="s">
        <v>565</v>
      </c>
    </row>
    <row r="5436" spans="1:3" x14ac:dyDescent="0.45">
      <c r="A5436" t="s">
        <v>2873</v>
      </c>
      <c r="B5436">
        <v>7.6</v>
      </c>
      <c r="C5436" t="s">
        <v>1152</v>
      </c>
    </row>
    <row r="5437" spans="1:3" x14ac:dyDescent="0.45">
      <c r="A5437" t="s">
        <v>2874</v>
      </c>
      <c r="B5437">
        <v>7.3</v>
      </c>
      <c r="C5437" t="s">
        <v>6203</v>
      </c>
    </row>
    <row r="5438" spans="1:3" x14ac:dyDescent="0.45">
      <c r="A5438" t="s">
        <v>2874</v>
      </c>
      <c r="B5438">
        <v>7.3</v>
      </c>
      <c r="C5438" t="s">
        <v>3302</v>
      </c>
    </row>
    <row r="5439" spans="1:3" x14ac:dyDescent="0.45">
      <c r="A5439" t="s">
        <v>2875</v>
      </c>
      <c r="B5439">
        <v>6.6</v>
      </c>
      <c r="C5439" t="s">
        <v>565</v>
      </c>
    </row>
    <row r="5440" spans="1:3" x14ac:dyDescent="0.45">
      <c r="A5440" t="s">
        <v>2875</v>
      </c>
      <c r="B5440">
        <v>6.6</v>
      </c>
      <c r="C5440" t="s">
        <v>5546</v>
      </c>
    </row>
    <row r="5441" spans="1:3" x14ac:dyDescent="0.45">
      <c r="A5441" t="s">
        <v>2876</v>
      </c>
      <c r="B5441">
        <v>6.8</v>
      </c>
      <c r="C5441" t="s">
        <v>451</v>
      </c>
    </row>
    <row r="5442" spans="1:3" x14ac:dyDescent="0.45">
      <c r="A5442" t="s">
        <v>2876</v>
      </c>
      <c r="B5442">
        <v>6.8</v>
      </c>
      <c r="C5442" t="s">
        <v>320</v>
      </c>
    </row>
    <row r="5443" spans="1:3" x14ac:dyDescent="0.45">
      <c r="A5443" t="s">
        <v>2876</v>
      </c>
      <c r="B5443">
        <v>6.8</v>
      </c>
      <c r="C5443" t="s">
        <v>3302</v>
      </c>
    </row>
    <row r="5444" spans="1:3" x14ac:dyDescent="0.45">
      <c r="A5444" t="s">
        <v>2877</v>
      </c>
      <c r="B5444">
        <v>6.9</v>
      </c>
      <c r="C5444" t="s">
        <v>565</v>
      </c>
    </row>
    <row r="5445" spans="1:3" x14ac:dyDescent="0.45">
      <c r="A5445" t="s">
        <v>2877</v>
      </c>
      <c r="B5445">
        <v>6.9</v>
      </c>
      <c r="C5445" t="s">
        <v>5546</v>
      </c>
    </row>
    <row r="5446" spans="1:3" x14ac:dyDescent="0.45">
      <c r="A5446" t="s">
        <v>2878</v>
      </c>
      <c r="B5446">
        <v>5.8</v>
      </c>
      <c r="C5446" t="s">
        <v>451</v>
      </c>
    </row>
    <row r="5447" spans="1:3" x14ac:dyDescent="0.45">
      <c r="A5447" t="s">
        <v>2878</v>
      </c>
      <c r="B5447">
        <v>5.8</v>
      </c>
      <c r="C5447" t="s">
        <v>6206</v>
      </c>
    </row>
    <row r="5448" spans="1:3" x14ac:dyDescent="0.45">
      <c r="A5448" t="s">
        <v>2878</v>
      </c>
      <c r="B5448">
        <v>5.8</v>
      </c>
      <c r="C5448" t="s">
        <v>3824</v>
      </c>
    </row>
    <row r="5449" spans="1:3" x14ac:dyDescent="0.45">
      <c r="A5449" t="s">
        <v>2878</v>
      </c>
      <c r="B5449">
        <v>5.8</v>
      </c>
      <c r="C5449" t="s">
        <v>3302</v>
      </c>
    </row>
    <row r="5450" spans="1:3" x14ac:dyDescent="0.45">
      <c r="A5450" t="s">
        <v>2879</v>
      </c>
      <c r="B5450">
        <v>6.6</v>
      </c>
      <c r="C5450" t="s">
        <v>565</v>
      </c>
    </row>
    <row r="5451" spans="1:3" x14ac:dyDescent="0.45">
      <c r="A5451" t="s">
        <v>2881</v>
      </c>
      <c r="B5451">
        <v>6.7</v>
      </c>
      <c r="C5451" t="s">
        <v>1152</v>
      </c>
    </row>
    <row r="5452" spans="1:3" x14ac:dyDescent="0.45">
      <c r="A5452" t="s">
        <v>2881</v>
      </c>
      <c r="B5452">
        <v>6.7</v>
      </c>
      <c r="C5452" t="s">
        <v>5546</v>
      </c>
    </row>
    <row r="5453" spans="1:3" x14ac:dyDescent="0.45">
      <c r="A5453" t="s">
        <v>2881</v>
      </c>
      <c r="B5453">
        <v>6.7</v>
      </c>
      <c r="C5453" t="s">
        <v>3302</v>
      </c>
    </row>
    <row r="5454" spans="1:3" x14ac:dyDescent="0.45">
      <c r="A5454" t="s">
        <v>2882</v>
      </c>
      <c r="B5454">
        <v>6.7</v>
      </c>
      <c r="C5454" t="s">
        <v>565</v>
      </c>
    </row>
    <row r="5455" spans="1:3" x14ac:dyDescent="0.45">
      <c r="A5455" t="s">
        <v>2882</v>
      </c>
      <c r="B5455">
        <v>6.7</v>
      </c>
      <c r="C5455" t="s">
        <v>6201</v>
      </c>
    </row>
    <row r="5456" spans="1:3" x14ac:dyDescent="0.45">
      <c r="A5456" t="s">
        <v>2882</v>
      </c>
      <c r="B5456">
        <v>6.7</v>
      </c>
      <c r="C5456" t="s">
        <v>6199</v>
      </c>
    </row>
    <row r="5457" spans="1:3" x14ac:dyDescent="0.45">
      <c r="A5457" t="s">
        <v>2883</v>
      </c>
      <c r="B5457">
        <v>6.3</v>
      </c>
      <c r="C5457" t="s">
        <v>565</v>
      </c>
    </row>
    <row r="5458" spans="1:3" x14ac:dyDescent="0.45">
      <c r="A5458" t="s">
        <v>2883</v>
      </c>
      <c r="B5458">
        <v>6.3</v>
      </c>
      <c r="C5458" t="s">
        <v>1152</v>
      </c>
    </row>
    <row r="5459" spans="1:3" x14ac:dyDescent="0.45">
      <c r="A5459" t="s">
        <v>2883</v>
      </c>
      <c r="B5459">
        <v>6.3</v>
      </c>
      <c r="C5459" t="s">
        <v>5546</v>
      </c>
    </row>
    <row r="5460" spans="1:3" x14ac:dyDescent="0.45">
      <c r="A5460" t="s">
        <v>2884</v>
      </c>
      <c r="B5460">
        <v>7.7</v>
      </c>
      <c r="C5460" t="s">
        <v>451</v>
      </c>
    </row>
    <row r="5461" spans="1:3" x14ac:dyDescent="0.45">
      <c r="A5461" t="s">
        <v>2884</v>
      </c>
      <c r="B5461">
        <v>7.7</v>
      </c>
      <c r="C5461" t="s">
        <v>565</v>
      </c>
    </row>
    <row r="5462" spans="1:3" x14ac:dyDescent="0.45">
      <c r="A5462" t="s">
        <v>2885</v>
      </c>
      <c r="B5462">
        <v>6.1</v>
      </c>
      <c r="C5462" t="s">
        <v>451</v>
      </c>
    </row>
    <row r="5463" spans="1:3" x14ac:dyDescent="0.45">
      <c r="A5463" t="s">
        <v>2885</v>
      </c>
      <c r="B5463">
        <v>6.1</v>
      </c>
      <c r="C5463" t="s">
        <v>565</v>
      </c>
    </row>
    <row r="5464" spans="1:3" x14ac:dyDescent="0.45">
      <c r="A5464" t="s">
        <v>2885</v>
      </c>
      <c r="B5464">
        <v>6.1</v>
      </c>
      <c r="C5464" t="s">
        <v>6206</v>
      </c>
    </row>
    <row r="5465" spans="1:3" x14ac:dyDescent="0.45">
      <c r="A5465" t="s">
        <v>2887</v>
      </c>
      <c r="B5465">
        <v>4.9000000000000004</v>
      </c>
      <c r="C5465" t="s">
        <v>451</v>
      </c>
    </row>
    <row r="5466" spans="1:3" x14ac:dyDescent="0.45">
      <c r="A5466" t="s">
        <v>2887</v>
      </c>
      <c r="B5466">
        <v>4.9000000000000004</v>
      </c>
      <c r="C5466" t="s">
        <v>6199</v>
      </c>
    </row>
    <row r="5467" spans="1:3" x14ac:dyDescent="0.45">
      <c r="A5467" t="s">
        <v>2887</v>
      </c>
      <c r="B5467">
        <v>4.9000000000000004</v>
      </c>
      <c r="C5467" t="s">
        <v>2124</v>
      </c>
    </row>
    <row r="5468" spans="1:3" x14ac:dyDescent="0.45">
      <c r="A5468" t="s">
        <v>2887</v>
      </c>
      <c r="B5468">
        <v>4.9000000000000004</v>
      </c>
      <c r="C5468" t="s">
        <v>3302</v>
      </c>
    </row>
    <row r="5469" spans="1:3" x14ac:dyDescent="0.45">
      <c r="A5469" t="s">
        <v>2889</v>
      </c>
      <c r="B5469">
        <v>6.2</v>
      </c>
      <c r="C5469" t="s">
        <v>565</v>
      </c>
    </row>
    <row r="5470" spans="1:3" x14ac:dyDescent="0.45">
      <c r="A5470" t="s">
        <v>2889</v>
      </c>
      <c r="B5470">
        <v>6.2</v>
      </c>
      <c r="C5470" t="s">
        <v>6201</v>
      </c>
    </row>
    <row r="5471" spans="1:3" x14ac:dyDescent="0.45">
      <c r="A5471" t="s">
        <v>2890</v>
      </c>
      <c r="B5471">
        <v>7.8</v>
      </c>
      <c r="C5471" t="s">
        <v>1152</v>
      </c>
    </row>
    <row r="5472" spans="1:3" x14ac:dyDescent="0.45">
      <c r="A5472" t="s">
        <v>2890</v>
      </c>
      <c r="B5472">
        <v>7.8</v>
      </c>
      <c r="C5472" t="s">
        <v>5546</v>
      </c>
    </row>
    <row r="5473" spans="1:3" x14ac:dyDescent="0.45">
      <c r="A5473" t="s">
        <v>2891</v>
      </c>
      <c r="B5473">
        <v>8.1999999999999993</v>
      </c>
      <c r="C5473" t="s">
        <v>3824</v>
      </c>
    </row>
    <row r="5474" spans="1:3" x14ac:dyDescent="0.45">
      <c r="A5474" t="s">
        <v>2891</v>
      </c>
      <c r="B5474">
        <v>8.1999999999999993</v>
      </c>
      <c r="C5474" t="s">
        <v>3302</v>
      </c>
    </row>
    <row r="5475" spans="1:3" x14ac:dyDescent="0.45">
      <c r="A5475" t="s">
        <v>2893</v>
      </c>
      <c r="B5475">
        <v>6.9</v>
      </c>
      <c r="C5475" t="s">
        <v>320</v>
      </c>
    </row>
    <row r="5476" spans="1:3" x14ac:dyDescent="0.45">
      <c r="A5476" t="s">
        <v>2893</v>
      </c>
      <c r="B5476">
        <v>6.9</v>
      </c>
      <c r="C5476" t="s">
        <v>6208</v>
      </c>
    </row>
    <row r="5477" spans="1:3" x14ac:dyDescent="0.45">
      <c r="A5477" t="s">
        <v>2894</v>
      </c>
      <c r="B5477">
        <v>6.2</v>
      </c>
      <c r="C5477" t="s">
        <v>451</v>
      </c>
    </row>
    <row r="5478" spans="1:3" x14ac:dyDescent="0.45">
      <c r="A5478" t="s">
        <v>2894</v>
      </c>
      <c r="B5478">
        <v>6.2</v>
      </c>
      <c r="C5478" t="s">
        <v>1152</v>
      </c>
    </row>
    <row r="5479" spans="1:3" x14ac:dyDescent="0.45">
      <c r="A5479" t="s">
        <v>2894</v>
      </c>
      <c r="B5479">
        <v>6.2</v>
      </c>
      <c r="C5479" t="s">
        <v>3302</v>
      </c>
    </row>
    <row r="5480" spans="1:3" x14ac:dyDescent="0.45">
      <c r="A5480" t="s">
        <v>2896</v>
      </c>
      <c r="B5480">
        <v>6.9</v>
      </c>
      <c r="C5480" t="s">
        <v>6206</v>
      </c>
    </row>
    <row r="5481" spans="1:3" x14ac:dyDescent="0.45">
      <c r="A5481" t="s">
        <v>2896</v>
      </c>
      <c r="B5481">
        <v>6.9</v>
      </c>
      <c r="C5481" t="s">
        <v>1152</v>
      </c>
    </row>
    <row r="5482" spans="1:3" x14ac:dyDescent="0.45">
      <c r="A5482" t="s">
        <v>2896</v>
      </c>
      <c r="B5482">
        <v>6.9</v>
      </c>
      <c r="C5482" t="s">
        <v>3302</v>
      </c>
    </row>
    <row r="5483" spans="1:3" x14ac:dyDescent="0.45">
      <c r="A5483" t="s">
        <v>2898</v>
      </c>
      <c r="B5483">
        <v>4.8</v>
      </c>
      <c r="C5483" t="s">
        <v>1152</v>
      </c>
    </row>
    <row r="5484" spans="1:3" x14ac:dyDescent="0.45">
      <c r="A5484" t="s">
        <v>2898</v>
      </c>
      <c r="B5484">
        <v>4.8</v>
      </c>
      <c r="C5484" t="s">
        <v>2124</v>
      </c>
    </row>
    <row r="5485" spans="1:3" x14ac:dyDescent="0.45">
      <c r="A5485" t="s">
        <v>2898</v>
      </c>
      <c r="B5485">
        <v>4.8</v>
      </c>
      <c r="C5485" t="s">
        <v>3302</v>
      </c>
    </row>
    <row r="5486" spans="1:3" x14ac:dyDescent="0.45">
      <c r="A5486" t="s">
        <v>2899</v>
      </c>
      <c r="B5486">
        <v>8</v>
      </c>
      <c r="C5486" t="s">
        <v>23</v>
      </c>
    </row>
    <row r="5487" spans="1:3" x14ac:dyDescent="0.45">
      <c r="A5487" t="s">
        <v>2900</v>
      </c>
      <c r="B5487">
        <v>5.3</v>
      </c>
      <c r="C5487" t="s">
        <v>565</v>
      </c>
    </row>
    <row r="5488" spans="1:3" x14ac:dyDescent="0.45">
      <c r="A5488" t="s">
        <v>2900</v>
      </c>
      <c r="B5488">
        <v>5.3</v>
      </c>
      <c r="C5488" t="s">
        <v>6199</v>
      </c>
    </row>
    <row r="5489" spans="1:3" x14ac:dyDescent="0.45">
      <c r="A5489" t="s">
        <v>2900</v>
      </c>
      <c r="B5489">
        <v>5.3</v>
      </c>
      <c r="C5489" t="s">
        <v>5546</v>
      </c>
    </row>
    <row r="5490" spans="1:3" x14ac:dyDescent="0.45">
      <c r="A5490" t="s">
        <v>2901</v>
      </c>
      <c r="B5490">
        <v>6.7</v>
      </c>
      <c r="C5490" t="s">
        <v>565</v>
      </c>
    </row>
    <row r="5491" spans="1:3" x14ac:dyDescent="0.45">
      <c r="A5491" t="s">
        <v>2901</v>
      </c>
      <c r="B5491">
        <v>6.7</v>
      </c>
      <c r="C5491" t="s">
        <v>1152</v>
      </c>
    </row>
    <row r="5492" spans="1:3" x14ac:dyDescent="0.45">
      <c r="A5492" t="s">
        <v>2901</v>
      </c>
      <c r="B5492">
        <v>6.7</v>
      </c>
      <c r="C5492" t="s">
        <v>6205</v>
      </c>
    </row>
    <row r="5493" spans="1:3" x14ac:dyDescent="0.45">
      <c r="A5493" t="s">
        <v>2903</v>
      </c>
      <c r="B5493">
        <v>5.4</v>
      </c>
      <c r="C5493" t="s">
        <v>451</v>
      </c>
    </row>
    <row r="5494" spans="1:3" x14ac:dyDescent="0.45">
      <c r="A5494" t="s">
        <v>2903</v>
      </c>
      <c r="B5494">
        <v>5.4</v>
      </c>
      <c r="C5494" t="s">
        <v>565</v>
      </c>
    </row>
    <row r="5495" spans="1:3" x14ac:dyDescent="0.45">
      <c r="A5495" t="s">
        <v>2903</v>
      </c>
      <c r="B5495">
        <v>5.4</v>
      </c>
      <c r="C5495" t="s">
        <v>6201</v>
      </c>
    </row>
    <row r="5496" spans="1:3" x14ac:dyDescent="0.45">
      <c r="A5496" t="s">
        <v>2904</v>
      </c>
      <c r="B5496">
        <v>5.4</v>
      </c>
      <c r="C5496" t="s">
        <v>565</v>
      </c>
    </row>
    <row r="5497" spans="1:3" x14ac:dyDescent="0.45">
      <c r="A5497" t="s">
        <v>2904</v>
      </c>
      <c r="B5497">
        <v>5.4</v>
      </c>
      <c r="C5497" t="s">
        <v>6201</v>
      </c>
    </row>
    <row r="5498" spans="1:3" x14ac:dyDescent="0.45">
      <c r="A5498" t="s">
        <v>2904</v>
      </c>
      <c r="B5498">
        <v>5.4</v>
      </c>
      <c r="C5498" t="s">
        <v>6199</v>
      </c>
    </row>
    <row r="5499" spans="1:3" x14ac:dyDescent="0.45">
      <c r="A5499" t="s">
        <v>2905</v>
      </c>
      <c r="B5499">
        <v>4.9000000000000004</v>
      </c>
      <c r="C5499" t="s">
        <v>451</v>
      </c>
    </row>
    <row r="5500" spans="1:3" x14ac:dyDescent="0.45">
      <c r="A5500" t="s">
        <v>2905</v>
      </c>
      <c r="B5500">
        <v>4.9000000000000004</v>
      </c>
      <c r="C5500" t="s">
        <v>2124</v>
      </c>
    </row>
    <row r="5501" spans="1:3" x14ac:dyDescent="0.45">
      <c r="A5501" t="s">
        <v>2905</v>
      </c>
      <c r="B5501">
        <v>4.9000000000000004</v>
      </c>
      <c r="C5501" t="s">
        <v>3824</v>
      </c>
    </row>
    <row r="5502" spans="1:3" x14ac:dyDescent="0.45">
      <c r="A5502" t="s">
        <v>2906</v>
      </c>
      <c r="B5502">
        <v>6.1</v>
      </c>
      <c r="C5502" t="s">
        <v>565</v>
      </c>
    </row>
    <row r="5503" spans="1:3" x14ac:dyDescent="0.45">
      <c r="A5503" t="s">
        <v>2906</v>
      </c>
      <c r="B5503">
        <v>6.1</v>
      </c>
      <c r="C5503" t="s">
        <v>1152</v>
      </c>
    </row>
    <row r="5504" spans="1:3" x14ac:dyDescent="0.45">
      <c r="A5504" t="s">
        <v>2908</v>
      </c>
      <c r="B5504">
        <v>5.8</v>
      </c>
      <c r="C5504" t="s">
        <v>451</v>
      </c>
    </row>
    <row r="5505" spans="1:3" x14ac:dyDescent="0.45">
      <c r="A5505" t="s">
        <v>2908</v>
      </c>
      <c r="B5505">
        <v>5.8</v>
      </c>
      <c r="C5505" t="s">
        <v>2124</v>
      </c>
    </row>
    <row r="5506" spans="1:3" x14ac:dyDescent="0.45">
      <c r="A5506" t="s">
        <v>2908</v>
      </c>
      <c r="B5506">
        <v>5.8</v>
      </c>
      <c r="C5506" t="s">
        <v>5546</v>
      </c>
    </row>
    <row r="5507" spans="1:3" x14ac:dyDescent="0.45">
      <c r="A5507" t="s">
        <v>2909</v>
      </c>
      <c r="B5507">
        <v>7</v>
      </c>
      <c r="C5507" t="s">
        <v>6208</v>
      </c>
    </row>
    <row r="5508" spans="1:3" x14ac:dyDescent="0.45">
      <c r="A5508" t="s">
        <v>2909</v>
      </c>
      <c r="B5508">
        <v>7</v>
      </c>
      <c r="C5508" t="s">
        <v>1152</v>
      </c>
    </row>
    <row r="5509" spans="1:3" x14ac:dyDescent="0.45">
      <c r="A5509" t="s">
        <v>2909</v>
      </c>
      <c r="B5509">
        <v>7</v>
      </c>
      <c r="C5509" t="s">
        <v>6204</v>
      </c>
    </row>
    <row r="5510" spans="1:3" x14ac:dyDescent="0.45">
      <c r="A5510" t="s">
        <v>2909</v>
      </c>
      <c r="B5510">
        <v>7</v>
      </c>
      <c r="C5510" t="s">
        <v>6207</v>
      </c>
    </row>
    <row r="5511" spans="1:3" x14ac:dyDescent="0.45">
      <c r="A5511" t="s">
        <v>2911</v>
      </c>
      <c r="B5511">
        <v>6.5</v>
      </c>
      <c r="C5511" t="s">
        <v>565</v>
      </c>
    </row>
    <row r="5512" spans="1:3" x14ac:dyDescent="0.45">
      <c r="A5512" t="s">
        <v>2911</v>
      </c>
      <c r="B5512">
        <v>6.5</v>
      </c>
      <c r="C5512" t="s">
        <v>1152</v>
      </c>
    </row>
    <row r="5513" spans="1:3" x14ac:dyDescent="0.45">
      <c r="A5513" t="s">
        <v>2911</v>
      </c>
      <c r="B5513">
        <v>6.5</v>
      </c>
      <c r="C5513" t="s">
        <v>5546</v>
      </c>
    </row>
    <row r="5514" spans="1:3" x14ac:dyDescent="0.45">
      <c r="A5514" t="s">
        <v>2913</v>
      </c>
      <c r="B5514">
        <v>6.6</v>
      </c>
      <c r="C5514" t="s">
        <v>451</v>
      </c>
    </row>
    <row r="5515" spans="1:3" x14ac:dyDescent="0.45">
      <c r="A5515" t="s">
        <v>2913</v>
      </c>
      <c r="B5515">
        <v>6.6</v>
      </c>
      <c r="C5515" t="s">
        <v>565</v>
      </c>
    </row>
    <row r="5516" spans="1:3" x14ac:dyDescent="0.45">
      <c r="A5516" t="s">
        <v>2913</v>
      </c>
      <c r="B5516">
        <v>6.6</v>
      </c>
      <c r="C5516" t="s">
        <v>6206</v>
      </c>
    </row>
    <row r="5517" spans="1:3" x14ac:dyDescent="0.45">
      <c r="A5517" t="s">
        <v>2915</v>
      </c>
      <c r="B5517">
        <v>5.7</v>
      </c>
      <c r="C5517" t="s">
        <v>451</v>
      </c>
    </row>
    <row r="5518" spans="1:3" x14ac:dyDescent="0.45">
      <c r="A5518" t="s">
        <v>2915</v>
      </c>
      <c r="B5518">
        <v>5.7</v>
      </c>
      <c r="C5518" t="s">
        <v>6206</v>
      </c>
    </row>
    <row r="5519" spans="1:3" x14ac:dyDescent="0.45">
      <c r="A5519" t="s">
        <v>2915</v>
      </c>
      <c r="B5519">
        <v>5.7</v>
      </c>
      <c r="C5519" t="s">
        <v>1152</v>
      </c>
    </row>
    <row r="5520" spans="1:3" x14ac:dyDescent="0.45">
      <c r="A5520" t="s">
        <v>2915</v>
      </c>
      <c r="B5520">
        <v>5.7</v>
      </c>
      <c r="C5520" t="s">
        <v>3302</v>
      </c>
    </row>
    <row r="5521" spans="1:3" x14ac:dyDescent="0.45">
      <c r="A5521" t="s">
        <v>2916</v>
      </c>
      <c r="B5521">
        <v>6.6</v>
      </c>
      <c r="C5521" t="s">
        <v>451</v>
      </c>
    </row>
    <row r="5522" spans="1:3" x14ac:dyDescent="0.45">
      <c r="A5522" t="s">
        <v>2916</v>
      </c>
      <c r="B5522">
        <v>6.6</v>
      </c>
      <c r="C5522" t="s">
        <v>320</v>
      </c>
    </row>
    <row r="5523" spans="1:3" x14ac:dyDescent="0.45">
      <c r="A5523" t="s">
        <v>2916</v>
      </c>
      <c r="B5523">
        <v>6.6</v>
      </c>
      <c r="C5523" t="s">
        <v>3302</v>
      </c>
    </row>
    <row r="5524" spans="1:3" x14ac:dyDescent="0.45">
      <c r="A5524" t="s">
        <v>2917</v>
      </c>
      <c r="B5524">
        <v>7</v>
      </c>
      <c r="C5524" t="s">
        <v>565</v>
      </c>
    </row>
    <row r="5525" spans="1:3" x14ac:dyDescent="0.45">
      <c r="A5525" t="s">
        <v>2917</v>
      </c>
      <c r="B5525">
        <v>7</v>
      </c>
      <c r="C5525" t="s">
        <v>5546</v>
      </c>
    </row>
    <row r="5526" spans="1:3" x14ac:dyDescent="0.45">
      <c r="A5526" t="s">
        <v>2918</v>
      </c>
      <c r="B5526">
        <v>7.4</v>
      </c>
      <c r="C5526" t="s">
        <v>1152</v>
      </c>
    </row>
    <row r="5527" spans="1:3" x14ac:dyDescent="0.45">
      <c r="A5527" t="s">
        <v>2919</v>
      </c>
      <c r="B5527">
        <v>5.3</v>
      </c>
      <c r="C5527" t="s">
        <v>565</v>
      </c>
    </row>
    <row r="5528" spans="1:3" x14ac:dyDescent="0.45">
      <c r="A5528" t="s">
        <v>2919</v>
      </c>
      <c r="B5528">
        <v>5.3</v>
      </c>
      <c r="C5528" t="s">
        <v>1152</v>
      </c>
    </row>
    <row r="5529" spans="1:3" x14ac:dyDescent="0.45">
      <c r="A5529" t="s">
        <v>2919</v>
      </c>
      <c r="B5529">
        <v>5.3</v>
      </c>
      <c r="C5529" t="s">
        <v>5546</v>
      </c>
    </row>
    <row r="5530" spans="1:3" x14ac:dyDescent="0.45">
      <c r="A5530" t="s">
        <v>2921</v>
      </c>
      <c r="B5530">
        <v>7.4</v>
      </c>
      <c r="C5530" t="s">
        <v>320</v>
      </c>
    </row>
    <row r="5531" spans="1:3" x14ac:dyDescent="0.45">
      <c r="A5531" t="s">
        <v>2921</v>
      </c>
      <c r="B5531">
        <v>7.4</v>
      </c>
      <c r="C5531" t="s">
        <v>1152</v>
      </c>
    </row>
    <row r="5532" spans="1:3" x14ac:dyDescent="0.45">
      <c r="A5532" t="s">
        <v>2921</v>
      </c>
      <c r="B5532">
        <v>7.4</v>
      </c>
      <c r="C5532" t="s">
        <v>6204</v>
      </c>
    </row>
    <row r="5533" spans="1:3" x14ac:dyDescent="0.45">
      <c r="A5533" t="s">
        <v>2923</v>
      </c>
      <c r="B5533">
        <v>7.4</v>
      </c>
      <c r="C5533" t="s">
        <v>6206</v>
      </c>
    </row>
    <row r="5534" spans="1:3" x14ac:dyDescent="0.45">
      <c r="A5534" t="s">
        <v>2923</v>
      </c>
      <c r="B5534">
        <v>7.4</v>
      </c>
      <c r="C5534" t="s">
        <v>1152</v>
      </c>
    </row>
    <row r="5535" spans="1:3" x14ac:dyDescent="0.45">
      <c r="A5535" t="s">
        <v>2923</v>
      </c>
      <c r="B5535">
        <v>7.4</v>
      </c>
      <c r="C5535" t="s">
        <v>5546</v>
      </c>
    </row>
    <row r="5536" spans="1:3" x14ac:dyDescent="0.45">
      <c r="A5536" t="s">
        <v>2923</v>
      </c>
      <c r="B5536">
        <v>7.4</v>
      </c>
      <c r="C5536" t="s">
        <v>3302</v>
      </c>
    </row>
    <row r="5537" spans="1:3" x14ac:dyDescent="0.45">
      <c r="A5537" t="s">
        <v>2924</v>
      </c>
      <c r="B5537">
        <v>6.8</v>
      </c>
      <c r="C5537" t="s">
        <v>1152</v>
      </c>
    </row>
    <row r="5538" spans="1:3" x14ac:dyDescent="0.45">
      <c r="A5538" t="s">
        <v>2924</v>
      </c>
      <c r="B5538">
        <v>6.8</v>
      </c>
      <c r="C5538" t="s">
        <v>3302</v>
      </c>
    </row>
    <row r="5539" spans="1:3" x14ac:dyDescent="0.45">
      <c r="A5539" t="s">
        <v>2926</v>
      </c>
      <c r="B5539">
        <v>7.2</v>
      </c>
      <c r="C5539" t="s">
        <v>451</v>
      </c>
    </row>
    <row r="5540" spans="1:3" x14ac:dyDescent="0.45">
      <c r="A5540" t="s">
        <v>2926</v>
      </c>
      <c r="B5540">
        <v>7.2</v>
      </c>
      <c r="C5540" t="s">
        <v>320</v>
      </c>
    </row>
    <row r="5541" spans="1:3" x14ac:dyDescent="0.45">
      <c r="A5541" t="s">
        <v>2926</v>
      </c>
      <c r="B5541">
        <v>7.2</v>
      </c>
      <c r="C5541" t="s">
        <v>3824</v>
      </c>
    </row>
    <row r="5542" spans="1:3" x14ac:dyDescent="0.45">
      <c r="A5542" t="s">
        <v>2926</v>
      </c>
      <c r="B5542">
        <v>7.2</v>
      </c>
      <c r="C5542" t="s">
        <v>3302</v>
      </c>
    </row>
    <row r="5543" spans="1:3" x14ac:dyDescent="0.45">
      <c r="A5543" t="s">
        <v>2928</v>
      </c>
      <c r="B5543">
        <v>6</v>
      </c>
      <c r="C5543" t="s">
        <v>1152</v>
      </c>
    </row>
    <row r="5544" spans="1:3" x14ac:dyDescent="0.45">
      <c r="A5544" t="s">
        <v>2929</v>
      </c>
      <c r="B5544">
        <v>6.6</v>
      </c>
      <c r="C5544" t="s">
        <v>6206</v>
      </c>
    </row>
    <row r="5545" spans="1:3" x14ac:dyDescent="0.45">
      <c r="A5545" t="s">
        <v>2929</v>
      </c>
      <c r="B5545">
        <v>6.6</v>
      </c>
      <c r="C5545" t="s">
        <v>1152</v>
      </c>
    </row>
    <row r="5546" spans="1:3" x14ac:dyDescent="0.45">
      <c r="A5546" t="s">
        <v>2929</v>
      </c>
      <c r="B5546">
        <v>6.6</v>
      </c>
      <c r="C5546" t="s">
        <v>6203</v>
      </c>
    </row>
    <row r="5547" spans="1:3" x14ac:dyDescent="0.45">
      <c r="A5547" t="s">
        <v>2929</v>
      </c>
      <c r="B5547">
        <v>6.6</v>
      </c>
      <c r="C5547" t="s">
        <v>3302</v>
      </c>
    </row>
    <row r="5548" spans="1:3" x14ac:dyDescent="0.45">
      <c r="A5548" t="s">
        <v>2931</v>
      </c>
      <c r="B5548">
        <v>7.9</v>
      </c>
      <c r="C5548" t="s">
        <v>451</v>
      </c>
    </row>
    <row r="5549" spans="1:3" x14ac:dyDescent="0.45">
      <c r="A5549" t="s">
        <v>2931</v>
      </c>
      <c r="B5549">
        <v>7.9</v>
      </c>
      <c r="C5549" t="s">
        <v>565</v>
      </c>
    </row>
    <row r="5550" spans="1:3" x14ac:dyDescent="0.45">
      <c r="A5550" t="s">
        <v>2931</v>
      </c>
      <c r="B5550">
        <v>7.9</v>
      </c>
      <c r="C5550" t="s">
        <v>6206</v>
      </c>
    </row>
    <row r="5551" spans="1:3" x14ac:dyDescent="0.45">
      <c r="A5551" t="s">
        <v>2931</v>
      </c>
      <c r="B5551">
        <v>7.9</v>
      </c>
      <c r="C5551" t="s">
        <v>6209</v>
      </c>
    </row>
    <row r="5552" spans="1:3" x14ac:dyDescent="0.45">
      <c r="A5552" t="s">
        <v>2933</v>
      </c>
      <c r="B5552">
        <v>5.7</v>
      </c>
      <c r="C5552" t="s">
        <v>565</v>
      </c>
    </row>
    <row r="5553" spans="1:3" x14ac:dyDescent="0.45">
      <c r="A5553" t="s">
        <v>2933</v>
      </c>
      <c r="B5553">
        <v>5.7</v>
      </c>
      <c r="C5553" t="s">
        <v>6209</v>
      </c>
    </row>
    <row r="5554" spans="1:3" x14ac:dyDescent="0.45">
      <c r="A5554" t="s">
        <v>2934</v>
      </c>
      <c r="B5554">
        <v>7.1</v>
      </c>
      <c r="C5554" t="s">
        <v>565</v>
      </c>
    </row>
    <row r="5555" spans="1:3" x14ac:dyDescent="0.45">
      <c r="A5555" t="s">
        <v>2934</v>
      </c>
      <c r="B5555">
        <v>7.1</v>
      </c>
      <c r="C5555" t="s">
        <v>1152</v>
      </c>
    </row>
    <row r="5556" spans="1:3" x14ac:dyDescent="0.45">
      <c r="A5556" t="s">
        <v>2934</v>
      </c>
      <c r="B5556">
        <v>7.1</v>
      </c>
      <c r="C5556" t="s">
        <v>5546</v>
      </c>
    </row>
    <row r="5557" spans="1:3" x14ac:dyDescent="0.45">
      <c r="A5557" t="s">
        <v>2935</v>
      </c>
      <c r="B5557">
        <v>5.6</v>
      </c>
      <c r="C5557" t="s">
        <v>451</v>
      </c>
    </row>
    <row r="5558" spans="1:3" x14ac:dyDescent="0.45">
      <c r="A5558" t="s">
        <v>2935</v>
      </c>
      <c r="B5558">
        <v>5.6</v>
      </c>
      <c r="C5558" t="s">
        <v>565</v>
      </c>
    </row>
    <row r="5559" spans="1:3" x14ac:dyDescent="0.45">
      <c r="A5559" t="s">
        <v>2935</v>
      </c>
      <c r="B5559">
        <v>5.6</v>
      </c>
      <c r="C5559" t="s">
        <v>2124</v>
      </c>
    </row>
    <row r="5560" spans="1:3" x14ac:dyDescent="0.45">
      <c r="A5560" t="s">
        <v>2936</v>
      </c>
      <c r="B5560">
        <v>7.8</v>
      </c>
      <c r="C5560" t="s">
        <v>6206</v>
      </c>
    </row>
    <row r="5561" spans="1:3" x14ac:dyDescent="0.45">
      <c r="A5561" t="s">
        <v>2936</v>
      </c>
      <c r="B5561">
        <v>7.8</v>
      </c>
      <c r="C5561" t="s">
        <v>1152</v>
      </c>
    </row>
    <row r="5562" spans="1:3" x14ac:dyDescent="0.45">
      <c r="A5562" t="s">
        <v>2936</v>
      </c>
      <c r="B5562">
        <v>7.8</v>
      </c>
      <c r="C5562" t="s">
        <v>6203</v>
      </c>
    </row>
    <row r="5563" spans="1:3" x14ac:dyDescent="0.45">
      <c r="A5563" t="s">
        <v>2936</v>
      </c>
      <c r="B5563">
        <v>7.8</v>
      </c>
      <c r="C5563" t="s">
        <v>3302</v>
      </c>
    </row>
    <row r="5564" spans="1:3" x14ac:dyDescent="0.45">
      <c r="A5564" t="s">
        <v>2938</v>
      </c>
      <c r="B5564">
        <v>7.9</v>
      </c>
      <c r="C5564" t="s">
        <v>320</v>
      </c>
    </row>
    <row r="5565" spans="1:3" x14ac:dyDescent="0.45">
      <c r="A5565" t="s">
        <v>2938</v>
      </c>
      <c r="B5565">
        <v>7.9</v>
      </c>
      <c r="C5565" t="s">
        <v>1152</v>
      </c>
    </row>
    <row r="5566" spans="1:3" x14ac:dyDescent="0.45">
      <c r="A5566" t="s">
        <v>2938</v>
      </c>
      <c r="B5566">
        <v>7.9</v>
      </c>
      <c r="C5566" t="s">
        <v>6204</v>
      </c>
    </row>
    <row r="5567" spans="1:3" x14ac:dyDescent="0.45">
      <c r="A5567" t="s">
        <v>2939</v>
      </c>
      <c r="B5567">
        <v>6.9</v>
      </c>
      <c r="C5567" t="s">
        <v>1152</v>
      </c>
    </row>
    <row r="5568" spans="1:3" x14ac:dyDescent="0.45">
      <c r="A5568" t="s">
        <v>2939</v>
      </c>
      <c r="B5568">
        <v>6.9</v>
      </c>
      <c r="C5568" t="s">
        <v>6204</v>
      </c>
    </row>
    <row r="5569" spans="1:3" x14ac:dyDescent="0.45">
      <c r="A5569" t="s">
        <v>2939</v>
      </c>
      <c r="B5569">
        <v>6.9</v>
      </c>
      <c r="C5569" t="s">
        <v>3302</v>
      </c>
    </row>
    <row r="5570" spans="1:3" x14ac:dyDescent="0.45">
      <c r="A5570" t="s">
        <v>2941</v>
      </c>
      <c r="B5570">
        <v>7.7</v>
      </c>
      <c r="C5570" t="s">
        <v>451</v>
      </c>
    </row>
    <row r="5571" spans="1:3" x14ac:dyDescent="0.45">
      <c r="A5571" t="s">
        <v>2941</v>
      </c>
      <c r="B5571">
        <v>7.7</v>
      </c>
      <c r="C5571" t="s">
        <v>1152</v>
      </c>
    </row>
    <row r="5572" spans="1:3" x14ac:dyDescent="0.45">
      <c r="A5572" t="s">
        <v>2941</v>
      </c>
      <c r="B5572">
        <v>7.7</v>
      </c>
      <c r="C5572" t="s">
        <v>6199</v>
      </c>
    </row>
    <row r="5573" spans="1:3" x14ac:dyDescent="0.45">
      <c r="A5573" t="s">
        <v>2941</v>
      </c>
      <c r="B5573">
        <v>7.7</v>
      </c>
      <c r="C5573" t="s">
        <v>6203</v>
      </c>
    </row>
    <row r="5574" spans="1:3" x14ac:dyDescent="0.45">
      <c r="A5574" t="s">
        <v>2941</v>
      </c>
      <c r="B5574">
        <v>7.7</v>
      </c>
      <c r="C5574" t="s">
        <v>3824</v>
      </c>
    </row>
    <row r="5575" spans="1:3" x14ac:dyDescent="0.45">
      <c r="A5575" t="s">
        <v>2941</v>
      </c>
      <c r="B5575">
        <v>7.7</v>
      </c>
      <c r="C5575" t="s">
        <v>3302</v>
      </c>
    </row>
    <row r="5576" spans="1:3" x14ac:dyDescent="0.45">
      <c r="A5576" t="s">
        <v>2943</v>
      </c>
      <c r="B5576">
        <v>6.9</v>
      </c>
      <c r="C5576" t="s">
        <v>6208</v>
      </c>
    </row>
    <row r="5577" spans="1:3" x14ac:dyDescent="0.45">
      <c r="A5577" t="s">
        <v>2943</v>
      </c>
      <c r="B5577">
        <v>6.9</v>
      </c>
      <c r="C5577" t="s">
        <v>1152</v>
      </c>
    </row>
    <row r="5578" spans="1:3" x14ac:dyDescent="0.45">
      <c r="A5578" t="s">
        <v>2943</v>
      </c>
      <c r="B5578">
        <v>6.9</v>
      </c>
      <c r="C5578" t="s">
        <v>6204</v>
      </c>
    </row>
    <row r="5579" spans="1:3" x14ac:dyDescent="0.45">
      <c r="A5579" t="s">
        <v>2943</v>
      </c>
      <c r="B5579">
        <v>6.9</v>
      </c>
      <c r="C5579" t="s">
        <v>5546</v>
      </c>
    </row>
    <row r="5580" spans="1:3" x14ac:dyDescent="0.45">
      <c r="A5580" t="s">
        <v>2946</v>
      </c>
      <c r="B5580">
        <v>6</v>
      </c>
      <c r="C5580" t="s">
        <v>451</v>
      </c>
    </row>
    <row r="5581" spans="1:3" x14ac:dyDescent="0.45">
      <c r="A5581" t="s">
        <v>2946</v>
      </c>
      <c r="B5581">
        <v>6</v>
      </c>
      <c r="C5581" t="s">
        <v>6206</v>
      </c>
    </row>
    <row r="5582" spans="1:3" x14ac:dyDescent="0.45">
      <c r="A5582" t="s">
        <v>2946</v>
      </c>
      <c r="B5582">
        <v>6</v>
      </c>
      <c r="C5582" t="s">
        <v>1152</v>
      </c>
    </row>
    <row r="5583" spans="1:3" x14ac:dyDescent="0.45">
      <c r="A5583" t="s">
        <v>2946</v>
      </c>
      <c r="B5583">
        <v>6</v>
      </c>
      <c r="C5583" t="s">
        <v>6204</v>
      </c>
    </row>
    <row r="5584" spans="1:3" x14ac:dyDescent="0.45">
      <c r="A5584" t="s">
        <v>2946</v>
      </c>
      <c r="B5584">
        <v>6</v>
      </c>
      <c r="C5584" t="s">
        <v>4585</v>
      </c>
    </row>
    <row r="5585" spans="1:3" x14ac:dyDescent="0.45">
      <c r="A5585" t="s">
        <v>2947</v>
      </c>
      <c r="B5585">
        <v>6.2</v>
      </c>
      <c r="C5585" t="s">
        <v>2124</v>
      </c>
    </row>
    <row r="5586" spans="1:3" x14ac:dyDescent="0.45">
      <c r="A5586" t="s">
        <v>2947</v>
      </c>
      <c r="B5586">
        <v>6.2</v>
      </c>
      <c r="C5586" t="s">
        <v>6203</v>
      </c>
    </row>
    <row r="5587" spans="1:3" x14ac:dyDescent="0.45">
      <c r="A5587" t="s">
        <v>2947</v>
      </c>
      <c r="B5587">
        <v>6.2</v>
      </c>
      <c r="C5587" t="s">
        <v>3302</v>
      </c>
    </row>
    <row r="5588" spans="1:3" x14ac:dyDescent="0.45">
      <c r="A5588" t="s">
        <v>2949</v>
      </c>
      <c r="B5588">
        <v>5.9</v>
      </c>
      <c r="C5588" t="s">
        <v>6206</v>
      </c>
    </row>
    <row r="5589" spans="1:3" x14ac:dyDescent="0.45">
      <c r="A5589" t="s">
        <v>2949</v>
      </c>
      <c r="B5589">
        <v>5.9</v>
      </c>
      <c r="C5589" t="s">
        <v>1152</v>
      </c>
    </row>
    <row r="5590" spans="1:3" x14ac:dyDescent="0.45">
      <c r="A5590" t="s">
        <v>2949</v>
      </c>
      <c r="B5590">
        <v>5.9</v>
      </c>
      <c r="C5590" t="s">
        <v>6203</v>
      </c>
    </row>
    <row r="5591" spans="1:3" x14ac:dyDescent="0.45">
      <c r="A5591" t="s">
        <v>2949</v>
      </c>
      <c r="B5591">
        <v>5.9</v>
      </c>
      <c r="C5591" t="s">
        <v>3302</v>
      </c>
    </row>
    <row r="5592" spans="1:3" x14ac:dyDescent="0.45">
      <c r="A5592" t="s">
        <v>2951</v>
      </c>
      <c r="B5592">
        <v>6.8</v>
      </c>
      <c r="C5592" t="s">
        <v>565</v>
      </c>
    </row>
    <row r="5593" spans="1:3" x14ac:dyDescent="0.45">
      <c r="A5593" t="s">
        <v>2951</v>
      </c>
      <c r="B5593">
        <v>6.8</v>
      </c>
      <c r="C5593" t="s">
        <v>1152</v>
      </c>
    </row>
    <row r="5594" spans="1:3" x14ac:dyDescent="0.45">
      <c r="A5594" t="s">
        <v>2951</v>
      </c>
      <c r="B5594">
        <v>6.8</v>
      </c>
      <c r="C5594" t="s">
        <v>6201</v>
      </c>
    </row>
    <row r="5595" spans="1:3" x14ac:dyDescent="0.45">
      <c r="A5595" t="s">
        <v>2953</v>
      </c>
      <c r="B5595">
        <v>6.7</v>
      </c>
      <c r="C5595" t="s">
        <v>6206</v>
      </c>
    </row>
    <row r="5596" spans="1:3" x14ac:dyDescent="0.45">
      <c r="A5596" t="s">
        <v>2953</v>
      </c>
      <c r="B5596">
        <v>6.7</v>
      </c>
      <c r="C5596" t="s">
        <v>1152</v>
      </c>
    </row>
    <row r="5597" spans="1:3" x14ac:dyDescent="0.45">
      <c r="A5597" t="s">
        <v>2953</v>
      </c>
      <c r="B5597">
        <v>6.7</v>
      </c>
      <c r="C5597" t="s">
        <v>3302</v>
      </c>
    </row>
    <row r="5598" spans="1:3" x14ac:dyDescent="0.45">
      <c r="A5598" t="s">
        <v>2954</v>
      </c>
      <c r="B5598">
        <v>6.3</v>
      </c>
      <c r="C5598" t="s">
        <v>451</v>
      </c>
    </row>
    <row r="5599" spans="1:3" x14ac:dyDescent="0.45">
      <c r="A5599" t="s">
        <v>2954</v>
      </c>
      <c r="B5599">
        <v>6.3</v>
      </c>
      <c r="C5599" t="s">
        <v>565</v>
      </c>
    </row>
    <row r="5600" spans="1:3" x14ac:dyDescent="0.45">
      <c r="A5600" t="s">
        <v>2954</v>
      </c>
      <c r="B5600">
        <v>6.3</v>
      </c>
      <c r="C5600" t="s">
        <v>6206</v>
      </c>
    </row>
    <row r="5601" spans="1:3" x14ac:dyDescent="0.45">
      <c r="A5601" t="s">
        <v>2954</v>
      </c>
      <c r="B5601">
        <v>6.3</v>
      </c>
      <c r="C5601" t="s">
        <v>3302</v>
      </c>
    </row>
    <row r="5602" spans="1:3" x14ac:dyDescent="0.45">
      <c r="A5602" t="s">
        <v>2956</v>
      </c>
      <c r="B5602">
        <v>6.4</v>
      </c>
      <c r="C5602" t="s">
        <v>565</v>
      </c>
    </row>
    <row r="5603" spans="1:3" x14ac:dyDescent="0.45">
      <c r="A5603" t="s">
        <v>2956</v>
      </c>
      <c r="B5603">
        <v>6.4</v>
      </c>
      <c r="C5603" t="s">
        <v>6206</v>
      </c>
    </row>
    <row r="5604" spans="1:3" x14ac:dyDescent="0.45">
      <c r="A5604" t="s">
        <v>2956</v>
      </c>
      <c r="B5604">
        <v>6.4</v>
      </c>
      <c r="C5604" t="s">
        <v>1152</v>
      </c>
    </row>
    <row r="5605" spans="1:3" x14ac:dyDescent="0.45">
      <c r="A5605" t="s">
        <v>2957</v>
      </c>
      <c r="B5605">
        <v>6.4</v>
      </c>
      <c r="C5605" t="s">
        <v>6206</v>
      </c>
    </row>
    <row r="5606" spans="1:3" x14ac:dyDescent="0.45">
      <c r="A5606" t="s">
        <v>2957</v>
      </c>
      <c r="B5606">
        <v>6.4</v>
      </c>
      <c r="C5606" t="s">
        <v>2124</v>
      </c>
    </row>
    <row r="5607" spans="1:3" x14ac:dyDescent="0.45">
      <c r="A5607" t="s">
        <v>2957</v>
      </c>
      <c r="B5607">
        <v>6.4</v>
      </c>
      <c r="C5607" t="s">
        <v>6203</v>
      </c>
    </row>
    <row r="5608" spans="1:3" x14ac:dyDescent="0.45">
      <c r="A5608" t="s">
        <v>2957</v>
      </c>
      <c r="B5608">
        <v>6.4</v>
      </c>
      <c r="C5608" t="s">
        <v>3302</v>
      </c>
    </row>
    <row r="5609" spans="1:3" x14ac:dyDescent="0.45">
      <c r="A5609" t="s">
        <v>2958</v>
      </c>
      <c r="B5609">
        <v>5.7</v>
      </c>
      <c r="C5609" t="s">
        <v>565</v>
      </c>
    </row>
    <row r="5610" spans="1:3" x14ac:dyDescent="0.45">
      <c r="A5610" t="s">
        <v>2958</v>
      </c>
      <c r="B5610">
        <v>5.7</v>
      </c>
      <c r="C5610" t="s">
        <v>1152</v>
      </c>
    </row>
    <row r="5611" spans="1:3" x14ac:dyDescent="0.45">
      <c r="A5611" t="s">
        <v>2959</v>
      </c>
      <c r="B5611">
        <v>6.2</v>
      </c>
      <c r="C5611" t="s">
        <v>1152</v>
      </c>
    </row>
    <row r="5612" spans="1:3" x14ac:dyDescent="0.45">
      <c r="A5612" t="s">
        <v>2959</v>
      </c>
      <c r="B5612">
        <v>6.2</v>
      </c>
      <c r="C5612" t="s">
        <v>3302</v>
      </c>
    </row>
    <row r="5613" spans="1:3" x14ac:dyDescent="0.45">
      <c r="A5613" t="s">
        <v>2960</v>
      </c>
      <c r="B5613">
        <v>5.2</v>
      </c>
      <c r="C5613" t="s">
        <v>451</v>
      </c>
    </row>
    <row r="5614" spans="1:3" x14ac:dyDescent="0.45">
      <c r="A5614" t="s">
        <v>2960</v>
      </c>
      <c r="B5614">
        <v>5.2</v>
      </c>
      <c r="C5614" t="s">
        <v>565</v>
      </c>
    </row>
    <row r="5615" spans="1:3" x14ac:dyDescent="0.45">
      <c r="A5615" t="s">
        <v>2960</v>
      </c>
      <c r="B5615">
        <v>5.2</v>
      </c>
      <c r="C5615" t="s">
        <v>6206</v>
      </c>
    </row>
    <row r="5616" spans="1:3" x14ac:dyDescent="0.45">
      <c r="A5616" t="s">
        <v>2962</v>
      </c>
      <c r="B5616">
        <v>6.1</v>
      </c>
      <c r="C5616" t="s">
        <v>565</v>
      </c>
    </row>
    <row r="5617" spans="1:3" x14ac:dyDescent="0.45">
      <c r="A5617" t="s">
        <v>2962</v>
      </c>
      <c r="B5617">
        <v>6.1</v>
      </c>
      <c r="C5617" t="s">
        <v>6201</v>
      </c>
    </row>
    <row r="5618" spans="1:3" x14ac:dyDescent="0.45">
      <c r="A5618" t="s">
        <v>2962</v>
      </c>
      <c r="B5618">
        <v>6.1</v>
      </c>
      <c r="C5618" t="s">
        <v>6199</v>
      </c>
    </row>
    <row r="5619" spans="1:3" x14ac:dyDescent="0.45">
      <c r="A5619" t="s">
        <v>2962</v>
      </c>
      <c r="B5619">
        <v>6.1</v>
      </c>
      <c r="C5619" t="s">
        <v>6209</v>
      </c>
    </row>
    <row r="5620" spans="1:3" x14ac:dyDescent="0.45">
      <c r="A5620" t="s">
        <v>2962</v>
      </c>
      <c r="B5620">
        <v>6.1</v>
      </c>
      <c r="C5620" t="s">
        <v>5546</v>
      </c>
    </row>
    <row r="5621" spans="1:3" x14ac:dyDescent="0.45">
      <c r="A5621" t="s">
        <v>2963</v>
      </c>
      <c r="B5621">
        <v>7.1</v>
      </c>
      <c r="C5621" t="s">
        <v>565</v>
      </c>
    </row>
    <row r="5622" spans="1:3" x14ac:dyDescent="0.45">
      <c r="A5622" t="s">
        <v>2963</v>
      </c>
      <c r="B5622">
        <v>7.1</v>
      </c>
      <c r="C5622" t="s">
        <v>5546</v>
      </c>
    </row>
    <row r="5623" spans="1:3" x14ac:dyDescent="0.45">
      <c r="A5623" t="s">
        <v>2964</v>
      </c>
      <c r="B5623">
        <v>7.2</v>
      </c>
      <c r="C5623" t="s">
        <v>565</v>
      </c>
    </row>
    <row r="5624" spans="1:3" x14ac:dyDescent="0.45">
      <c r="A5624" t="s">
        <v>2964</v>
      </c>
      <c r="B5624">
        <v>7.2</v>
      </c>
      <c r="C5624" t="s">
        <v>1152</v>
      </c>
    </row>
    <row r="5625" spans="1:3" x14ac:dyDescent="0.45">
      <c r="A5625" t="s">
        <v>2964</v>
      </c>
      <c r="B5625">
        <v>7.2</v>
      </c>
      <c r="C5625" t="s">
        <v>5546</v>
      </c>
    </row>
    <row r="5626" spans="1:3" x14ac:dyDescent="0.45">
      <c r="A5626" t="s">
        <v>2966</v>
      </c>
      <c r="B5626">
        <v>6.5</v>
      </c>
      <c r="C5626" t="s">
        <v>6206</v>
      </c>
    </row>
    <row r="5627" spans="1:3" x14ac:dyDescent="0.45">
      <c r="A5627" t="s">
        <v>2966</v>
      </c>
      <c r="B5627">
        <v>6.5</v>
      </c>
      <c r="C5627" t="s">
        <v>1152</v>
      </c>
    </row>
    <row r="5628" spans="1:3" x14ac:dyDescent="0.45">
      <c r="A5628" t="s">
        <v>2966</v>
      </c>
      <c r="B5628">
        <v>6.5</v>
      </c>
      <c r="C5628" t="s">
        <v>6203</v>
      </c>
    </row>
    <row r="5629" spans="1:3" x14ac:dyDescent="0.45">
      <c r="A5629" t="s">
        <v>2966</v>
      </c>
      <c r="B5629">
        <v>6.5</v>
      </c>
      <c r="C5629" t="s">
        <v>3302</v>
      </c>
    </row>
    <row r="5630" spans="1:3" x14ac:dyDescent="0.45">
      <c r="A5630" t="s">
        <v>2967</v>
      </c>
      <c r="B5630">
        <v>6</v>
      </c>
      <c r="C5630" t="s">
        <v>451</v>
      </c>
    </row>
    <row r="5631" spans="1:3" x14ac:dyDescent="0.45">
      <c r="A5631" t="s">
        <v>2967</v>
      </c>
      <c r="B5631">
        <v>6</v>
      </c>
      <c r="C5631" t="s">
        <v>565</v>
      </c>
    </row>
    <row r="5632" spans="1:3" x14ac:dyDescent="0.45">
      <c r="A5632" t="s">
        <v>2967</v>
      </c>
      <c r="B5632">
        <v>6</v>
      </c>
      <c r="C5632" t="s">
        <v>6206</v>
      </c>
    </row>
    <row r="5633" spans="1:3" x14ac:dyDescent="0.45">
      <c r="A5633" t="s">
        <v>2968</v>
      </c>
      <c r="B5633">
        <v>7</v>
      </c>
      <c r="C5633" t="s">
        <v>451</v>
      </c>
    </row>
    <row r="5634" spans="1:3" x14ac:dyDescent="0.45">
      <c r="A5634" t="s">
        <v>2968</v>
      </c>
      <c r="B5634">
        <v>7</v>
      </c>
      <c r="C5634" t="s">
        <v>565</v>
      </c>
    </row>
    <row r="5635" spans="1:3" x14ac:dyDescent="0.45">
      <c r="A5635" t="s">
        <v>2968</v>
      </c>
      <c r="B5635">
        <v>7</v>
      </c>
      <c r="C5635" t="s">
        <v>6206</v>
      </c>
    </row>
    <row r="5636" spans="1:3" x14ac:dyDescent="0.45">
      <c r="A5636" t="s">
        <v>2969</v>
      </c>
      <c r="B5636">
        <v>7</v>
      </c>
      <c r="C5636" t="s">
        <v>565</v>
      </c>
    </row>
    <row r="5637" spans="1:3" x14ac:dyDescent="0.45">
      <c r="A5637" t="s">
        <v>2969</v>
      </c>
      <c r="B5637">
        <v>7</v>
      </c>
      <c r="C5637" t="s">
        <v>1152</v>
      </c>
    </row>
    <row r="5638" spans="1:3" x14ac:dyDescent="0.45">
      <c r="A5638" t="s">
        <v>2969</v>
      </c>
      <c r="B5638">
        <v>7</v>
      </c>
      <c r="C5638" t="s">
        <v>5546</v>
      </c>
    </row>
    <row r="5639" spans="1:3" x14ac:dyDescent="0.45">
      <c r="A5639" t="s">
        <v>2970</v>
      </c>
      <c r="B5639">
        <v>7.5</v>
      </c>
      <c r="C5639" t="s">
        <v>1152</v>
      </c>
    </row>
    <row r="5640" spans="1:3" x14ac:dyDescent="0.45">
      <c r="A5640" t="s">
        <v>2970</v>
      </c>
      <c r="B5640">
        <v>7.5</v>
      </c>
      <c r="C5640" t="s">
        <v>5546</v>
      </c>
    </row>
    <row r="5641" spans="1:3" x14ac:dyDescent="0.45">
      <c r="A5641" t="s">
        <v>2970</v>
      </c>
      <c r="B5641">
        <v>7.5</v>
      </c>
      <c r="C5641" t="s">
        <v>4585</v>
      </c>
    </row>
    <row r="5642" spans="1:3" x14ac:dyDescent="0.45">
      <c r="A5642" t="s">
        <v>2971</v>
      </c>
      <c r="B5642">
        <v>6.6</v>
      </c>
      <c r="C5642" t="s">
        <v>1152</v>
      </c>
    </row>
    <row r="5643" spans="1:3" x14ac:dyDescent="0.45">
      <c r="A5643" t="s">
        <v>2971</v>
      </c>
      <c r="B5643">
        <v>6.6</v>
      </c>
      <c r="C5643" t="s">
        <v>2124</v>
      </c>
    </row>
    <row r="5644" spans="1:3" x14ac:dyDescent="0.45">
      <c r="A5644" t="s">
        <v>2971</v>
      </c>
      <c r="B5644">
        <v>6.6</v>
      </c>
      <c r="C5644" t="s">
        <v>3824</v>
      </c>
    </row>
    <row r="5645" spans="1:3" x14ac:dyDescent="0.45">
      <c r="A5645" t="s">
        <v>2971</v>
      </c>
      <c r="B5645">
        <v>6.6</v>
      </c>
      <c r="C5645" t="s">
        <v>3302</v>
      </c>
    </row>
    <row r="5646" spans="1:3" x14ac:dyDescent="0.45">
      <c r="A5646" t="s">
        <v>2972</v>
      </c>
      <c r="B5646">
        <v>7.4</v>
      </c>
      <c r="C5646" t="s">
        <v>1152</v>
      </c>
    </row>
    <row r="5647" spans="1:3" x14ac:dyDescent="0.45">
      <c r="A5647" t="s">
        <v>2972</v>
      </c>
      <c r="B5647">
        <v>7.4</v>
      </c>
      <c r="C5647" t="s">
        <v>6204</v>
      </c>
    </row>
    <row r="5648" spans="1:3" x14ac:dyDescent="0.45">
      <c r="A5648" t="s">
        <v>2972</v>
      </c>
      <c r="B5648">
        <v>7.4</v>
      </c>
      <c r="C5648" t="s">
        <v>6207</v>
      </c>
    </row>
    <row r="5649" spans="1:3" x14ac:dyDescent="0.45">
      <c r="A5649" t="s">
        <v>2973</v>
      </c>
      <c r="B5649">
        <v>6.5</v>
      </c>
      <c r="C5649" t="s">
        <v>6203</v>
      </c>
    </row>
    <row r="5650" spans="1:3" x14ac:dyDescent="0.45">
      <c r="A5650" t="s">
        <v>2973</v>
      </c>
      <c r="B5650">
        <v>6.5</v>
      </c>
      <c r="C5650" t="s">
        <v>3302</v>
      </c>
    </row>
    <row r="5651" spans="1:3" x14ac:dyDescent="0.45">
      <c r="A5651" t="s">
        <v>2974</v>
      </c>
      <c r="B5651">
        <v>6.2</v>
      </c>
      <c r="C5651" t="s">
        <v>2124</v>
      </c>
    </row>
    <row r="5652" spans="1:3" x14ac:dyDescent="0.45">
      <c r="A5652" t="s">
        <v>2974</v>
      </c>
      <c r="B5652">
        <v>6.2</v>
      </c>
      <c r="C5652" t="s">
        <v>3302</v>
      </c>
    </row>
    <row r="5653" spans="1:3" x14ac:dyDescent="0.45">
      <c r="A5653" t="s">
        <v>2976</v>
      </c>
      <c r="B5653">
        <v>7.8</v>
      </c>
      <c r="C5653" t="s">
        <v>320</v>
      </c>
    </row>
    <row r="5654" spans="1:3" x14ac:dyDescent="0.45">
      <c r="A5654" t="s">
        <v>2976</v>
      </c>
      <c r="B5654">
        <v>7.8</v>
      </c>
      <c r="C5654" t="s">
        <v>565</v>
      </c>
    </row>
    <row r="5655" spans="1:3" x14ac:dyDescent="0.45">
      <c r="A5655" t="s">
        <v>2976</v>
      </c>
      <c r="B5655">
        <v>7.8</v>
      </c>
      <c r="C5655" t="s">
        <v>6206</v>
      </c>
    </row>
    <row r="5656" spans="1:3" x14ac:dyDescent="0.45">
      <c r="A5656" t="s">
        <v>2976</v>
      </c>
      <c r="B5656">
        <v>7.8</v>
      </c>
      <c r="C5656" t="s">
        <v>6209</v>
      </c>
    </row>
    <row r="5657" spans="1:3" x14ac:dyDescent="0.45">
      <c r="A5657" t="s">
        <v>2977</v>
      </c>
      <c r="B5657">
        <v>5.2</v>
      </c>
      <c r="C5657" t="s">
        <v>451</v>
      </c>
    </row>
    <row r="5658" spans="1:3" x14ac:dyDescent="0.45">
      <c r="A5658" t="s">
        <v>2977</v>
      </c>
      <c r="B5658">
        <v>5.2</v>
      </c>
      <c r="C5658" t="s">
        <v>6199</v>
      </c>
    </row>
    <row r="5659" spans="1:3" x14ac:dyDescent="0.45">
      <c r="A5659" t="s">
        <v>2977</v>
      </c>
      <c r="B5659">
        <v>5.2</v>
      </c>
      <c r="C5659" t="s">
        <v>2124</v>
      </c>
    </row>
    <row r="5660" spans="1:3" x14ac:dyDescent="0.45">
      <c r="A5660" t="s">
        <v>2978</v>
      </c>
      <c r="B5660">
        <v>6.5</v>
      </c>
      <c r="C5660" t="s">
        <v>565</v>
      </c>
    </row>
    <row r="5661" spans="1:3" x14ac:dyDescent="0.45">
      <c r="A5661" t="s">
        <v>2978</v>
      </c>
      <c r="B5661">
        <v>6.5</v>
      </c>
      <c r="C5661" t="s">
        <v>6206</v>
      </c>
    </row>
    <row r="5662" spans="1:3" x14ac:dyDescent="0.45">
      <c r="A5662" t="s">
        <v>2978</v>
      </c>
      <c r="B5662">
        <v>6.5</v>
      </c>
      <c r="C5662" t="s">
        <v>1152</v>
      </c>
    </row>
    <row r="5663" spans="1:3" x14ac:dyDescent="0.45">
      <c r="A5663" t="s">
        <v>2979</v>
      </c>
      <c r="B5663">
        <v>6.5</v>
      </c>
      <c r="C5663" t="s">
        <v>565</v>
      </c>
    </row>
    <row r="5664" spans="1:3" x14ac:dyDescent="0.45">
      <c r="A5664" t="s">
        <v>2979</v>
      </c>
      <c r="B5664">
        <v>6.5</v>
      </c>
      <c r="C5664" t="s">
        <v>1152</v>
      </c>
    </row>
    <row r="5665" spans="1:3" x14ac:dyDescent="0.45">
      <c r="A5665" t="s">
        <v>2979</v>
      </c>
      <c r="B5665">
        <v>6.5</v>
      </c>
      <c r="C5665" t="s">
        <v>5546</v>
      </c>
    </row>
    <row r="5666" spans="1:3" x14ac:dyDescent="0.45">
      <c r="A5666" t="s">
        <v>2981</v>
      </c>
      <c r="B5666">
        <v>5.2</v>
      </c>
      <c r="C5666" t="s">
        <v>451</v>
      </c>
    </row>
    <row r="5667" spans="1:3" x14ac:dyDescent="0.45">
      <c r="A5667" t="s">
        <v>2981</v>
      </c>
      <c r="B5667">
        <v>5.2</v>
      </c>
      <c r="C5667" t="s">
        <v>320</v>
      </c>
    </row>
    <row r="5668" spans="1:3" x14ac:dyDescent="0.45">
      <c r="A5668" t="s">
        <v>2981</v>
      </c>
      <c r="B5668">
        <v>5.2</v>
      </c>
      <c r="C5668" t="s">
        <v>565</v>
      </c>
    </row>
    <row r="5669" spans="1:3" x14ac:dyDescent="0.45">
      <c r="A5669" t="s">
        <v>2981</v>
      </c>
      <c r="B5669">
        <v>5.2</v>
      </c>
      <c r="C5669" t="s">
        <v>3824</v>
      </c>
    </row>
    <row r="5670" spans="1:3" x14ac:dyDescent="0.45">
      <c r="A5670" t="s">
        <v>2981</v>
      </c>
      <c r="B5670">
        <v>5.2</v>
      </c>
      <c r="C5670" t="s">
        <v>3302</v>
      </c>
    </row>
    <row r="5671" spans="1:3" x14ac:dyDescent="0.45">
      <c r="A5671" t="s">
        <v>2983</v>
      </c>
      <c r="B5671">
        <v>7.2</v>
      </c>
      <c r="C5671" t="s">
        <v>451</v>
      </c>
    </row>
    <row r="5672" spans="1:3" x14ac:dyDescent="0.45">
      <c r="A5672" t="s">
        <v>2983</v>
      </c>
      <c r="B5672">
        <v>7.2</v>
      </c>
      <c r="C5672" t="s">
        <v>6206</v>
      </c>
    </row>
    <row r="5673" spans="1:3" x14ac:dyDescent="0.45">
      <c r="A5673" t="s">
        <v>2983</v>
      </c>
      <c r="B5673">
        <v>7.2</v>
      </c>
      <c r="C5673" t="s">
        <v>1152</v>
      </c>
    </row>
    <row r="5674" spans="1:3" x14ac:dyDescent="0.45">
      <c r="A5674" t="s">
        <v>2983</v>
      </c>
      <c r="B5674">
        <v>7.2</v>
      </c>
      <c r="C5674" t="s">
        <v>4585</v>
      </c>
    </row>
    <row r="5675" spans="1:3" x14ac:dyDescent="0.45">
      <c r="A5675" t="s">
        <v>2984</v>
      </c>
      <c r="B5675">
        <v>7.1</v>
      </c>
      <c r="C5675" t="s">
        <v>1152</v>
      </c>
    </row>
    <row r="5676" spans="1:3" x14ac:dyDescent="0.45">
      <c r="A5676" t="s">
        <v>2984</v>
      </c>
      <c r="B5676">
        <v>7.1</v>
      </c>
      <c r="C5676" t="s">
        <v>3302</v>
      </c>
    </row>
    <row r="5677" spans="1:3" x14ac:dyDescent="0.45">
      <c r="A5677" t="s">
        <v>2987</v>
      </c>
      <c r="B5677">
        <v>4.5</v>
      </c>
      <c r="C5677" t="s">
        <v>451</v>
      </c>
    </row>
    <row r="5678" spans="1:3" x14ac:dyDescent="0.45">
      <c r="A5678" t="s">
        <v>2987</v>
      </c>
      <c r="B5678">
        <v>4.5</v>
      </c>
      <c r="C5678" t="s">
        <v>320</v>
      </c>
    </row>
    <row r="5679" spans="1:3" x14ac:dyDescent="0.45">
      <c r="A5679" t="s">
        <v>2987</v>
      </c>
      <c r="B5679">
        <v>4.5</v>
      </c>
      <c r="C5679" t="s">
        <v>565</v>
      </c>
    </row>
    <row r="5680" spans="1:3" x14ac:dyDescent="0.45">
      <c r="A5680" t="s">
        <v>2987</v>
      </c>
      <c r="B5680">
        <v>4.5</v>
      </c>
      <c r="C5680" t="s">
        <v>6201</v>
      </c>
    </row>
    <row r="5681" spans="1:3" x14ac:dyDescent="0.45">
      <c r="A5681" t="s">
        <v>2987</v>
      </c>
      <c r="B5681">
        <v>4.5</v>
      </c>
      <c r="C5681" t="s">
        <v>5546</v>
      </c>
    </row>
    <row r="5682" spans="1:3" x14ac:dyDescent="0.45">
      <c r="A5682" t="s">
        <v>2987</v>
      </c>
      <c r="B5682">
        <v>4.5</v>
      </c>
      <c r="C5682" t="s">
        <v>3824</v>
      </c>
    </row>
    <row r="5683" spans="1:3" x14ac:dyDescent="0.45">
      <c r="A5683" t="s">
        <v>2988</v>
      </c>
      <c r="B5683">
        <v>5.7</v>
      </c>
      <c r="C5683" t="s">
        <v>565</v>
      </c>
    </row>
    <row r="5684" spans="1:3" x14ac:dyDescent="0.45">
      <c r="A5684" t="s">
        <v>2988</v>
      </c>
      <c r="B5684">
        <v>5.7</v>
      </c>
      <c r="C5684" t="s">
        <v>5546</v>
      </c>
    </row>
    <row r="5685" spans="1:3" x14ac:dyDescent="0.45">
      <c r="A5685" t="s">
        <v>2990</v>
      </c>
      <c r="B5685">
        <v>6</v>
      </c>
      <c r="C5685" t="s">
        <v>1152</v>
      </c>
    </row>
    <row r="5686" spans="1:3" x14ac:dyDescent="0.45">
      <c r="A5686" t="s">
        <v>2990</v>
      </c>
      <c r="B5686">
        <v>6</v>
      </c>
      <c r="C5686" t="s">
        <v>6203</v>
      </c>
    </row>
    <row r="5687" spans="1:3" x14ac:dyDescent="0.45">
      <c r="A5687" t="s">
        <v>2990</v>
      </c>
      <c r="B5687">
        <v>6</v>
      </c>
      <c r="C5687" t="s">
        <v>5546</v>
      </c>
    </row>
    <row r="5688" spans="1:3" x14ac:dyDescent="0.45">
      <c r="A5688" t="s">
        <v>2990</v>
      </c>
      <c r="B5688">
        <v>6</v>
      </c>
      <c r="C5688" t="s">
        <v>3302</v>
      </c>
    </row>
    <row r="5689" spans="1:3" x14ac:dyDescent="0.45">
      <c r="A5689" t="s">
        <v>2991</v>
      </c>
      <c r="B5689">
        <v>6.4</v>
      </c>
      <c r="C5689" t="s">
        <v>6206</v>
      </c>
    </row>
    <row r="5690" spans="1:3" x14ac:dyDescent="0.45">
      <c r="A5690" t="s">
        <v>2991</v>
      </c>
      <c r="B5690">
        <v>6.4</v>
      </c>
      <c r="C5690" t="s">
        <v>6203</v>
      </c>
    </row>
    <row r="5691" spans="1:3" x14ac:dyDescent="0.45">
      <c r="A5691" t="s">
        <v>2991</v>
      </c>
      <c r="B5691">
        <v>6.4</v>
      </c>
      <c r="C5691" t="s">
        <v>3302</v>
      </c>
    </row>
    <row r="5692" spans="1:3" x14ac:dyDescent="0.45">
      <c r="A5692" t="s">
        <v>2992</v>
      </c>
      <c r="B5692">
        <v>5.2</v>
      </c>
      <c r="C5692" t="s">
        <v>565</v>
      </c>
    </row>
    <row r="5693" spans="1:3" x14ac:dyDescent="0.45">
      <c r="A5693" t="s">
        <v>2992</v>
      </c>
      <c r="B5693">
        <v>5.2</v>
      </c>
      <c r="C5693" t="s">
        <v>5546</v>
      </c>
    </row>
    <row r="5694" spans="1:3" x14ac:dyDescent="0.45">
      <c r="A5694" t="s">
        <v>2995</v>
      </c>
      <c r="B5694">
        <v>4.3</v>
      </c>
      <c r="C5694" t="s">
        <v>451</v>
      </c>
    </row>
    <row r="5695" spans="1:3" x14ac:dyDescent="0.45">
      <c r="A5695" t="s">
        <v>2995</v>
      </c>
      <c r="B5695">
        <v>4.3</v>
      </c>
      <c r="C5695" t="s">
        <v>6199</v>
      </c>
    </row>
    <row r="5696" spans="1:3" x14ac:dyDescent="0.45">
      <c r="A5696" t="s">
        <v>2995</v>
      </c>
      <c r="B5696">
        <v>4.3</v>
      </c>
      <c r="C5696" t="s">
        <v>5546</v>
      </c>
    </row>
    <row r="5697" spans="1:3" x14ac:dyDescent="0.45">
      <c r="A5697" t="s">
        <v>2995</v>
      </c>
      <c r="B5697">
        <v>4.3</v>
      </c>
      <c r="C5697" t="s">
        <v>3824</v>
      </c>
    </row>
    <row r="5698" spans="1:3" x14ac:dyDescent="0.45">
      <c r="A5698" t="s">
        <v>2997</v>
      </c>
      <c r="B5698">
        <v>6.1</v>
      </c>
      <c r="C5698" t="s">
        <v>6206</v>
      </c>
    </row>
    <row r="5699" spans="1:3" x14ac:dyDescent="0.45">
      <c r="A5699" t="s">
        <v>2997</v>
      </c>
      <c r="B5699">
        <v>6.1</v>
      </c>
      <c r="C5699" t="s">
        <v>1152</v>
      </c>
    </row>
    <row r="5700" spans="1:3" x14ac:dyDescent="0.45">
      <c r="A5700" t="s">
        <v>2997</v>
      </c>
      <c r="B5700">
        <v>6.1</v>
      </c>
      <c r="C5700" t="s">
        <v>3302</v>
      </c>
    </row>
    <row r="5701" spans="1:3" x14ac:dyDescent="0.45">
      <c r="A5701" t="s">
        <v>2999</v>
      </c>
      <c r="B5701">
        <v>6.8</v>
      </c>
      <c r="C5701" t="s">
        <v>565</v>
      </c>
    </row>
    <row r="5702" spans="1:3" x14ac:dyDescent="0.45">
      <c r="A5702" t="s">
        <v>2999</v>
      </c>
      <c r="B5702">
        <v>6.8</v>
      </c>
      <c r="C5702" t="s">
        <v>6206</v>
      </c>
    </row>
    <row r="5703" spans="1:3" x14ac:dyDescent="0.45">
      <c r="A5703" t="s">
        <v>2999</v>
      </c>
      <c r="B5703">
        <v>6.8</v>
      </c>
      <c r="C5703" t="s">
        <v>6203</v>
      </c>
    </row>
    <row r="5704" spans="1:3" x14ac:dyDescent="0.45">
      <c r="A5704" t="s">
        <v>2999</v>
      </c>
      <c r="B5704">
        <v>6.8</v>
      </c>
      <c r="C5704" t="s">
        <v>5546</v>
      </c>
    </row>
    <row r="5705" spans="1:3" x14ac:dyDescent="0.45">
      <c r="A5705" t="s">
        <v>3002</v>
      </c>
      <c r="B5705">
        <v>5.2</v>
      </c>
      <c r="C5705" t="s">
        <v>320</v>
      </c>
    </row>
    <row r="5706" spans="1:3" x14ac:dyDescent="0.45">
      <c r="A5706" t="s">
        <v>3002</v>
      </c>
      <c r="B5706">
        <v>5.2</v>
      </c>
      <c r="C5706" t="s">
        <v>6201</v>
      </c>
    </row>
    <row r="5707" spans="1:3" x14ac:dyDescent="0.45">
      <c r="A5707" t="s">
        <v>3003</v>
      </c>
      <c r="B5707">
        <v>6.5</v>
      </c>
      <c r="C5707" t="s">
        <v>451</v>
      </c>
    </row>
    <row r="5708" spans="1:3" x14ac:dyDescent="0.45">
      <c r="A5708" t="s">
        <v>3003</v>
      </c>
      <c r="B5708">
        <v>6.5</v>
      </c>
      <c r="C5708" t="s">
        <v>6203</v>
      </c>
    </row>
    <row r="5709" spans="1:3" x14ac:dyDescent="0.45">
      <c r="A5709" t="s">
        <v>3003</v>
      </c>
      <c r="B5709">
        <v>6.5</v>
      </c>
      <c r="C5709" t="s">
        <v>3824</v>
      </c>
    </row>
    <row r="5710" spans="1:3" x14ac:dyDescent="0.45">
      <c r="A5710" t="s">
        <v>3003</v>
      </c>
      <c r="B5710">
        <v>6.5</v>
      </c>
      <c r="C5710" t="s">
        <v>3302</v>
      </c>
    </row>
    <row r="5711" spans="1:3" x14ac:dyDescent="0.45">
      <c r="A5711" t="s">
        <v>3005</v>
      </c>
      <c r="B5711">
        <v>7.5</v>
      </c>
      <c r="C5711" t="s">
        <v>1152</v>
      </c>
    </row>
    <row r="5712" spans="1:3" x14ac:dyDescent="0.45">
      <c r="A5712" t="s">
        <v>3005</v>
      </c>
      <c r="B5712">
        <v>7.5</v>
      </c>
      <c r="C5712" t="s">
        <v>6203</v>
      </c>
    </row>
    <row r="5713" spans="1:3" x14ac:dyDescent="0.45">
      <c r="A5713" t="s">
        <v>3005</v>
      </c>
      <c r="B5713">
        <v>7.5</v>
      </c>
      <c r="C5713" t="s">
        <v>5546</v>
      </c>
    </row>
    <row r="5714" spans="1:3" x14ac:dyDescent="0.45">
      <c r="A5714" t="s">
        <v>3005</v>
      </c>
      <c r="B5714">
        <v>7.5</v>
      </c>
      <c r="C5714" t="s">
        <v>3302</v>
      </c>
    </row>
    <row r="5715" spans="1:3" x14ac:dyDescent="0.45">
      <c r="A5715" t="s">
        <v>3006</v>
      </c>
      <c r="B5715">
        <v>7.1</v>
      </c>
      <c r="C5715" t="s">
        <v>1152</v>
      </c>
    </row>
    <row r="5716" spans="1:3" x14ac:dyDescent="0.45">
      <c r="A5716" t="s">
        <v>3008</v>
      </c>
      <c r="B5716">
        <v>6.9</v>
      </c>
      <c r="C5716" t="s">
        <v>565</v>
      </c>
    </row>
    <row r="5717" spans="1:3" x14ac:dyDescent="0.45">
      <c r="A5717" t="s">
        <v>3008</v>
      </c>
      <c r="B5717">
        <v>6.9</v>
      </c>
      <c r="C5717" t="s">
        <v>1152</v>
      </c>
    </row>
    <row r="5718" spans="1:3" x14ac:dyDescent="0.45">
      <c r="A5718" t="s">
        <v>3008</v>
      </c>
      <c r="B5718">
        <v>6.9</v>
      </c>
      <c r="C5718" t="s">
        <v>6201</v>
      </c>
    </row>
    <row r="5719" spans="1:3" x14ac:dyDescent="0.45">
      <c r="A5719" t="s">
        <v>3008</v>
      </c>
      <c r="B5719">
        <v>6.9</v>
      </c>
      <c r="C5719" t="s">
        <v>5546</v>
      </c>
    </row>
    <row r="5720" spans="1:3" x14ac:dyDescent="0.45">
      <c r="A5720" t="s">
        <v>3009</v>
      </c>
      <c r="B5720">
        <v>8</v>
      </c>
      <c r="C5720" t="s">
        <v>1152</v>
      </c>
    </row>
    <row r="5721" spans="1:3" x14ac:dyDescent="0.45">
      <c r="A5721" t="s">
        <v>3010</v>
      </c>
      <c r="B5721">
        <v>8.1999999999999993</v>
      </c>
      <c r="C5721" t="s">
        <v>1152</v>
      </c>
    </row>
    <row r="5722" spans="1:3" x14ac:dyDescent="0.45">
      <c r="A5722" t="s">
        <v>3011</v>
      </c>
      <c r="B5722">
        <v>6.4</v>
      </c>
      <c r="C5722" t="s">
        <v>6208</v>
      </c>
    </row>
    <row r="5723" spans="1:3" x14ac:dyDescent="0.45">
      <c r="A5723" t="s">
        <v>3011</v>
      </c>
      <c r="B5723">
        <v>6.4</v>
      </c>
      <c r="C5723" t="s">
        <v>1152</v>
      </c>
    </row>
    <row r="5724" spans="1:3" x14ac:dyDescent="0.45">
      <c r="A5724" t="s">
        <v>3011</v>
      </c>
      <c r="B5724">
        <v>6.4</v>
      </c>
      <c r="C5724" t="s">
        <v>6204</v>
      </c>
    </row>
    <row r="5725" spans="1:3" x14ac:dyDescent="0.45">
      <c r="A5725" t="s">
        <v>3012</v>
      </c>
      <c r="B5725">
        <v>7.9</v>
      </c>
      <c r="C5725" t="s">
        <v>451</v>
      </c>
    </row>
    <row r="5726" spans="1:3" x14ac:dyDescent="0.45">
      <c r="A5726" t="s">
        <v>3012</v>
      </c>
      <c r="B5726">
        <v>7.9</v>
      </c>
      <c r="C5726" t="s">
        <v>3302</v>
      </c>
    </row>
    <row r="5727" spans="1:3" x14ac:dyDescent="0.45">
      <c r="A5727" t="s">
        <v>3014</v>
      </c>
      <c r="B5727">
        <v>6.7</v>
      </c>
      <c r="C5727" t="s">
        <v>1152</v>
      </c>
    </row>
    <row r="5728" spans="1:3" x14ac:dyDescent="0.45">
      <c r="A5728" t="s">
        <v>3014</v>
      </c>
      <c r="B5728">
        <v>6.7</v>
      </c>
      <c r="C5728" t="s">
        <v>5546</v>
      </c>
    </row>
    <row r="5729" spans="1:3" x14ac:dyDescent="0.45">
      <c r="A5729" t="s">
        <v>3016</v>
      </c>
      <c r="B5729">
        <v>6.1</v>
      </c>
      <c r="C5729" t="s">
        <v>451</v>
      </c>
    </row>
    <row r="5730" spans="1:3" x14ac:dyDescent="0.45">
      <c r="A5730" t="s">
        <v>3016</v>
      </c>
      <c r="B5730">
        <v>6.1</v>
      </c>
      <c r="C5730" t="s">
        <v>1152</v>
      </c>
    </row>
    <row r="5731" spans="1:3" x14ac:dyDescent="0.45">
      <c r="A5731" t="s">
        <v>3016</v>
      </c>
      <c r="B5731">
        <v>6.1</v>
      </c>
      <c r="C5731" t="s">
        <v>6209</v>
      </c>
    </row>
    <row r="5732" spans="1:3" x14ac:dyDescent="0.45">
      <c r="A5732" t="s">
        <v>3016</v>
      </c>
      <c r="B5732">
        <v>6.1</v>
      </c>
      <c r="C5732" t="s">
        <v>5546</v>
      </c>
    </row>
    <row r="5733" spans="1:3" x14ac:dyDescent="0.45">
      <c r="A5733" t="s">
        <v>3017</v>
      </c>
      <c r="B5733">
        <v>8.9</v>
      </c>
      <c r="C5733" t="s">
        <v>6208</v>
      </c>
    </row>
    <row r="5734" spans="1:3" x14ac:dyDescent="0.45">
      <c r="A5734" t="s">
        <v>3017</v>
      </c>
      <c r="B5734">
        <v>8.9</v>
      </c>
      <c r="C5734" t="s">
        <v>1152</v>
      </c>
    </row>
    <row r="5735" spans="1:3" x14ac:dyDescent="0.45">
      <c r="A5735" t="s">
        <v>3017</v>
      </c>
      <c r="B5735">
        <v>8.9</v>
      </c>
      <c r="C5735" t="s">
        <v>6204</v>
      </c>
    </row>
    <row r="5736" spans="1:3" x14ac:dyDescent="0.45">
      <c r="A5736" t="s">
        <v>3018</v>
      </c>
      <c r="B5736">
        <v>8.1</v>
      </c>
      <c r="C5736" t="s">
        <v>1152</v>
      </c>
    </row>
    <row r="5737" spans="1:3" x14ac:dyDescent="0.45">
      <c r="A5737" t="s">
        <v>3019</v>
      </c>
      <c r="B5737">
        <v>6.2</v>
      </c>
      <c r="C5737" t="s">
        <v>6208</v>
      </c>
    </row>
    <row r="5738" spans="1:3" x14ac:dyDescent="0.45">
      <c r="A5738" t="s">
        <v>3019</v>
      </c>
      <c r="B5738">
        <v>6.2</v>
      </c>
      <c r="C5738" t="s">
        <v>1152</v>
      </c>
    </row>
    <row r="5739" spans="1:3" x14ac:dyDescent="0.45">
      <c r="A5739" t="s">
        <v>3019</v>
      </c>
      <c r="B5739">
        <v>6.2</v>
      </c>
      <c r="C5739" t="s">
        <v>3302</v>
      </c>
    </row>
    <row r="5740" spans="1:3" x14ac:dyDescent="0.45">
      <c r="A5740" t="s">
        <v>3021</v>
      </c>
      <c r="B5740">
        <v>4.9000000000000004</v>
      </c>
      <c r="C5740" t="s">
        <v>320</v>
      </c>
    </row>
    <row r="5741" spans="1:3" x14ac:dyDescent="0.45">
      <c r="A5741" t="s">
        <v>3021</v>
      </c>
      <c r="B5741">
        <v>4.9000000000000004</v>
      </c>
      <c r="C5741" t="s">
        <v>565</v>
      </c>
    </row>
    <row r="5742" spans="1:3" x14ac:dyDescent="0.45">
      <c r="A5742" t="s">
        <v>3021</v>
      </c>
      <c r="B5742">
        <v>4.9000000000000004</v>
      </c>
      <c r="C5742" t="s">
        <v>6201</v>
      </c>
    </row>
    <row r="5743" spans="1:3" x14ac:dyDescent="0.45">
      <c r="A5743" t="s">
        <v>3021</v>
      </c>
      <c r="B5743">
        <v>4.9000000000000004</v>
      </c>
      <c r="C5743" t="s">
        <v>6199</v>
      </c>
    </row>
    <row r="5744" spans="1:3" x14ac:dyDescent="0.45">
      <c r="A5744" t="s">
        <v>3021</v>
      </c>
      <c r="B5744">
        <v>4.9000000000000004</v>
      </c>
      <c r="C5744" t="s">
        <v>2124</v>
      </c>
    </row>
    <row r="5745" spans="1:3" x14ac:dyDescent="0.45">
      <c r="A5745" t="s">
        <v>3021</v>
      </c>
      <c r="B5745">
        <v>4.9000000000000004</v>
      </c>
      <c r="C5745" t="s">
        <v>6203</v>
      </c>
    </row>
    <row r="5746" spans="1:3" x14ac:dyDescent="0.45">
      <c r="A5746" t="s">
        <v>3023</v>
      </c>
      <c r="B5746">
        <v>5.8</v>
      </c>
      <c r="C5746" t="s">
        <v>451</v>
      </c>
    </row>
    <row r="5747" spans="1:3" x14ac:dyDescent="0.45">
      <c r="A5747" t="s">
        <v>3023</v>
      </c>
      <c r="B5747">
        <v>5.8</v>
      </c>
      <c r="C5747" t="s">
        <v>2124</v>
      </c>
    </row>
    <row r="5748" spans="1:3" x14ac:dyDescent="0.45">
      <c r="A5748" t="s">
        <v>3023</v>
      </c>
      <c r="B5748">
        <v>5.8</v>
      </c>
      <c r="C5748" t="s">
        <v>3302</v>
      </c>
    </row>
    <row r="5749" spans="1:3" x14ac:dyDescent="0.45">
      <c r="A5749" t="s">
        <v>3025</v>
      </c>
      <c r="B5749">
        <v>6</v>
      </c>
      <c r="C5749" t="s">
        <v>451</v>
      </c>
    </row>
    <row r="5750" spans="1:3" x14ac:dyDescent="0.45">
      <c r="A5750" t="s">
        <v>3025</v>
      </c>
      <c r="B5750">
        <v>6</v>
      </c>
      <c r="C5750" t="s">
        <v>320</v>
      </c>
    </row>
    <row r="5751" spans="1:3" x14ac:dyDescent="0.45">
      <c r="A5751" t="s">
        <v>3025</v>
      </c>
      <c r="B5751">
        <v>6</v>
      </c>
      <c r="C5751" t="s">
        <v>6200</v>
      </c>
    </row>
    <row r="5752" spans="1:3" x14ac:dyDescent="0.45">
      <c r="A5752" t="s">
        <v>3025</v>
      </c>
      <c r="B5752">
        <v>6</v>
      </c>
      <c r="C5752" t="s">
        <v>565</v>
      </c>
    </row>
    <row r="5753" spans="1:3" x14ac:dyDescent="0.45">
      <c r="A5753" t="s">
        <v>3025</v>
      </c>
      <c r="B5753">
        <v>6</v>
      </c>
      <c r="C5753" t="s">
        <v>6201</v>
      </c>
    </row>
    <row r="5754" spans="1:3" x14ac:dyDescent="0.45">
      <c r="A5754" t="s">
        <v>3025</v>
      </c>
      <c r="B5754">
        <v>6</v>
      </c>
      <c r="C5754" t="s">
        <v>3824</v>
      </c>
    </row>
    <row r="5755" spans="1:3" x14ac:dyDescent="0.45">
      <c r="A5755" t="s">
        <v>3026</v>
      </c>
      <c r="B5755">
        <v>7</v>
      </c>
      <c r="C5755" t="s">
        <v>451</v>
      </c>
    </row>
    <row r="5756" spans="1:3" x14ac:dyDescent="0.45">
      <c r="A5756" t="s">
        <v>3026</v>
      </c>
      <c r="B5756">
        <v>7</v>
      </c>
      <c r="C5756" t="s">
        <v>320</v>
      </c>
    </row>
    <row r="5757" spans="1:3" x14ac:dyDescent="0.45">
      <c r="A5757" t="s">
        <v>3026</v>
      </c>
      <c r="B5757">
        <v>7</v>
      </c>
      <c r="C5757" t="s">
        <v>2124</v>
      </c>
    </row>
    <row r="5758" spans="1:3" x14ac:dyDescent="0.45">
      <c r="A5758" t="s">
        <v>3026</v>
      </c>
      <c r="B5758">
        <v>7</v>
      </c>
      <c r="C5758" t="s">
        <v>3824</v>
      </c>
    </row>
    <row r="5759" spans="1:3" x14ac:dyDescent="0.45">
      <c r="A5759" t="s">
        <v>3028</v>
      </c>
      <c r="B5759">
        <v>6</v>
      </c>
      <c r="C5759" t="s">
        <v>451</v>
      </c>
    </row>
    <row r="5760" spans="1:3" x14ac:dyDescent="0.45">
      <c r="A5760" t="s">
        <v>3028</v>
      </c>
      <c r="B5760">
        <v>6</v>
      </c>
      <c r="C5760" t="s">
        <v>320</v>
      </c>
    </row>
    <row r="5761" spans="1:3" x14ac:dyDescent="0.45">
      <c r="A5761" t="s">
        <v>3028</v>
      </c>
      <c r="B5761">
        <v>6</v>
      </c>
      <c r="C5761" t="s">
        <v>565</v>
      </c>
    </row>
    <row r="5762" spans="1:3" x14ac:dyDescent="0.45">
      <c r="A5762" t="s">
        <v>3028</v>
      </c>
      <c r="B5762">
        <v>6</v>
      </c>
      <c r="C5762" t="s">
        <v>6201</v>
      </c>
    </row>
    <row r="5763" spans="1:3" x14ac:dyDescent="0.45">
      <c r="A5763" t="s">
        <v>3028</v>
      </c>
      <c r="B5763">
        <v>6</v>
      </c>
      <c r="C5763" t="s">
        <v>3824</v>
      </c>
    </row>
    <row r="5764" spans="1:3" x14ac:dyDescent="0.45">
      <c r="A5764" t="s">
        <v>3029</v>
      </c>
      <c r="B5764">
        <v>7.9</v>
      </c>
      <c r="C5764" t="s">
        <v>6206</v>
      </c>
    </row>
    <row r="5765" spans="1:3" x14ac:dyDescent="0.45">
      <c r="A5765" t="s">
        <v>3029</v>
      </c>
      <c r="B5765">
        <v>7.9</v>
      </c>
      <c r="C5765" t="s">
        <v>1152</v>
      </c>
    </row>
    <row r="5766" spans="1:3" x14ac:dyDescent="0.45">
      <c r="A5766" t="s">
        <v>3029</v>
      </c>
      <c r="B5766">
        <v>7.9</v>
      </c>
      <c r="C5766" t="s">
        <v>3302</v>
      </c>
    </row>
    <row r="5767" spans="1:3" x14ac:dyDescent="0.45">
      <c r="A5767" t="s">
        <v>3030</v>
      </c>
      <c r="B5767">
        <v>8.1</v>
      </c>
      <c r="C5767" t="s">
        <v>6206</v>
      </c>
    </row>
    <row r="5768" spans="1:3" x14ac:dyDescent="0.45">
      <c r="A5768" t="s">
        <v>3030</v>
      </c>
      <c r="B5768">
        <v>8.1</v>
      </c>
      <c r="C5768" t="s">
        <v>1152</v>
      </c>
    </row>
    <row r="5769" spans="1:3" x14ac:dyDescent="0.45">
      <c r="A5769" t="s">
        <v>3030</v>
      </c>
      <c r="B5769">
        <v>8.1</v>
      </c>
      <c r="C5769" t="s">
        <v>3302</v>
      </c>
    </row>
    <row r="5770" spans="1:3" x14ac:dyDescent="0.45">
      <c r="A5770" t="s">
        <v>3031</v>
      </c>
      <c r="B5770">
        <v>6.2</v>
      </c>
      <c r="C5770" t="s">
        <v>451</v>
      </c>
    </row>
    <row r="5771" spans="1:3" x14ac:dyDescent="0.45">
      <c r="A5771" t="s">
        <v>3031</v>
      </c>
      <c r="B5771">
        <v>6.2</v>
      </c>
      <c r="C5771" t="s">
        <v>565</v>
      </c>
    </row>
    <row r="5772" spans="1:3" x14ac:dyDescent="0.45">
      <c r="A5772" t="s">
        <v>3031</v>
      </c>
      <c r="B5772">
        <v>6.2</v>
      </c>
      <c r="C5772" t="s">
        <v>6206</v>
      </c>
    </row>
    <row r="5773" spans="1:3" x14ac:dyDescent="0.45">
      <c r="A5773" t="s">
        <v>3031</v>
      </c>
      <c r="B5773">
        <v>6.2</v>
      </c>
      <c r="C5773" t="s">
        <v>5546</v>
      </c>
    </row>
    <row r="5774" spans="1:3" x14ac:dyDescent="0.45">
      <c r="A5774" t="s">
        <v>3033</v>
      </c>
      <c r="B5774">
        <v>6.7</v>
      </c>
      <c r="C5774" t="s">
        <v>565</v>
      </c>
    </row>
    <row r="5775" spans="1:3" x14ac:dyDescent="0.45">
      <c r="A5775" t="s">
        <v>3033</v>
      </c>
      <c r="B5775">
        <v>6.7</v>
      </c>
      <c r="C5775" t="s">
        <v>1152</v>
      </c>
    </row>
    <row r="5776" spans="1:3" x14ac:dyDescent="0.45">
      <c r="A5776" t="s">
        <v>3033</v>
      </c>
      <c r="B5776">
        <v>6.7</v>
      </c>
      <c r="C5776" t="s">
        <v>5546</v>
      </c>
    </row>
    <row r="5777" spans="1:3" x14ac:dyDescent="0.45">
      <c r="A5777" t="s">
        <v>3034</v>
      </c>
      <c r="B5777">
        <v>7.3</v>
      </c>
      <c r="C5777" t="s">
        <v>1152</v>
      </c>
    </row>
    <row r="5778" spans="1:3" x14ac:dyDescent="0.45">
      <c r="A5778" t="s">
        <v>3034</v>
      </c>
      <c r="B5778">
        <v>7.3</v>
      </c>
      <c r="C5778" t="s">
        <v>5546</v>
      </c>
    </row>
    <row r="5779" spans="1:3" x14ac:dyDescent="0.45">
      <c r="A5779" t="s">
        <v>3036</v>
      </c>
      <c r="B5779">
        <v>4.5999999999999996</v>
      </c>
      <c r="C5779" t="s">
        <v>565</v>
      </c>
    </row>
    <row r="5780" spans="1:3" x14ac:dyDescent="0.45">
      <c r="A5780" t="s">
        <v>3037</v>
      </c>
      <c r="B5780">
        <v>6.1</v>
      </c>
      <c r="C5780" t="s">
        <v>565</v>
      </c>
    </row>
    <row r="5781" spans="1:3" x14ac:dyDescent="0.45">
      <c r="A5781" t="s">
        <v>3037</v>
      </c>
      <c r="B5781">
        <v>6.1</v>
      </c>
      <c r="C5781" t="s">
        <v>6201</v>
      </c>
    </row>
    <row r="5782" spans="1:3" x14ac:dyDescent="0.45">
      <c r="A5782" t="s">
        <v>3038</v>
      </c>
      <c r="B5782">
        <v>6.2</v>
      </c>
      <c r="C5782" t="s">
        <v>565</v>
      </c>
    </row>
    <row r="5783" spans="1:3" x14ac:dyDescent="0.45">
      <c r="A5783" t="s">
        <v>3038</v>
      </c>
      <c r="B5783">
        <v>6.2</v>
      </c>
      <c r="C5783" t="s">
        <v>5546</v>
      </c>
    </row>
    <row r="5784" spans="1:3" x14ac:dyDescent="0.45">
      <c r="A5784" t="s">
        <v>3040</v>
      </c>
      <c r="B5784">
        <v>7.8</v>
      </c>
      <c r="C5784" t="s">
        <v>451</v>
      </c>
    </row>
    <row r="5785" spans="1:3" x14ac:dyDescent="0.45">
      <c r="A5785" t="s">
        <v>3040</v>
      </c>
      <c r="B5785">
        <v>7.8</v>
      </c>
      <c r="C5785" t="s">
        <v>6208</v>
      </c>
    </row>
    <row r="5786" spans="1:3" x14ac:dyDescent="0.45">
      <c r="A5786" t="s">
        <v>3040</v>
      </c>
      <c r="B5786">
        <v>7.8</v>
      </c>
      <c r="C5786" t="s">
        <v>1152</v>
      </c>
    </row>
    <row r="5787" spans="1:3" x14ac:dyDescent="0.45">
      <c r="A5787" t="s">
        <v>3040</v>
      </c>
      <c r="B5787">
        <v>7.8</v>
      </c>
      <c r="C5787" t="s">
        <v>6204</v>
      </c>
    </row>
    <row r="5788" spans="1:3" x14ac:dyDescent="0.45">
      <c r="A5788" t="s">
        <v>3040</v>
      </c>
      <c r="B5788">
        <v>7.8</v>
      </c>
      <c r="C5788" t="s">
        <v>5546</v>
      </c>
    </row>
    <row r="5789" spans="1:3" x14ac:dyDescent="0.45">
      <c r="A5789" t="s">
        <v>3040</v>
      </c>
      <c r="B5789">
        <v>7.8</v>
      </c>
      <c r="C5789" t="s">
        <v>4585</v>
      </c>
    </row>
    <row r="5790" spans="1:3" x14ac:dyDescent="0.45">
      <c r="A5790" t="s">
        <v>3041</v>
      </c>
      <c r="B5790">
        <v>6.1</v>
      </c>
      <c r="C5790" t="s">
        <v>451</v>
      </c>
    </row>
    <row r="5791" spans="1:3" x14ac:dyDescent="0.45">
      <c r="A5791" t="s">
        <v>3041</v>
      </c>
      <c r="B5791">
        <v>6.1</v>
      </c>
      <c r="C5791" t="s">
        <v>6206</v>
      </c>
    </row>
    <row r="5792" spans="1:3" x14ac:dyDescent="0.45">
      <c r="A5792" t="s">
        <v>3041</v>
      </c>
      <c r="B5792">
        <v>6.1</v>
      </c>
      <c r="C5792" t="s">
        <v>3302</v>
      </c>
    </row>
    <row r="5793" spans="1:3" x14ac:dyDescent="0.45">
      <c r="A5793" t="s">
        <v>3043</v>
      </c>
      <c r="B5793">
        <v>5.8</v>
      </c>
      <c r="C5793" t="s">
        <v>2124</v>
      </c>
    </row>
    <row r="5794" spans="1:3" x14ac:dyDescent="0.45">
      <c r="A5794" t="s">
        <v>3044</v>
      </c>
      <c r="B5794">
        <v>6.5</v>
      </c>
      <c r="C5794" t="s">
        <v>1152</v>
      </c>
    </row>
    <row r="5795" spans="1:3" x14ac:dyDescent="0.45">
      <c r="A5795" t="s">
        <v>3044</v>
      </c>
      <c r="B5795">
        <v>6.5</v>
      </c>
      <c r="C5795" t="s">
        <v>5546</v>
      </c>
    </row>
    <row r="5796" spans="1:3" x14ac:dyDescent="0.45">
      <c r="A5796" t="s">
        <v>3046</v>
      </c>
      <c r="B5796">
        <v>7.2</v>
      </c>
      <c r="C5796" t="s">
        <v>320</v>
      </c>
    </row>
    <row r="5797" spans="1:3" x14ac:dyDescent="0.45">
      <c r="A5797" t="s">
        <v>3046</v>
      </c>
      <c r="B5797">
        <v>7.2</v>
      </c>
      <c r="C5797" t="s">
        <v>1152</v>
      </c>
    </row>
    <row r="5798" spans="1:3" x14ac:dyDescent="0.45">
      <c r="A5798" t="s">
        <v>3046</v>
      </c>
      <c r="B5798">
        <v>7.2</v>
      </c>
      <c r="C5798" t="s">
        <v>6201</v>
      </c>
    </row>
    <row r="5799" spans="1:3" x14ac:dyDescent="0.45">
      <c r="A5799" t="s">
        <v>3046</v>
      </c>
      <c r="B5799">
        <v>7.2</v>
      </c>
      <c r="C5799" t="s">
        <v>6199</v>
      </c>
    </row>
    <row r="5800" spans="1:3" x14ac:dyDescent="0.45">
      <c r="A5800" t="s">
        <v>3048</v>
      </c>
      <c r="B5800">
        <v>7.8</v>
      </c>
      <c r="C5800" t="s">
        <v>6208</v>
      </c>
    </row>
    <row r="5801" spans="1:3" x14ac:dyDescent="0.45">
      <c r="A5801" t="s">
        <v>3048</v>
      </c>
      <c r="B5801">
        <v>7.8</v>
      </c>
      <c r="C5801" t="s">
        <v>1152</v>
      </c>
    </row>
    <row r="5802" spans="1:3" x14ac:dyDescent="0.45">
      <c r="A5802" t="s">
        <v>3048</v>
      </c>
      <c r="B5802">
        <v>7.8</v>
      </c>
      <c r="C5802" t="s">
        <v>6201</v>
      </c>
    </row>
    <row r="5803" spans="1:3" x14ac:dyDescent="0.45">
      <c r="A5803" t="s">
        <v>3050</v>
      </c>
      <c r="B5803">
        <v>4.7</v>
      </c>
      <c r="C5803" t="s">
        <v>565</v>
      </c>
    </row>
    <row r="5804" spans="1:3" x14ac:dyDescent="0.45">
      <c r="A5804" t="s">
        <v>3050</v>
      </c>
      <c r="B5804">
        <v>4.7</v>
      </c>
      <c r="C5804" t="s">
        <v>1152</v>
      </c>
    </row>
    <row r="5805" spans="1:3" x14ac:dyDescent="0.45">
      <c r="A5805" t="s">
        <v>3052</v>
      </c>
      <c r="B5805">
        <v>6.8</v>
      </c>
      <c r="C5805" t="s">
        <v>451</v>
      </c>
    </row>
    <row r="5806" spans="1:3" x14ac:dyDescent="0.45">
      <c r="A5806" t="s">
        <v>3052</v>
      </c>
      <c r="B5806">
        <v>6.8</v>
      </c>
      <c r="C5806" t="s">
        <v>320</v>
      </c>
    </row>
    <row r="5807" spans="1:3" x14ac:dyDescent="0.45">
      <c r="A5807" t="s">
        <v>3052</v>
      </c>
      <c r="B5807">
        <v>6.8</v>
      </c>
      <c r="C5807" t="s">
        <v>1152</v>
      </c>
    </row>
    <row r="5808" spans="1:3" x14ac:dyDescent="0.45">
      <c r="A5808" t="s">
        <v>3052</v>
      </c>
      <c r="B5808">
        <v>6.8</v>
      </c>
      <c r="C5808" t="s">
        <v>3302</v>
      </c>
    </row>
    <row r="5809" spans="1:3" x14ac:dyDescent="0.45">
      <c r="A5809" t="s">
        <v>3054</v>
      </c>
      <c r="B5809">
        <v>5.9</v>
      </c>
      <c r="C5809" t="s">
        <v>1152</v>
      </c>
    </row>
    <row r="5810" spans="1:3" x14ac:dyDescent="0.45">
      <c r="A5810" t="s">
        <v>3054</v>
      </c>
      <c r="B5810">
        <v>5.9</v>
      </c>
      <c r="C5810" t="s">
        <v>2124</v>
      </c>
    </row>
    <row r="5811" spans="1:3" x14ac:dyDescent="0.45">
      <c r="A5811" t="s">
        <v>3054</v>
      </c>
      <c r="B5811">
        <v>5.9</v>
      </c>
      <c r="C5811" t="s">
        <v>6203</v>
      </c>
    </row>
    <row r="5812" spans="1:3" x14ac:dyDescent="0.45">
      <c r="A5812" t="s">
        <v>3054</v>
      </c>
      <c r="B5812">
        <v>5.9</v>
      </c>
      <c r="C5812" t="s">
        <v>3302</v>
      </c>
    </row>
    <row r="5813" spans="1:3" x14ac:dyDescent="0.45">
      <c r="A5813" t="s">
        <v>3055</v>
      </c>
      <c r="B5813">
        <v>7.2</v>
      </c>
      <c r="C5813" t="s">
        <v>565</v>
      </c>
    </row>
    <row r="5814" spans="1:3" x14ac:dyDescent="0.45">
      <c r="A5814" t="s">
        <v>3056</v>
      </c>
      <c r="B5814">
        <v>8.6999999999999993</v>
      </c>
      <c r="C5814" t="s">
        <v>6208</v>
      </c>
    </row>
    <row r="5815" spans="1:3" x14ac:dyDescent="0.45">
      <c r="A5815" t="s">
        <v>3056</v>
      </c>
      <c r="B5815">
        <v>8.6999999999999993</v>
      </c>
      <c r="C5815" t="s">
        <v>6206</v>
      </c>
    </row>
    <row r="5816" spans="1:3" x14ac:dyDescent="0.45">
      <c r="A5816" t="s">
        <v>3056</v>
      </c>
      <c r="B5816">
        <v>8.6999999999999993</v>
      </c>
      <c r="C5816" t="s">
        <v>1152</v>
      </c>
    </row>
    <row r="5817" spans="1:3" x14ac:dyDescent="0.45">
      <c r="A5817" t="s">
        <v>3058</v>
      </c>
      <c r="B5817">
        <v>5</v>
      </c>
      <c r="C5817" t="s">
        <v>451</v>
      </c>
    </row>
    <row r="5818" spans="1:3" x14ac:dyDescent="0.45">
      <c r="A5818" t="s">
        <v>3058</v>
      </c>
      <c r="B5818">
        <v>5</v>
      </c>
      <c r="C5818" t="s">
        <v>320</v>
      </c>
    </row>
    <row r="5819" spans="1:3" x14ac:dyDescent="0.45">
      <c r="A5819" t="s">
        <v>3058</v>
      </c>
      <c r="B5819">
        <v>5</v>
      </c>
      <c r="C5819" t="s">
        <v>565</v>
      </c>
    </row>
    <row r="5820" spans="1:3" x14ac:dyDescent="0.45">
      <c r="A5820" t="s">
        <v>3058</v>
      </c>
      <c r="B5820">
        <v>5</v>
      </c>
      <c r="C5820" t="s">
        <v>6206</v>
      </c>
    </row>
    <row r="5821" spans="1:3" x14ac:dyDescent="0.45">
      <c r="A5821" t="s">
        <v>3058</v>
      </c>
      <c r="B5821">
        <v>5</v>
      </c>
      <c r="C5821" t="s">
        <v>6201</v>
      </c>
    </row>
    <row r="5822" spans="1:3" x14ac:dyDescent="0.45">
      <c r="A5822" t="s">
        <v>3058</v>
      </c>
      <c r="B5822">
        <v>5</v>
      </c>
      <c r="C5822" t="s">
        <v>5546</v>
      </c>
    </row>
    <row r="5823" spans="1:3" x14ac:dyDescent="0.45">
      <c r="A5823" t="s">
        <v>3058</v>
      </c>
      <c r="B5823">
        <v>5</v>
      </c>
      <c r="C5823" t="s">
        <v>3302</v>
      </c>
    </row>
    <row r="5824" spans="1:3" x14ac:dyDescent="0.45">
      <c r="A5824" t="s">
        <v>3059</v>
      </c>
      <c r="B5824">
        <v>6.6</v>
      </c>
      <c r="C5824" t="s">
        <v>565</v>
      </c>
    </row>
    <row r="5825" spans="1:3" x14ac:dyDescent="0.45">
      <c r="A5825" t="s">
        <v>3059</v>
      </c>
      <c r="B5825">
        <v>6.6</v>
      </c>
      <c r="C5825" t="s">
        <v>6201</v>
      </c>
    </row>
    <row r="5826" spans="1:3" x14ac:dyDescent="0.45">
      <c r="A5826" t="s">
        <v>3059</v>
      </c>
      <c r="B5826">
        <v>6.6</v>
      </c>
      <c r="C5826" t="s">
        <v>6199</v>
      </c>
    </row>
    <row r="5827" spans="1:3" x14ac:dyDescent="0.45">
      <c r="A5827" t="s">
        <v>3060</v>
      </c>
      <c r="B5827">
        <v>8.3000000000000007</v>
      </c>
      <c r="C5827" t="s">
        <v>6206</v>
      </c>
    </row>
    <row r="5828" spans="1:3" x14ac:dyDescent="0.45">
      <c r="A5828" t="s">
        <v>3060</v>
      </c>
      <c r="B5828">
        <v>8.3000000000000007</v>
      </c>
      <c r="C5828" t="s">
        <v>1152</v>
      </c>
    </row>
    <row r="5829" spans="1:3" x14ac:dyDescent="0.45">
      <c r="A5829" t="s">
        <v>3061</v>
      </c>
      <c r="B5829">
        <v>6.7</v>
      </c>
      <c r="C5829" t="s">
        <v>451</v>
      </c>
    </row>
    <row r="5830" spans="1:3" x14ac:dyDescent="0.45">
      <c r="A5830" t="s">
        <v>3061</v>
      </c>
      <c r="B5830">
        <v>6.7</v>
      </c>
      <c r="C5830" t="s">
        <v>320</v>
      </c>
    </row>
    <row r="5831" spans="1:3" x14ac:dyDescent="0.45">
      <c r="A5831" t="s">
        <v>3061</v>
      </c>
      <c r="B5831">
        <v>6.7</v>
      </c>
      <c r="C5831" t="s">
        <v>565</v>
      </c>
    </row>
    <row r="5832" spans="1:3" x14ac:dyDescent="0.45">
      <c r="A5832" t="s">
        <v>3061</v>
      </c>
      <c r="B5832">
        <v>6.7</v>
      </c>
      <c r="C5832" t="s">
        <v>6206</v>
      </c>
    </row>
    <row r="5833" spans="1:3" x14ac:dyDescent="0.45">
      <c r="A5833" t="s">
        <v>3063</v>
      </c>
      <c r="B5833">
        <v>7.8</v>
      </c>
      <c r="C5833" t="s">
        <v>6208</v>
      </c>
    </row>
    <row r="5834" spans="1:3" x14ac:dyDescent="0.45">
      <c r="A5834" t="s">
        <v>3063</v>
      </c>
      <c r="B5834">
        <v>7.8</v>
      </c>
      <c r="C5834" t="s">
        <v>1152</v>
      </c>
    </row>
    <row r="5835" spans="1:3" x14ac:dyDescent="0.45">
      <c r="A5835" t="s">
        <v>3063</v>
      </c>
      <c r="B5835">
        <v>7.8</v>
      </c>
      <c r="C5835" t="s">
        <v>6204</v>
      </c>
    </row>
    <row r="5836" spans="1:3" x14ac:dyDescent="0.45">
      <c r="A5836" t="s">
        <v>3064</v>
      </c>
      <c r="B5836">
        <v>6.5</v>
      </c>
      <c r="C5836" t="s">
        <v>451</v>
      </c>
    </row>
    <row r="5837" spans="1:3" x14ac:dyDescent="0.45">
      <c r="A5837" t="s">
        <v>3064</v>
      </c>
      <c r="B5837">
        <v>6.5</v>
      </c>
      <c r="C5837" t="s">
        <v>6206</v>
      </c>
    </row>
    <row r="5838" spans="1:3" x14ac:dyDescent="0.45">
      <c r="A5838" t="s">
        <v>3064</v>
      </c>
      <c r="B5838">
        <v>6.5</v>
      </c>
      <c r="C5838" t="s">
        <v>1152</v>
      </c>
    </row>
    <row r="5839" spans="1:3" x14ac:dyDescent="0.45">
      <c r="A5839" t="s">
        <v>3064</v>
      </c>
      <c r="B5839">
        <v>6.5</v>
      </c>
      <c r="C5839" t="s">
        <v>3302</v>
      </c>
    </row>
    <row r="5840" spans="1:3" x14ac:dyDescent="0.45">
      <c r="A5840" t="s">
        <v>3065</v>
      </c>
      <c r="B5840">
        <v>6.1</v>
      </c>
      <c r="C5840" t="s">
        <v>451</v>
      </c>
    </row>
    <row r="5841" spans="1:3" x14ac:dyDescent="0.45">
      <c r="A5841" t="s">
        <v>3065</v>
      </c>
      <c r="B5841">
        <v>6.1</v>
      </c>
      <c r="C5841" t="s">
        <v>565</v>
      </c>
    </row>
    <row r="5842" spans="1:3" x14ac:dyDescent="0.45">
      <c r="A5842" t="s">
        <v>3065</v>
      </c>
      <c r="B5842">
        <v>6.1</v>
      </c>
      <c r="C5842" t="s">
        <v>6206</v>
      </c>
    </row>
    <row r="5843" spans="1:3" x14ac:dyDescent="0.45">
      <c r="A5843" t="s">
        <v>3065</v>
      </c>
      <c r="B5843">
        <v>6.1</v>
      </c>
      <c r="C5843" t="s">
        <v>3302</v>
      </c>
    </row>
    <row r="5844" spans="1:3" x14ac:dyDescent="0.45">
      <c r="A5844" t="s">
        <v>3066</v>
      </c>
      <c r="B5844">
        <v>8.1</v>
      </c>
      <c r="C5844" t="s">
        <v>1152</v>
      </c>
    </row>
    <row r="5845" spans="1:3" x14ac:dyDescent="0.45">
      <c r="A5845" t="s">
        <v>3068</v>
      </c>
      <c r="B5845">
        <v>5.2</v>
      </c>
      <c r="C5845" t="s">
        <v>320</v>
      </c>
    </row>
    <row r="5846" spans="1:3" x14ac:dyDescent="0.45">
      <c r="A5846" t="s">
        <v>3068</v>
      </c>
      <c r="B5846">
        <v>5.2</v>
      </c>
      <c r="C5846" t="s">
        <v>6200</v>
      </c>
    </row>
    <row r="5847" spans="1:3" x14ac:dyDescent="0.45">
      <c r="A5847" t="s">
        <v>3068</v>
      </c>
      <c r="B5847">
        <v>5.2</v>
      </c>
      <c r="C5847" t="s">
        <v>565</v>
      </c>
    </row>
    <row r="5848" spans="1:3" x14ac:dyDescent="0.45">
      <c r="A5848" t="s">
        <v>3068</v>
      </c>
      <c r="B5848">
        <v>5.2</v>
      </c>
      <c r="C5848" t="s">
        <v>6201</v>
      </c>
    </row>
    <row r="5849" spans="1:3" x14ac:dyDescent="0.45">
      <c r="A5849" t="s">
        <v>3068</v>
      </c>
      <c r="B5849">
        <v>5.2</v>
      </c>
      <c r="C5849" t="s">
        <v>6199</v>
      </c>
    </row>
    <row r="5850" spans="1:3" x14ac:dyDescent="0.45">
      <c r="A5850" t="s">
        <v>3070</v>
      </c>
      <c r="B5850">
        <v>5.6</v>
      </c>
      <c r="C5850" t="s">
        <v>320</v>
      </c>
    </row>
    <row r="5851" spans="1:3" x14ac:dyDescent="0.45">
      <c r="A5851" t="s">
        <v>3070</v>
      </c>
      <c r="B5851">
        <v>5.6</v>
      </c>
      <c r="C5851" t="s">
        <v>6200</v>
      </c>
    </row>
    <row r="5852" spans="1:3" x14ac:dyDescent="0.45">
      <c r="A5852" t="s">
        <v>3070</v>
      </c>
      <c r="B5852">
        <v>5.6</v>
      </c>
      <c r="C5852" t="s">
        <v>565</v>
      </c>
    </row>
    <row r="5853" spans="1:3" x14ac:dyDescent="0.45">
      <c r="A5853" t="s">
        <v>3070</v>
      </c>
      <c r="B5853">
        <v>5.6</v>
      </c>
      <c r="C5853" t="s">
        <v>6201</v>
      </c>
    </row>
    <row r="5854" spans="1:3" x14ac:dyDescent="0.45">
      <c r="A5854" t="s">
        <v>3070</v>
      </c>
      <c r="B5854">
        <v>5.6</v>
      </c>
      <c r="C5854" t="s">
        <v>6199</v>
      </c>
    </row>
    <row r="5855" spans="1:3" x14ac:dyDescent="0.45">
      <c r="A5855" t="s">
        <v>3070</v>
      </c>
      <c r="B5855">
        <v>5.6</v>
      </c>
      <c r="C5855" t="s">
        <v>6202</v>
      </c>
    </row>
    <row r="5856" spans="1:3" x14ac:dyDescent="0.45">
      <c r="A5856" t="s">
        <v>3071</v>
      </c>
      <c r="B5856">
        <v>5.8</v>
      </c>
      <c r="C5856" t="s">
        <v>451</v>
      </c>
    </row>
    <row r="5857" spans="1:3" x14ac:dyDescent="0.45">
      <c r="A5857" t="s">
        <v>3071</v>
      </c>
      <c r="B5857">
        <v>5.8</v>
      </c>
      <c r="C5857" t="s">
        <v>565</v>
      </c>
    </row>
    <row r="5858" spans="1:3" x14ac:dyDescent="0.45">
      <c r="A5858" t="s">
        <v>3072</v>
      </c>
      <c r="B5858">
        <v>6.6</v>
      </c>
      <c r="C5858" t="s">
        <v>565</v>
      </c>
    </row>
    <row r="5859" spans="1:3" x14ac:dyDescent="0.45">
      <c r="A5859" t="s">
        <v>3072</v>
      </c>
      <c r="B5859">
        <v>6.6</v>
      </c>
      <c r="C5859" t="s">
        <v>1152</v>
      </c>
    </row>
    <row r="5860" spans="1:3" x14ac:dyDescent="0.45">
      <c r="A5860" t="s">
        <v>3072</v>
      </c>
      <c r="B5860">
        <v>6.6</v>
      </c>
      <c r="C5860" t="s">
        <v>6201</v>
      </c>
    </row>
    <row r="5861" spans="1:3" x14ac:dyDescent="0.45">
      <c r="A5861" t="s">
        <v>3072</v>
      </c>
      <c r="B5861">
        <v>6.6</v>
      </c>
      <c r="C5861" t="s">
        <v>5546</v>
      </c>
    </row>
    <row r="5862" spans="1:3" x14ac:dyDescent="0.45">
      <c r="A5862" t="s">
        <v>3074</v>
      </c>
      <c r="B5862">
        <v>6.6</v>
      </c>
      <c r="C5862" t="s">
        <v>451</v>
      </c>
    </row>
    <row r="5863" spans="1:3" x14ac:dyDescent="0.45">
      <c r="A5863" t="s">
        <v>3074</v>
      </c>
      <c r="B5863">
        <v>6.6</v>
      </c>
      <c r="C5863" t="s">
        <v>6206</v>
      </c>
    </row>
    <row r="5864" spans="1:3" x14ac:dyDescent="0.45">
      <c r="A5864" t="s">
        <v>3074</v>
      </c>
      <c r="B5864">
        <v>6.6</v>
      </c>
      <c r="C5864" t="s">
        <v>1152</v>
      </c>
    </row>
    <row r="5865" spans="1:3" x14ac:dyDescent="0.45">
      <c r="A5865" t="s">
        <v>3074</v>
      </c>
      <c r="B5865">
        <v>6.6</v>
      </c>
      <c r="C5865" t="s">
        <v>3302</v>
      </c>
    </row>
    <row r="5866" spans="1:3" x14ac:dyDescent="0.45">
      <c r="A5866" t="s">
        <v>3076</v>
      </c>
      <c r="B5866">
        <v>5.5</v>
      </c>
      <c r="C5866" t="s">
        <v>565</v>
      </c>
    </row>
    <row r="5867" spans="1:3" x14ac:dyDescent="0.45">
      <c r="A5867" t="s">
        <v>3076</v>
      </c>
      <c r="B5867">
        <v>5.5</v>
      </c>
      <c r="C5867" t="s">
        <v>5546</v>
      </c>
    </row>
    <row r="5868" spans="1:3" x14ac:dyDescent="0.45">
      <c r="A5868" t="s">
        <v>3078</v>
      </c>
      <c r="B5868">
        <v>7</v>
      </c>
      <c r="C5868" t="s">
        <v>6208</v>
      </c>
    </row>
    <row r="5869" spans="1:3" x14ac:dyDescent="0.45">
      <c r="A5869" t="s">
        <v>3078</v>
      </c>
      <c r="B5869">
        <v>7</v>
      </c>
      <c r="C5869" t="s">
        <v>1152</v>
      </c>
    </row>
    <row r="5870" spans="1:3" x14ac:dyDescent="0.45">
      <c r="A5870" t="s">
        <v>3078</v>
      </c>
      <c r="B5870">
        <v>7</v>
      </c>
      <c r="C5870" t="s">
        <v>6205</v>
      </c>
    </row>
    <row r="5871" spans="1:3" x14ac:dyDescent="0.45">
      <c r="A5871" t="s">
        <v>3079</v>
      </c>
      <c r="B5871">
        <v>6.5</v>
      </c>
      <c r="C5871" t="s">
        <v>1152</v>
      </c>
    </row>
    <row r="5872" spans="1:3" x14ac:dyDescent="0.45">
      <c r="A5872" t="s">
        <v>3079</v>
      </c>
      <c r="B5872">
        <v>6.5</v>
      </c>
      <c r="C5872" t="s">
        <v>5546</v>
      </c>
    </row>
    <row r="5873" spans="1:3" x14ac:dyDescent="0.45">
      <c r="A5873" t="s">
        <v>3079</v>
      </c>
      <c r="B5873">
        <v>6.5</v>
      </c>
      <c r="C5873" t="s">
        <v>3824</v>
      </c>
    </row>
    <row r="5874" spans="1:3" x14ac:dyDescent="0.45">
      <c r="A5874" t="s">
        <v>3080</v>
      </c>
      <c r="B5874">
        <v>5.8</v>
      </c>
      <c r="C5874" t="s">
        <v>565</v>
      </c>
    </row>
    <row r="5875" spans="1:3" x14ac:dyDescent="0.45">
      <c r="A5875" t="s">
        <v>3080</v>
      </c>
      <c r="B5875">
        <v>5.8</v>
      </c>
      <c r="C5875" t="s">
        <v>1152</v>
      </c>
    </row>
    <row r="5876" spans="1:3" x14ac:dyDescent="0.45">
      <c r="A5876" t="s">
        <v>3080</v>
      </c>
      <c r="B5876">
        <v>5.8</v>
      </c>
      <c r="C5876" t="s">
        <v>6201</v>
      </c>
    </row>
    <row r="5877" spans="1:3" x14ac:dyDescent="0.45">
      <c r="A5877" t="s">
        <v>3080</v>
      </c>
      <c r="B5877">
        <v>5.8</v>
      </c>
      <c r="C5877" t="s">
        <v>5546</v>
      </c>
    </row>
    <row r="5878" spans="1:3" x14ac:dyDescent="0.45">
      <c r="A5878" t="s">
        <v>3082</v>
      </c>
      <c r="B5878">
        <v>5.6</v>
      </c>
      <c r="C5878" t="s">
        <v>2124</v>
      </c>
    </row>
    <row r="5879" spans="1:3" x14ac:dyDescent="0.45">
      <c r="A5879" t="s">
        <v>3084</v>
      </c>
      <c r="B5879">
        <v>5.6</v>
      </c>
      <c r="C5879" t="s">
        <v>565</v>
      </c>
    </row>
    <row r="5880" spans="1:3" x14ac:dyDescent="0.45">
      <c r="A5880" t="s">
        <v>3084</v>
      </c>
      <c r="B5880">
        <v>5.6</v>
      </c>
      <c r="C5880" t="s">
        <v>5546</v>
      </c>
    </row>
    <row r="5881" spans="1:3" x14ac:dyDescent="0.45">
      <c r="A5881" t="s">
        <v>3085</v>
      </c>
      <c r="B5881">
        <v>5.8</v>
      </c>
      <c r="C5881" t="s">
        <v>451</v>
      </c>
    </row>
    <row r="5882" spans="1:3" x14ac:dyDescent="0.45">
      <c r="A5882" t="s">
        <v>3085</v>
      </c>
      <c r="B5882">
        <v>5.8</v>
      </c>
      <c r="C5882" t="s">
        <v>6206</v>
      </c>
    </row>
    <row r="5883" spans="1:3" x14ac:dyDescent="0.45">
      <c r="A5883" t="s">
        <v>3085</v>
      </c>
      <c r="B5883">
        <v>5.8</v>
      </c>
      <c r="C5883" t="s">
        <v>1152</v>
      </c>
    </row>
    <row r="5884" spans="1:3" x14ac:dyDescent="0.45">
      <c r="A5884" t="s">
        <v>3085</v>
      </c>
      <c r="B5884">
        <v>5.8</v>
      </c>
      <c r="C5884" t="s">
        <v>3302</v>
      </c>
    </row>
    <row r="5885" spans="1:3" x14ac:dyDescent="0.45">
      <c r="A5885" t="s">
        <v>3086</v>
      </c>
      <c r="B5885">
        <v>7.6</v>
      </c>
      <c r="C5885" t="s">
        <v>1152</v>
      </c>
    </row>
    <row r="5886" spans="1:3" x14ac:dyDescent="0.45">
      <c r="A5886" t="s">
        <v>3086</v>
      </c>
      <c r="B5886">
        <v>7.6</v>
      </c>
      <c r="C5886" t="s">
        <v>5546</v>
      </c>
    </row>
    <row r="5887" spans="1:3" x14ac:dyDescent="0.45">
      <c r="A5887" t="s">
        <v>3087</v>
      </c>
      <c r="B5887">
        <v>6.4</v>
      </c>
      <c r="C5887" t="s">
        <v>565</v>
      </c>
    </row>
    <row r="5888" spans="1:3" x14ac:dyDescent="0.45">
      <c r="A5888" t="s">
        <v>3087</v>
      </c>
      <c r="B5888">
        <v>6.4</v>
      </c>
      <c r="C5888" t="s">
        <v>5546</v>
      </c>
    </row>
    <row r="5889" spans="1:3" x14ac:dyDescent="0.45">
      <c r="A5889" t="s">
        <v>3089</v>
      </c>
      <c r="B5889">
        <v>6.3</v>
      </c>
      <c r="C5889" t="s">
        <v>565</v>
      </c>
    </row>
    <row r="5890" spans="1:3" x14ac:dyDescent="0.45">
      <c r="A5890" t="s">
        <v>3089</v>
      </c>
      <c r="B5890">
        <v>6.3</v>
      </c>
      <c r="C5890" t="s">
        <v>6201</v>
      </c>
    </row>
    <row r="5891" spans="1:3" x14ac:dyDescent="0.45">
      <c r="A5891" t="s">
        <v>3091</v>
      </c>
      <c r="B5891">
        <v>4.5999999999999996</v>
      </c>
      <c r="C5891" t="s">
        <v>451</v>
      </c>
    </row>
    <row r="5892" spans="1:3" x14ac:dyDescent="0.45">
      <c r="A5892" t="s">
        <v>3091</v>
      </c>
      <c r="B5892">
        <v>4.5999999999999996</v>
      </c>
      <c r="C5892" t="s">
        <v>320</v>
      </c>
    </row>
    <row r="5893" spans="1:3" x14ac:dyDescent="0.45">
      <c r="A5893" t="s">
        <v>3091</v>
      </c>
      <c r="B5893">
        <v>4.5999999999999996</v>
      </c>
      <c r="C5893" t="s">
        <v>2124</v>
      </c>
    </row>
    <row r="5894" spans="1:3" x14ac:dyDescent="0.45">
      <c r="A5894" t="s">
        <v>3091</v>
      </c>
      <c r="B5894">
        <v>4.5999999999999996</v>
      </c>
      <c r="C5894" t="s">
        <v>3302</v>
      </c>
    </row>
    <row r="5895" spans="1:3" x14ac:dyDescent="0.45">
      <c r="A5895" t="s">
        <v>3093</v>
      </c>
      <c r="B5895">
        <v>6.5</v>
      </c>
      <c r="C5895" t="s">
        <v>6206</v>
      </c>
    </row>
    <row r="5896" spans="1:3" x14ac:dyDescent="0.45">
      <c r="A5896" t="s">
        <v>3093</v>
      </c>
      <c r="B5896">
        <v>6.5</v>
      </c>
      <c r="C5896" t="s">
        <v>1152</v>
      </c>
    </row>
    <row r="5897" spans="1:3" x14ac:dyDescent="0.45">
      <c r="A5897" t="s">
        <v>3093</v>
      </c>
      <c r="B5897">
        <v>6.5</v>
      </c>
      <c r="C5897" t="s">
        <v>3302</v>
      </c>
    </row>
    <row r="5898" spans="1:3" x14ac:dyDescent="0.45">
      <c r="A5898" t="s">
        <v>3095</v>
      </c>
      <c r="B5898">
        <v>7.5</v>
      </c>
      <c r="C5898" t="s">
        <v>1152</v>
      </c>
    </row>
    <row r="5899" spans="1:3" x14ac:dyDescent="0.45">
      <c r="A5899" t="s">
        <v>3095</v>
      </c>
      <c r="B5899">
        <v>7.5</v>
      </c>
      <c r="C5899" t="s">
        <v>6209</v>
      </c>
    </row>
    <row r="5900" spans="1:3" x14ac:dyDescent="0.45">
      <c r="A5900" t="s">
        <v>3096</v>
      </c>
      <c r="B5900">
        <v>7.5</v>
      </c>
      <c r="C5900" t="s">
        <v>6208</v>
      </c>
    </row>
    <row r="5901" spans="1:3" x14ac:dyDescent="0.45">
      <c r="A5901" t="s">
        <v>3096</v>
      </c>
      <c r="B5901">
        <v>7.5</v>
      </c>
      <c r="C5901" t="s">
        <v>1152</v>
      </c>
    </row>
    <row r="5902" spans="1:3" x14ac:dyDescent="0.45">
      <c r="A5902" t="s">
        <v>3096</v>
      </c>
      <c r="B5902">
        <v>7.5</v>
      </c>
      <c r="C5902" t="s">
        <v>6204</v>
      </c>
    </row>
    <row r="5903" spans="1:3" x14ac:dyDescent="0.45">
      <c r="A5903" t="s">
        <v>3098</v>
      </c>
      <c r="B5903">
        <v>5.3</v>
      </c>
      <c r="C5903" t="s">
        <v>565</v>
      </c>
    </row>
    <row r="5904" spans="1:3" x14ac:dyDescent="0.45">
      <c r="A5904" t="s">
        <v>3098</v>
      </c>
      <c r="B5904">
        <v>5.3</v>
      </c>
      <c r="C5904" t="s">
        <v>6199</v>
      </c>
    </row>
    <row r="5905" spans="1:3" x14ac:dyDescent="0.45">
      <c r="A5905" t="s">
        <v>3098</v>
      </c>
      <c r="B5905">
        <v>5.3</v>
      </c>
      <c r="C5905" t="s">
        <v>2124</v>
      </c>
    </row>
    <row r="5906" spans="1:3" x14ac:dyDescent="0.45">
      <c r="A5906" t="s">
        <v>3098</v>
      </c>
      <c r="B5906">
        <v>5.3</v>
      </c>
      <c r="C5906" t="s">
        <v>5546</v>
      </c>
    </row>
    <row r="5907" spans="1:3" x14ac:dyDescent="0.45">
      <c r="A5907" t="s">
        <v>3100</v>
      </c>
      <c r="B5907">
        <v>7.5</v>
      </c>
      <c r="C5907" t="s">
        <v>451</v>
      </c>
    </row>
    <row r="5908" spans="1:3" x14ac:dyDescent="0.45">
      <c r="A5908" t="s">
        <v>3100</v>
      </c>
      <c r="B5908">
        <v>7.5</v>
      </c>
      <c r="C5908" t="s">
        <v>1152</v>
      </c>
    </row>
    <row r="5909" spans="1:3" x14ac:dyDescent="0.45">
      <c r="A5909" t="s">
        <v>3100</v>
      </c>
      <c r="B5909">
        <v>7.5</v>
      </c>
      <c r="C5909" t="s">
        <v>6204</v>
      </c>
    </row>
    <row r="5910" spans="1:3" x14ac:dyDescent="0.45">
      <c r="A5910" t="s">
        <v>3100</v>
      </c>
      <c r="B5910">
        <v>7.5</v>
      </c>
      <c r="C5910" t="s">
        <v>6207</v>
      </c>
    </row>
    <row r="5911" spans="1:3" x14ac:dyDescent="0.45">
      <c r="A5911" t="s">
        <v>3102</v>
      </c>
      <c r="B5911">
        <v>4.8</v>
      </c>
      <c r="C5911" t="s">
        <v>320</v>
      </c>
    </row>
    <row r="5912" spans="1:3" x14ac:dyDescent="0.45">
      <c r="A5912" t="s">
        <v>3102</v>
      </c>
      <c r="B5912">
        <v>4.8</v>
      </c>
      <c r="C5912" t="s">
        <v>565</v>
      </c>
    </row>
    <row r="5913" spans="1:3" x14ac:dyDescent="0.45">
      <c r="A5913" t="s">
        <v>3102</v>
      </c>
      <c r="B5913">
        <v>4.8</v>
      </c>
      <c r="C5913" t="s">
        <v>6206</v>
      </c>
    </row>
    <row r="5914" spans="1:3" x14ac:dyDescent="0.45">
      <c r="A5914" t="s">
        <v>3103</v>
      </c>
      <c r="B5914">
        <v>6.9</v>
      </c>
      <c r="C5914" t="s">
        <v>565</v>
      </c>
    </row>
    <row r="5915" spans="1:3" x14ac:dyDescent="0.45">
      <c r="A5915" t="s">
        <v>3103</v>
      </c>
      <c r="B5915">
        <v>6.9</v>
      </c>
      <c r="C5915" t="s">
        <v>6205</v>
      </c>
    </row>
    <row r="5916" spans="1:3" x14ac:dyDescent="0.45">
      <c r="A5916" t="s">
        <v>3104</v>
      </c>
      <c r="B5916">
        <v>6</v>
      </c>
      <c r="C5916" t="s">
        <v>6206</v>
      </c>
    </row>
    <row r="5917" spans="1:3" x14ac:dyDescent="0.45">
      <c r="A5917" t="s">
        <v>3104</v>
      </c>
      <c r="B5917">
        <v>6</v>
      </c>
      <c r="C5917" t="s">
        <v>1152</v>
      </c>
    </row>
    <row r="5918" spans="1:3" x14ac:dyDescent="0.45">
      <c r="A5918" t="s">
        <v>3104</v>
      </c>
      <c r="B5918">
        <v>6</v>
      </c>
      <c r="C5918" t="s">
        <v>3302</v>
      </c>
    </row>
    <row r="5919" spans="1:3" x14ac:dyDescent="0.45">
      <c r="A5919" t="s">
        <v>3106</v>
      </c>
      <c r="B5919">
        <v>7.3</v>
      </c>
      <c r="C5919" t="s">
        <v>1152</v>
      </c>
    </row>
    <row r="5920" spans="1:3" x14ac:dyDescent="0.45">
      <c r="A5920" t="s">
        <v>3108</v>
      </c>
      <c r="B5920">
        <v>6.6</v>
      </c>
      <c r="C5920" t="s">
        <v>565</v>
      </c>
    </row>
    <row r="5921" spans="1:3" x14ac:dyDescent="0.45">
      <c r="A5921" t="s">
        <v>3108</v>
      </c>
      <c r="B5921">
        <v>6.6</v>
      </c>
      <c r="C5921" t="s">
        <v>1152</v>
      </c>
    </row>
    <row r="5922" spans="1:3" x14ac:dyDescent="0.45">
      <c r="A5922" t="s">
        <v>3108</v>
      </c>
      <c r="B5922">
        <v>6.6</v>
      </c>
      <c r="C5922" t="s">
        <v>5546</v>
      </c>
    </row>
    <row r="5923" spans="1:3" x14ac:dyDescent="0.45">
      <c r="A5923" t="s">
        <v>3110</v>
      </c>
      <c r="B5923">
        <v>7.5</v>
      </c>
      <c r="C5923" t="s">
        <v>6208</v>
      </c>
    </row>
    <row r="5924" spans="1:3" x14ac:dyDescent="0.45">
      <c r="A5924" t="s">
        <v>3110</v>
      </c>
      <c r="B5924">
        <v>7.5</v>
      </c>
      <c r="C5924" t="s">
        <v>565</v>
      </c>
    </row>
    <row r="5925" spans="1:3" x14ac:dyDescent="0.45">
      <c r="A5925" t="s">
        <v>3110</v>
      </c>
      <c r="B5925">
        <v>7.5</v>
      </c>
      <c r="C5925" t="s">
        <v>1152</v>
      </c>
    </row>
    <row r="5926" spans="1:3" x14ac:dyDescent="0.45">
      <c r="A5926" t="s">
        <v>3110</v>
      </c>
      <c r="B5926">
        <v>7.5</v>
      </c>
      <c r="C5926" t="s">
        <v>6205</v>
      </c>
    </row>
    <row r="5927" spans="1:3" x14ac:dyDescent="0.45">
      <c r="A5927" t="s">
        <v>3111</v>
      </c>
      <c r="B5927">
        <v>6.9</v>
      </c>
      <c r="C5927" t="s">
        <v>1152</v>
      </c>
    </row>
    <row r="5928" spans="1:3" x14ac:dyDescent="0.45">
      <c r="A5928" t="s">
        <v>3111</v>
      </c>
      <c r="B5928">
        <v>6.9</v>
      </c>
      <c r="C5928" t="s">
        <v>6205</v>
      </c>
    </row>
    <row r="5929" spans="1:3" x14ac:dyDescent="0.45">
      <c r="A5929" t="s">
        <v>3113</v>
      </c>
      <c r="B5929">
        <v>6.8</v>
      </c>
      <c r="C5929" t="s">
        <v>565</v>
      </c>
    </row>
    <row r="5930" spans="1:3" x14ac:dyDescent="0.45">
      <c r="A5930" t="s">
        <v>3113</v>
      </c>
      <c r="B5930">
        <v>6.8</v>
      </c>
      <c r="C5930" t="s">
        <v>1152</v>
      </c>
    </row>
    <row r="5931" spans="1:3" x14ac:dyDescent="0.45">
      <c r="A5931" t="s">
        <v>3113</v>
      </c>
      <c r="B5931">
        <v>6.8</v>
      </c>
      <c r="C5931" t="s">
        <v>5546</v>
      </c>
    </row>
    <row r="5932" spans="1:3" x14ac:dyDescent="0.45">
      <c r="A5932" t="s">
        <v>3114</v>
      </c>
      <c r="B5932">
        <v>6.3</v>
      </c>
      <c r="C5932" t="s">
        <v>1152</v>
      </c>
    </row>
    <row r="5933" spans="1:3" x14ac:dyDescent="0.45">
      <c r="A5933" t="s">
        <v>3114</v>
      </c>
      <c r="B5933">
        <v>6.3</v>
      </c>
      <c r="C5933" t="s">
        <v>5546</v>
      </c>
    </row>
    <row r="5934" spans="1:3" x14ac:dyDescent="0.45">
      <c r="A5934" t="s">
        <v>3114</v>
      </c>
      <c r="B5934">
        <v>6.3</v>
      </c>
      <c r="C5934" t="s">
        <v>6207</v>
      </c>
    </row>
    <row r="5935" spans="1:3" x14ac:dyDescent="0.45">
      <c r="A5935" t="s">
        <v>3116</v>
      </c>
      <c r="B5935">
        <v>6.4</v>
      </c>
      <c r="C5935" t="s">
        <v>451</v>
      </c>
    </row>
    <row r="5936" spans="1:3" x14ac:dyDescent="0.45">
      <c r="A5936" t="s">
        <v>3116</v>
      </c>
      <c r="B5936">
        <v>6.4</v>
      </c>
      <c r="C5936" t="s">
        <v>6206</v>
      </c>
    </row>
    <row r="5937" spans="1:3" x14ac:dyDescent="0.45">
      <c r="A5937" t="s">
        <v>3116</v>
      </c>
      <c r="B5937">
        <v>6.4</v>
      </c>
      <c r="C5937" t="s">
        <v>1152</v>
      </c>
    </row>
    <row r="5938" spans="1:3" x14ac:dyDescent="0.45">
      <c r="A5938" t="s">
        <v>3116</v>
      </c>
      <c r="B5938">
        <v>6.4</v>
      </c>
      <c r="C5938" t="s">
        <v>6203</v>
      </c>
    </row>
    <row r="5939" spans="1:3" x14ac:dyDescent="0.45">
      <c r="A5939" t="s">
        <v>3116</v>
      </c>
      <c r="B5939">
        <v>6.4</v>
      </c>
      <c r="C5939" t="s">
        <v>3302</v>
      </c>
    </row>
    <row r="5940" spans="1:3" x14ac:dyDescent="0.45">
      <c r="A5940" t="s">
        <v>3119</v>
      </c>
      <c r="B5940">
        <v>5.6</v>
      </c>
      <c r="C5940" t="s">
        <v>6199</v>
      </c>
    </row>
    <row r="5941" spans="1:3" x14ac:dyDescent="0.45">
      <c r="A5941" t="s">
        <v>3119</v>
      </c>
      <c r="B5941">
        <v>5.6</v>
      </c>
      <c r="C5941" t="s">
        <v>2124</v>
      </c>
    </row>
    <row r="5942" spans="1:3" x14ac:dyDescent="0.45">
      <c r="A5942" t="s">
        <v>3119</v>
      </c>
      <c r="B5942">
        <v>5.6</v>
      </c>
      <c r="C5942" t="s">
        <v>3302</v>
      </c>
    </row>
    <row r="5943" spans="1:3" x14ac:dyDescent="0.45">
      <c r="A5943" t="s">
        <v>3121</v>
      </c>
      <c r="B5943">
        <v>6.3</v>
      </c>
      <c r="C5943" t="s">
        <v>451</v>
      </c>
    </row>
    <row r="5944" spans="1:3" x14ac:dyDescent="0.45">
      <c r="A5944" t="s">
        <v>3121</v>
      </c>
      <c r="B5944">
        <v>6.3</v>
      </c>
      <c r="C5944" t="s">
        <v>6206</v>
      </c>
    </row>
    <row r="5945" spans="1:3" x14ac:dyDescent="0.45">
      <c r="A5945" t="s">
        <v>3121</v>
      </c>
      <c r="B5945">
        <v>6.3</v>
      </c>
      <c r="C5945" t="s">
        <v>3302</v>
      </c>
    </row>
    <row r="5946" spans="1:3" x14ac:dyDescent="0.45">
      <c r="A5946" t="s">
        <v>3123</v>
      </c>
      <c r="B5946">
        <v>7.3</v>
      </c>
      <c r="C5946" t="s">
        <v>565</v>
      </c>
    </row>
    <row r="5947" spans="1:3" x14ac:dyDescent="0.45">
      <c r="A5947" t="s">
        <v>3123</v>
      </c>
      <c r="B5947">
        <v>7.3</v>
      </c>
      <c r="C5947" t="s">
        <v>1152</v>
      </c>
    </row>
    <row r="5948" spans="1:3" x14ac:dyDescent="0.45">
      <c r="A5948" t="s">
        <v>3123</v>
      </c>
      <c r="B5948">
        <v>7.3</v>
      </c>
      <c r="C5948" t="s">
        <v>5546</v>
      </c>
    </row>
    <row r="5949" spans="1:3" x14ac:dyDescent="0.45">
      <c r="A5949" t="s">
        <v>3123</v>
      </c>
      <c r="B5949">
        <v>7.3</v>
      </c>
      <c r="C5949" t="s">
        <v>3302</v>
      </c>
    </row>
    <row r="5950" spans="1:3" x14ac:dyDescent="0.45">
      <c r="A5950" t="s">
        <v>3125</v>
      </c>
      <c r="B5950">
        <v>6.6</v>
      </c>
      <c r="C5950" t="s">
        <v>565</v>
      </c>
    </row>
    <row r="5951" spans="1:3" x14ac:dyDescent="0.45">
      <c r="A5951" t="s">
        <v>3127</v>
      </c>
      <c r="B5951">
        <v>4.5999999999999996</v>
      </c>
      <c r="C5951" t="s">
        <v>451</v>
      </c>
    </row>
    <row r="5952" spans="1:3" x14ac:dyDescent="0.45">
      <c r="A5952" t="s">
        <v>3127</v>
      </c>
      <c r="B5952">
        <v>4.5999999999999996</v>
      </c>
      <c r="C5952" t="s">
        <v>6206</v>
      </c>
    </row>
    <row r="5953" spans="1:3" x14ac:dyDescent="0.45">
      <c r="A5953" t="s">
        <v>3127</v>
      </c>
      <c r="B5953">
        <v>4.5999999999999996</v>
      </c>
      <c r="C5953" t="s">
        <v>3302</v>
      </c>
    </row>
    <row r="5954" spans="1:3" x14ac:dyDescent="0.45">
      <c r="A5954" t="s">
        <v>3129</v>
      </c>
      <c r="B5954">
        <v>5.0999999999999996</v>
      </c>
      <c r="C5954" t="s">
        <v>320</v>
      </c>
    </row>
    <row r="5955" spans="1:3" x14ac:dyDescent="0.45">
      <c r="A5955" t="s">
        <v>3129</v>
      </c>
      <c r="B5955">
        <v>5.0999999999999996</v>
      </c>
      <c r="C5955" t="s">
        <v>565</v>
      </c>
    </row>
    <row r="5956" spans="1:3" x14ac:dyDescent="0.45">
      <c r="A5956" t="s">
        <v>3129</v>
      </c>
      <c r="B5956">
        <v>5.0999999999999996</v>
      </c>
      <c r="C5956" t="s">
        <v>6201</v>
      </c>
    </row>
    <row r="5957" spans="1:3" x14ac:dyDescent="0.45">
      <c r="A5957" t="s">
        <v>3129</v>
      </c>
      <c r="B5957">
        <v>5.0999999999999996</v>
      </c>
      <c r="C5957" t="s">
        <v>5546</v>
      </c>
    </row>
    <row r="5958" spans="1:3" x14ac:dyDescent="0.45">
      <c r="A5958" t="s">
        <v>3131</v>
      </c>
      <c r="B5958">
        <v>5.6</v>
      </c>
      <c r="C5958" t="s">
        <v>1152</v>
      </c>
    </row>
    <row r="5959" spans="1:3" x14ac:dyDescent="0.45">
      <c r="A5959" t="s">
        <v>3134</v>
      </c>
      <c r="B5959">
        <v>5.3</v>
      </c>
      <c r="C5959" t="s">
        <v>320</v>
      </c>
    </row>
    <row r="5960" spans="1:3" x14ac:dyDescent="0.45">
      <c r="A5960" t="s">
        <v>3134</v>
      </c>
      <c r="B5960">
        <v>5.3</v>
      </c>
      <c r="C5960" t="s">
        <v>6201</v>
      </c>
    </row>
    <row r="5961" spans="1:3" x14ac:dyDescent="0.45">
      <c r="A5961" t="s">
        <v>3134</v>
      </c>
      <c r="B5961">
        <v>5.3</v>
      </c>
      <c r="C5961" t="s">
        <v>6199</v>
      </c>
    </row>
    <row r="5962" spans="1:3" x14ac:dyDescent="0.45">
      <c r="A5962" t="s">
        <v>3134</v>
      </c>
      <c r="B5962">
        <v>5.3</v>
      </c>
      <c r="C5962" t="s">
        <v>6202</v>
      </c>
    </row>
    <row r="5963" spans="1:3" x14ac:dyDescent="0.45">
      <c r="A5963" t="s">
        <v>3138</v>
      </c>
      <c r="B5963">
        <v>5.6</v>
      </c>
      <c r="C5963" t="s">
        <v>1152</v>
      </c>
    </row>
    <row r="5964" spans="1:3" x14ac:dyDescent="0.45">
      <c r="A5964" t="s">
        <v>3138</v>
      </c>
      <c r="B5964">
        <v>5.6</v>
      </c>
      <c r="C5964" t="s">
        <v>6199</v>
      </c>
    </row>
    <row r="5965" spans="1:3" x14ac:dyDescent="0.45">
      <c r="A5965" t="s">
        <v>3138</v>
      </c>
      <c r="B5965">
        <v>5.6</v>
      </c>
      <c r="C5965" t="s">
        <v>6203</v>
      </c>
    </row>
    <row r="5966" spans="1:3" x14ac:dyDescent="0.45">
      <c r="A5966" t="s">
        <v>3138</v>
      </c>
      <c r="B5966">
        <v>5.6</v>
      </c>
      <c r="C5966" t="s">
        <v>3302</v>
      </c>
    </row>
    <row r="5967" spans="1:3" x14ac:dyDescent="0.45">
      <c r="A5967" t="s">
        <v>3140</v>
      </c>
      <c r="B5967">
        <v>5.9</v>
      </c>
      <c r="C5967" t="s">
        <v>2124</v>
      </c>
    </row>
    <row r="5968" spans="1:3" x14ac:dyDescent="0.45">
      <c r="A5968" t="s">
        <v>3142</v>
      </c>
      <c r="B5968">
        <v>4.7</v>
      </c>
      <c r="C5968" t="s">
        <v>565</v>
      </c>
    </row>
    <row r="5969" spans="1:3" x14ac:dyDescent="0.45">
      <c r="A5969" t="s">
        <v>3142</v>
      </c>
      <c r="B5969">
        <v>4.7</v>
      </c>
      <c r="C5969" t="s">
        <v>1152</v>
      </c>
    </row>
    <row r="5970" spans="1:3" x14ac:dyDescent="0.45">
      <c r="A5970" t="s">
        <v>3142</v>
      </c>
      <c r="B5970">
        <v>4.7</v>
      </c>
      <c r="C5970" t="s">
        <v>5546</v>
      </c>
    </row>
    <row r="5971" spans="1:3" x14ac:dyDescent="0.45">
      <c r="A5971" t="s">
        <v>3143</v>
      </c>
      <c r="B5971">
        <v>4.8</v>
      </c>
      <c r="C5971" t="s">
        <v>2124</v>
      </c>
    </row>
    <row r="5972" spans="1:3" x14ac:dyDescent="0.45">
      <c r="A5972" t="s">
        <v>3143</v>
      </c>
      <c r="B5972">
        <v>4.8</v>
      </c>
      <c r="C5972" t="s">
        <v>6203</v>
      </c>
    </row>
    <row r="5973" spans="1:3" x14ac:dyDescent="0.45">
      <c r="A5973" t="s">
        <v>3143</v>
      </c>
      <c r="B5973">
        <v>4.8</v>
      </c>
      <c r="C5973" t="s">
        <v>3302</v>
      </c>
    </row>
    <row r="5974" spans="1:3" x14ac:dyDescent="0.45">
      <c r="A5974" t="s">
        <v>3144</v>
      </c>
      <c r="B5974">
        <v>6.8</v>
      </c>
      <c r="C5974" t="s">
        <v>565</v>
      </c>
    </row>
    <row r="5975" spans="1:3" x14ac:dyDescent="0.45">
      <c r="A5975" t="s">
        <v>3144</v>
      </c>
      <c r="B5975">
        <v>6.8</v>
      </c>
      <c r="C5975" t="s">
        <v>1152</v>
      </c>
    </row>
    <row r="5976" spans="1:3" x14ac:dyDescent="0.45">
      <c r="A5976" t="s">
        <v>3144</v>
      </c>
      <c r="B5976">
        <v>6.8</v>
      </c>
      <c r="C5976" t="s">
        <v>5546</v>
      </c>
    </row>
    <row r="5977" spans="1:3" x14ac:dyDescent="0.45">
      <c r="A5977" t="s">
        <v>3146</v>
      </c>
      <c r="B5977">
        <v>5.4</v>
      </c>
      <c r="C5977" t="s">
        <v>451</v>
      </c>
    </row>
    <row r="5978" spans="1:3" x14ac:dyDescent="0.45">
      <c r="A5978" t="s">
        <v>3146</v>
      </c>
      <c r="B5978">
        <v>5.4</v>
      </c>
      <c r="C5978" t="s">
        <v>6206</v>
      </c>
    </row>
    <row r="5979" spans="1:3" x14ac:dyDescent="0.45">
      <c r="A5979" t="s">
        <v>3146</v>
      </c>
      <c r="B5979">
        <v>5.4</v>
      </c>
      <c r="C5979" t="s">
        <v>6203</v>
      </c>
    </row>
    <row r="5980" spans="1:3" x14ac:dyDescent="0.45">
      <c r="A5980" t="s">
        <v>3146</v>
      </c>
      <c r="B5980">
        <v>5.4</v>
      </c>
      <c r="C5980" t="s">
        <v>5546</v>
      </c>
    </row>
    <row r="5981" spans="1:3" x14ac:dyDescent="0.45">
      <c r="A5981" t="s">
        <v>3146</v>
      </c>
      <c r="B5981">
        <v>5.4</v>
      </c>
      <c r="C5981" t="s">
        <v>3302</v>
      </c>
    </row>
    <row r="5982" spans="1:3" x14ac:dyDescent="0.45">
      <c r="A5982" t="s">
        <v>3148</v>
      </c>
      <c r="B5982">
        <v>5.0999999999999996</v>
      </c>
      <c r="C5982" t="s">
        <v>565</v>
      </c>
    </row>
    <row r="5983" spans="1:3" x14ac:dyDescent="0.45">
      <c r="A5983" t="s">
        <v>3148</v>
      </c>
      <c r="B5983">
        <v>5.0999999999999996</v>
      </c>
      <c r="C5983" t="s">
        <v>6206</v>
      </c>
    </row>
    <row r="5984" spans="1:3" x14ac:dyDescent="0.45">
      <c r="A5984" t="s">
        <v>3150</v>
      </c>
      <c r="B5984">
        <v>7</v>
      </c>
      <c r="C5984" t="s">
        <v>6208</v>
      </c>
    </row>
    <row r="5985" spans="1:3" x14ac:dyDescent="0.45">
      <c r="A5985" t="s">
        <v>3150</v>
      </c>
      <c r="B5985">
        <v>7</v>
      </c>
      <c r="C5985" t="s">
        <v>6206</v>
      </c>
    </row>
    <row r="5986" spans="1:3" x14ac:dyDescent="0.45">
      <c r="A5986" t="s">
        <v>3150</v>
      </c>
      <c r="B5986">
        <v>7</v>
      </c>
      <c r="C5986" t="s">
        <v>1152</v>
      </c>
    </row>
    <row r="5987" spans="1:3" x14ac:dyDescent="0.45">
      <c r="A5987" t="s">
        <v>3150</v>
      </c>
      <c r="B5987">
        <v>7</v>
      </c>
      <c r="C5987" t="s">
        <v>6204</v>
      </c>
    </row>
    <row r="5988" spans="1:3" x14ac:dyDescent="0.45">
      <c r="A5988" t="s">
        <v>3150</v>
      </c>
      <c r="B5988">
        <v>7</v>
      </c>
      <c r="C5988" t="s">
        <v>3302</v>
      </c>
    </row>
    <row r="5989" spans="1:3" x14ac:dyDescent="0.45">
      <c r="A5989" t="s">
        <v>3152</v>
      </c>
      <c r="B5989">
        <v>4</v>
      </c>
      <c r="C5989" t="s">
        <v>2124</v>
      </c>
    </row>
    <row r="5990" spans="1:3" x14ac:dyDescent="0.45">
      <c r="A5990" t="s">
        <v>3152</v>
      </c>
      <c r="B5990">
        <v>4</v>
      </c>
      <c r="C5990" t="s">
        <v>3302</v>
      </c>
    </row>
    <row r="5991" spans="1:3" x14ac:dyDescent="0.45">
      <c r="A5991" t="s">
        <v>3153</v>
      </c>
      <c r="B5991">
        <v>7.3</v>
      </c>
      <c r="C5991" t="s">
        <v>1152</v>
      </c>
    </row>
    <row r="5992" spans="1:3" x14ac:dyDescent="0.45">
      <c r="A5992" t="s">
        <v>3154</v>
      </c>
      <c r="B5992">
        <v>6.8</v>
      </c>
      <c r="C5992" t="s">
        <v>1152</v>
      </c>
    </row>
    <row r="5993" spans="1:3" x14ac:dyDescent="0.45">
      <c r="A5993" t="s">
        <v>3154</v>
      </c>
      <c r="B5993">
        <v>6.8</v>
      </c>
      <c r="C5993" t="s">
        <v>6205</v>
      </c>
    </row>
    <row r="5994" spans="1:3" x14ac:dyDescent="0.45">
      <c r="A5994" t="s">
        <v>3156</v>
      </c>
      <c r="B5994">
        <v>7</v>
      </c>
      <c r="C5994" t="s">
        <v>6206</v>
      </c>
    </row>
    <row r="5995" spans="1:3" x14ac:dyDescent="0.45">
      <c r="A5995" t="s">
        <v>3156</v>
      </c>
      <c r="B5995">
        <v>7</v>
      </c>
      <c r="C5995" t="s">
        <v>1152</v>
      </c>
    </row>
    <row r="5996" spans="1:3" x14ac:dyDescent="0.45">
      <c r="A5996" t="s">
        <v>3156</v>
      </c>
      <c r="B5996">
        <v>7</v>
      </c>
      <c r="C5996" t="s">
        <v>6204</v>
      </c>
    </row>
    <row r="5997" spans="1:3" x14ac:dyDescent="0.45">
      <c r="A5997" t="s">
        <v>3157</v>
      </c>
      <c r="B5997">
        <v>7.1</v>
      </c>
      <c r="C5997" t="s">
        <v>6208</v>
      </c>
    </row>
    <row r="5998" spans="1:3" x14ac:dyDescent="0.45">
      <c r="A5998" t="s">
        <v>3157</v>
      </c>
      <c r="B5998">
        <v>7.1</v>
      </c>
      <c r="C5998" t="s">
        <v>1152</v>
      </c>
    </row>
    <row r="5999" spans="1:3" x14ac:dyDescent="0.45">
      <c r="A5999" t="s">
        <v>3157</v>
      </c>
      <c r="B5999">
        <v>7.1</v>
      </c>
      <c r="C5999" t="s">
        <v>6205</v>
      </c>
    </row>
    <row r="6000" spans="1:3" x14ac:dyDescent="0.45">
      <c r="A6000" t="s">
        <v>3159</v>
      </c>
      <c r="B6000">
        <v>6.9</v>
      </c>
      <c r="C6000" t="s">
        <v>6208</v>
      </c>
    </row>
    <row r="6001" spans="1:3" x14ac:dyDescent="0.45">
      <c r="A6001" t="s">
        <v>3159</v>
      </c>
      <c r="B6001">
        <v>6.9</v>
      </c>
      <c r="C6001" t="s">
        <v>1152</v>
      </c>
    </row>
    <row r="6002" spans="1:3" x14ac:dyDescent="0.45">
      <c r="A6002" t="s">
        <v>3159</v>
      </c>
      <c r="B6002">
        <v>6.9</v>
      </c>
      <c r="C6002" t="s">
        <v>6204</v>
      </c>
    </row>
    <row r="6003" spans="1:3" x14ac:dyDescent="0.45">
      <c r="A6003" t="s">
        <v>3160</v>
      </c>
      <c r="B6003">
        <v>7.3</v>
      </c>
      <c r="C6003" t="s">
        <v>451</v>
      </c>
    </row>
    <row r="6004" spans="1:3" x14ac:dyDescent="0.45">
      <c r="A6004" t="s">
        <v>3160</v>
      </c>
      <c r="B6004">
        <v>7.3</v>
      </c>
      <c r="C6004" t="s">
        <v>320</v>
      </c>
    </row>
    <row r="6005" spans="1:3" x14ac:dyDescent="0.45">
      <c r="A6005" t="s">
        <v>3160</v>
      </c>
      <c r="B6005">
        <v>7.3</v>
      </c>
      <c r="C6005" t="s">
        <v>565</v>
      </c>
    </row>
    <row r="6006" spans="1:3" x14ac:dyDescent="0.45">
      <c r="A6006" t="s">
        <v>3160</v>
      </c>
      <c r="B6006">
        <v>7.3</v>
      </c>
      <c r="C6006" t="s">
        <v>6199</v>
      </c>
    </row>
    <row r="6007" spans="1:3" x14ac:dyDescent="0.45">
      <c r="A6007" t="s">
        <v>3161</v>
      </c>
      <c r="B6007">
        <v>8.1999999999999993</v>
      </c>
      <c r="C6007" t="s">
        <v>1152</v>
      </c>
    </row>
    <row r="6008" spans="1:3" x14ac:dyDescent="0.45">
      <c r="A6008" t="s">
        <v>3161</v>
      </c>
      <c r="B6008">
        <v>8.1999999999999993</v>
      </c>
      <c r="C6008" t="s">
        <v>6205</v>
      </c>
    </row>
    <row r="6009" spans="1:3" x14ac:dyDescent="0.45">
      <c r="A6009" t="s">
        <v>3163</v>
      </c>
      <c r="B6009">
        <v>7.1</v>
      </c>
      <c r="C6009" t="s">
        <v>6208</v>
      </c>
    </row>
    <row r="6010" spans="1:3" x14ac:dyDescent="0.45">
      <c r="A6010" t="s">
        <v>3163</v>
      </c>
      <c r="B6010">
        <v>7.1</v>
      </c>
      <c r="C6010" t="s">
        <v>1152</v>
      </c>
    </row>
    <row r="6011" spans="1:3" x14ac:dyDescent="0.45">
      <c r="A6011" t="s">
        <v>3163</v>
      </c>
      <c r="B6011">
        <v>7.1</v>
      </c>
      <c r="C6011" t="s">
        <v>3302</v>
      </c>
    </row>
    <row r="6012" spans="1:3" x14ac:dyDescent="0.45">
      <c r="A6012" t="s">
        <v>3163</v>
      </c>
      <c r="B6012">
        <v>7.1</v>
      </c>
      <c r="C6012" t="s">
        <v>6207</v>
      </c>
    </row>
    <row r="6013" spans="1:3" x14ac:dyDescent="0.45">
      <c r="A6013" t="s">
        <v>3164</v>
      </c>
      <c r="B6013">
        <v>7.7</v>
      </c>
      <c r="C6013" t="s">
        <v>1152</v>
      </c>
    </row>
    <row r="6014" spans="1:3" x14ac:dyDescent="0.45">
      <c r="A6014" t="s">
        <v>3164</v>
      </c>
      <c r="B6014">
        <v>7.7</v>
      </c>
      <c r="C6014" t="s">
        <v>6204</v>
      </c>
    </row>
    <row r="6015" spans="1:3" x14ac:dyDescent="0.45">
      <c r="A6015" t="s">
        <v>3164</v>
      </c>
      <c r="B6015">
        <v>7.7</v>
      </c>
      <c r="C6015" t="s">
        <v>6207</v>
      </c>
    </row>
    <row r="6016" spans="1:3" x14ac:dyDescent="0.45">
      <c r="A6016" t="s">
        <v>3165</v>
      </c>
      <c r="B6016">
        <v>6.5</v>
      </c>
      <c r="C6016" t="s">
        <v>1152</v>
      </c>
    </row>
    <row r="6017" spans="1:3" x14ac:dyDescent="0.45">
      <c r="A6017" t="s">
        <v>3165</v>
      </c>
      <c r="B6017">
        <v>6.5</v>
      </c>
      <c r="C6017" t="s">
        <v>6207</v>
      </c>
    </row>
    <row r="6018" spans="1:3" x14ac:dyDescent="0.45">
      <c r="A6018" t="s">
        <v>3167</v>
      </c>
      <c r="B6018">
        <v>4.9000000000000004</v>
      </c>
      <c r="C6018" t="s">
        <v>1152</v>
      </c>
    </row>
    <row r="6019" spans="1:3" x14ac:dyDescent="0.45">
      <c r="A6019" t="s">
        <v>3167</v>
      </c>
      <c r="B6019">
        <v>4.9000000000000004</v>
      </c>
      <c r="C6019" t="s">
        <v>6209</v>
      </c>
    </row>
    <row r="6020" spans="1:3" x14ac:dyDescent="0.45">
      <c r="A6020" t="s">
        <v>3167</v>
      </c>
      <c r="B6020">
        <v>4.9000000000000004</v>
      </c>
      <c r="C6020" t="s">
        <v>6203</v>
      </c>
    </row>
    <row r="6021" spans="1:3" x14ac:dyDescent="0.45">
      <c r="A6021" t="s">
        <v>3167</v>
      </c>
      <c r="B6021">
        <v>4.9000000000000004</v>
      </c>
      <c r="C6021" t="s">
        <v>5546</v>
      </c>
    </row>
    <row r="6022" spans="1:3" x14ac:dyDescent="0.45">
      <c r="A6022" t="s">
        <v>3167</v>
      </c>
      <c r="B6022">
        <v>4.9000000000000004</v>
      </c>
      <c r="C6022" t="s">
        <v>3302</v>
      </c>
    </row>
    <row r="6023" spans="1:3" x14ac:dyDescent="0.45">
      <c r="A6023" t="s">
        <v>3169</v>
      </c>
      <c r="B6023">
        <v>6.4</v>
      </c>
      <c r="C6023" t="s">
        <v>1152</v>
      </c>
    </row>
    <row r="6024" spans="1:3" x14ac:dyDescent="0.45">
      <c r="A6024" t="s">
        <v>3169</v>
      </c>
      <c r="B6024">
        <v>6.4</v>
      </c>
      <c r="C6024" t="s">
        <v>6203</v>
      </c>
    </row>
    <row r="6025" spans="1:3" x14ac:dyDescent="0.45">
      <c r="A6025" t="s">
        <v>3169</v>
      </c>
      <c r="B6025">
        <v>6.4</v>
      </c>
      <c r="C6025" t="s">
        <v>3302</v>
      </c>
    </row>
    <row r="6026" spans="1:3" x14ac:dyDescent="0.45">
      <c r="A6026" t="s">
        <v>3171</v>
      </c>
      <c r="B6026">
        <v>5.9</v>
      </c>
      <c r="C6026" t="s">
        <v>2124</v>
      </c>
    </row>
    <row r="6027" spans="1:3" x14ac:dyDescent="0.45">
      <c r="A6027" t="s">
        <v>3171</v>
      </c>
      <c r="B6027">
        <v>5.9</v>
      </c>
      <c r="C6027" t="s">
        <v>3302</v>
      </c>
    </row>
    <row r="6028" spans="1:3" x14ac:dyDescent="0.45">
      <c r="A6028" t="s">
        <v>3173</v>
      </c>
      <c r="B6028">
        <v>6.2</v>
      </c>
      <c r="C6028" t="s">
        <v>565</v>
      </c>
    </row>
    <row r="6029" spans="1:3" x14ac:dyDescent="0.45">
      <c r="A6029" t="s">
        <v>3173</v>
      </c>
      <c r="B6029">
        <v>6.2</v>
      </c>
      <c r="C6029" t="s">
        <v>1152</v>
      </c>
    </row>
    <row r="6030" spans="1:3" x14ac:dyDescent="0.45">
      <c r="A6030" t="s">
        <v>3173</v>
      </c>
      <c r="B6030">
        <v>6.2</v>
      </c>
      <c r="C6030" t="s">
        <v>5546</v>
      </c>
    </row>
    <row r="6031" spans="1:3" x14ac:dyDescent="0.45">
      <c r="A6031" t="s">
        <v>3174</v>
      </c>
      <c r="B6031">
        <v>5.8</v>
      </c>
      <c r="C6031" t="s">
        <v>451</v>
      </c>
    </row>
    <row r="6032" spans="1:3" x14ac:dyDescent="0.45">
      <c r="A6032" t="s">
        <v>3174</v>
      </c>
      <c r="B6032">
        <v>5.8</v>
      </c>
      <c r="C6032" t="s">
        <v>1152</v>
      </c>
    </row>
    <row r="6033" spans="1:3" x14ac:dyDescent="0.45">
      <c r="A6033" t="s">
        <v>3174</v>
      </c>
      <c r="B6033">
        <v>5.8</v>
      </c>
      <c r="C6033" t="s">
        <v>3302</v>
      </c>
    </row>
    <row r="6034" spans="1:3" x14ac:dyDescent="0.45">
      <c r="A6034" t="s">
        <v>3175</v>
      </c>
      <c r="B6034">
        <v>6.7</v>
      </c>
      <c r="C6034" t="s">
        <v>565</v>
      </c>
    </row>
    <row r="6035" spans="1:3" x14ac:dyDescent="0.45">
      <c r="A6035" t="s">
        <v>3175</v>
      </c>
      <c r="B6035">
        <v>6.7</v>
      </c>
      <c r="C6035" t="s">
        <v>1152</v>
      </c>
    </row>
    <row r="6036" spans="1:3" x14ac:dyDescent="0.45">
      <c r="A6036" t="s">
        <v>3177</v>
      </c>
      <c r="B6036">
        <v>5.9</v>
      </c>
      <c r="C6036" t="s">
        <v>451</v>
      </c>
    </row>
    <row r="6037" spans="1:3" x14ac:dyDescent="0.45">
      <c r="A6037" t="s">
        <v>3177</v>
      </c>
      <c r="B6037">
        <v>5.9</v>
      </c>
      <c r="C6037" t="s">
        <v>6206</v>
      </c>
    </row>
    <row r="6038" spans="1:3" x14ac:dyDescent="0.45">
      <c r="A6038" t="s">
        <v>3177</v>
      </c>
      <c r="B6038">
        <v>5.9</v>
      </c>
      <c r="C6038" t="s">
        <v>1152</v>
      </c>
    </row>
    <row r="6039" spans="1:3" x14ac:dyDescent="0.45">
      <c r="A6039" t="s">
        <v>3177</v>
      </c>
      <c r="B6039">
        <v>5.9</v>
      </c>
      <c r="C6039" t="s">
        <v>3302</v>
      </c>
    </row>
    <row r="6040" spans="1:3" x14ac:dyDescent="0.45">
      <c r="A6040" t="s">
        <v>3179</v>
      </c>
      <c r="B6040">
        <v>7.3</v>
      </c>
      <c r="C6040" t="s">
        <v>320</v>
      </c>
    </row>
    <row r="6041" spans="1:3" x14ac:dyDescent="0.45">
      <c r="A6041" t="s">
        <v>3179</v>
      </c>
      <c r="B6041">
        <v>7.3</v>
      </c>
      <c r="C6041" t="s">
        <v>1152</v>
      </c>
    </row>
    <row r="6042" spans="1:3" x14ac:dyDescent="0.45">
      <c r="A6042" t="s">
        <v>3181</v>
      </c>
      <c r="B6042">
        <v>4.0999999999999996</v>
      </c>
      <c r="C6042" t="s">
        <v>451</v>
      </c>
    </row>
    <row r="6043" spans="1:3" x14ac:dyDescent="0.45">
      <c r="A6043" t="s">
        <v>3181</v>
      </c>
      <c r="B6043">
        <v>4.0999999999999996</v>
      </c>
      <c r="C6043" t="s">
        <v>565</v>
      </c>
    </row>
    <row r="6044" spans="1:3" x14ac:dyDescent="0.45">
      <c r="A6044" t="s">
        <v>3181</v>
      </c>
      <c r="B6044">
        <v>4.0999999999999996</v>
      </c>
      <c r="C6044" t="s">
        <v>6206</v>
      </c>
    </row>
    <row r="6045" spans="1:3" x14ac:dyDescent="0.45">
      <c r="A6045" t="s">
        <v>3181</v>
      </c>
      <c r="B6045">
        <v>4.0999999999999996</v>
      </c>
      <c r="C6045" t="s">
        <v>1152</v>
      </c>
    </row>
    <row r="6046" spans="1:3" x14ac:dyDescent="0.45">
      <c r="A6046" t="s">
        <v>3181</v>
      </c>
      <c r="B6046">
        <v>4.0999999999999996</v>
      </c>
      <c r="C6046" t="s">
        <v>3302</v>
      </c>
    </row>
    <row r="6047" spans="1:3" x14ac:dyDescent="0.45">
      <c r="A6047" t="s">
        <v>3182</v>
      </c>
      <c r="B6047">
        <v>4.9000000000000004</v>
      </c>
      <c r="C6047" t="s">
        <v>565</v>
      </c>
    </row>
    <row r="6048" spans="1:3" x14ac:dyDescent="0.45">
      <c r="A6048" t="s">
        <v>3182</v>
      </c>
      <c r="B6048">
        <v>4.9000000000000004</v>
      </c>
      <c r="C6048" t="s">
        <v>5546</v>
      </c>
    </row>
    <row r="6049" spans="1:3" x14ac:dyDescent="0.45">
      <c r="A6049" t="s">
        <v>3183</v>
      </c>
      <c r="B6049">
        <v>7.9</v>
      </c>
      <c r="C6049" t="s">
        <v>6208</v>
      </c>
    </row>
    <row r="6050" spans="1:3" x14ac:dyDescent="0.45">
      <c r="A6050" t="s">
        <v>3183</v>
      </c>
      <c r="B6050">
        <v>7.9</v>
      </c>
      <c r="C6050" t="s">
        <v>1152</v>
      </c>
    </row>
    <row r="6051" spans="1:3" x14ac:dyDescent="0.45">
      <c r="A6051" t="s">
        <v>3183</v>
      </c>
      <c r="B6051">
        <v>7.9</v>
      </c>
      <c r="C6051" t="s">
        <v>6205</v>
      </c>
    </row>
    <row r="6052" spans="1:3" x14ac:dyDescent="0.45">
      <c r="A6052" t="s">
        <v>3185</v>
      </c>
      <c r="B6052">
        <v>5.2</v>
      </c>
      <c r="C6052" t="s">
        <v>451</v>
      </c>
    </row>
    <row r="6053" spans="1:3" x14ac:dyDescent="0.45">
      <c r="A6053" t="s">
        <v>3185</v>
      </c>
      <c r="B6053">
        <v>5.2</v>
      </c>
      <c r="C6053" t="s">
        <v>565</v>
      </c>
    </row>
    <row r="6054" spans="1:3" x14ac:dyDescent="0.45">
      <c r="A6054" t="s">
        <v>3185</v>
      </c>
      <c r="B6054">
        <v>5.2</v>
      </c>
      <c r="C6054" t="s">
        <v>3824</v>
      </c>
    </row>
    <row r="6055" spans="1:3" x14ac:dyDescent="0.45">
      <c r="A6055" t="s">
        <v>3187</v>
      </c>
      <c r="B6055">
        <v>4.0999999999999996</v>
      </c>
      <c r="C6055" t="s">
        <v>565</v>
      </c>
    </row>
    <row r="6056" spans="1:3" x14ac:dyDescent="0.45">
      <c r="A6056" t="s">
        <v>3187</v>
      </c>
      <c r="B6056">
        <v>4.0999999999999996</v>
      </c>
      <c r="C6056" t="s">
        <v>6206</v>
      </c>
    </row>
    <row r="6057" spans="1:3" x14ac:dyDescent="0.45">
      <c r="A6057" t="s">
        <v>3188</v>
      </c>
      <c r="B6057">
        <v>6.6</v>
      </c>
      <c r="C6057" t="s">
        <v>1152</v>
      </c>
    </row>
    <row r="6058" spans="1:3" x14ac:dyDescent="0.45">
      <c r="A6058" t="s">
        <v>3188</v>
      </c>
      <c r="B6058">
        <v>6.6</v>
      </c>
      <c r="C6058" t="s">
        <v>6203</v>
      </c>
    </row>
    <row r="6059" spans="1:3" x14ac:dyDescent="0.45">
      <c r="A6059" t="s">
        <v>3188</v>
      </c>
      <c r="B6059">
        <v>6.6</v>
      </c>
      <c r="C6059" t="s">
        <v>3824</v>
      </c>
    </row>
    <row r="6060" spans="1:3" x14ac:dyDescent="0.45">
      <c r="A6060" t="s">
        <v>3188</v>
      </c>
      <c r="B6060">
        <v>6.6</v>
      </c>
      <c r="C6060" t="s">
        <v>3302</v>
      </c>
    </row>
    <row r="6061" spans="1:3" x14ac:dyDescent="0.45">
      <c r="A6061" t="s">
        <v>3189</v>
      </c>
      <c r="B6061">
        <v>6.5</v>
      </c>
      <c r="C6061" t="s">
        <v>6206</v>
      </c>
    </row>
    <row r="6062" spans="1:3" x14ac:dyDescent="0.45">
      <c r="A6062" t="s">
        <v>3189</v>
      </c>
      <c r="B6062">
        <v>6.5</v>
      </c>
      <c r="C6062" t="s">
        <v>1152</v>
      </c>
    </row>
    <row r="6063" spans="1:3" x14ac:dyDescent="0.45">
      <c r="A6063" t="s">
        <v>3189</v>
      </c>
      <c r="B6063">
        <v>6.5</v>
      </c>
      <c r="C6063" t="s">
        <v>6203</v>
      </c>
    </row>
    <row r="6064" spans="1:3" x14ac:dyDescent="0.45">
      <c r="A6064" t="s">
        <v>3189</v>
      </c>
      <c r="B6064">
        <v>6.5</v>
      </c>
      <c r="C6064" t="s">
        <v>3302</v>
      </c>
    </row>
    <row r="6065" spans="1:3" x14ac:dyDescent="0.45">
      <c r="A6065" t="s">
        <v>3191</v>
      </c>
      <c r="B6065">
        <v>7.2</v>
      </c>
      <c r="C6065" t="s">
        <v>6208</v>
      </c>
    </row>
    <row r="6066" spans="1:3" x14ac:dyDescent="0.45">
      <c r="A6066" t="s">
        <v>3191</v>
      </c>
      <c r="B6066">
        <v>7.2</v>
      </c>
      <c r="C6066" t="s">
        <v>1152</v>
      </c>
    </row>
    <row r="6067" spans="1:3" x14ac:dyDescent="0.45">
      <c r="A6067" t="s">
        <v>3191</v>
      </c>
      <c r="B6067">
        <v>7.2</v>
      </c>
      <c r="C6067" t="s">
        <v>6205</v>
      </c>
    </row>
    <row r="6068" spans="1:3" x14ac:dyDescent="0.45">
      <c r="A6068" t="s">
        <v>3192</v>
      </c>
      <c r="B6068">
        <v>6.8</v>
      </c>
      <c r="C6068" t="s">
        <v>1152</v>
      </c>
    </row>
    <row r="6069" spans="1:3" x14ac:dyDescent="0.45">
      <c r="A6069" t="s">
        <v>3195</v>
      </c>
      <c r="B6069">
        <v>7.8</v>
      </c>
      <c r="C6069" t="s">
        <v>6206</v>
      </c>
    </row>
    <row r="6070" spans="1:3" x14ac:dyDescent="0.45">
      <c r="A6070" t="s">
        <v>3195</v>
      </c>
      <c r="B6070">
        <v>7.8</v>
      </c>
      <c r="C6070" t="s">
        <v>1152</v>
      </c>
    </row>
    <row r="6071" spans="1:3" x14ac:dyDescent="0.45">
      <c r="A6071" t="s">
        <v>3195</v>
      </c>
      <c r="B6071">
        <v>7.8</v>
      </c>
      <c r="C6071" t="s">
        <v>6203</v>
      </c>
    </row>
    <row r="6072" spans="1:3" x14ac:dyDescent="0.45">
      <c r="A6072" t="s">
        <v>3195</v>
      </c>
      <c r="B6072">
        <v>7.8</v>
      </c>
      <c r="C6072" t="s">
        <v>5546</v>
      </c>
    </row>
    <row r="6073" spans="1:3" x14ac:dyDescent="0.45">
      <c r="A6073" t="s">
        <v>3197</v>
      </c>
      <c r="B6073">
        <v>6.7</v>
      </c>
      <c r="C6073" t="s">
        <v>6206</v>
      </c>
    </row>
    <row r="6074" spans="1:3" x14ac:dyDescent="0.45">
      <c r="A6074" t="s">
        <v>3197</v>
      </c>
      <c r="B6074">
        <v>6.7</v>
      </c>
      <c r="C6074" t="s">
        <v>1152</v>
      </c>
    </row>
    <row r="6075" spans="1:3" x14ac:dyDescent="0.45">
      <c r="A6075" t="s">
        <v>3198</v>
      </c>
      <c r="B6075">
        <v>7.1</v>
      </c>
      <c r="C6075" t="s">
        <v>565</v>
      </c>
    </row>
    <row r="6076" spans="1:3" x14ac:dyDescent="0.45">
      <c r="A6076" t="s">
        <v>3198</v>
      </c>
      <c r="B6076">
        <v>7.1</v>
      </c>
      <c r="C6076" t="s">
        <v>1152</v>
      </c>
    </row>
    <row r="6077" spans="1:3" x14ac:dyDescent="0.45">
      <c r="A6077" t="s">
        <v>3199</v>
      </c>
      <c r="B6077">
        <v>5.7</v>
      </c>
      <c r="C6077" t="s">
        <v>565</v>
      </c>
    </row>
    <row r="6078" spans="1:3" x14ac:dyDescent="0.45">
      <c r="A6078" t="s">
        <v>3199</v>
      </c>
      <c r="B6078">
        <v>5.7</v>
      </c>
      <c r="C6078" t="s">
        <v>1152</v>
      </c>
    </row>
    <row r="6079" spans="1:3" x14ac:dyDescent="0.45">
      <c r="A6079" t="s">
        <v>3199</v>
      </c>
      <c r="B6079">
        <v>5.7</v>
      </c>
      <c r="C6079" t="s">
        <v>5546</v>
      </c>
    </row>
    <row r="6080" spans="1:3" x14ac:dyDescent="0.45">
      <c r="A6080" t="s">
        <v>3199</v>
      </c>
      <c r="B6080">
        <v>5.7</v>
      </c>
      <c r="C6080" t="s">
        <v>6205</v>
      </c>
    </row>
    <row r="6081" spans="1:3" x14ac:dyDescent="0.45">
      <c r="A6081" t="s">
        <v>3200</v>
      </c>
      <c r="B6081">
        <v>5.3</v>
      </c>
      <c r="C6081" t="s">
        <v>6206</v>
      </c>
    </row>
    <row r="6082" spans="1:3" x14ac:dyDescent="0.45">
      <c r="A6082" t="s">
        <v>3200</v>
      </c>
      <c r="B6082">
        <v>5.3</v>
      </c>
      <c r="C6082" t="s">
        <v>1152</v>
      </c>
    </row>
    <row r="6083" spans="1:3" x14ac:dyDescent="0.45">
      <c r="A6083" t="s">
        <v>3200</v>
      </c>
      <c r="B6083">
        <v>5.3</v>
      </c>
      <c r="C6083" t="s">
        <v>3302</v>
      </c>
    </row>
    <row r="6084" spans="1:3" x14ac:dyDescent="0.45">
      <c r="A6084" t="s">
        <v>3202</v>
      </c>
      <c r="B6084">
        <v>6.5</v>
      </c>
      <c r="C6084" t="s">
        <v>451</v>
      </c>
    </row>
    <row r="6085" spans="1:3" x14ac:dyDescent="0.45">
      <c r="A6085" t="s">
        <v>3202</v>
      </c>
      <c r="B6085">
        <v>6.5</v>
      </c>
      <c r="C6085" t="s">
        <v>1152</v>
      </c>
    </row>
    <row r="6086" spans="1:3" x14ac:dyDescent="0.45">
      <c r="A6086" t="s">
        <v>3203</v>
      </c>
      <c r="B6086">
        <v>7.7</v>
      </c>
      <c r="C6086" t="s">
        <v>1152</v>
      </c>
    </row>
    <row r="6087" spans="1:3" x14ac:dyDescent="0.45">
      <c r="A6087" t="s">
        <v>3203</v>
      </c>
      <c r="B6087">
        <v>7.7</v>
      </c>
      <c r="C6087" t="s">
        <v>5546</v>
      </c>
    </row>
    <row r="6088" spans="1:3" x14ac:dyDescent="0.45">
      <c r="A6088" t="s">
        <v>3204</v>
      </c>
      <c r="B6088">
        <v>6.1</v>
      </c>
      <c r="C6088" t="s">
        <v>320</v>
      </c>
    </row>
    <row r="6089" spans="1:3" x14ac:dyDescent="0.45">
      <c r="A6089" t="s">
        <v>3204</v>
      </c>
      <c r="B6089">
        <v>6.1</v>
      </c>
      <c r="C6089" t="s">
        <v>1152</v>
      </c>
    </row>
    <row r="6090" spans="1:3" x14ac:dyDescent="0.45">
      <c r="A6090" t="s">
        <v>3205</v>
      </c>
      <c r="B6090">
        <v>7.3</v>
      </c>
      <c r="C6090" t="s">
        <v>320</v>
      </c>
    </row>
    <row r="6091" spans="1:3" x14ac:dyDescent="0.45">
      <c r="A6091" t="s">
        <v>3205</v>
      </c>
      <c r="B6091">
        <v>7.3</v>
      </c>
      <c r="C6091" t="s">
        <v>565</v>
      </c>
    </row>
    <row r="6092" spans="1:3" x14ac:dyDescent="0.45">
      <c r="A6092" t="s">
        <v>3205</v>
      </c>
      <c r="B6092">
        <v>7.3</v>
      </c>
      <c r="C6092" t="s">
        <v>3824</v>
      </c>
    </row>
    <row r="6093" spans="1:3" x14ac:dyDescent="0.45">
      <c r="A6093" t="s">
        <v>3206</v>
      </c>
      <c r="B6093">
        <v>7.2</v>
      </c>
      <c r="C6093" t="s">
        <v>1152</v>
      </c>
    </row>
    <row r="6094" spans="1:3" x14ac:dyDescent="0.45">
      <c r="A6094" t="s">
        <v>3206</v>
      </c>
      <c r="B6094">
        <v>7.2</v>
      </c>
      <c r="C6094" t="s">
        <v>6205</v>
      </c>
    </row>
    <row r="6095" spans="1:3" x14ac:dyDescent="0.45">
      <c r="A6095" t="s">
        <v>3207</v>
      </c>
      <c r="B6095">
        <v>6.1</v>
      </c>
      <c r="C6095" t="s">
        <v>2124</v>
      </c>
    </row>
    <row r="6096" spans="1:3" x14ac:dyDescent="0.45">
      <c r="A6096" t="s">
        <v>3207</v>
      </c>
      <c r="B6096">
        <v>6.1</v>
      </c>
      <c r="C6096" t="s">
        <v>6203</v>
      </c>
    </row>
    <row r="6097" spans="1:3" x14ac:dyDescent="0.45">
      <c r="A6097" t="s">
        <v>3209</v>
      </c>
      <c r="B6097">
        <v>5.8</v>
      </c>
      <c r="C6097" t="s">
        <v>451</v>
      </c>
    </row>
    <row r="6098" spans="1:3" x14ac:dyDescent="0.45">
      <c r="A6098" t="s">
        <v>3209</v>
      </c>
      <c r="B6098">
        <v>5.8</v>
      </c>
      <c r="C6098" t="s">
        <v>1152</v>
      </c>
    </row>
    <row r="6099" spans="1:3" x14ac:dyDescent="0.45">
      <c r="A6099" t="s">
        <v>3209</v>
      </c>
      <c r="B6099">
        <v>5.8</v>
      </c>
      <c r="C6099" t="s">
        <v>4585</v>
      </c>
    </row>
    <row r="6100" spans="1:3" x14ac:dyDescent="0.45">
      <c r="A6100" t="s">
        <v>3210</v>
      </c>
      <c r="B6100">
        <v>5.7</v>
      </c>
      <c r="C6100" t="s">
        <v>565</v>
      </c>
    </row>
    <row r="6101" spans="1:3" x14ac:dyDescent="0.45">
      <c r="A6101" t="s">
        <v>3210</v>
      </c>
      <c r="B6101">
        <v>5.7</v>
      </c>
      <c r="C6101" t="s">
        <v>5546</v>
      </c>
    </row>
    <row r="6102" spans="1:3" x14ac:dyDescent="0.45">
      <c r="A6102" t="s">
        <v>3211</v>
      </c>
      <c r="B6102">
        <v>6.7</v>
      </c>
      <c r="C6102" t="s">
        <v>565</v>
      </c>
    </row>
    <row r="6103" spans="1:3" x14ac:dyDescent="0.45">
      <c r="A6103" t="s">
        <v>3211</v>
      </c>
      <c r="B6103">
        <v>6.7</v>
      </c>
      <c r="C6103" t="s">
        <v>6206</v>
      </c>
    </row>
    <row r="6104" spans="1:3" x14ac:dyDescent="0.45">
      <c r="A6104" t="s">
        <v>3213</v>
      </c>
      <c r="B6104">
        <v>6.5</v>
      </c>
      <c r="C6104" t="s">
        <v>1152</v>
      </c>
    </row>
    <row r="6105" spans="1:3" x14ac:dyDescent="0.45">
      <c r="A6105" t="s">
        <v>3213</v>
      </c>
      <c r="B6105">
        <v>6.5</v>
      </c>
      <c r="C6105" t="s">
        <v>6209</v>
      </c>
    </row>
    <row r="6106" spans="1:3" x14ac:dyDescent="0.45">
      <c r="A6106" t="s">
        <v>3213</v>
      </c>
      <c r="B6106">
        <v>6.5</v>
      </c>
      <c r="C6106" t="s">
        <v>5546</v>
      </c>
    </row>
    <row r="6107" spans="1:3" x14ac:dyDescent="0.45">
      <c r="A6107" t="s">
        <v>3214</v>
      </c>
      <c r="B6107">
        <v>7.2</v>
      </c>
      <c r="C6107" t="s">
        <v>565</v>
      </c>
    </row>
    <row r="6108" spans="1:3" x14ac:dyDescent="0.45">
      <c r="A6108" t="s">
        <v>3215</v>
      </c>
      <c r="B6108">
        <v>7.6</v>
      </c>
      <c r="C6108" t="s">
        <v>565</v>
      </c>
    </row>
    <row r="6109" spans="1:3" x14ac:dyDescent="0.45">
      <c r="A6109" t="s">
        <v>3215</v>
      </c>
      <c r="B6109">
        <v>7.6</v>
      </c>
      <c r="C6109" t="s">
        <v>1152</v>
      </c>
    </row>
    <row r="6110" spans="1:3" x14ac:dyDescent="0.45">
      <c r="A6110" t="s">
        <v>3215</v>
      </c>
      <c r="B6110">
        <v>7.6</v>
      </c>
      <c r="C6110" t="s">
        <v>6199</v>
      </c>
    </row>
    <row r="6111" spans="1:3" x14ac:dyDescent="0.45">
      <c r="A6111" t="s">
        <v>3216</v>
      </c>
      <c r="B6111">
        <v>4.5999999999999996</v>
      </c>
      <c r="C6111" t="s">
        <v>2124</v>
      </c>
    </row>
    <row r="6112" spans="1:3" x14ac:dyDescent="0.45">
      <c r="A6112" t="s">
        <v>3216</v>
      </c>
      <c r="B6112">
        <v>4.5999999999999996</v>
      </c>
      <c r="C6112" t="s">
        <v>6203</v>
      </c>
    </row>
    <row r="6113" spans="1:3" x14ac:dyDescent="0.45">
      <c r="A6113" t="s">
        <v>3217</v>
      </c>
      <c r="B6113">
        <v>6.9</v>
      </c>
      <c r="C6113" t="s">
        <v>565</v>
      </c>
    </row>
    <row r="6114" spans="1:3" x14ac:dyDescent="0.45">
      <c r="A6114" t="s">
        <v>3217</v>
      </c>
      <c r="B6114">
        <v>6.9</v>
      </c>
      <c r="C6114" t="s">
        <v>1152</v>
      </c>
    </row>
    <row r="6115" spans="1:3" x14ac:dyDescent="0.45">
      <c r="A6115" t="s">
        <v>3217</v>
      </c>
      <c r="B6115">
        <v>6.9</v>
      </c>
      <c r="C6115" t="s">
        <v>5546</v>
      </c>
    </row>
    <row r="6116" spans="1:3" x14ac:dyDescent="0.45">
      <c r="A6116" t="s">
        <v>3218</v>
      </c>
      <c r="B6116">
        <v>6.6</v>
      </c>
      <c r="C6116" t="s">
        <v>565</v>
      </c>
    </row>
    <row r="6117" spans="1:3" x14ac:dyDescent="0.45">
      <c r="A6117" t="s">
        <v>3218</v>
      </c>
      <c r="B6117">
        <v>6.6</v>
      </c>
      <c r="C6117" t="s">
        <v>5546</v>
      </c>
    </row>
    <row r="6118" spans="1:3" x14ac:dyDescent="0.45">
      <c r="A6118" t="s">
        <v>3220</v>
      </c>
      <c r="B6118">
        <v>6.3</v>
      </c>
      <c r="C6118" t="s">
        <v>565</v>
      </c>
    </row>
    <row r="6119" spans="1:3" x14ac:dyDescent="0.45">
      <c r="A6119" t="s">
        <v>3220</v>
      </c>
      <c r="B6119">
        <v>6.3</v>
      </c>
      <c r="C6119" t="s">
        <v>6206</v>
      </c>
    </row>
    <row r="6120" spans="1:3" x14ac:dyDescent="0.45">
      <c r="A6120" t="s">
        <v>3220</v>
      </c>
      <c r="B6120">
        <v>6.3</v>
      </c>
      <c r="C6120" t="s">
        <v>1152</v>
      </c>
    </row>
    <row r="6121" spans="1:3" x14ac:dyDescent="0.45">
      <c r="A6121" t="s">
        <v>3221</v>
      </c>
      <c r="B6121">
        <v>6.2</v>
      </c>
      <c r="C6121" t="s">
        <v>565</v>
      </c>
    </row>
    <row r="6122" spans="1:3" x14ac:dyDescent="0.45">
      <c r="A6122" t="s">
        <v>3221</v>
      </c>
      <c r="B6122">
        <v>6.2</v>
      </c>
      <c r="C6122" t="s">
        <v>6207</v>
      </c>
    </row>
    <row r="6123" spans="1:3" x14ac:dyDescent="0.45">
      <c r="A6123" t="s">
        <v>3223</v>
      </c>
      <c r="B6123">
        <v>5.3</v>
      </c>
      <c r="C6123" t="s">
        <v>451</v>
      </c>
    </row>
    <row r="6124" spans="1:3" x14ac:dyDescent="0.45">
      <c r="A6124" t="s">
        <v>3223</v>
      </c>
      <c r="B6124">
        <v>5.3</v>
      </c>
      <c r="C6124" t="s">
        <v>565</v>
      </c>
    </row>
    <row r="6125" spans="1:3" x14ac:dyDescent="0.45">
      <c r="A6125" t="s">
        <v>3223</v>
      </c>
      <c r="B6125">
        <v>5.3</v>
      </c>
      <c r="C6125" t="s">
        <v>6206</v>
      </c>
    </row>
    <row r="6126" spans="1:3" x14ac:dyDescent="0.45">
      <c r="A6126" t="s">
        <v>3223</v>
      </c>
      <c r="B6126">
        <v>5.3</v>
      </c>
      <c r="C6126" t="s">
        <v>3302</v>
      </c>
    </row>
    <row r="6127" spans="1:3" x14ac:dyDescent="0.45">
      <c r="A6127" t="s">
        <v>3224</v>
      </c>
      <c r="B6127">
        <v>7.3</v>
      </c>
      <c r="C6127" t="s">
        <v>6208</v>
      </c>
    </row>
    <row r="6128" spans="1:3" x14ac:dyDescent="0.45">
      <c r="A6128" t="s">
        <v>3224</v>
      </c>
      <c r="B6128">
        <v>7.3</v>
      </c>
      <c r="C6128" t="s">
        <v>1152</v>
      </c>
    </row>
    <row r="6129" spans="1:3" x14ac:dyDescent="0.45">
      <c r="A6129" t="s">
        <v>3225</v>
      </c>
      <c r="B6129">
        <v>5.6</v>
      </c>
      <c r="C6129" t="s">
        <v>565</v>
      </c>
    </row>
    <row r="6130" spans="1:3" x14ac:dyDescent="0.45">
      <c r="A6130" t="s">
        <v>3225</v>
      </c>
      <c r="B6130">
        <v>5.6</v>
      </c>
      <c r="C6130" t="s">
        <v>5546</v>
      </c>
    </row>
    <row r="6131" spans="1:3" x14ac:dyDescent="0.45">
      <c r="A6131" t="s">
        <v>3227</v>
      </c>
      <c r="B6131">
        <v>6.2</v>
      </c>
      <c r="C6131" t="s">
        <v>320</v>
      </c>
    </row>
    <row r="6132" spans="1:3" x14ac:dyDescent="0.45">
      <c r="A6132" t="s">
        <v>3227</v>
      </c>
      <c r="B6132">
        <v>6.2</v>
      </c>
      <c r="C6132" t="s">
        <v>565</v>
      </c>
    </row>
    <row r="6133" spans="1:3" x14ac:dyDescent="0.45">
      <c r="A6133" t="s">
        <v>3227</v>
      </c>
      <c r="B6133">
        <v>6.2</v>
      </c>
      <c r="C6133" t="s">
        <v>6201</v>
      </c>
    </row>
    <row r="6134" spans="1:3" x14ac:dyDescent="0.45">
      <c r="A6134" t="s">
        <v>3227</v>
      </c>
      <c r="B6134">
        <v>6.2</v>
      </c>
      <c r="C6134" t="s">
        <v>6199</v>
      </c>
    </row>
    <row r="6135" spans="1:3" x14ac:dyDescent="0.45">
      <c r="A6135" t="s">
        <v>3227</v>
      </c>
      <c r="B6135">
        <v>6.2</v>
      </c>
      <c r="C6135" t="s">
        <v>6209</v>
      </c>
    </row>
    <row r="6136" spans="1:3" x14ac:dyDescent="0.45">
      <c r="A6136" t="s">
        <v>3227</v>
      </c>
      <c r="B6136">
        <v>6.2</v>
      </c>
      <c r="C6136" t="s">
        <v>3824</v>
      </c>
    </row>
    <row r="6137" spans="1:3" x14ac:dyDescent="0.45">
      <c r="A6137" t="s">
        <v>3230</v>
      </c>
      <c r="B6137">
        <v>5.2</v>
      </c>
      <c r="C6137" t="s">
        <v>320</v>
      </c>
    </row>
    <row r="6138" spans="1:3" x14ac:dyDescent="0.45">
      <c r="A6138" t="s">
        <v>3230</v>
      </c>
      <c r="B6138">
        <v>5.2</v>
      </c>
      <c r="C6138" t="s">
        <v>6201</v>
      </c>
    </row>
    <row r="6139" spans="1:3" x14ac:dyDescent="0.45">
      <c r="A6139" t="s">
        <v>3230</v>
      </c>
      <c r="B6139">
        <v>5.2</v>
      </c>
      <c r="C6139" t="s">
        <v>6199</v>
      </c>
    </row>
    <row r="6140" spans="1:3" x14ac:dyDescent="0.45">
      <c r="A6140" t="s">
        <v>3230</v>
      </c>
      <c r="B6140">
        <v>5.2</v>
      </c>
      <c r="C6140" t="s">
        <v>6209</v>
      </c>
    </row>
    <row r="6141" spans="1:3" x14ac:dyDescent="0.45">
      <c r="A6141" t="s">
        <v>3230</v>
      </c>
      <c r="B6141">
        <v>5.2</v>
      </c>
      <c r="C6141" t="s">
        <v>6202</v>
      </c>
    </row>
    <row r="6142" spans="1:3" x14ac:dyDescent="0.45">
      <c r="A6142" t="s">
        <v>3231</v>
      </c>
      <c r="B6142">
        <v>5.3</v>
      </c>
      <c r="C6142" t="s">
        <v>565</v>
      </c>
    </row>
    <row r="6143" spans="1:3" x14ac:dyDescent="0.45">
      <c r="A6143" t="s">
        <v>3231</v>
      </c>
      <c r="B6143">
        <v>5.3</v>
      </c>
      <c r="C6143" t="s">
        <v>6205</v>
      </c>
    </row>
    <row r="6144" spans="1:3" x14ac:dyDescent="0.45">
      <c r="A6144" t="s">
        <v>3232</v>
      </c>
      <c r="B6144">
        <v>5.4</v>
      </c>
      <c r="C6144" t="s">
        <v>565</v>
      </c>
    </row>
    <row r="6145" spans="1:3" x14ac:dyDescent="0.45">
      <c r="A6145" t="s">
        <v>3232</v>
      </c>
      <c r="B6145">
        <v>5.4</v>
      </c>
      <c r="C6145" t="s">
        <v>1152</v>
      </c>
    </row>
    <row r="6146" spans="1:3" x14ac:dyDescent="0.45">
      <c r="A6146" t="s">
        <v>3232</v>
      </c>
      <c r="B6146">
        <v>5.4</v>
      </c>
      <c r="C6146" t="s">
        <v>6205</v>
      </c>
    </row>
    <row r="6147" spans="1:3" x14ac:dyDescent="0.45">
      <c r="A6147" t="s">
        <v>3234</v>
      </c>
      <c r="B6147">
        <v>4.9000000000000004</v>
      </c>
      <c r="C6147" t="s">
        <v>565</v>
      </c>
    </row>
    <row r="6148" spans="1:3" x14ac:dyDescent="0.45">
      <c r="A6148" t="s">
        <v>3234</v>
      </c>
      <c r="B6148">
        <v>4.9000000000000004</v>
      </c>
      <c r="C6148" t="s">
        <v>5546</v>
      </c>
    </row>
    <row r="6149" spans="1:3" x14ac:dyDescent="0.45">
      <c r="A6149" t="s">
        <v>3235</v>
      </c>
      <c r="B6149">
        <v>5.5</v>
      </c>
      <c r="C6149" t="s">
        <v>565</v>
      </c>
    </row>
    <row r="6150" spans="1:3" x14ac:dyDescent="0.45">
      <c r="A6150" t="s">
        <v>3235</v>
      </c>
      <c r="B6150">
        <v>5.5</v>
      </c>
      <c r="C6150" t="s">
        <v>2124</v>
      </c>
    </row>
    <row r="6151" spans="1:3" x14ac:dyDescent="0.45">
      <c r="A6151" t="s">
        <v>3236</v>
      </c>
      <c r="B6151">
        <v>6.7</v>
      </c>
      <c r="C6151" t="s">
        <v>6208</v>
      </c>
    </row>
    <row r="6152" spans="1:3" x14ac:dyDescent="0.45">
      <c r="A6152" t="s">
        <v>3236</v>
      </c>
      <c r="B6152">
        <v>6.7</v>
      </c>
      <c r="C6152" t="s">
        <v>1152</v>
      </c>
    </row>
    <row r="6153" spans="1:3" x14ac:dyDescent="0.45">
      <c r="A6153" t="s">
        <v>3236</v>
      </c>
      <c r="B6153">
        <v>6.7</v>
      </c>
      <c r="C6153" t="s">
        <v>6209</v>
      </c>
    </row>
    <row r="6154" spans="1:3" x14ac:dyDescent="0.45">
      <c r="A6154" t="s">
        <v>3236</v>
      </c>
      <c r="B6154">
        <v>6.7</v>
      </c>
      <c r="C6154" t="s">
        <v>6202</v>
      </c>
    </row>
    <row r="6155" spans="1:3" x14ac:dyDescent="0.45">
      <c r="A6155" t="s">
        <v>3239</v>
      </c>
      <c r="B6155">
        <v>7.2</v>
      </c>
      <c r="C6155" t="s">
        <v>451</v>
      </c>
    </row>
    <row r="6156" spans="1:3" x14ac:dyDescent="0.45">
      <c r="A6156" t="s">
        <v>3239</v>
      </c>
      <c r="B6156">
        <v>7.2</v>
      </c>
      <c r="C6156" t="s">
        <v>320</v>
      </c>
    </row>
    <row r="6157" spans="1:3" x14ac:dyDescent="0.45">
      <c r="A6157" t="s">
        <v>3239</v>
      </c>
      <c r="B6157">
        <v>7.2</v>
      </c>
      <c r="C6157" t="s">
        <v>6200</v>
      </c>
    </row>
    <row r="6158" spans="1:3" x14ac:dyDescent="0.45">
      <c r="A6158" t="s">
        <v>3239</v>
      </c>
      <c r="B6158">
        <v>7.2</v>
      </c>
      <c r="C6158" t="s">
        <v>565</v>
      </c>
    </row>
    <row r="6159" spans="1:3" x14ac:dyDescent="0.45">
      <c r="A6159" t="s">
        <v>3239</v>
      </c>
      <c r="B6159">
        <v>7.2</v>
      </c>
      <c r="C6159" t="s">
        <v>6199</v>
      </c>
    </row>
    <row r="6160" spans="1:3" x14ac:dyDescent="0.45">
      <c r="A6160" t="s">
        <v>3241</v>
      </c>
      <c r="B6160">
        <v>5.0999999999999996</v>
      </c>
      <c r="C6160" t="s">
        <v>1152</v>
      </c>
    </row>
    <row r="6161" spans="1:3" x14ac:dyDescent="0.45">
      <c r="A6161" t="s">
        <v>3241</v>
      </c>
      <c r="B6161">
        <v>5.0999999999999996</v>
      </c>
      <c r="C6161" t="s">
        <v>5546</v>
      </c>
    </row>
    <row r="6162" spans="1:3" x14ac:dyDescent="0.45">
      <c r="A6162" t="s">
        <v>3242</v>
      </c>
      <c r="B6162">
        <v>6.5</v>
      </c>
      <c r="C6162" t="s">
        <v>451</v>
      </c>
    </row>
    <row r="6163" spans="1:3" x14ac:dyDescent="0.45">
      <c r="A6163" t="s">
        <v>3242</v>
      </c>
      <c r="B6163">
        <v>6.5</v>
      </c>
      <c r="C6163" t="s">
        <v>6206</v>
      </c>
    </row>
    <row r="6164" spans="1:3" x14ac:dyDescent="0.45">
      <c r="A6164" t="s">
        <v>3242</v>
      </c>
      <c r="B6164">
        <v>6.5</v>
      </c>
      <c r="C6164" t="s">
        <v>1152</v>
      </c>
    </row>
    <row r="6165" spans="1:3" x14ac:dyDescent="0.45">
      <c r="A6165" t="s">
        <v>3242</v>
      </c>
      <c r="B6165">
        <v>6.5</v>
      </c>
      <c r="C6165" t="s">
        <v>3302</v>
      </c>
    </row>
    <row r="6166" spans="1:3" x14ac:dyDescent="0.45">
      <c r="A6166" t="s">
        <v>3243</v>
      </c>
      <c r="B6166">
        <v>8.1999999999999993</v>
      </c>
      <c r="C6166" t="s">
        <v>320</v>
      </c>
    </row>
    <row r="6167" spans="1:3" x14ac:dyDescent="0.45">
      <c r="A6167" t="s">
        <v>3243</v>
      </c>
      <c r="B6167">
        <v>8.1999999999999993</v>
      </c>
      <c r="C6167" t="s">
        <v>6200</v>
      </c>
    </row>
    <row r="6168" spans="1:3" x14ac:dyDescent="0.45">
      <c r="A6168" t="s">
        <v>3243</v>
      </c>
      <c r="B6168">
        <v>8.1999999999999993</v>
      </c>
      <c r="C6168" t="s">
        <v>6201</v>
      </c>
    </row>
    <row r="6169" spans="1:3" x14ac:dyDescent="0.45">
      <c r="A6169" t="s">
        <v>3243</v>
      </c>
      <c r="B6169">
        <v>8.1999999999999993</v>
      </c>
      <c r="C6169" t="s">
        <v>6199</v>
      </c>
    </row>
    <row r="6170" spans="1:3" x14ac:dyDescent="0.45">
      <c r="A6170" t="s">
        <v>3245</v>
      </c>
      <c r="B6170">
        <v>7.7</v>
      </c>
      <c r="C6170" t="s">
        <v>320</v>
      </c>
    </row>
    <row r="6171" spans="1:3" x14ac:dyDescent="0.45">
      <c r="A6171" t="s">
        <v>3245</v>
      </c>
      <c r="B6171">
        <v>7.7</v>
      </c>
      <c r="C6171" t="s">
        <v>565</v>
      </c>
    </row>
    <row r="6172" spans="1:3" x14ac:dyDescent="0.45">
      <c r="A6172" t="s">
        <v>3245</v>
      </c>
      <c r="B6172">
        <v>7.7</v>
      </c>
      <c r="C6172" t="s">
        <v>2124</v>
      </c>
    </row>
    <row r="6173" spans="1:3" x14ac:dyDescent="0.45">
      <c r="A6173" t="s">
        <v>3245</v>
      </c>
      <c r="B6173">
        <v>7.7</v>
      </c>
      <c r="C6173" t="s">
        <v>3824</v>
      </c>
    </row>
    <row r="6174" spans="1:3" x14ac:dyDescent="0.45">
      <c r="A6174" t="s">
        <v>3246</v>
      </c>
      <c r="B6174">
        <v>6.1</v>
      </c>
      <c r="C6174" t="s">
        <v>565</v>
      </c>
    </row>
    <row r="6175" spans="1:3" x14ac:dyDescent="0.45">
      <c r="A6175" t="s">
        <v>3246</v>
      </c>
      <c r="B6175">
        <v>6.1</v>
      </c>
      <c r="C6175" t="s">
        <v>6205</v>
      </c>
    </row>
    <row r="6176" spans="1:3" x14ac:dyDescent="0.45">
      <c r="A6176" t="s">
        <v>3247</v>
      </c>
      <c r="B6176">
        <v>8.8000000000000007</v>
      </c>
      <c r="C6176" t="s">
        <v>451</v>
      </c>
    </row>
    <row r="6177" spans="1:3" x14ac:dyDescent="0.45">
      <c r="A6177" t="s">
        <v>3247</v>
      </c>
      <c r="B6177">
        <v>8.8000000000000007</v>
      </c>
      <c r="C6177" t="s">
        <v>320</v>
      </c>
    </row>
    <row r="6178" spans="1:3" x14ac:dyDescent="0.45">
      <c r="A6178" t="s">
        <v>3247</v>
      </c>
      <c r="B6178">
        <v>8.8000000000000007</v>
      </c>
      <c r="C6178" t="s">
        <v>6199</v>
      </c>
    </row>
    <row r="6179" spans="1:3" x14ac:dyDescent="0.45">
      <c r="A6179" t="s">
        <v>3247</v>
      </c>
      <c r="B6179">
        <v>8.8000000000000007</v>
      </c>
      <c r="C6179" t="s">
        <v>3824</v>
      </c>
    </row>
    <row r="6180" spans="1:3" x14ac:dyDescent="0.45">
      <c r="A6180" t="s">
        <v>3248</v>
      </c>
      <c r="B6180">
        <v>6.8</v>
      </c>
      <c r="C6180" t="s">
        <v>451</v>
      </c>
    </row>
    <row r="6181" spans="1:3" x14ac:dyDescent="0.45">
      <c r="A6181" t="s">
        <v>3248</v>
      </c>
      <c r="B6181">
        <v>6.8</v>
      </c>
      <c r="C6181" t="s">
        <v>565</v>
      </c>
    </row>
    <row r="6182" spans="1:3" x14ac:dyDescent="0.45">
      <c r="A6182" t="s">
        <v>3248</v>
      </c>
      <c r="B6182">
        <v>6.8</v>
      </c>
      <c r="C6182" t="s">
        <v>6206</v>
      </c>
    </row>
    <row r="6183" spans="1:3" x14ac:dyDescent="0.45">
      <c r="A6183" t="s">
        <v>3248</v>
      </c>
      <c r="B6183">
        <v>6.8</v>
      </c>
      <c r="C6183" t="s">
        <v>1152</v>
      </c>
    </row>
    <row r="6184" spans="1:3" x14ac:dyDescent="0.45">
      <c r="A6184" t="s">
        <v>3248</v>
      </c>
      <c r="B6184">
        <v>6.8</v>
      </c>
      <c r="C6184" t="s">
        <v>3302</v>
      </c>
    </row>
    <row r="6185" spans="1:3" x14ac:dyDescent="0.45">
      <c r="A6185" t="s">
        <v>3249</v>
      </c>
      <c r="B6185">
        <v>6.8</v>
      </c>
      <c r="C6185" t="s">
        <v>565</v>
      </c>
    </row>
    <row r="6186" spans="1:3" x14ac:dyDescent="0.45">
      <c r="A6186" t="s">
        <v>3249</v>
      </c>
      <c r="B6186">
        <v>6.8</v>
      </c>
      <c r="C6186" t="s">
        <v>6206</v>
      </c>
    </row>
    <row r="6187" spans="1:3" x14ac:dyDescent="0.45">
      <c r="A6187" t="s">
        <v>3250</v>
      </c>
      <c r="B6187">
        <v>6.7</v>
      </c>
      <c r="C6187" t="s">
        <v>2124</v>
      </c>
    </row>
    <row r="6188" spans="1:3" x14ac:dyDescent="0.45">
      <c r="A6188" t="s">
        <v>3250</v>
      </c>
      <c r="B6188">
        <v>6.7</v>
      </c>
      <c r="C6188" t="s">
        <v>3302</v>
      </c>
    </row>
    <row r="6189" spans="1:3" x14ac:dyDescent="0.45">
      <c r="A6189" t="s">
        <v>3251</v>
      </c>
      <c r="B6189">
        <v>7.1</v>
      </c>
      <c r="C6189" t="s">
        <v>1152</v>
      </c>
    </row>
    <row r="6190" spans="1:3" x14ac:dyDescent="0.45">
      <c r="A6190" t="s">
        <v>3253</v>
      </c>
      <c r="B6190">
        <v>7.1</v>
      </c>
      <c r="C6190" t="s">
        <v>2124</v>
      </c>
    </row>
    <row r="6191" spans="1:3" x14ac:dyDescent="0.45">
      <c r="A6191" t="s">
        <v>3253</v>
      </c>
      <c r="B6191">
        <v>7.1</v>
      </c>
      <c r="C6191" t="s">
        <v>3824</v>
      </c>
    </row>
    <row r="6192" spans="1:3" x14ac:dyDescent="0.45">
      <c r="A6192" t="s">
        <v>3254</v>
      </c>
      <c r="B6192">
        <v>6.1</v>
      </c>
      <c r="C6192" t="s">
        <v>565</v>
      </c>
    </row>
    <row r="6193" spans="1:3" x14ac:dyDescent="0.45">
      <c r="A6193" t="s">
        <v>3254</v>
      </c>
      <c r="B6193">
        <v>6.1</v>
      </c>
      <c r="C6193" t="s">
        <v>5546</v>
      </c>
    </row>
    <row r="6194" spans="1:3" x14ac:dyDescent="0.45">
      <c r="A6194" t="s">
        <v>3255</v>
      </c>
      <c r="B6194">
        <v>8</v>
      </c>
      <c r="C6194" t="s">
        <v>1152</v>
      </c>
    </row>
    <row r="6195" spans="1:3" x14ac:dyDescent="0.45">
      <c r="A6195" t="s">
        <v>3255</v>
      </c>
      <c r="B6195">
        <v>8</v>
      </c>
      <c r="C6195" t="s">
        <v>5546</v>
      </c>
    </row>
    <row r="6196" spans="1:3" x14ac:dyDescent="0.45">
      <c r="A6196" t="s">
        <v>3255</v>
      </c>
      <c r="B6196">
        <v>8</v>
      </c>
      <c r="C6196" t="s">
        <v>3824</v>
      </c>
    </row>
    <row r="6197" spans="1:3" x14ac:dyDescent="0.45">
      <c r="A6197" t="s">
        <v>3256</v>
      </c>
      <c r="B6197">
        <v>6.6</v>
      </c>
      <c r="C6197" t="s">
        <v>6203</v>
      </c>
    </row>
    <row r="6198" spans="1:3" x14ac:dyDescent="0.45">
      <c r="A6198" t="s">
        <v>3256</v>
      </c>
      <c r="B6198">
        <v>6.6</v>
      </c>
      <c r="C6198" t="s">
        <v>3302</v>
      </c>
    </row>
    <row r="6199" spans="1:3" x14ac:dyDescent="0.45">
      <c r="A6199" t="s">
        <v>3258</v>
      </c>
      <c r="B6199">
        <v>5.4</v>
      </c>
      <c r="C6199" t="s">
        <v>320</v>
      </c>
    </row>
    <row r="6200" spans="1:3" x14ac:dyDescent="0.45">
      <c r="A6200" t="s">
        <v>3258</v>
      </c>
      <c r="B6200">
        <v>5.4</v>
      </c>
      <c r="C6200" t="s">
        <v>6201</v>
      </c>
    </row>
    <row r="6201" spans="1:3" x14ac:dyDescent="0.45">
      <c r="A6201" t="s">
        <v>3258</v>
      </c>
      <c r="B6201">
        <v>5.4</v>
      </c>
      <c r="C6201" t="s">
        <v>6199</v>
      </c>
    </row>
    <row r="6202" spans="1:3" x14ac:dyDescent="0.45">
      <c r="A6202" t="s">
        <v>3259</v>
      </c>
      <c r="B6202">
        <v>6.1</v>
      </c>
      <c r="C6202" t="s">
        <v>565</v>
      </c>
    </row>
    <row r="6203" spans="1:3" x14ac:dyDescent="0.45">
      <c r="A6203" t="s">
        <v>3259</v>
      </c>
      <c r="B6203">
        <v>6.1</v>
      </c>
      <c r="C6203" t="s">
        <v>1152</v>
      </c>
    </row>
    <row r="6204" spans="1:3" x14ac:dyDescent="0.45">
      <c r="A6204" t="s">
        <v>3261</v>
      </c>
      <c r="B6204">
        <v>5.6</v>
      </c>
      <c r="C6204" t="s">
        <v>565</v>
      </c>
    </row>
    <row r="6205" spans="1:3" x14ac:dyDescent="0.45">
      <c r="A6205" t="s">
        <v>3261</v>
      </c>
      <c r="B6205">
        <v>5.6</v>
      </c>
      <c r="C6205" t="s">
        <v>6206</v>
      </c>
    </row>
    <row r="6206" spans="1:3" x14ac:dyDescent="0.45">
      <c r="A6206" t="s">
        <v>3262</v>
      </c>
      <c r="B6206">
        <v>5.8</v>
      </c>
      <c r="C6206" t="s">
        <v>451</v>
      </c>
    </row>
    <row r="6207" spans="1:3" x14ac:dyDescent="0.45">
      <c r="A6207" t="s">
        <v>3262</v>
      </c>
      <c r="B6207">
        <v>5.8</v>
      </c>
      <c r="C6207" t="s">
        <v>3302</v>
      </c>
    </row>
    <row r="6208" spans="1:3" x14ac:dyDescent="0.45">
      <c r="A6208" t="s">
        <v>3264</v>
      </c>
      <c r="B6208">
        <v>6.7</v>
      </c>
      <c r="C6208" t="s">
        <v>1152</v>
      </c>
    </row>
    <row r="6209" spans="1:3" x14ac:dyDescent="0.45">
      <c r="A6209" t="s">
        <v>3267</v>
      </c>
      <c r="B6209">
        <v>5.0999999999999996</v>
      </c>
      <c r="C6209" t="s">
        <v>6208</v>
      </c>
    </row>
    <row r="6210" spans="1:3" x14ac:dyDescent="0.45">
      <c r="A6210" t="s">
        <v>3267</v>
      </c>
      <c r="B6210">
        <v>5.0999999999999996</v>
      </c>
      <c r="C6210" t="s">
        <v>565</v>
      </c>
    </row>
    <row r="6211" spans="1:3" x14ac:dyDescent="0.45">
      <c r="A6211" t="s">
        <v>3267</v>
      </c>
      <c r="B6211">
        <v>5.0999999999999996</v>
      </c>
      <c r="C6211" t="s">
        <v>1152</v>
      </c>
    </row>
    <row r="6212" spans="1:3" x14ac:dyDescent="0.45">
      <c r="A6212" t="s">
        <v>3267</v>
      </c>
      <c r="B6212">
        <v>5.0999999999999996</v>
      </c>
      <c r="C6212" t="s">
        <v>6201</v>
      </c>
    </row>
    <row r="6213" spans="1:3" x14ac:dyDescent="0.45">
      <c r="A6213" t="s">
        <v>3267</v>
      </c>
      <c r="B6213">
        <v>5.0999999999999996</v>
      </c>
      <c r="C6213" t="s">
        <v>6205</v>
      </c>
    </row>
    <row r="6214" spans="1:3" x14ac:dyDescent="0.45">
      <c r="A6214" t="s">
        <v>3268</v>
      </c>
      <c r="B6214">
        <v>7.2</v>
      </c>
      <c r="C6214" t="s">
        <v>1152</v>
      </c>
    </row>
    <row r="6215" spans="1:3" x14ac:dyDescent="0.45">
      <c r="A6215" t="s">
        <v>3268</v>
      </c>
      <c r="B6215">
        <v>7.2</v>
      </c>
      <c r="C6215" t="s">
        <v>5546</v>
      </c>
    </row>
    <row r="6216" spans="1:3" x14ac:dyDescent="0.45">
      <c r="A6216" t="s">
        <v>3270</v>
      </c>
      <c r="B6216">
        <v>6</v>
      </c>
      <c r="C6216" t="s">
        <v>451</v>
      </c>
    </row>
    <row r="6217" spans="1:3" x14ac:dyDescent="0.45">
      <c r="A6217" t="s">
        <v>3270</v>
      </c>
      <c r="B6217">
        <v>6</v>
      </c>
      <c r="C6217" t="s">
        <v>6206</v>
      </c>
    </row>
    <row r="6218" spans="1:3" x14ac:dyDescent="0.45">
      <c r="A6218" t="s">
        <v>3270</v>
      </c>
      <c r="B6218">
        <v>6</v>
      </c>
      <c r="C6218" t="s">
        <v>1152</v>
      </c>
    </row>
    <row r="6219" spans="1:3" x14ac:dyDescent="0.45">
      <c r="A6219" t="s">
        <v>3270</v>
      </c>
      <c r="B6219">
        <v>6</v>
      </c>
      <c r="C6219" t="s">
        <v>3302</v>
      </c>
    </row>
    <row r="6220" spans="1:3" x14ac:dyDescent="0.45">
      <c r="A6220" t="s">
        <v>3270</v>
      </c>
      <c r="B6220">
        <v>6</v>
      </c>
      <c r="C6220" t="s">
        <v>4585</v>
      </c>
    </row>
    <row r="6221" spans="1:3" x14ac:dyDescent="0.45">
      <c r="A6221" t="s">
        <v>3272</v>
      </c>
      <c r="B6221">
        <v>6.7</v>
      </c>
      <c r="C6221" t="s">
        <v>6208</v>
      </c>
    </row>
    <row r="6222" spans="1:3" x14ac:dyDescent="0.45">
      <c r="A6222" t="s">
        <v>3272</v>
      </c>
      <c r="B6222">
        <v>6.7</v>
      </c>
      <c r="C6222" t="s">
        <v>1152</v>
      </c>
    </row>
    <row r="6223" spans="1:3" x14ac:dyDescent="0.45">
      <c r="A6223" t="s">
        <v>3273</v>
      </c>
      <c r="B6223">
        <v>6.2</v>
      </c>
      <c r="C6223" t="s">
        <v>565</v>
      </c>
    </row>
    <row r="6224" spans="1:3" x14ac:dyDescent="0.45">
      <c r="A6224" t="s">
        <v>3273</v>
      </c>
      <c r="B6224">
        <v>6.2</v>
      </c>
      <c r="C6224" t="s">
        <v>1152</v>
      </c>
    </row>
    <row r="6225" spans="1:3" x14ac:dyDescent="0.45">
      <c r="A6225" t="s">
        <v>3273</v>
      </c>
      <c r="B6225">
        <v>6.2</v>
      </c>
      <c r="C6225" t="s">
        <v>5546</v>
      </c>
    </row>
    <row r="6226" spans="1:3" x14ac:dyDescent="0.45">
      <c r="A6226" t="s">
        <v>3275</v>
      </c>
      <c r="B6226">
        <v>6.2</v>
      </c>
      <c r="C6226" t="s">
        <v>1152</v>
      </c>
    </row>
    <row r="6227" spans="1:3" x14ac:dyDescent="0.45">
      <c r="A6227" t="s">
        <v>3276</v>
      </c>
      <c r="B6227">
        <v>6.8</v>
      </c>
      <c r="C6227" t="s">
        <v>6199</v>
      </c>
    </row>
    <row r="6228" spans="1:3" x14ac:dyDescent="0.45">
      <c r="A6228" t="s">
        <v>3276</v>
      </c>
      <c r="B6228">
        <v>6.8</v>
      </c>
      <c r="C6228" t="s">
        <v>2124</v>
      </c>
    </row>
    <row r="6229" spans="1:3" x14ac:dyDescent="0.45">
      <c r="A6229" t="s">
        <v>3278</v>
      </c>
      <c r="B6229">
        <v>7.1</v>
      </c>
      <c r="C6229" t="s">
        <v>320</v>
      </c>
    </row>
    <row r="6230" spans="1:3" x14ac:dyDescent="0.45">
      <c r="A6230" t="s">
        <v>3278</v>
      </c>
      <c r="B6230">
        <v>7.1</v>
      </c>
      <c r="C6230" t="s">
        <v>565</v>
      </c>
    </row>
    <row r="6231" spans="1:3" x14ac:dyDescent="0.45">
      <c r="A6231" t="s">
        <v>3278</v>
      </c>
      <c r="B6231">
        <v>7.1</v>
      </c>
      <c r="C6231" t="s">
        <v>3824</v>
      </c>
    </row>
    <row r="6232" spans="1:3" x14ac:dyDescent="0.45">
      <c r="A6232" t="s">
        <v>3280</v>
      </c>
      <c r="B6232">
        <v>7.1</v>
      </c>
      <c r="C6232" t="s">
        <v>1152</v>
      </c>
    </row>
    <row r="6233" spans="1:3" x14ac:dyDescent="0.45">
      <c r="A6233" t="s">
        <v>3280</v>
      </c>
      <c r="B6233">
        <v>7.1</v>
      </c>
      <c r="C6233" t="s">
        <v>6207</v>
      </c>
    </row>
    <row r="6234" spans="1:3" x14ac:dyDescent="0.45">
      <c r="A6234" t="s">
        <v>3282</v>
      </c>
      <c r="B6234">
        <v>7</v>
      </c>
      <c r="C6234" t="s">
        <v>1152</v>
      </c>
    </row>
    <row r="6235" spans="1:3" x14ac:dyDescent="0.45">
      <c r="A6235" t="s">
        <v>3282</v>
      </c>
      <c r="B6235">
        <v>7</v>
      </c>
      <c r="C6235" t="s">
        <v>6199</v>
      </c>
    </row>
    <row r="6236" spans="1:3" x14ac:dyDescent="0.45">
      <c r="A6236" t="s">
        <v>3282</v>
      </c>
      <c r="B6236">
        <v>7</v>
      </c>
      <c r="C6236" t="s">
        <v>5546</v>
      </c>
    </row>
    <row r="6237" spans="1:3" x14ac:dyDescent="0.45">
      <c r="A6237" t="s">
        <v>3282</v>
      </c>
      <c r="B6237">
        <v>7</v>
      </c>
      <c r="C6237" t="s">
        <v>3302</v>
      </c>
    </row>
    <row r="6238" spans="1:3" x14ac:dyDescent="0.45">
      <c r="A6238" t="s">
        <v>3283</v>
      </c>
      <c r="B6238">
        <v>7.1</v>
      </c>
      <c r="C6238" t="s">
        <v>565</v>
      </c>
    </row>
    <row r="6239" spans="1:3" x14ac:dyDescent="0.45">
      <c r="A6239" t="s">
        <v>3283</v>
      </c>
      <c r="B6239">
        <v>7.1</v>
      </c>
      <c r="C6239" t="s">
        <v>5546</v>
      </c>
    </row>
    <row r="6240" spans="1:3" x14ac:dyDescent="0.45">
      <c r="A6240" t="s">
        <v>3284</v>
      </c>
      <c r="B6240">
        <v>6.4</v>
      </c>
      <c r="C6240" t="s">
        <v>565</v>
      </c>
    </row>
    <row r="6241" spans="1:3" x14ac:dyDescent="0.45">
      <c r="A6241" t="s">
        <v>3284</v>
      </c>
      <c r="B6241">
        <v>6.4</v>
      </c>
      <c r="C6241" t="s">
        <v>1152</v>
      </c>
    </row>
    <row r="6242" spans="1:3" x14ac:dyDescent="0.45">
      <c r="A6242" t="s">
        <v>3284</v>
      </c>
      <c r="B6242">
        <v>6.4</v>
      </c>
      <c r="C6242" t="s">
        <v>6201</v>
      </c>
    </row>
    <row r="6243" spans="1:3" x14ac:dyDescent="0.45">
      <c r="A6243" t="s">
        <v>3284</v>
      </c>
      <c r="B6243">
        <v>6.4</v>
      </c>
      <c r="C6243" t="s">
        <v>6199</v>
      </c>
    </row>
    <row r="6244" spans="1:3" x14ac:dyDescent="0.45">
      <c r="A6244" t="s">
        <v>3285</v>
      </c>
      <c r="B6244">
        <v>7</v>
      </c>
      <c r="C6244" t="s">
        <v>1152</v>
      </c>
    </row>
    <row r="6245" spans="1:3" x14ac:dyDescent="0.45">
      <c r="A6245" t="s">
        <v>3285</v>
      </c>
      <c r="B6245">
        <v>7</v>
      </c>
      <c r="C6245" t="s">
        <v>6201</v>
      </c>
    </row>
    <row r="6246" spans="1:3" x14ac:dyDescent="0.45">
      <c r="A6246" t="s">
        <v>3285</v>
      </c>
      <c r="B6246">
        <v>7</v>
      </c>
      <c r="C6246" t="s">
        <v>6205</v>
      </c>
    </row>
    <row r="6247" spans="1:3" x14ac:dyDescent="0.45">
      <c r="A6247" t="s">
        <v>3286</v>
      </c>
      <c r="B6247">
        <v>6.2</v>
      </c>
      <c r="C6247" t="s">
        <v>565</v>
      </c>
    </row>
    <row r="6248" spans="1:3" x14ac:dyDescent="0.45">
      <c r="A6248" t="s">
        <v>3286</v>
      </c>
      <c r="B6248">
        <v>6.2</v>
      </c>
      <c r="C6248" t="s">
        <v>6201</v>
      </c>
    </row>
    <row r="6249" spans="1:3" x14ac:dyDescent="0.45">
      <c r="A6249" t="s">
        <v>3286</v>
      </c>
      <c r="B6249">
        <v>6.2</v>
      </c>
      <c r="C6249" t="s">
        <v>6205</v>
      </c>
    </row>
    <row r="6250" spans="1:3" x14ac:dyDescent="0.45">
      <c r="A6250" t="s">
        <v>3287</v>
      </c>
      <c r="B6250">
        <v>7.5</v>
      </c>
      <c r="C6250" t="s">
        <v>1152</v>
      </c>
    </row>
    <row r="6251" spans="1:3" x14ac:dyDescent="0.45">
      <c r="A6251" t="s">
        <v>3287</v>
      </c>
      <c r="B6251">
        <v>7.5</v>
      </c>
      <c r="C6251" t="s">
        <v>5546</v>
      </c>
    </row>
    <row r="6252" spans="1:3" x14ac:dyDescent="0.45">
      <c r="A6252" t="s">
        <v>3288</v>
      </c>
      <c r="B6252">
        <v>4.8</v>
      </c>
      <c r="C6252" t="s">
        <v>565</v>
      </c>
    </row>
    <row r="6253" spans="1:3" x14ac:dyDescent="0.45">
      <c r="A6253" t="s">
        <v>3288</v>
      </c>
      <c r="B6253">
        <v>4.8</v>
      </c>
      <c r="C6253" t="s">
        <v>3824</v>
      </c>
    </row>
    <row r="6254" spans="1:3" x14ac:dyDescent="0.45">
      <c r="A6254" t="s">
        <v>3289</v>
      </c>
      <c r="B6254">
        <v>7.3</v>
      </c>
      <c r="C6254" t="s">
        <v>565</v>
      </c>
    </row>
    <row r="6255" spans="1:3" x14ac:dyDescent="0.45">
      <c r="A6255" t="s">
        <v>3289</v>
      </c>
      <c r="B6255">
        <v>7.3</v>
      </c>
      <c r="C6255" t="s">
        <v>1152</v>
      </c>
    </row>
    <row r="6256" spans="1:3" x14ac:dyDescent="0.45">
      <c r="A6256" t="s">
        <v>3290</v>
      </c>
      <c r="B6256">
        <v>5.8</v>
      </c>
      <c r="C6256" t="s">
        <v>451</v>
      </c>
    </row>
    <row r="6257" spans="1:3" x14ac:dyDescent="0.45">
      <c r="A6257" t="s">
        <v>3290</v>
      </c>
      <c r="B6257">
        <v>5.8</v>
      </c>
      <c r="C6257" t="s">
        <v>6206</v>
      </c>
    </row>
    <row r="6258" spans="1:3" x14ac:dyDescent="0.45">
      <c r="A6258" t="s">
        <v>3290</v>
      </c>
      <c r="B6258">
        <v>5.8</v>
      </c>
      <c r="C6258" t="s">
        <v>1152</v>
      </c>
    </row>
    <row r="6259" spans="1:3" x14ac:dyDescent="0.45">
      <c r="A6259" t="s">
        <v>3290</v>
      </c>
      <c r="B6259">
        <v>5.8</v>
      </c>
      <c r="C6259" t="s">
        <v>6203</v>
      </c>
    </row>
    <row r="6260" spans="1:3" x14ac:dyDescent="0.45">
      <c r="A6260" t="s">
        <v>3290</v>
      </c>
      <c r="B6260">
        <v>5.8</v>
      </c>
      <c r="C6260" t="s">
        <v>3302</v>
      </c>
    </row>
    <row r="6261" spans="1:3" x14ac:dyDescent="0.45">
      <c r="A6261" t="s">
        <v>3292</v>
      </c>
      <c r="B6261">
        <v>7.6</v>
      </c>
      <c r="C6261" t="s">
        <v>1152</v>
      </c>
    </row>
    <row r="6262" spans="1:3" x14ac:dyDescent="0.45">
      <c r="A6262" t="s">
        <v>3294</v>
      </c>
      <c r="B6262">
        <v>5.6</v>
      </c>
      <c r="C6262" t="s">
        <v>6208</v>
      </c>
    </row>
    <row r="6263" spans="1:3" x14ac:dyDescent="0.45">
      <c r="A6263" t="s">
        <v>3294</v>
      </c>
      <c r="B6263">
        <v>5.6</v>
      </c>
      <c r="C6263" t="s">
        <v>1152</v>
      </c>
    </row>
    <row r="6264" spans="1:3" x14ac:dyDescent="0.45">
      <c r="A6264" t="s">
        <v>3294</v>
      </c>
      <c r="B6264">
        <v>5.6</v>
      </c>
      <c r="C6264" t="s">
        <v>6204</v>
      </c>
    </row>
    <row r="6265" spans="1:3" x14ac:dyDescent="0.45">
      <c r="A6265" t="s">
        <v>3295</v>
      </c>
      <c r="B6265">
        <v>7</v>
      </c>
      <c r="C6265" t="s">
        <v>451</v>
      </c>
    </row>
    <row r="6266" spans="1:3" x14ac:dyDescent="0.45">
      <c r="A6266" t="s">
        <v>3295</v>
      </c>
      <c r="B6266">
        <v>7</v>
      </c>
      <c r="C6266" t="s">
        <v>6199</v>
      </c>
    </row>
    <row r="6267" spans="1:3" x14ac:dyDescent="0.45">
      <c r="A6267" t="s">
        <v>3295</v>
      </c>
      <c r="B6267">
        <v>7</v>
      </c>
      <c r="C6267" t="s">
        <v>3302</v>
      </c>
    </row>
    <row r="6268" spans="1:3" x14ac:dyDescent="0.45">
      <c r="A6268" t="s">
        <v>3296</v>
      </c>
      <c r="B6268">
        <v>6.6</v>
      </c>
      <c r="C6268" t="s">
        <v>1152</v>
      </c>
    </row>
    <row r="6269" spans="1:3" x14ac:dyDescent="0.45">
      <c r="A6269" t="s">
        <v>3296</v>
      </c>
      <c r="B6269">
        <v>6.6</v>
      </c>
      <c r="C6269" t="s">
        <v>3302</v>
      </c>
    </row>
    <row r="6270" spans="1:3" x14ac:dyDescent="0.45">
      <c r="A6270" t="s">
        <v>3297</v>
      </c>
      <c r="B6270">
        <v>6.5</v>
      </c>
      <c r="C6270" t="s">
        <v>565</v>
      </c>
    </row>
    <row r="6271" spans="1:3" x14ac:dyDescent="0.45">
      <c r="A6271" t="s">
        <v>3297</v>
      </c>
      <c r="B6271">
        <v>6.5</v>
      </c>
      <c r="C6271" t="s">
        <v>6206</v>
      </c>
    </row>
    <row r="6272" spans="1:3" x14ac:dyDescent="0.45">
      <c r="A6272" t="s">
        <v>3297</v>
      </c>
      <c r="B6272">
        <v>6.5</v>
      </c>
      <c r="C6272" t="s">
        <v>1152</v>
      </c>
    </row>
    <row r="6273" spans="1:3" x14ac:dyDescent="0.45">
      <c r="A6273" t="s">
        <v>3297</v>
      </c>
      <c r="B6273">
        <v>6.5</v>
      </c>
      <c r="C6273" t="s">
        <v>3302</v>
      </c>
    </row>
    <row r="6274" spans="1:3" x14ac:dyDescent="0.45">
      <c r="A6274" t="s">
        <v>3298</v>
      </c>
      <c r="B6274">
        <v>7.4</v>
      </c>
      <c r="C6274" t="s">
        <v>6208</v>
      </c>
    </row>
    <row r="6275" spans="1:3" x14ac:dyDescent="0.45">
      <c r="A6275" t="s">
        <v>3298</v>
      </c>
      <c r="B6275">
        <v>7.4</v>
      </c>
      <c r="C6275" t="s">
        <v>1152</v>
      </c>
    </row>
    <row r="6276" spans="1:3" x14ac:dyDescent="0.45">
      <c r="A6276" t="s">
        <v>3298</v>
      </c>
      <c r="B6276">
        <v>7.4</v>
      </c>
      <c r="C6276" t="s">
        <v>5546</v>
      </c>
    </row>
    <row r="6277" spans="1:3" x14ac:dyDescent="0.45">
      <c r="A6277" t="s">
        <v>3300</v>
      </c>
      <c r="B6277">
        <v>4.5999999999999996</v>
      </c>
      <c r="C6277" t="s">
        <v>565</v>
      </c>
    </row>
    <row r="6278" spans="1:3" x14ac:dyDescent="0.45">
      <c r="A6278" t="s">
        <v>3301</v>
      </c>
      <c r="B6278">
        <v>6.4</v>
      </c>
      <c r="C6278" t="s">
        <v>565</v>
      </c>
    </row>
    <row r="6279" spans="1:3" x14ac:dyDescent="0.45">
      <c r="A6279" t="s">
        <v>3301</v>
      </c>
      <c r="B6279">
        <v>6.4</v>
      </c>
      <c r="C6279" t="s">
        <v>1152</v>
      </c>
    </row>
    <row r="6280" spans="1:3" x14ac:dyDescent="0.45">
      <c r="A6280" t="s">
        <v>3303</v>
      </c>
      <c r="B6280">
        <v>5.9</v>
      </c>
      <c r="C6280" t="s">
        <v>565</v>
      </c>
    </row>
    <row r="6281" spans="1:3" x14ac:dyDescent="0.45">
      <c r="A6281" t="s">
        <v>3303</v>
      </c>
      <c r="B6281">
        <v>5.9</v>
      </c>
      <c r="C6281" t="s">
        <v>6206</v>
      </c>
    </row>
    <row r="6282" spans="1:3" x14ac:dyDescent="0.45">
      <c r="A6282" t="s">
        <v>3303</v>
      </c>
      <c r="B6282">
        <v>5.9</v>
      </c>
      <c r="C6282" t="s">
        <v>5546</v>
      </c>
    </row>
    <row r="6283" spans="1:3" x14ac:dyDescent="0.45">
      <c r="A6283" t="s">
        <v>3304</v>
      </c>
      <c r="B6283">
        <v>6.4</v>
      </c>
      <c r="C6283" t="s">
        <v>565</v>
      </c>
    </row>
    <row r="6284" spans="1:3" x14ac:dyDescent="0.45">
      <c r="A6284" t="s">
        <v>3304</v>
      </c>
      <c r="B6284">
        <v>6.4</v>
      </c>
      <c r="C6284" t="s">
        <v>6201</v>
      </c>
    </row>
    <row r="6285" spans="1:3" x14ac:dyDescent="0.45">
      <c r="A6285" t="s">
        <v>3305</v>
      </c>
      <c r="B6285">
        <v>6.6</v>
      </c>
      <c r="C6285" t="s">
        <v>6206</v>
      </c>
    </row>
    <row r="6286" spans="1:3" x14ac:dyDescent="0.45">
      <c r="A6286" t="s">
        <v>3305</v>
      </c>
      <c r="B6286">
        <v>6.6</v>
      </c>
      <c r="C6286" t="s">
        <v>1152</v>
      </c>
    </row>
    <row r="6287" spans="1:3" x14ac:dyDescent="0.45">
      <c r="A6287" t="s">
        <v>3305</v>
      </c>
      <c r="B6287">
        <v>6.6</v>
      </c>
      <c r="C6287" t="s">
        <v>5546</v>
      </c>
    </row>
    <row r="6288" spans="1:3" x14ac:dyDescent="0.45">
      <c r="A6288" t="s">
        <v>3305</v>
      </c>
      <c r="B6288">
        <v>6.6</v>
      </c>
      <c r="C6288" t="s">
        <v>3302</v>
      </c>
    </row>
    <row r="6289" spans="1:3" x14ac:dyDescent="0.45">
      <c r="A6289" t="s">
        <v>3306</v>
      </c>
      <c r="B6289">
        <v>6.9</v>
      </c>
      <c r="C6289" t="s">
        <v>565</v>
      </c>
    </row>
    <row r="6290" spans="1:3" x14ac:dyDescent="0.45">
      <c r="A6290" t="s">
        <v>3308</v>
      </c>
      <c r="B6290">
        <v>5.8</v>
      </c>
      <c r="C6290" t="s">
        <v>6206</v>
      </c>
    </row>
    <row r="6291" spans="1:3" x14ac:dyDescent="0.45">
      <c r="A6291" t="s">
        <v>3308</v>
      </c>
      <c r="B6291">
        <v>5.8</v>
      </c>
      <c r="C6291" t="s">
        <v>1152</v>
      </c>
    </row>
    <row r="6292" spans="1:3" x14ac:dyDescent="0.45">
      <c r="A6292" t="s">
        <v>3308</v>
      </c>
      <c r="B6292">
        <v>5.8</v>
      </c>
      <c r="C6292" t="s">
        <v>6203</v>
      </c>
    </row>
    <row r="6293" spans="1:3" x14ac:dyDescent="0.45">
      <c r="A6293" t="s">
        <v>3308</v>
      </c>
      <c r="B6293">
        <v>5.8</v>
      </c>
      <c r="C6293" t="s">
        <v>3302</v>
      </c>
    </row>
    <row r="6294" spans="1:3" x14ac:dyDescent="0.45">
      <c r="A6294" t="s">
        <v>3310</v>
      </c>
      <c r="B6294">
        <v>6.4</v>
      </c>
      <c r="C6294" t="s">
        <v>565</v>
      </c>
    </row>
    <row r="6295" spans="1:3" x14ac:dyDescent="0.45">
      <c r="A6295" t="s">
        <v>3310</v>
      </c>
      <c r="B6295">
        <v>6.4</v>
      </c>
      <c r="C6295" t="s">
        <v>6203</v>
      </c>
    </row>
    <row r="6296" spans="1:3" x14ac:dyDescent="0.45">
      <c r="A6296" t="s">
        <v>3312</v>
      </c>
      <c r="B6296">
        <v>5.3</v>
      </c>
      <c r="C6296" t="s">
        <v>565</v>
      </c>
    </row>
    <row r="6297" spans="1:3" x14ac:dyDescent="0.45">
      <c r="A6297" t="s">
        <v>3312</v>
      </c>
      <c r="B6297">
        <v>5.3</v>
      </c>
      <c r="C6297" t="s">
        <v>6209</v>
      </c>
    </row>
    <row r="6298" spans="1:3" x14ac:dyDescent="0.45">
      <c r="A6298" t="s">
        <v>3313</v>
      </c>
      <c r="B6298">
        <v>6.5</v>
      </c>
      <c r="C6298" t="s">
        <v>451</v>
      </c>
    </row>
    <row r="6299" spans="1:3" x14ac:dyDescent="0.45">
      <c r="A6299" t="s">
        <v>3313</v>
      </c>
      <c r="B6299">
        <v>6.5</v>
      </c>
      <c r="C6299" t="s">
        <v>6206</v>
      </c>
    </row>
    <row r="6300" spans="1:3" x14ac:dyDescent="0.45">
      <c r="A6300" t="s">
        <v>3313</v>
      </c>
      <c r="B6300">
        <v>6.5</v>
      </c>
      <c r="C6300" t="s">
        <v>1152</v>
      </c>
    </row>
    <row r="6301" spans="1:3" x14ac:dyDescent="0.45">
      <c r="A6301" t="s">
        <v>3313</v>
      </c>
      <c r="B6301">
        <v>6.5</v>
      </c>
      <c r="C6301" t="s">
        <v>3302</v>
      </c>
    </row>
    <row r="6302" spans="1:3" x14ac:dyDescent="0.45">
      <c r="A6302" t="s">
        <v>3315</v>
      </c>
      <c r="B6302">
        <v>5.7</v>
      </c>
      <c r="C6302" t="s">
        <v>320</v>
      </c>
    </row>
    <row r="6303" spans="1:3" x14ac:dyDescent="0.45">
      <c r="A6303" t="s">
        <v>3315</v>
      </c>
      <c r="B6303">
        <v>5.7</v>
      </c>
      <c r="C6303" t="s">
        <v>565</v>
      </c>
    </row>
    <row r="6304" spans="1:3" x14ac:dyDescent="0.45">
      <c r="A6304" t="s">
        <v>3315</v>
      </c>
      <c r="B6304">
        <v>5.7</v>
      </c>
      <c r="C6304" t="s">
        <v>6201</v>
      </c>
    </row>
    <row r="6305" spans="1:3" x14ac:dyDescent="0.45">
      <c r="A6305" t="s">
        <v>3315</v>
      </c>
      <c r="B6305">
        <v>5.7</v>
      </c>
      <c r="C6305" t="s">
        <v>6199</v>
      </c>
    </row>
    <row r="6306" spans="1:3" x14ac:dyDescent="0.45">
      <c r="A6306" t="s">
        <v>3316</v>
      </c>
      <c r="B6306">
        <v>6.7</v>
      </c>
      <c r="C6306" t="s">
        <v>565</v>
      </c>
    </row>
    <row r="6307" spans="1:3" x14ac:dyDescent="0.45">
      <c r="A6307" t="s">
        <v>3318</v>
      </c>
      <c r="B6307">
        <v>4.0999999999999996</v>
      </c>
      <c r="C6307" t="s">
        <v>451</v>
      </c>
    </row>
    <row r="6308" spans="1:3" x14ac:dyDescent="0.45">
      <c r="A6308" t="s">
        <v>3318</v>
      </c>
      <c r="B6308">
        <v>4.0999999999999996</v>
      </c>
      <c r="C6308" t="s">
        <v>320</v>
      </c>
    </row>
    <row r="6309" spans="1:3" x14ac:dyDescent="0.45">
      <c r="A6309" t="s">
        <v>3318</v>
      </c>
      <c r="B6309">
        <v>4.0999999999999996</v>
      </c>
      <c r="C6309" t="s">
        <v>6199</v>
      </c>
    </row>
    <row r="6310" spans="1:3" x14ac:dyDescent="0.45">
      <c r="A6310" t="s">
        <v>3318</v>
      </c>
      <c r="B6310">
        <v>4.0999999999999996</v>
      </c>
      <c r="C6310" t="s">
        <v>3824</v>
      </c>
    </row>
    <row r="6311" spans="1:3" x14ac:dyDescent="0.45">
      <c r="A6311" t="s">
        <v>3318</v>
      </c>
      <c r="B6311">
        <v>4.0999999999999996</v>
      </c>
      <c r="C6311" t="s">
        <v>3302</v>
      </c>
    </row>
    <row r="6312" spans="1:3" x14ac:dyDescent="0.45">
      <c r="A6312" t="s">
        <v>3321</v>
      </c>
      <c r="B6312">
        <v>6.2</v>
      </c>
      <c r="C6312" t="s">
        <v>565</v>
      </c>
    </row>
    <row r="6313" spans="1:3" x14ac:dyDescent="0.45">
      <c r="A6313" t="s">
        <v>3321</v>
      </c>
      <c r="B6313">
        <v>6.2</v>
      </c>
      <c r="C6313" t="s">
        <v>1152</v>
      </c>
    </row>
    <row r="6314" spans="1:3" x14ac:dyDescent="0.45">
      <c r="A6314" t="s">
        <v>3321</v>
      </c>
      <c r="B6314">
        <v>6.2</v>
      </c>
      <c r="C6314" t="s">
        <v>6202</v>
      </c>
    </row>
    <row r="6315" spans="1:3" x14ac:dyDescent="0.45">
      <c r="A6315" t="s">
        <v>3321</v>
      </c>
      <c r="B6315">
        <v>6.2</v>
      </c>
      <c r="C6315" t="s">
        <v>5546</v>
      </c>
    </row>
    <row r="6316" spans="1:3" x14ac:dyDescent="0.45">
      <c r="A6316" t="s">
        <v>3321</v>
      </c>
      <c r="B6316">
        <v>6.2</v>
      </c>
      <c r="C6316" t="s">
        <v>6207</v>
      </c>
    </row>
    <row r="6317" spans="1:3" x14ac:dyDescent="0.45">
      <c r="A6317" t="s">
        <v>3322</v>
      </c>
      <c r="B6317">
        <v>5.0999999999999996</v>
      </c>
      <c r="C6317" t="s">
        <v>451</v>
      </c>
    </row>
    <row r="6318" spans="1:3" x14ac:dyDescent="0.45">
      <c r="A6318" t="s">
        <v>3322</v>
      </c>
      <c r="B6318">
        <v>5.0999999999999996</v>
      </c>
      <c r="C6318" t="s">
        <v>6206</v>
      </c>
    </row>
    <row r="6319" spans="1:3" x14ac:dyDescent="0.45">
      <c r="A6319" t="s">
        <v>3322</v>
      </c>
      <c r="B6319">
        <v>5.0999999999999996</v>
      </c>
      <c r="C6319" t="s">
        <v>3302</v>
      </c>
    </row>
    <row r="6320" spans="1:3" x14ac:dyDescent="0.45">
      <c r="A6320" t="s">
        <v>3323</v>
      </c>
      <c r="B6320">
        <v>7.8</v>
      </c>
      <c r="C6320" t="s">
        <v>1152</v>
      </c>
    </row>
    <row r="6321" spans="1:3" x14ac:dyDescent="0.45">
      <c r="A6321" t="s">
        <v>3323</v>
      </c>
      <c r="B6321">
        <v>7.8</v>
      </c>
      <c r="C6321" t="s">
        <v>3302</v>
      </c>
    </row>
    <row r="6322" spans="1:3" x14ac:dyDescent="0.45">
      <c r="A6322" t="s">
        <v>3323</v>
      </c>
      <c r="B6322">
        <v>7.8</v>
      </c>
      <c r="C6322" t="s">
        <v>6207</v>
      </c>
    </row>
    <row r="6323" spans="1:3" x14ac:dyDescent="0.45">
      <c r="A6323" t="s">
        <v>3327</v>
      </c>
      <c r="B6323">
        <v>7.8</v>
      </c>
      <c r="C6323" t="s">
        <v>1152</v>
      </c>
    </row>
    <row r="6324" spans="1:3" x14ac:dyDescent="0.45">
      <c r="A6324" t="s">
        <v>3327</v>
      </c>
      <c r="B6324">
        <v>7.8</v>
      </c>
      <c r="C6324" t="s">
        <v>6204</v>
      </c>
    </row>
    <row r="6325" spans="1:3" x14ac:dyDescent="0.45">
      <c r="A6325" t="s">
        <v>3327</v>
      </c>
      <c r="B6325">
        <v>7.8</v>
      </c>
      <c r="C6325" t="s">
        <v>6209</v>
      </c>
    </row>
    <row r="6326" spans="1:3" x14ac:dyDescent="0.45">
      <c r="A6326" t="s">
        <v>3327</v>
      </c>
      <c r="B6326">
        <v>7.8</v>
      </c>
      <c r="C6326" t="s">
        <v>5546</v>
      </c>
    </row>
    <row r="6327" spans="1:3" x14ac:dyDescent="0.45">
      <c r="A6327" t="s">
        <v>3327</v>
      </c>
      <c r="B6327">
        <v>7.8</v>
      </c>
      <c r="C6327" t="s">
        <v>6207</v>
      </c>
    </row>
    <row r="6328" spans="1:3" x14ac:dyDescent="0.45">
      <c r="A6328" t="s">
        <v>3329</v>
      </c>
      <c r="B6328">
        <v>6.1</v>
      </c>
      <c r="C6328" t="s">
        <v>451</v>
      </c>
    </row>
    <row r="6329" spans="1:3" x14ac:dyDescent="0.45">
      <c r="A6329" t="s">
        <v>3329</v>
      </c>
      <c r="B6329">
        <v>6.1</v>
      </c>
      <c r="C6329" t="s">
        <v>565</v>
      </c>
    </row>
    <row r="6330" spans="1:3" x14ac:dyDescent="0.45">
      <c r="A6330" t="s">
        <v>3329</v>
      </c>
      <c r="B6330">
        <v>6.1</v>
      </c>
      <c r="C6330" t="s">
        <v>5546</v>
      </c>
    </row>
    <row r="6331" spans="1:3" x14ac:dyDescent="0.45">
      <c r="A6331" t="s">
        <v>3330</v>
      </c>
      <c r="B6331">
        <v>5.8</v>
      </c>
      <c r="C6331" t="s">
        <v>565</v>
      </c>
    </row>
    <row r="6332" spans="1:3" x14ac:dyDescent="0.45">
      <c r="A6332" t="s">
        <v>3330</v>
      </c>
      <c r="B6332">
        <v>5.8</v>
      </c>
      <c r="C6332" t="s">
        <v>6206</v>
      </c>
    </row>
    <row r="6333" spans="1:3" x14ac:dyDescent="0.45">
      <c r="A6333" t="s">
        <v>3330</v>
      </c>
      <c r="B6333">
        <v>5.8</v>
      </c>
      <c r="C6333" t="s">
        <v>3302</v>
      </c>
    </row>
    <row r="6334" spans="1:3" x14ac:dyDescent="0.45">
      <c r="A6334" t="s">
        <v>3332</v>
      </c>
      <c r="B6334">
        <v>6.3</v>
      </c>
      <c r="C6334" t="s">
        <v>1152</v>
      </c>
    </row>
    <row r="6335" spans="1:3" x14ac:dyDescent="0.45">
      <c r="A6335" t="s">
        <v>3332</v>
      </c>
      <c r="B6335">
        <v>6.3</v>
      </c>
      <c r="C6335" t="s">
        <v>6203</v>
      </c>
    </row>
    <row r="6336" spans="1:3" x14ac:dyDescent="0.45">
      <c r="A6336" t="s">
        <v>3332</v>
      </c>
      <c r="B6336">
        <v>6.3</v>
      </c>
      <c r="C6336" t="s">
        <v>3302</v>
      </c>
    </row>
    <row r="6337" spans="1:3" x14ac:dyDescent="0.45">
      <c r="A6337" t="s">
        <v>3334</v>
      </c>
      <c r="B6337">
        <v>5.4</v>
      </c>
      <c r="C6337" t="s">
        <v>1152</v>
      </c>
    </row>
    <row r="6338" spans="1:3" x14ac:dyDescent="0.45">
      <c r="A6338" t="s">
        <v>3334</v>
      </c>
      <c r="B6338">
        <v>5.4</v>
      </c>
      <c r="C6338" t="s">
        <v>3302</v>
      </c>
    </row>
    <row r="6339" spans="1:3" x14ac:dyDescent="0.45">
      <c r="A6339" t="s">
        <v>3336</v>
      </c>
      <c r="B6339">
        <v>7.3</v>
      </c>
      <c r="C6339" t="s">
        <v>565</v>
      </c>
    </row>
    <row r="6340" spans="1:3" x14ac:dyDescent="0.45">
      <c r="A6340" t="s">
        <v>3336</v>
      </c>
      <c r="B6340">
        <v>7.3</v>
      </c>
      <c r="C6340" t="s">
        <v>6204</v>
      </c>
    </row>
    <row r="6341" spans="1:3" x14ac:dyDescent="0.45">
      <c r="A6341" t="s">
        <v>3337</v>
      </c>
      <c r="B6341">
        <v>6.8</v>
      </c>
      <c r="C6341" t="s">
        <v>6206</v>
      </c>
    </row>
    <row r="6342" spans="1:3" x14ac:dyDescent="0.45">
      <c r="A6342" t="s">
        <v>3337</v>
      </c>
      <c r="B6342">
        <v>6.8</v>
      </c>
      <c r="C6342" t="s">
        <v>1152</v>
      </c>
    </row>
    <row r="6343" spans="1:3" x14ac:dyDescent="0.45">
      <c r="A6343" t="s">
        <v>3337</v>
      </c>
      <c r="B6343">
        <v>6.8</v>
      </c>
      <c r="C6343" t="s">
        <v>3302</v>
      </c>
    </row>
    <row r="6344" spans="1:3" x14ac:dyDescent="0.45">
      <c r="A6344" t="s">
        <v>3338</v>
      </c>
      <c r="B6344">
        <v>7.3</v>
      </c>
      <c r="C6344" t="s">
        <v>6206</v>
      </c>
    </row>
    <row r="6345" spans="1:3" x14ac:dyDescent="0.45">
      <c r="A6345" t="s">
        <v>3338</v>
      </c>
      <c r="B6345">
        <v>7.3</v>
      </c>
      <c r="C6345" t="s">
        <v>1152</v>
      </c>
    </row>
    <row r="6346" spans="1:3" x14ac:dyDescent="0.45">
      <c r="A6346" t="s">
        <v>3338</v>
      </c>
      <c r="B6346">
        <v>7.3</v>
      </c>
      <c r="C6346" t="s">
        <v>6203</v>
      </c>
    </row>
    <row r="6347" spans="1:3" x14ac:dyDescent="0.45">
      <c r="A6347" t="s">
        <v>3338</v>
      </c>
      <c r="B6347">
        <v>7.3</v>
      </c>
      <c r="C6347" t="s">
        <v>3302</v>
      </c>
    </row>
    <row r="6348" spans="1:3" x14ac:dyDescent="0.45">
      <c r="A6348" t="s">
        <v>3339</v>
      </c>
      <c r="B6348">
        <v>6.5</v>
      </c>
      <c r="C6348" t="s">
        <v>320</v>
      </c>
    </row>
    <row r="6349" spans="1:3" x14ac:dyDescent="0.45">
      <c r="A6349" t="s">
        <v>3339</v>
      </c>
      <c r="B6349">
        <v>6.5</v>
      </c>
      <c r="C6349" t="s">
        <v>565</v>
      </c>
    </row>
    <row r="6350" spans="1:3" x14ac:dyDescent="0.45">
      <c r="A6350" t="s">
        <v>3340</v>
      </c>
      <c r="B6350">
        <v>7.2</v>
      </c>
      <c r="C6350" t="s">
        <v>6206</v>
      </c>
    </row>
    <row r="6351" spans="1:3" x14ac:dyDescent="0.45">
      <c r="A6351" t="s">
        <v>3340</v>
      </c>
      <c r="B6351">
        <v>7.2</v>
      </c>
      <c r="C6351" t="s">
        <v>1152</v>
      </c>
    </row>
    <row r="6352" spans="1:3" x14ac:dyDescent="0.45">
      <c r="A6352" t="s">
        <v>3340</v>
      </c>
      <c r="B6352">
        <v>7.2</v>
      </c>
      <c r="C6352" t="s">
        <v>3302</v>
      </c>
    </row>
    <row r="6353" spans="1:3" x14ac:dyDescent="0.45">
      <c r="A6353" t="s">
        <v>3342</v>
      </c>
      <c r="B6353">
        <v>6.3</v>
      </c>
      <c r="C6353" t="s">
        <v>565</v>
      </c>
    </row>
    <row r="6354" spans="1:3" x14ac:dyDescent="0.45">
      <c r="A6354" t="s">
        <v>3342</v>
      </c>
      <c r="B6354">
        <v>6.3</v>
      </c>
      <c r="C6354" t="s">
        <v>5546</v>
      </c>
    </row>
    <row r="6355" spans="1:3" x14ac:dyDescent="0.45">
      <c r="A6355" t="s">
        <v>3343</v>
      </c>
      <c r="B6355">
        <v>5.9</v>
      </c>
      <c r="C6355" t="s">
        <v>451</v>
      </c>
    </row>
    <row r="6356" spans="1:3" x14ac:dyDescent="0.45">
      <c r="A6356" t="s">
        <v>3343</v>
      </c>
      <c r="B6356">
        <v>5.9</v>
      </c>
      <c r="C6356" t="s">
        <v>320</v>
      </c>
    </row>
    <row r="6357" spans="1:3" x14ac:dyDescent="0.45">
      <c r="A6357" t="s">
        <v>3343</v>
      </c>
      <c r="B6357">
        <v>5.9</v>
      </c>
      <c r="C6357" t="s">
        <v>3302</v>
      </c>
    </row>
    <row r="6358" spans="1:3" x14ac:dyDescent="0.45">
      <c r="A6358" t="s">
        <v>3346</v>
      </c>
      <c r="B6358">
        <v>7.8</v>
      </c>
      <c r="C6358" t="s">
        <v>6200</v>
      </c>
    </row>
    <row r="6359" spans="1:3" x14ac:dyDescent="0.45">
      <c r="A6359" t="s">
        <v>3346</v>
      </c>
      <c r="B6359">
        <v>7.8</v>
      </c>
      <c r="C6359" t="s">
        <v>565</v>
      </c>
    </row>
    <row r="6360" spans="1:3" x14ac:dyDescent="0.45">
      <c r="A6360" t="s">
        <v>3346</v>
      </c>
      <c r="B6360">
        <v>7.8</v>
      </c>
      <c r="C6360" t="s">
        <v>6199</v>
      </c>
    </row>
    <row r="6361" spans="1:3" x14ac:dyDescent="0.45">
      <c r="A6361" t="s">
        <v>3346</v>
      </c>
      <c r="B6361">
        <v>7.8</v>
      </c>
      <c r="C6361" t="s">
        <v>6202</v>
      </c>
    </row>
    <row r="6362" spans="1:3" x14ac:dyDescent="0.45">
      <c r="A6362" t="s">
        <v>3347</v>
      </c>
      <c r="B6362">
        <v>7.4</v>
      </c>
      <c r="C6362" t="s">
        <v>565</v>
      </c>
    </row>
    <row r="6363" spans="1:3" x14ac:dyDescent="0.45">
      <c r="A6363" t="s">
        <v>3349</v>
      </c>
      <c r="B6363">
        <v>4.8</v>
      </c>
      <c r="C6363" t="s">
        <v>451</v>
      </c>
    </row>
    <row r="6364" spans="1:3" x14ac:dyDescent="0.45">
      <c r="A6364" t="s">
        <v>3349</v>
      </c>
      <c r="B6364">
        <v>4.8</v>
      </c>
      <c r="C6364" t="s">
        <v>320</v>
      </c>
    </row>
    <row r="6365" spans="1:3" x14ac:dyDescent="0.45">
      <c r="A6365" t="s">
        <v>3349</v>
      </c>
      <c r="B6365">
        <v>4.8</v>
      </c>
      <c r="C6365" t="s">
        <v>565</v>
      </c>
    </row>
    <row r="6366" spans="1:3" x14ac:dyDescent="0.45">
      <c r="A6366" t="s">
        <v>3349</v>
      </c>
      <c r="B6366">
        <v>4.8</v>
      </c>
      <c r="C6366" t="s">
        <v>6201</v>
      </c>
    </row>
    <row r="6367" spans="1:3" x14ac:dyDescent="0.45">
      <c r="A6367" t="s">
        <v>3349</v>
      </c>
      <c r="B6367">
        <v>4.8</v>
      </c>
      <c r="C6367" t="s">
        <v>6199</v>
      </c>
    </row>
    <row r="6368" spans="1:3" x14ac:dyDescent="0.45">
      <c r="A6368" t="s">
        <v>3349</v>
      </c>
      <c r="B6368">
        <v>4.8</v>
      </c>
      <c r="C6368" t="s">
        <v>3824</v>
      </c>
    </row>
    <row r="6369" spans="1:3" x14ac:dyDescent="0.45">
      <c r="A6369" t="s">
        <v>3350</v>
      </c>
      <c r="B6369">
        <v>6.3</v>
      </c>
      <c r="C6369" t="s">
        <v>1152</v>
      </c>
    </row>
    <row r="6370" spans="1:3" x14ac:dyDescent="0.45">
      <c r="A6370" t="s">
        <v>3350</v>
      </c>
      <c r="B6370">
        <v>6.3</v>
      </c>
      <c r="C6370" t="s">
        <v>6205</v>
      </c>
    </row>
    <row r="6371" spans="1:3" x14ac:dyDescent="0.45">
      <c r="A6371" t="s">
        <v>3351</v>
      </c>
      <c r="B6371">
        <v>7.8</v>
      </c>
      <c r="C6371" t="s">
        <v>565</v>
      </c>
    </row>
    <row r="6372" spans="1:3" x14ac:dyDescent="0.45">
      <c r="A6372" t="s">
        <v>3351</v>
      </c>
      <c r="B6372">
        <v>7.8</v>
      </c>
      <c r="C6372" t="s">
        <v>1152</v>
      </c>
    </row>
    <row r="6373" spans="1:3" x14ac:dyDescent="0.45">
      <c r="A6373" t="s">
        <v>3351</v>
      </c>
      <c r="B6373">
        <v>7.8</v>
      </c>
      <c r="C6373" t="s">
        <v>5546</v>
      </c>
    </row>
    <row r="6374" spans="1:3" x14ac:dyDescent="0.45">
      <c r="A6374" t="s">
        <v>3352</v>
      </c>
      <c r="B6374">
        <v>7.5</v>
      </c>
      <c r="C6374" t="s">
        <v>6208</v>
      </c>
    </row>
    <row r="6375" spans="1:3" x14ac:dyDescent="0.45">
      <c r="A6375" t="s">
        <v>3352</v>
      </c>
      <c r="B6375">
        <v>7.5</v>
      </c>
      <c r="C6375" t="s">
        <v>6206</v>
      </c>
    </row>
    <row r="6376" spans="1:3" x14ac:dyDescent="0.45">
      <c r="A6376" t="s">
        <v>3352</v>
      </c>
      <c r="B6376">
        <v>7.5</v>
      </c>
      <c r="C6376" t="s">
        <v>1152</v>
      </c>
    </row>
    <row r="6377" spans="1:3" x14ac:dyDescent="0.45">
      <c r="A6377" t="s">
        <v>3353</v>
      </c>
      <c r="B6377">
        <v>6.8</v>
      </c>
      <c r="C6377" t="s">
        <v>451</v>
      </c>
    </row>
    <row r="6378" spans="1:3" x14ac:dyDescent="0.45">
      <c r="A6378" t="s">
        <v>3353</v>
      </c>
      <c r="B6378">
        <v>6.8</v>
      </c>
      <c r="C6378" t="s">
        <v>6206</v>
      </c>
    </row>
    <row r="6379" spans="1:3" x14ac:dyDescent="0.45">
      <c r="A6379" t="s">
        <v>3353</v>
      </c>
      <c r="B6379">
        <v>6.8</v>
      </c>
      <c r="C6379" t="s">
        <v>3302</v>
      </c>
    </row>
    <row r="6380" spans="1:3" x14ac:dyDescent="0.45">
      <c r="A6380" t="s">
        <v>3354</v>
      </c>
      <c r="B6380">
        <v>6.6</v>
      </c>
      <c r="C6380" t="s">
        <v>451</v>
      </c>
    </row>
    <row r="6381" spans="1:3" x14ac:dyDescent="0.45">
      <c r="A6381" t="s">
        <v>3354</v>
      </c>
      <c r="B6381">
        <v>6.6</v>
      </c>
      <c r="C6381" t="s">
        <v>1152</v>
      </c>
    </row>
    <row r="6382" spans="1:3" x14ac:dyDescent="0.45">
      <c r="A6382" t="s">
        <v>3354</v>
      </c>
      <c r="B6382">
        <v>6.6</v>
      </c>
      <c r="C6382" t="s">
        <v>6205</v>
      </c>
    </row>
    <row r="6383" spans="1:3" x14ac:dyDescent="0.45">
      <c r="A6383" t="s">
        <v>3356</v>
      </c>
      <c r="B6383">
        <v>4.5999999999999996</v>
      </c>
      <c r="C6383" t="s">
        <v>2124</v>
      </c>
    </row>
    <row r="6384" spans="1:3" x14ac:dyDescent="0.45">
      <c r="A6384" t="s">
        <v>3356</v>
      </c>
      <c r="B6384">
        <v>4.5999999999999996</v>
      </c>
      <c r="C6384" t="s">
        <v>3824</v>
      </c>
    </row>
    <row r="6385" spans="1:3" x14ac:dyDescent="0.45">
      <c r="A6385" t="s">
        <v>3356</v>
      </c>
      <c r="B6385">
        <v>4.5999999999999996</v>
      </c>
      <c r="C6385" t="s">
        <v>3302</v>
      </c>
    </row>
    <row r="6386" spans="1:3" x14ac:dyDescent="0.45">
      <c r="A6386" t="s">
        <v>3357</v>
      </c>
      <c r="B6386">
        <v>7.1</v>
      </c>
      <c r="C6386" t="s">
        <v>565</v>
      </c>
    </row>
    <row r="6387" spans="1:3" x14ac:dyDescent="0.45">
      <c r="A6387" t="s">
        <v>3357</v>
      </c>
      <c r="B6387">
        <v>7.1</v>
      </c>
      <c r="C6387" t="s">
        <v>1152</v>
      </c>
    </row>
    <row r="6388" spans="1:3" x14ac:dyDescent="0.45">
      <c r="A6388" t="s">
        <v>3357</v>
      </c>
      <c r="B6388">
        <v>7.1</v>
      </c>
      <c r="C6388" t="s">
        <v>5546</v>
      </c>
    </row>
    <row r="6389" spans="1:3" x14ac:dyDescent="0.45">
      <c r="A6389" t="s">
        <v>3359</v>
      </c>
      <c r="B6389">
        <v>6.1</v>
      </c>
      <c r="C6389" t="s">
        <v>565</v>
      </c>
    </row>
    <row r="6390" spans="1:3" x14ac:dyDescent="0.45">
      <c r="A6390" t="s">
        <v>3359</v>
      </c>
      <c r="B6390">
        <v>6.1</v>
      </c>
      <c r="C6390" t="s">
        <v>1152</v>
      </c>
    </row>
    <row r="6391" spans="1:3" x14ac:dyDescent="0.45">
      <c r="A6391" t="s">
        <v>3360</v>
      </c>
      <c r="B6391">
        <v>6.7</v>
      </c>
      <c r="C6391" t="s">
        <v>1152</v>
      </c>
    </row>
    <row r="6392" spans="1:3" x14ac:dyDescent="0.45">
      <c r="A6392" t="s">
        <v>3360</v>
      </c>
      <c r="B6392">
        <v>6.7</v>
      </c>
      <c r="C6392" t="s">
        <v>5546</v>
      </c>
    </row>
    <row r="6393" spans="1:3" x14ac:dyDescent="0.45">
      <c r="A6393" t="s">
        <v>3362</v>
      </c>
      <c r="B6393">
        <v>7.1</v>
      </c>
      <c r="C6393" t="s">
        <v>1152</v>
      </c>
    </row>
    <row r="6394" spans="1:3" x14ac:dyDescent="0.45">
      <c r="A6394" t="s">
        <v>3362</v>
      </c>
      <c r="B6394">
        <v>7.1</v>
      </c>
      <c r="C6394" t="s">
        <v>6203</v>
      </c>
    </row>
    <row r="6395" spans="1:3" x14ac:dyDescent="0.45">
      <c r="A6395" t="s">
        <v>3362</v>
      </c>
      <c r="B6395">
        <v>7.1</v>
      </c>
      <c r="C6395" t="s">
        <v>3302</v>
      </c>
    </row>
    <row r="6396" spans="1:3" x14ac:dyDescent="0.45">
      <c r="A6396" t="s">
        <v>3364</v>
      </c>
      <c r="B6396">
        <v>5.8</v>
      </c>
      <c r="C6396" t="s">
        <v>565</v>
      </c>
    </row>
    <row r="6397" spans="1:3" x14ac:dyDescent="0.45">
      <c r="A6397" t="s">
        <v>3364</v>
      </c>
      <c r="B6397">
        <v>5.8</v>
      </c>
      <c r="C6397" t="s">
        <v>1152</v>
      </c>
    </row>
    <row r="6398" spans="1:3" x14ac:dyDescent="0.45">
      <c r="A6398" t="s">
        <v>3364</v>
      </c>
      <c r="B6398">
        <v>5.8</v>
      </c>
      <c r="C6398" t="s">
        <v>5546</v>
      </c>
    </row>
    <row r="6399" spans="1:3" x14ac:dyDescent="0.45">
      <c r="A6399" t="s">
        <v>3365</v>
      </c>
      <c r="B6399">
        <v>6.7</v>
      </c>
      <c r="C6399" t="s">
        <v>1152</v>
      </c>
    </row>
    <row r="6400" spans="1:3" x14ac:dyDescent="0.45">
      <c r="A6400" t="s">
        <v>3367</v>
      </c>
      <c r="B6400">
        <v>5.8</v>
      </c>
      <c r="C6400" t="s">
        <v>565</v>
      </c>
    </row>
    <row r="6401" spans="1:3" x14ac:dyDescent="0.45">
      <c r="A6401" t="s">
        <v>3367</v>
      </c>
      <c r="B6401">
        <v>5.8</v>
      </c>
      <c r="C6401" t="s">
        <v>6202</v>
      </c>
    </row>
    <row r="6402" spans="1:3" x14ac:dyDescent="0.45">
      <c r="A6402" t="s">
        <v>3368</v>
      </c>
      <c r="B6402">
        <v>6.8</v>
      </c>
      <c r="C6402" t="s">
        <v>2124</v>
      </c>
    </row>
    <row r="6403" spans="1:3" x14ac:dyDescent="0.45">
      <c r="A6403" t="s">
        <v>3368</v>
      </c>
      <c r="B6403">
        <v>6.8</v>
      </c>
      <c r="C6403" t="s">
        <v>3824</v>
      </c>
    </row>
    <row r="6404" spans="1:3" x14ac:dyDescent="0.45">
      <c r="A6404" t="s">
        <v>3368</v>
      </c>
      <c r="B6404">
        <v>6.8</v>
      </c>
      <c r="C6404" t="s">
        <v>3302</v>
      </c>
    </row>
    <row r="6405" spans="1:3" x14ac:dyDescent="0.45">
      <c r="A6405" t="s">
        <v>3369</v>
      </c>
      <c r="B6405">
        <v>8.5</v>
      </c>
      <c r="C6405" t="s">
        <v>451</v>
      </c>
    </row>
    <row r="6406" spans="1:3" x14ac:dyDescent="0.45">
      <c r="A6406" t="s">
        <v>3369</v>
      </c>
      <c r="B6406">
        <v>8.5</v>
      </c>
      <c r="C6406" t="s">
        <v>320</v>
      </c>
    </row>
    <row r="6407" spans="1:3" x14ac:dyDescent="0.45">
      <c r="A6407" t="s">
        <v>3370</v>
      </c>
      <c r="B6407">
        <v>6.6</v>
      </c>
      <c r="C6407" t="s">
        <v>320</v>
      </c>
    </row>
    <row r="6408" spans="1:3" x14ac:dyDescent="0.45">
      <c r="A6408" t="s">
        <v>3370</v>
      </c>
      <c r="B6408">
        <v>6.6</v>
      </c>
      <c r="C6408" t="s">
        <v>565</v>
      </c>
    </row>
    <row r="6409" spans="1:3" x14ac:dyDescent="0.45">
      <c r="A6409" t="s">
        <v>3370</v>
      </c>
      <c r="B6409">
        <v>6.6</v>
      </c>
      <c r="C6409" t="s">
        <v>6201</v>
      </c>
    </row>
    <row r="6410" spans="1:3" x14ac:dyDescent="0.45">
      <c r="A6410" t="s">
        <v>3371</v>
      </c>
      <c r="B6410">
        <v>7.7</v>
      </c>
      <c r="C6410" t="s">
        <v>1152</v>
      </c>
    </row>
    <row r="6411" spans="1:3" x14ac:dyDescent="0.45">
      <c r="A6411" t="s">
        <v>3371</v>
      </c>
      <c r="B6411">
        <v>7.7</v>
      </c>
      <c r="C6411" t="s">
        <v>3824</v>
      </c>
    </row>
    <row r="6412" spans="1:3" x14ac:dyDescent="0.45">
      <c r="A6412" t="s">
        <v>3373</v>
      </c>
      <c r="B6412">
        <v>4.7</v>
      </c>
      <c r="C6412" t="s">
        <v>1152</v>
      </c>
    </row>
    <row r="6413" spans="1:3" x14ac:dyDescent="0.45">
      <c r="A6413" t="s">
        <v>3373</v>
      </c>
      <c r="B6413">
        <v>4.7</v>
      </c>
      <c r="C6413" t="s">
        <v>2124</v>
      </c>
    </row>
    <row r="6414" spans="1:3" x14ac:dyDescent="0.45">
      <c r="A6414" t="s">
        <v>3373</v>
      </c>
      <c r="B6414">
        <v>4.7</v>
      </c>
      <c r="C6414" t="s">
        <v>3824</v>
      </c>
    </row>
    <row r="6415" spans="1:3" x14ac:dyDescent="0.45">
      <c r="A6415" t="s">
        <v>3373</v>
      </c>
      <c r="B6415">
        <v>4.7</v>
      </c>
      <c r="C6415" t="s">
        <v>3302</v>
      </c>
    </row>
    <row r="6416" spans="1:3" x14ac:dyDescent="0.45">
      <c r="A6416" t="s">
        <v>3374</v>
      </c>
      <c r="B6416">
        <v>6.4</v>
      </c>
      <c r="C6416" t="s">
        <v>451</v>
      </c>
    </row>
    <row r="6417" spans="1:3" x14ac:dyDescent="0.45">
      <c r="A6417" t="s">
        <v>3374</v>
      </c>
      <c r="B6417">
        <v>6.4</v>
      </c>
      <c r="C6417" t="s">
        <v>565</v>
      </c>
    </row>
    <row r="6418" spans="1:3" x14ac:dyDescent="0.45">
      <c r="A6418" t="s">
        <v>3374</v>
      </c>
      <c r="B6418">
        <v>6.4</v>
      </c>
      <c r="C6418" t="s">
        <v>6206</v>
      </c>
    </row>
    <row r="6419" spans="1:3" x14ac:dyDescent="0.45">
      <c r="A6419" t="s">
        <v>3374</v>
      </c>
      <c r="B6419">
        <v>6.4</v>
      </c>
      <c r="C6419" t="s">
        <v>3302</v>
      </c>
    </row>
    <row r="6420" spans="1:3" x14ac:dyDescent="0.45">
      <c r="A6420" t="s">
        <v>3375</v>
      </c>
      <c r="B6420">
        <v>5.5</v>
      </c>
      <c r="C6420" t="s">
        <v>565</v>
      </c>
    </row>
    <row r="6421" spans="1:3" x14ac:dyDescent="0.45">
      <c r="A6421" t="s">
        <v>3376</v>
      </c>
      <c r="B6421">
        <v>8.6</v>
      </c>
      <c r="C6421" t="s">
        <v>6206</v>
      </c>
    </row>
    <row r="6422" spans="1:3" x14ac:dyDescent="0.45">
      <c r="A6422" t="s">
        <v>3376</v>
      </c>
      <c r="B6422">
        <v>8.6</v>
      </c>
      <c r="C6422" t="s">
        <v>1152</v>
      </c>
    </row>
    <row r="6423" spans="1:3" x14ac:dyDescent="0.45">
      <c r="A6423" t="s">
        <v>3376</v>
      </c>
      <c r="B6423">
        <v>8.6</v>
      </c>
      <c r="C6423" t="s">
        <v>2124</v>
      </c>
    </row>
    <row r="6424" spans="1:3" x14ac:dyDescent="0.45">
      <c r="A6424" t="s">
        <v>3376</v>
      </c>
      <c r="B6424">
        <v>8.6</v>
      </c>
      <c r="C6424" t="s">
        <v>3302</v>
      </c>
    </row>
    <row r="6425" spans="1:3" x14ac:dyDescent="0.45">
      <c r="A6425" t="s">
        <v>3378</v>
      </c>
      <c r="B6425">
        <v>7</v>
      </c>
      <c r="C6425" t="s">
        <v>565</v>
      </c>
    </row>
    <row r="6426" spans="1:3" x14ac:dyDescent="0.45">
      <c r="A6426" t="s">
        <v>3378</v>
      </c>
      <c r="B6426">
        <v>7</v>
      </c>
      <c r="C6426" t="s">
        <v>6209</v>
      </c>
    </row>
    <row r="6427" spans="1:3" x14ac:dyDescent="0.45">
      <c r="A6427" t="s">
        <v>3381</v>
      </c>
      <c r="B6427">
        <v>7.1</v>
      </c>
      <c r="C6427" t="s">
        <v>451</v>
      </c>
    </row>
    <row r="6428" spans="1:3" x14ac:dyDescent="0.45">
      <c r="A6428" t="s">
        <v>3381</v>
      </c>
      <c r="B6428">
        <v>7.1</v>
      </c>
      <c r="C6428" t="s">
        <v>565</v>
      </c>
    </row>
    <row r="6429" spans="1:3" x14ac:dyDescent="0.45">
      <c r="A6429" t="s">
        <v>3381</v>
      </c>
      <c r="B6429">
        <v>7.1</v>
      </c>
      <c r="C6429" t="s">
        <v>23</v>
      </c>
    </row>
    <row r="6430" spans="1:3" x14ac:dyDescent="0.45">
      <c r="A6430" t="s">
        <v>3383</v>
      </c>
      <c r="B6430">
        <v>5.7</v>
      </c>
      <c r="C6430" t="s">
        <v>320</v>
      </c>
    </row>
    <row r="6431" spans="1:3" x14ac:dyDescent="0.45">
      <c r="A6431" t="s">
        <v>3383</v>
      </c>
      <c r="B6431">
        <v>5.7</v>
      </c>
      <c r="C6431" t="s">
        <v>2124</v>
      </c>
    </row>
    <row r="6432" spans="1:3" x14ac:dyDescent="0.45">
      <c r="A6432" t="s">
        <v>3383</v>
      </c>
      <c r="B6432">
        <v>5.7</v>
      </c>
      <c r="C6432" t="s">
        <v>3302</v>
      </c>
    </row>
    <row r="6433" spans="1:3" x14ac:dyDescent="0.45">
      <c r="A6433" t="s">
        <v>3384</v>
      </c>
      <c r="B6433">
        <v>7.5</v>
      </c>
      <c r="C6433" t="s">
        <v>2124</v>
      </c>
    </row>
    <row r="6434" spans="1:3" x14ac:dyDescent="0.45">
      <c r="A6434" t="s">
        <v>3384</v>
      </c>
      <c r="B6434">
        <v>7.5</v>
      </c>
      <c r="C6434" t="s">
        <v>6203</v>
      </c>
    </row>
    <row r="6435" spans="1:3" x14ac:dyDescent="0.45">
      <c r="A6435" t="s">
        <v>3384</v>
      </c>
      <c r="B6435">
        <v>7.5</v>
      </c>
      <c r="C6435" t="s">
        <v>3302</v>
      </c>
    </row>
    <row r="6436" spans="1:3" x14ac:dyDescent="0.45">
      <c r="A6436" t="s">
        <v>3385</v>
      </c>
      <c r="B6436">
        <v>4.5999999999999996</v>
      </c>
      <c r="C6436" t="s">
        <v>320</v>
      </c>
    </row>
    <row r="6437" spans="1:3" x14ac:dyDescent="0.45">
      <c r="A6437" t="s">
        <v>3385</v>
      </c>
      <c r="B6437">
        <v>4.5999999999999996</v>
      </c>
      <c r="C6437" t="s">
        <v>565</v>
      </c>
    </row>
    <row r="6438" spans="1:3" x14ac:dyDescent="0.45">
      <c r="A6438" t="s">
        <v>3385</v>
      </c>
      <c r="B6438">
        <v>4.5999999999999996</v>
      </c>
      <c r="C6438" t="s">
        <v>6201</v>
      </c>
    </row>
    <row r="6439" spans="1:3" x14ac:dyDescent="0.45">
      <c r="A6439" t="s">
        <v>3385</v>
      </c>
      <c r="B6439">
        <v>4.5999999999999996</v>
      </c>
      <c r="C6439" t="s">
        <v>5546</v>
      </c>
    </row>
    <row r="6440" spans="1:3" x14ac:dyDescent="0.45">
      <c r="A6440" t="s">
        <v>3386</v>
      </c>
      <c r="B6440">
        <v>4.9000000000000004</v>
      </c>
      <c r="C6440" t="s">
        <v>565</v>
      </c>
    </row>
    <row r="6441" spans="1:3" x14ac:dyDescent="0.45">
      <c r="A6441" t="s">
        <v>3387</v>
      </c>
      <c r="B6441">
        <v>7.1</v>
      </c>
      <c r="C6441" t="s">
        <v>565</v>
      </c>
    </row>
    <row r="6442" spans="1:3" x14ac:dyDescent="0.45">
      <c r="A6442" t="s">
        <v>3387</v>
      </c>
      <c r="B6442">
        <v>7.1</v>
      </c>
      <c r="C6442" t="s">
        <v>6209</v>
      </c>
    </row>
    <row r="6443" spans="1:3" x14ac:dyDescent="0.45">
      <c r="A6443" t="s">
        <v>3388</v>
      </c>
      <c r="B6443">
        <v>5.8</v>
      </c>
      <c r="C6443" t="s">
        <v>451</v>
      </c>
    </row>
    <row r="6444" spans="1:3" x14ac:dyDescent="0.45">
      <c r="A6444" t="s">
        <v>3388</v>
      </c>
      <c r="B6444">
        <v>5.8</v>
      </c>
      <c r="C6444" t="s">
        <v>320</v>
      </c>
    </row>
    <row r="6445" spans="1:3" x14ac:dyDescent="0.45">
      <c r="A6445" t="s">
        <v>3388</v>
      </c>
      <c r="B6445">
        <v>5.8</v>
      </c>
      <c r="C6445" t="s">
        <v>6199</v>
      </c>
    </row>
    <row r="6446" spans="1:3" x14ac:dyDescent="0.45">
      <c r="A6446" t="s">
        <v>3388</v>
      </c>
      <c r="B6446">
        <v>5.8</v>
      </c>
      <c r="C6446" t="s">
        <v>3824</v>
      </c>
    </row>
    <row r="6447" spans="1:3" x14ac:dyDescent="0.45">
      <c r="A6447" t="s">
        <v>3388</v>
      </c>
      <c r="B6447">
        <v>5.8</v>
      </c>
      <c r="C6447" t="s">
        <v>3302</v>
      </c>
    </row>
    <row r="6448" spans="1:3" x14ac:dyDescent="0.45">
      <c r="A6448" t="s">
        <v>3389</v>
      </c>
      <c r="B6448">
        <v>5.4</v>
      </c>
      <c r="C6448" t="s">
        <v>565</v>
      </c>
    </row>
    <row r="6449" spans="1:3" x14ac:dyDescent="0.45">
      <c r="A6449" t="s">
        <v>3389</v>
      </c>
      <c r="B6449">
        <v>5.4</v>
      </c>
      <c r="C6449" t="s">
        <v>6206</v>
      </c>
    </row>
    <row r="6450" spans="1:3" x14ac:dyDescent="0.45">
      <c r="A6450" t="s">
        <v>3390</v>
      </c>
      <c r="B6450">
        <v>7.3</v>
      </c>
      <c r="C6450" t="s">
        <v>565</v>
      </c>
    </row>
    <row r="6451" spans="1:3" x14ac:dyDescent="0.45">
      <c r="A6451" t="s">
        <v>3390</v>
      </c>
      <c r="B6451">
        <v>7.3</v>
      </c>
      <c r="C6451" t="s">
        <v>1152</v>
      </c>
    </row>
    <row r="6452" spans="1:3" x14ac:dyDescent="0.45">
      <c r="A6452" t="s">
        <v>3392</v>
      </c>
      <c r="B6452">
        <v>7.1</v>
      </c>
      <c r="C6452" t="s">
        <v>320</v>
      </c>
    </row>
    <row r="6453" spans="1:3" x14ac:dyDescent="0.45">
      <c r="A6453" t="s">
        <v>3392</v>
      </c>
      <c r="B6453">
        <v>7.1</v>
      </c>
      <c r="C6453" t="s">
        <v>565</v>
      </c>
    </row>
    <row r="6454" spans="1:3" x14ac:dyDescent="0.45">
      <c r="A6454" t="s">
        <v>3392</v>
      </c>
      <c r="B6454">
        <v>7.1</v>
      </c>
      <c r="C6454" t="s">
        <v>1152</v>
      </c>
    </row>
    <row r="6455" spans="1:3" x14ac:dyDescent="0.45">
      <c r="A6455" t="s">
        <v>3392</v>
      </c>
      <c r="B6455">
        <v>7.1</v>
      </c>
      <c r="C6455" t="s">
        <v>6201</v>
      </c>
    </row>
    <row r="6456" spans="1:3" x14ac:dyDescent="0.45">
      <c r="A6456" t="s">
        <v>3392</v>
      </c>
      <c r="B6456">
        <v>7.1</v>
      </c>
      <c r="C6456" t="s">
        <v>6203</v>
      </c>
    </row>
    <row r="6457" spans="1:3" x14ac:dyDescent="0.45">
      <c r="A6457" t="s">
        <v>3394</v>
      </c>
      <c r="B6457">
        <v>5.8</v>
      </c>
      <c r="C6457" t="s">
        <v>1152</v>
      </c>
    </row>
    <row r="6458" spans="1:3" x14ac:dyDescent="0.45">
      <c r="A6458" t="s">
        <v>3394</v>
      </c>
      <c r="B6458">
        <v>5.8</v>
      </c>
      <c r="C6458" t="s">
        <v>6201</v>
      </c>
    </row>
    <row r="6459" spans="1:3" x14ac:dyDescent="0.45">
      <c r="A6459" t="s">
        <v>3394</v>
      </c>
      <c r="B6459">
        <v>5.8</v>
      </c>
      <c r="C6459" t="s">
        <v>6209</v>
      </c>
    </row>
    <row r="6460" spans="1:3" x14ac:dyDescent="0.45">
      <c r="A6460" t="s">
        <v>3394</v>
      </c>
      <c r="B6460">
        <v>5.8</v>
      </c>
      <c r="C6460" t="s">
        <v>5546</v>
      </c>
    </row>
    <row r="6461" spans="1:3" x14ac:dyDescent="0.45">
      <c r="A6461" t="s">
        <v>3396</v>
      </c>
      <c r="B6461">
        <v>8.1</v>
      </c>
      <c r="C6461" t="s">
        <v>6208</v>
      </c>
    </row>
    <row r="6462" spans="1:3" x14ac:dyDescent="0.45">
      <c r="A6462" t="s">
        <v>3396</v>
      </c>
      <c r="B6462">
        <v>8.1</v>
      </c>
      <c r="C6462" t="s">
        <v>1152</v>
      </c>
    </row>
    <row r="6463" spans="1:3" x14ac:dyDescent="0.45">
      <c r="A6463" t="s">
        <v>3396</v>
      </c>
      <c r="B6463">
        <v>8.1</v>
      </c>
      <c r="C6463" t="s">
        <v>6204</v>
      </c>
    </row>
    <row r="6464" spans="1:3" x14ac:dyDescent="0.45">
      <c r="A6464" t="s">
        <v>3397</v>
      </c>
      <c r="B6464">
        <v>5.7</v>
      </c>
      <c r="C6464" t="s">
        <v>565</v>
      </c>
    </row>
    <row r="6465" spans="1:3" x14ac:dyDescent="0.45">
      <c r="A6465" t="s">
        <v>3397</v>
      </c>
      <c r="B6465">
        <v>5.7</v>
      </c>
      <c r="C6465" t="s">
        <v>1152</v>
      </c>
    </row>
    <row r="6466" spans="1:3" x14ac:dyDescent="0.45">
      <c r="A6466" t="s">
        <v>3397</v>
      </c>
      <c r="B6466">
        <v>5.7</v>
      </c>
      <c r="C6466" t="s">
        <v>6209</v>
      </c>
    </row>
    <row r="6467" spans="1:3" x14ac:dyDescent="0.45">
      <c r="A6467" t="s">
        <v>3397</v>
      </c>
      <c r="B6467">
        <v>5.7</v>
      </c>
      <c r="C6467" t="s">
        <v>5546</v>
      </c>
    </row>
    <row r="6468" spans="1:3" x14ac:dyDescent="0.45">
      <c r="A6468" t="s">
        <v>3398</v>
      </c>
      <c r="B6468">
        <v>4.4000000000000004</v>
      </c>
      <c r="C6468" t="s">
        <v>565</v>
      </c>
    </row>
    <row r="6469" spans="1:3" x14ac:dyDescent="0.45">
      <c r="A6469" t="s">
        <v>3398</v>
      </c>
      <c r="B6469">
        <v>4.4000000000000004</v>
      </c>
      <c r="C6469" t="s">
        <v>1152</v>
      </c>
    </row>
    <row r="6470" spans="1:3" x14ac:dyDescent="0.45">
      <c r="A6470" t="s">
        <v>3398</v>
      </c>
      <c r="B6470">
        <v>4.4000000000000004</v>
      </c>
      <c r="C6470" t="s">
        <v>5546</v>
      </c>
    </row>
    <row r="6471" spans="1:3" x14ac:dyDescent="0.45">
      <c r="A6471" t="s">
        <v>3400</v>
      </c>
      <c r="B6471">
        <v>7.9</v>
      </c>
      <c r="C6471" t="s">
        <v>6199</v>
      </c>
    </row>
    <row r="6472" spans="1:3" x14ac:dyDescent="0.45">
      <c r="A6472" t="s">
        <v>3400</v>
      </c>
      <c r="B6472">
        <v>7.9</v>
      </c>
      <c r="C6472" t="s">
        <v>5546</v>
      </c>
    </row>
    <row r="6473" spans="1:3" x14ac:dyDescent="0.45">
      <c r="A6473" t="s">
        <v>3402</v>
      </c>
      <c r="B6473">
        <v>7.6</v>
      </c>
      <c r="C6473" t="s">
        <v>1152</v>
      </c>
    </row>
    <row r="6474" spans="1:3" x14ac:dyDescent="0.45">
      <c r="A6474" t="s">
        <v>3402</v>
      </c>
      <c r="B6474">
        <v>7.6</v>
      </c>
      <c r="C6474" t="s">
        <v>5546</v>
      </c>
    </row>
    <row r="6475" spans="1:3" x14ac:dyDescent="0.45">
      <c r="A6475" t="s">
        <v>3403</v>
      </c>
      <c r="B6475">
        <v>4.8</v>
      </c>
      <c r="C6475" t="s">
        <v>565</v>
      </c>
    </row>
    <row r="6476" spans="1:3" x14ac:dyDescent="0.45">
      <c r="A6476" t="s">
        <v>3403</v>
      </c>
      <c r="B6476">
        <v>4.8</v>
      </c>
      <c r="C6476" t="s">
        <v>6206</v>
      </c>
    </row>
    <row r="6477" spans="1:3" x14ac:dyDescent="0.45">
      <c r="A6477" t="s">
        <v>3403</v>
      </c>
      <c r="B6477">
        <v>4.8</v>
      </c>
      <c r="C6477" t="s">
        <v>1152</v>
      </c>
    </row>
    <row r="6478" spans="1:3" x14ac:dyDescent="0.45">
      <c r="A6478" t="s">
        <v>3405</v>
      </c>
      <c r="B6478">
        <v>6.7</v>
      </c>
      <c r="C6478" t="s">
        <v>565</v>
      </c>
    </row>
    <row r="6479" spans="1:3" x14ac:dyDescent="0.45">
      <c r="A6479" t="s">
        <v>3407</v>
      </c>
      <c r="B6479">
        <v>5.8</v>
      </c>
      <c r="C6479" t="s">
        <v>320</v>
      </c>
    </row>
    <row r="6480" spans="1:3" x14ac:dyDescent="0.45">
      <c r="A6480" t="s">
        <v>3407</v>
      </c>
      <c r="B6480">
        <v>5.8</v>
      </c>
      <c r="C6480" t="s">
        <v>6200</v>
      </c>
    </row>
    <row r="6481" spans="1:3" x14ac:dyDescent="0.45">
      <c r="A6481" t="s">
        <v>3407</v>
      </c>
      <c r="B6481">
        <v>5.8</v>
      </c>
      <c r="C6481" t="s">
        <v>6201</v>
      </c>
    </row>
    <row r="6482" spans="1:3" x14ac:dyDescent="0.45">
      <c r="A6482" t="s">
        <v>3407</v>
      </c>
      <c r="B6482">
        <v>5.8</v>
      </c>
      <c r="C6482" t="s">
        <v>6199</v>
      </c>
    </row>
    <row r="6483" spans="1:3" x14ac:dyDescent="0.45">
      <c r="A6483" t="s">
        <v>3409</v>
      </c>
      <c r="B6483">
        <v>7.5</v>
      </c>
      <c r="C6483" t="s">
        <v>6208</v>
      </c>
    </row>
    <row r="6484" spans="1:3" x14ac:dyDescent="0.45">
      <c r="A6484" t="s">
        <v>3409</v>
      </c>
      <c r="B6484">
        <v>7.5</v>
      </c>
      <c r="C6484" t="s">
        <v>1152</v>
      </c>
    </row>
    <row r="6485" spans="1:3" x14ac:dyDescent="0.45">
      <c r="A6485" t="s">
        <v>3409</v>
      </c>
      <c r="B6485">
        <v>7.5</v>
      </c>
      <c r="C6485" t="s">
        <v>6204</v>
      </c>
    </row>
    <row r="6486" spans="1:3" x14ac:dyDescent="0.45">
      <c r="A6486" t="s">
        <v>3412</v>
      </c>
      <c r="B6486">
        <v>5.4</v>
      </c>
      <c r="C6486" t="s">
        <v>320</v>
      </c>
    </row>
    <row r="6487" spans="1:3" x14ac:dyDescent="0.45">
      <c r="A6487" t="s">
        <v>3412</v>
      </c>
      <c r="B6487">
        <v>5.4</v>
      </c>
      <c r="C6487" t="s">
        <v>6200</v>
      </c>
    </row>
    <row r="6488" spans="1:3" x14ac:dyDescent="0.45">
      <c r="A6488" t="s">
        <v>3412</v>
      </c>
      <c r="B6488">
        <v>5.4</v>
      </c>
      <c r="C6488" t="s">
        <v>6201</v>
      </c>
    </row>
    <row r="6489" spans="1:3" x14ac:dyDescent="0.45">
      <c r="A6489" t="s">
        <v>3412</v>
      </c>
      <c r="B6489">
        <v>5.4</v>
      </c>
      <c r="C6489" t="s">
        <v>6202</v>
      </c>
    </row>
    <row r="6490" spans="1:3" x14ac:dyDescent="0.45">
      <c r="A6490" t="s">
        <v>3413</v>
      </c>
      <c r="B6490">
        <v>4.0999999999999996</v>
      </c>
      <c r="C6490" t="s">
        <v>1152</v>
      </c>
    </row>
    <row r="6491" spans="1:3" x14ac:dyDescent="0.45">
      <c r="A6491" t="s">
        <v>3413</v>
      </c>
      <c r="B6491">
        <v>4.0999999999999996</v>
      </c>
      <c r="C6491" t="s">
        <v>2124</v>
      </c>
    </row>
    <row r="6492" spans="1:3" x14ac:dyDescent="0.45">
      <c r="A6492" t="s">
        <v>3413</v>
      </c>
      <c r="B6492">
        <v>4.0999999999999996</v>
      </c>
      <c r="C6492" t="s">
        <v>6203</v>
      </c>
    </row>
    <row r="6493" spans="1:3" x14ac:dyDescent="0.45">
      <c r="A6493" t="s">
        <v>3413</v>
      </c>
      <c r="B6493">
        <v>4.0999999999999996</v>
      </c>
      <c r="C6493" t="s">
        <v>3302</v>
      </c>
    </row>
    <row r="6494" spans="1:3" x14ac:dyDescent="0.45">
      <c r="A6494" t="s">
        <v>3415</v>
      </c>
      <c r="B6494">
        <v>5.9</v>
      </c>
      <c r="C6494" t="s">
        <v>1152</v>
      </c>
    </row>
    <row r="6495" spans="1:3" x14ac:dyDescent="0.45">
      <c r="A6495" t="s">
        <v>3415</v>
      </c>
      <c r="B6495">
        <v>5.9</v>
      </c>
      <c r="C6495" t="s">
        <v>6203</v>
      </c>
    </row>
    <row r="6496" spans="1:3" x14ac:dyDescent="0.45">
      <c r="A6496" t="s">
        <v>3415</v>
      </c>
      <c r="B6496">
        <v>5.9</v>
      </c>
      <c r="C6496" t="s">
        <v>3302</v>
      </c>
    </row>
    <row r="6497" spans="1:3" x14ac:dyDescent="0.45">
      <c r="A6497" t="s">
        <v>3418</v>
      </c>
      <c r="B6497">
        <v>6.3</v>
      </c>
      <c r="C6497" t="s">
        <v>6200</v>
      </c>
    </row>
    <row r="6498" spans="1:3" x14ac:dyDescent="0.45">
      <c r="A6498" t="s">
        <v>3418</v>
      </c>
      <c r="B6498">
        <v>6.3</v>
      </c>
      <c r="C6498" t="s">
        <v>565</v>
      </c>
    </row>
    <row r="6499" spans="1:3" x14ac:dyDescent="0.45">
      <c r="A6499" t="s">
        <v>3418</v>
      </c>
      <c r="B6499">
        <v>6.3</v>
      </c>
      <c r="C6499" t="s">
        <v>1152</v>
      </c>
    </row>
    <row r="6500" spans="1:3" x14ac:dyDescent="0.45">
      <c r="A6500" t="s">
        <v>3418</v>
      </c>
      <c r="B6500">
        <v>6.3</v>
      </c>
      <c r="C6500" t="s">
        <v>6201</v>
      </c>
    </row>
    <row r="6501" spans="1:3" x14ac:dyDescent="0.45">
      <c r="A6501" t="s">
        <v>3418</v>
      </c>
      <c r="B6501">
        <v>6.3</v>
      </c>
      <c r="C6501" t="s">
        <v>6202</v>
      </c>
    </row>
    <row r="6502" spans="1:3" x14ac:dyDescent="0.45">
      <c r="A6502" t="s">
        <v>3419</v>
      </c>
      <c r="B6502">
        <v>6.8</v>
      </c>
      <c r="C6502" t="s">
        <v>320</v>
      </c>
    </row>
    <row r="6503" spans="1:3" x14ac:dyDescent="0.45">
      <c r="A6503" t="s">
        <v>3419</v>
      </c>
      <c r="B6503">
        <v>6.8</v>
      </c>
      <c r="C6503" t="s">
        <v>6201</v>
      </c>
    </row>
    <row r="6504" spans="1:3" x14ac:dyDescent="0.45">
      <c r="A6504" t="s">
        <v>3421</v>
      </c>
      <c r="B6504">
        <v>8.1</v>
      </c>
      <c r="C6504" t="s">
        <v>6208</v>
      </c>
    </row>
    <row r="6505" spans="1:3" x14ac:dyDescent="0.45">
      <c r="A6505" t="s">
        <v>3421</v>
      </c>
      <c r="B6505">
        <v>8.1</v>
      </c>
      <c r="C6505" t="s">
        <v>6206</v>
      </c>
    </row>
    <row r="6506" spans="1:3" x14ac:dyDescent="0.45">
      <c r="A6506" t="s">
        <v>3421</v>
      </c>
      <c r="B6506">
        <v>8.1</v>
      </c>
      <c r="C6506" t="s">
        <v>1152</v>
      </c>
    </row>
    <row r="6507" spans="1:3" x14ac:dyDescent="0.45">
      <c r="A6507" t="s">
        <v>3421</v>
      </c>
      <c r="B6507">
        <v>8.1</v>
      </c>
      <c r="C6507" t="s">
        <v>6204</v>
      </c>
    </row>
    <row r="6508" spans="1:3" x14ac:dyDescent="0.45">
      <c r="A6508" t="s">
        <v>3422</v>
      </c>
      <c r="B6508">
        <v>6.1</v>
      </c>
      <c r="C6508" t="s">
        <v>6206</v>
      </c>
    </row>
    <row r="6509" spans="1:3" x14ac:dyDescent="0.45">
      <c r="A6509" t="s">
        <v>3422</v>
      </c>
      <c r="B6509">
        <v>6.1</v>
      </c>
      <c r="C6509" t="s">
        <v>1152</v>
      </c>
    </row>
    <row r="6510" spans="1:3" x14ac:dyDescent="0.45">
      <c r="A6510" t="s">
        <v>3422</v>
      </c>
      <c r="B6510">
        <v>6.1</v>
      </c>
      <c r="C6510" t="s">
        <v>3302</v>
      </c>
    </row>
    <row r="6511" spans="1:3" x14ac:dyDescent="0.45">
      <c r="A6511" t="s">
        <v>3424</v>
      </c>
      <c r="B6511">
        <v>5</v>
      </c>
      <c r="C6511" t="s">
        <v>2124</v>
      </c>
    </row>
    <row r="6512" spans="1:3" x14ac:dyDescent="0.45">
      <c r="A6512" t="s">
        <v>3424</v>
      </c>
      <c r="B6512">
        <v>5</v>
      </c>
      <c r="C6512" t="s">
        <v>3302</v>
      </c>
    </row>
    <row r="6513" spans="1:3" x14ac:dyDescent="0.45">
      <c r="A6513" t="s">
        <v>3425</v>
      </c>
      <c r="B6513">
        <v>5.5</v>
      </c>
      <c r="C6513" t="s">
        <v>565</v>
      </c>
    </row>
    <row r="6514" spans="1:3" x14ac:dyDescent="0.45">
      <c r="A6514" t="s">
        <v>3425</v>
      </c>
      <c r="B6514">
        <v>5.5</v>
      </c>
      <c r="C6514" t="s">
        <v>1152</v>
      </c>
    </row>
    <row r="6515" spans="1:3" x14ac:dyDescent="0.45">
      <c r="A6515" t="s">
        <v>3425</v>
      </c>
      <c r="B6515">
        <v>5.5</v>
      </c>
      <c r="C6515" t="s">
        <v>5546</v>
      </c>
    </row>
    <row r="6516" spans="1:3" x14ac:dyDescent="0.45">
      <c r="A6516" t="s">
        <v>3427</v>
      </c>
      <c r="B6516">
        <v>6.2</v>
      </c>
      <c r="C6516" t="s">
        <v>320</v>
      </c>
    </row>
    <row r="6517" spans="1:3" x14ac:dyDescent="0.45">
      <c r="A6517" t="s">
        <v>3427</v>
      </c>
      <c r="B6517">
        <v>6.2</v>
      </c>
      <c r="C6517" t="s">
        <v>565</v>
      </c>
    </row>
    <row r="6518" spans="1:3" x14ac:dyDescent="0.45">
      <c r="A6518" t="s">
        <v>3427</v>
      </c>
      <c r="B6518">
        <v>6.2</v>
      </c>
      <c r="C6518" t="s">
        <v>6199</v>
      </c>
    </row>
    <row r="6519" spans="1:3" x14ac:dyDescent="0.45">
      <c r="A6519" t="s">
        <v>3427</v>
      </c>
      <c r="B6519">
        <v>6.2</v>
      </c>
      <c r="C6519" t="s">
        <v>6209</v>
      </c>
    </row>
    <row r="6520" spans="1:3" x14ac:dyDescent="0.45">
      <c r="A6520" t="s">
        <v>3427</v>
      </c>
      <c r="B6520">
        <v>6.2</v>
      </c>
      <c r="C6520" t="s">
        <v>3824</v>
      </c>
    </row>
    <row r="6521" spans="1:3" x14ac:dyDescent="0.45">
      <c r="A6521" t="s">
        <v>3428</v>
      </c>
      <c r="B6521">
        <v>6.2</v>
      </c>
      <c r="C6521" t="s">
        <v>565</v>
      </c>
    </row>
    <row r="6522" spans="1:3" x14ac:dyDescent="0.45">
      <c r="A6522" t="s">
        <v>3428</v>
      </c>
      <c r="B6522">
        <v>6.2</v>
      </c>
      <c r="C6522" t="s">
        <v>1152</v>
      </c>
    </row>
    <row r="6523" spans="1:3" x14ac:dyDescent="0.45">
      <c r="A6523" t="s">
        <v>3428</v>
      </c>
      <c r="B6523">
        <v>6.2</v>
      </c>
      <c r="C6523" t="s">
        <v>5546</v>
      </c>
    </row>
    <row r="6524" spans="1:3" x14ac:dyDescent="0.45">
      <c r="A6524" t="s">
        <v>3428</v>
      </c>
      <c r="B6524">
        <v>6.2</v>
      </c>
      <c r="C6524" t="s">
        <v>3302</v>
      </c>
    </row>
    <row r="6525" spans="1:3" x14ac:dyDescent="0.45">
      <c r="A6525" t="s">
        <v>3430</v>
      </c>
      <c r="B6525">
        <v>6.3</v>
      </c>
      <c r="C6525" t="s">
        <v>6206</v>
      </c>
    </row>
    <row r="6526" spans="1:3" x14ac:dyDescent="0.45">
      <c r="A6526" t="s">
        <v>3430</v>
      </c>
      <c r="B6526">
        <v>6.3</v>
      </c>
      <c r="C6526" t="s">
        <v>1152</v>
      </c>
    </row>
    <row r="6527" spans="1:3" x14ac:dyDescent="0.45">
      <c r="A6527" t="s">
        <v>3430</v>
      </c>
      <c r="B6527">
        <v>6.3</v>
      </c>
      <c r="C6527" t="s">
        <v>3302</v>
      </c>
    </row>
    <row r="6528" spans="1:3" x14ac:dyDescent="0.45">
      <c r="A6528" t="s">
        <v>3432</v>
      </c>
      <c r="B6528">
        <v>6.7</v>
      </c>
      <c r="C6528" t="s">
        <v>6208</v>
      </c>
    </row>
    <row r="6529" spans="1:3" x14ac:dyDescent="0.45">
      <c r="A6529" t="s">
        <v>3432</v>
      </c>
      <c r="B6529">
        <v>6.7</v>
      </c>
      <c r="C6529" t="s">
        <v>1152</v>
      </c>
    </row>
    <row r="6530" spans="1:3" x14ac:dyDescent="0.45">
      <c r="A6530" t="s">
        <v>3432</v>
      </c>
      <c r="B6530">
        <v>6.7</v>
      </c>
      <c r="C6530" t="s">
        <v>6209</v>
      </c>
    </row>
    <row r="6531" spans="1:3" x14ac:dyDescent="0.45">
      <c r="A6531" t="s">
        <v>3433</v>
      </c>
      <c r="B6531">
        <v>7.5</v>
      </c>
      <c r="C6531" t="s">
        <v>1152</v>
      </c>
    </row>
    <row r="6532" spans="1:3" x14ac:dyDescent="0.45">
      <c r="A6532" t="s">
        <v>3434</v>
      </c>
      <c r="B6532">
        <v>6.6</v>
      </c>
      <c r="C6532" t="s">
        <v>565</v>
      </c>
    </row>
    <row r="6533" spans="1:3" x14ac:dyDescent="0.45">
      <c r="A6533" t="s">
        <v>3434</v>
      </c>
      <c r="B6533">
        <v>6.6</v>
      </c>
      <c r="C6533" t="s">
        <v>1152</v>
      </c>
    </row>
    <row r="6534" spans="1:3" x14ac:dyDescent="0.45">
      <c r="A6534" t="s">
        <v>3436</v>
      </c>
      <c r="B6534">
        <v>7.5</v>
      </c>
      <c r="C6534" t="s">
        <v>1152</v>
      </c>
    </row>
    <row r="6535" spans="1:3" x14ac:dyDescent="0.45">
      <c r="A6535" t="s">
        <v>3436</v>
      </c>
      <c r="B6535">
        <v>7.5</v>
      </c>
      <c r="C6535" t="s">
        <v>6203</v>
      </c>
    </row>
    <row r="6536" spans="1:3" x14ac:dyDescent="0.45">
      <c r="A6536" t="s">
        <v>3437</v>
      </c>
      <c r="B6536">
        <v>7.2</v>
      </c>
      <c r="C6536" t="s">
        <v>451</v>
      </c>
    </row>
    <row r="6537" spans="1:3" x14ac:dyDescent="0.45">
      <c r="A6537" t="s">
        <v>3437</v>
      </c>
      <c r="B6537">
        <v>7.2</v>
      </c>
      <c r="C6537" t="s">
        <v>565</v>
      </c>
    </row>
    <row r="6538" spans="1:3" x14ac:dyDescent="0.45">
      <c r="A6538" t="s">
        <v>3438</v>
      </c>
      <c r="B6538">
        <v>4.8</v>
      </c>
      <c r="C6538" t="s">
        <v>2124</v>
      </c>
    </row>
    <row r="6539" spans="1:3" x14ac:dyDescent="0.45">
      <c r="A6539" t="s">
        <v>3438</v>
      </c>
      <c r="B6539">
        <v>4.8</v>
      </c>
      <c r="C6539" t="s">
        <v>3302</v>
      </c>
    </row>
    <row r="6540" spans="1:3" x14ac:dyDescent="0.45">
      <c r="A6540" t="s">
        <v>3439</v>
      </c>
      <c r="B6540">
        <v>6.6</v>
      </c>
      <c r="C6540" t="s">
        <v>6206</v>
      </c>
    </row>
    <row r="6541" spans="1:3" x14ac:dyDescent="0.45">
      <c r="A6541" t="s">
        <v>3439</v>
      </c>
      <c r="B6541">
        <v>6.6</v>
      </c>
      <c r="C6541" t="s">
        <v>1152</v>
      </c>
    </row>
    <row r="6542" spans="1:3" x14ac:dyDescent="0.45">
      <c r="A6542" t="s">
        <v>3439</v>
      </c>
      <c r="B6542">
        <v>6.6</v>
      </c>
      <c r="C6542" t="s">
        <v>6203</v>
      </c>
    </row>
    <row r="6543" spans="1:3" x14ac:dyDescent="0.45">
      <c r="A6543" t="s">
        <v>3439</v>
      </c>
      <c r="B6543">
        <v>6.6</v>
      </c>
      <c r="C6543" t="s">
        <v>3302</v>
      </c>
    </row>
    <row r="6544" spans="1:3" x14ac:dyDescent="0.45">
      <c r="A6544" t="s">
        <v>3440</v>
      </c>
      <c r="B6544">
        <v>7.6</v>
      </c>
      <c r="C6544" t="s">
        <v>6208</v>
      </c>
    </row>
    <row r="6545" spans="1:3" x14ac:dyDescent="0.45">
      <c r="A6545" t="s">
        <v>3440</v>
      </c>
      <c r="B6545">
        <v>7.6</v>
      </c>
      <c r="C6545" t="s">
        <v>1152</v>
      </c>
    </row>
    <row r="6546" spans="1:3" x14ac:dyDescent="0.45">
      <c r="A6546" t="s">
        <v>3440</v>
      </c>
      <c r="B6546">
        <v>7.6</v>
      </c>
      <c r="C6546" t="s">
        <v>6204</v>
      </c>
    </row>
    <row r="6547" spans="1:3" x14ac:dyDescent="0.45">
      <c r="A6547" t="s">
        <v>3442</v>
      </c>
      <c r="B6547">
        <v>6.3</v>
      </c>
      <c r="C6547" t="s">
        <v>451</v>
      </c>
    </row>
    <row r="6548" spans="1:3" x14ac:dyDescent="0.45">
      <c r="A6548" t="s">
        <v>3442</v>
      </c>
      <c r="B6548">
        <v>6.3</v>
      </c>
      <c r="C6548" t="s">
        <v>320</v>
      </c>
    </row>
    <row r="6549" spans="1:3" x14ac:dyDescent="0.45">
      <c r="A6549" t="s">
        <v>3442</v>
      </c>
      <c r="B6549">
        <v>6.3</v>
      </c>
      <c r="C6549" t="s">
        <v>1152</v>
      </c>
    </row>
    <row r="6550" spans="1:3" x14ac:dyDescent="0.45">
      <c r="A6550" t="s">
        <v>3442</v>
      </c>
      <c r="B6550">
        <v>6.3</v>
      </c>
      <c r="C6550" t="s">
        <v>6203</v>
      </c>
    </row>
    <row r="6551" spans="1:3" x14ac:dyDescent="0.45">
      <c r="A6551" t="s">
        <v>3444</v>
      </c>
      <c r="B6551">
        <v>5.5</v>
      </c>
      <c r="C6551" t="s">
        <v>2124</v>
      </c>
    </row>
    <row r="6552" spans="1:3" x14ac:dyDescent="0.45">
      <c r="A6552" t="s">
        <v>3446</v>
      </c>
      <c r="B6552">
        <v>6.3</v>
      </c>
      <c r="C6552" t="s">
        <v>320</v>
      </c>
    </row>
    <row r="6553" spans="1:3" x14ac:dyDescent="0.45">
      <c r="A6553" t="s">
        <v>3446</v>
      </c>
      <c r="B6553">
        <v>6.3</v>
      </c>
      <c r="C6553" t="s">
        <v>565</v>
      </c>
    </row>
    <row r="6554" spans="1:3" x14ac:dyDescent="0.45">
      <c r="A6554" t="s">
        <v>3448</v>
      </c>
      <c r="B6554">
        <v>6.5</v>
      </c>
      <c r="C6554" t="s">
        <v>6206</v>
      </c>
    </row>
    <row r="6555" spans="1:3" x14ac:dyDescent="0.45">
      <c r="A6555" t="s">
        <v>3448</v>
      </c>
      <c r="B6555">
        <v>6.5</v>
      </c>
      <c r="C6555" t="s">
        <v>1152</v>
      </c>
    </row>
    <row r="6556" spans="1:3" x14ac:dyDescent="0.45">
      <c r="A6556" t="s">
        <v>3448</v>
      </c>
      <c r="B6556">
        <v>6.5</v>
      </c>
      <c r="C6556" t="s">
        <v>6203</v>
      </c>
    </row>
    <row r="6557" spans="1:3" x14ac:dyDescent="0.45">
      <c r="A6557" t="s">
        <v>3448</v>
      </c>
      <c r="B6557">
        <v>6.5</v>
      </c>
      <c r="C6557" t="s">
        <v>3302</v>
      </c>
    </row>
    <row r="6558" spans="1:3" x14ac:dyDescent="0.45">
      <c r="A6558" t="s">
        <v>3449</v>
      </c>
      <c r="B6558">
        <v>6.9</v>
      </c>
      <c r="C6558" t="s">
        <v>1152</v>
      </c>
    </row>
    <row r="6559" spans="1:3" x14ac:dyDescent="0.45">
      <c r="A6559" t="s">
        <v>3449</v>
      </c>
      <c r="B6559">
        <v>6.9</v>
      </c>
      <c r="C6559" t="s">
        <v>3302</v>
      </c>
    </row>
    <row r="6560" spans="1:3" x14ac:dyDescent="0.45">
      <c r="A6560" t="s">
        <v>3450</v>
      </c>
      <c r="B6560">
        <v>7.6</v>
      </c>
      <c r="C6560" t="s">
        <v>565</v>
      </c>
    </row>
    <row r="6561" spans="1:3" x14ac:dyDescent="0.45">
      <c r="A6561" t="s">
        <v>3450</v>
      </c>
      <c r="B6561">
        <v>7.6</v>
      </c>
      <c r="C6561" t="s">
        <v>1152</v>
      </c>
    </row>
    <row r="6562" spans="1:3" x14ac:dyDescent="0.45">
      <c r="A6562" t="s">
        <v>3450</v>
      </c>
      <c r="B6562">
        <v>7.6</v>
      </c>
      <c r="C6562" t="s">
        <v>6209</v>
      </c>
    </row>
    <row r="6563" spans="1:3" x14ac:dyDescent="0.45">
      <c r="A6563" t="s">
        <v>3450</v>
      </c>
      <c r="B6563">
        <v>7.6</v>
      </c>
      <c r="C6563" t="s">
        <v>5546</v>
      </c>
    </row>
    <row r="6564" spans="1:3" x14ac:dyDescent="0.45">
      <c r="A6564" t="s">
        <v>3451</v>
      </c>
      <c r="B6564">
        <v>6.1</v>
      </c>
      <c r="C6564" t="s">
        <v>6206</v>
      </c>
    </row>
    <row r="6565" spans="1:3" x14ac:dyDescent="0.45">
      <c r="A6565" t="s">
        <v>3451</v>
      </c>
      <c r="B6565">
        <v>6.1</v>
      </c>
      <c r="C6565" t="s">
        <v>1152</v>
      </c>
    </row>
    <row r="6566" spans="1:3" x14ac:dyDescent="0.45">
      <c r="A6566" t="s">
        <v>3451</v>
      </c>
      <c r="B6566">
        <v>6.1</v>
      </c>
      <c r="C6566" t="s">
        <v>3302</v>
      </c>
    </row>
    <row r="6567" spans="1:3" x14ac:dyDescent="0.45">
      <c r="A6567" t="s">
        <v>3452</v>
      </c>
      <c r="B6567">
        <v>7.3</v>
      </c>
      <c r="C6567" t="s">
        <v>6206</v>
      </c>
    </row>
    <row r="6568" spans="1:3" x14ac:dyDescent="0.45">
      <c r="A6568" t="s">
        <v>3452</v>
      </c>
      <c r="B6568">
        <v>7.3</v>
      </c>
      <c r="C6568" t="s">
        <v>1152</v>
      </c>
    </row>
    <row r="6569" spans="1:3" x14ac:dyDescent="0.45">
      <c r="A6569" t="s">
        <v>3452</v>
      </c>
      <c r="B6569">
        <v>7.3</v>
      </c>
      <c r="C6569" t="s">
        <v>5546</v>
      </c>
    </row>
    <row r="6570" spans="1:3" x14ac:dyDescent="0.45">
      <c r="A6570" t="s">
        <v>3452</v>
      </c>
      <c r="B6570">
        <v>7.3</v>
      </c>
      <c r="C6570" t="s">
        <v>3302</v>
      </c>
    </row>
    <row r="6571" spans="1:3" x14ac:dyDescent="0.45">
      <c r="A6571" t="s">
        <v>3453</v>
      </c>
      <c r="B6571">
        <v>8.3000000000000007</v>
      </c>
      <c r="C6571" t="s">
        <v>1152</v>
      </c>
    </row>
    <row r="6572" spans="1:3" x14ac:dyDescent="0.45">
      <c r="A6572" t="s">
        <v>3453</v>
      </c>
      <c r="B6572">
        <v>8.3000000000000007</v>
      </c>
      <c r="C6572" t="s">
        <v>6199</v>
      </c>
    </row>
    <row r="6573" spans="1:3" x14ac:dyDescent="0.45">
      <c r="A6573" t="s">
        <v>3453</v>
      </c>
      <c r="B6573">
        <v>8.3000000000000007</v>
      </c>
      <c r="C6573" t="s">
        <v>5546</v>
      </c>
    </row>
    <row r="6574" spans="1:3" x14ac:dyDescent="0.45">
      <c r="A6574" t="s">
        <v>3453</v>
      </c>
      <c r="B6574">
        <v>8.3000000000000007</v>
      </c>
      <c r="C6574" t="s">
        <v>3824</v>
      </c>
    </row>
    <row r="6575" spans="1:3" x14ac:dyDescent="0.45">
      <c r="A6575" t="s">
        <v>3454</v>
      </c>
      <c r="B6575">
        <v>5.8</v>
      </c>
      <c r="C6575" t="s">
        <v>565</v>
      </c>
    </row>
    <row r="6576" spans="1:3" x14ac:dyDescent="0.45">
      <c r="A6576" t="s">
        <v>3454</v>
      </c>
      <c r="B6576">
        <v>5.8</v>
      </c>
      <c r="C6576" t="s">
        <v>6201</v>
      </c>
    </row>
    <row r="6577" spans="1:3" x14ac:dyDescent="0.45">
      <c r="A6577" t="s">
        <v>3454</v>
      </c>
      <c r="B6577">
        <v>5.8</v>
      </c>
      <c r="C6577" t="s">
        <v>5546</v>
      </c>
    </row>
    <row r="6578" spans="1:3" x14ac:dyDescent="0.45">
      <c r="A6578" t="s">
        <v>3455</v>
      </c>
      <c r="B6578">
        <v>6.8</v>
      </c>
      <c r="C6578" t="s">
        <v>451</v>
      </c>
    </row>
    <row r="6579" spans="1:3" x14ac:dyDescent="0.45">
      <c r="A6579" t="s">
        <v>3455</v>
      </c>
      <c r="B6579">
        <v>6.8</v>
      </c>
      <c r="C6579" t="s">
        <v>6206</v>
      </c>
    </row>
    <row r="6580" spans="1:3" x14ac:dyDescent="0.45">
      <c r="A6580" t="s">
        <v>3455</v>
      </c>
      <c r="B6580">
        <v>6.8</v>
      </c>
      <c r="C6580" t="s">
        <v>1152</v>
      </c>
    </row>
    <row r="6581" spans="1:3" x14ac:dyDescent="0.45">
      <c r="A6581" t="s">
        <v>3455</v>
      </c>
      <c r="B6581">
        <v>6.8</v>
      </c>
      <c r="C6581" t="s">
        <v>3302</v>
      </c>
    </row>
    <row r="6582" spans="1:3" x14ac:dyDescent="0.45">
      <c r="A6582" t="s">
        <v>3456</v>
      </c>
      <c r="B6582">
        <v>7</v>
      </c>
      <c r="C6582" t="s">
        <v>451</v>
      </c>
    </row>
    <row r="6583" spans="1:3" x14ac:dyDescent="0.45">
      <c r="A6583" t="s">
        <v>3456</v>
      </c>
      <c r="B6583">
        <v>7</v>
      </c>
      <c r="C6583" t="s">
        <v>565</v>
      </c>
    </row>
    <row r="6584" spans="1:3" x14ac:dyDescent="0.45">
      <c r="A6584" t="s">
        <v>3456</v>
      </c>
      <c r="B6584">
        <v>7</v>
      </c>
      <c r="C6584" t="s">
        <v>3824</v>
      </c>
    </row>
    <row r="6585" spans="1:3" x14ac:dyDescent="0.45">
      <c r="A6585" t="s">
        <v>3459</v>
      </c>
      <c r="B6585">
        <v>5.9</v>
      </c>
      <c r="C6585" t="s">
        <v>565</v>
      </c>
    </row>
    <row r="6586" spans="1:3" x14ac:dyDescent="0.45">
      <c r="A6586" t="s">
        <v>3459</v>
      </c>
      <c r="B6586">
        <v>5.9</v>
      </c>
      <c r="C6586" t="s">
        <v>6206</v>
      </c>
    </row>
    <row r="6587" spans="1:3" x14ac:dyDescent="0.45">
      <c r="A6587" t="s">
        <v>3459</v>
      </c>
      <c r="B6587">
        <v>5.9</v>
      </c>
      <c r="C6587" t="s">
        <v>6201</v>
      </c>
    </row>
    <row r="6588" spans="1:3" x14ac:dyDescent="0.45">
      <c r="A6588" t="s">
        <v>3459</v>
      </c>
      <c r="B6588">
        <v>5.9</v>
      </c>
      <c r="C6588" t="s">
        <v>6203</v>
      </c>
    </row>
    <row r="6589" spans="1:3" x14ac:dyDescent="0.45">
      <c r="A6589" t="s">
        <v>3459</v>
      </c>
      <c r="B6589">
        <v>5.9</v>
      </c>
      <c r="C6589" t="s">
        <v>5546</v>
      </c>
    </row>
    <row r="6590" spans="1:3" x14ac:dyDescent="0.45">
      <c r="A6590" t="s">
        <v>3459</v>
      </c>
      <c r="B6590">
        <v>5.9</v>
      </c>
      <c r="C6590" t="s">
        <v>3302</v>
      </c>
    </row>
    <row r="6591" spans="1:3" x14ac:dyDescent="0.45">
      <c r="A6591" t="s">
        <v>3461</v>
      </c>
      <c r="B6591">
        <v>6.5</v>
      </c>
      <c r="C6591" t="s">
        <v>451</v>
      </c>
    </row>
    <row r="6592" spans="1:3" x14ac:dyDescent="0.45">
      <c r="A6592" t="s">
        <v>3461</v>
      </c>
      <c r="B6592">
        <v>6.5</v>
      </c>
      <c r="C6592" t="s">
        <v>2124</v>
      </c>
    </row>
    <row r="6593" spans="1:3" x14ac:dyDescent="0.45">
      <c r="A6593" t="s">
        <v>3461</v>
      </c>
      <c r="B6593">
        <v>6.5</v>
      </c>
      <c r="C6593" t="s">
        <v>3824</v>
      </c>
    </row>
    <row r="6594" spans="1:3" x14ac:dyDescent="0.45">
      <c r="A6594" t="s">
        <v>3461</v>
      </c>
      <c r="B6594">
        <v>6.5</v>
      </c>
      <c r="C6594" t="s">
        <v>3302</v>
      </c>
    </row>
    <row r="6595" spans="1:3" x14ac:dyDescent="0.45">
      <c r="A6595" t="s">
        <v>3463</v>
      </c>
      <c r="B6595">
        <v>6.4</v>
      </c>
      <c r="C6595" t="s">
        <v>565</v>
      </c>
    </row>
    <row r="6596" spans="1:3" x14ac:dyDescent="0.45">
      <c r="A6596" t="s">
        <v>3463</v>
      </c>
      <c r="B6596">
        <v>6.4</v>
      </c>
      <c r="C6596" t="s">
        <v>5546</v>
      </c>
    </row>
    <row r="6597" spans="1:3" x14ac:dyDescent="0.45">
      <c r="A6597" t="s">
        <v>3465</v>
      </c>
      <c r="B6597">
        <v>5.8</v>
      </c>
      <c r="C6597" t="s">
        <v>320</v>
      </c>
    </row>
    <row r="6598" spans="1:3" x14ac:dyDescent="0.45">
      <c r="A6598" t="s">
        <v>3465</v>
      </c>
      <c r="B6598">
        <v>5.8</v>
      </c>
      <c r="C6598" t="s">
        <v>565</v>
      </c>
    </row>
    <row r="6599" spans="1:3" x14ac:dyDescent="0.45">
      <c r="A6599" t="s">
        <v>3465</v>
      </c>
      <c r="B6599">
        <v>5.8</v>
      </c>
      <c r="C6599" t="s">
        <v>6201</v>
      </c>
    </row>
    <row r="6600" spans="1:3" x14ac:dyDescent="0.45">
      <c r="A6600" t="s">
        <v>3465</v>
      </c>
      <c r="B6600">
        <v>5.8</v>
      </c>
      <c r="C6600" t="s">
        <v>5546</v>
      </c>
    </row>
    <row r="6601" spans="1:3" x14ac:dyDescent="0.45">
      <c r="A6601" t="s">
        <v>3467</v>
      </c>
      <c r="B6601">
        <v>5.0999999999999996</v>
      </c>
      <c r="C6601" t="s">
        <v>2124</v>
      </c>
    </row>
    <row r="6602" spans="1:3" x14ac:dyDescent="0.45">
      <c r="A6602" t="s">
        <v>3467</v>
      </c>
      <c r="B6602">
        <v>5.0999999999999996</v>
      </c>
      <c r="C6602" t="s">
        <v>3302</v>
      </c>
    </row>
    <row r="6603" spans="1:3" x14ac:dyDescent="0.45">
      <c r="A6603" t="s">
        <v>3469</v>
      </c>
      <c r="B6603">
        <v>6.8</v>
      </c>
      <c r="C6603" t="s">
        <v>451</v>
      </c>
    </row>
    <row r="6604" spans="1:3" x14ac:dyDescent="0.45">
      <c r="A6604" t="s">
        <v>3469</v>
      </c>
      <c r="B6604">
        <v>6.8</v>
      </c>
      <c r="C6604" t="s">
        <v>320</v>
      </c>
    </row>
    <row r="6605" spans="1:3" x14ac:dyDescent="0.45">
      <c r="A6605" t="s">
        <v>3469</v>
      </c>
      <c r="B6605">
        <v>6.8</v>
      </c>
      <c r="C6605" t="s">
        <v>1152</v>
      </c>
    </row>
    <row r="6606" spans="1:3" x14ac:dyDescent="0.45">
      <c r="A6606" t="s">
        <v>3469</v>
      </c>
      <c r="B6606">
        <v>6.8</v>
      </c>
      <c r="C6606" t="s">
        <v>5546</v>
      </c>
    </row>
    <row r="6607" spans="1:3" x14ac:dyDescent="0.45">
      <c r="A6607" t="s">
        <v>3469</v>
      </c>
      <c r="B6607">
        <v>6.8</v>
      </c>
      <c r="C6607" t="s">
        <v>4585</v>
      </c>
    </row>
    <row r="6608" spans="1:3" x14ac:dyDescent="0.45">
      <c r="A6608" t="s">
        <v>3471</v>
      </c>
      <c r="B6608">
        <v>5.3</v>
      </c>
      <c r="C6608" t="s">
        <v>320</v>
      </c>
    </row>
    <row r="6609" spans="1:3" x14ac:dyDescent="0.45">
      <c r="A6609" t="s">
        <v>3471</v>
      </c>
      <c r="B6609">
        <v>5.3</v>
      </c>
      <c r="C6609" t="s">
        <v>6200</v>
      </c>
    </row>
    <row r="6610" spans="1:3" x14ac:dyDescent="0.45">
      <c r="A6610" t="s">
        <v>3471</v>
      </c>
      <c r="B6610">
        <v>5.3</v>
      </c>
      <c r="C6610" t="s">
        <v>565</v>
      </c>
    </row>
    <row r="6611" spans="1:3" x14ac:dyDescent="0.45">
      <c r="A6611" t="s">
        <v>3471</v>
      </c>
      <c r="B6611">
        <v>5.3</v>
      </c>
      <c r="C6611" t="s">
        <v>6201</v>
      </c>
    </row>
    <row r="6612" spans="1:3" x14ac:dyDescent="0.45">
      <c r="A6612" t="s">
        <v>3471</v>
      </c>
      <c r="B6612">
        <v>5.3</v>
      </c>
      <c r="C6612" t="s">
        <v>5546</v>
      </c>
    </row>
    <row r="6613" spans="1:3" x14ac:dyDescent="0.45">
      <c r="A6613" t="s">
        <v>3472</v>
      </c>
      <c r="B6613">
        <v>5.3</v>
      </c>
      <c r="C6613" t="s">
        <v>451</v>
      </c>
    </row>
    <row r="6614" spans="1:3" x14ac:dyDescent="0.45">
      <c r="A6614" t="s">
        <v>3472</v>
      </c>
      <c r="B6614">
        <v>5.3</v>
      </c>
      <c r="C6614" t="s">
        <v>6199</v>
      </c>
    </row>
    <row r="6615" spans="1:3" x14ac:dyDescent="0.45">
      <c r="A6615" t="s">
        <v>3472</v>
      </c>
      <c r="B6615">
        <v>5.3</v>
      </c>
      <c r="C6615" t="s">
        <v>2124</v>
      </c>
    </row>
    <row r="6616" spans="1:3" x14ac:dyDescent="0.45">
      <c r="A6616" t="s">
        <v>3472</v>
      </c>
      <c r="B6616">
        <v>5.3</v>
      </c>
      <c r="C6616" t="s">
        <v>3302</v>
      </c>
    </row>
    <row r="6617" spans="1:3" x14ac:dyDescent="0.45">
      <c r="A6617" t="s">
        <v>3473</v>
      </c>
      <c r="B6617">
        <v>4.9000000000000004</v>
      </c>
      <c r="C6617" t="s">
        <v>565</v>
      </c>
    </row>
    <row r="6618" spans="1:3" x14ac:dyDescent="0.45">
      <c r="A6618" t="s">
        <v>3473</v>
      </c>
      <c r="B6618">
        <v>4.9000000000000004</v>
      </c>
      <c r="C6618" t="s">
        <v>6201</v>
      </c>
    </row>
    <row r="6619" spans="1:3" x14ac:dyDescent="0.45">
      <c r="A6619" t="s">
        <v>3473</v>
      </c>
      <c r="B6619">
        <v>4.9000000000000004</v>
      </c>
      <c r="C6619" t="s">
        <v>6199</v>
      </c>
    </row>
    <row r="6620" spans="1:3" x14ac:dyDescent="0.45">
      <c r="A6620" t="s">
        <v>3474</v>
      </c>
      <c r="B6620">
        <v>6.8</v>
      </c>
      <c r="C6620" t="s">
        <v>565</v>
      </c>
    </row>
    <row r="6621" spans="1:3" x14ac:dyDescent="0.45">
      <c r="A6621" t="s">
        <v>3474</v>
      </c>
      <c r="B6621">
        <v>6.8</v>
      </c>
      <c r="C6621" t="s">
        <v>6206</v>
      </c>
    </row>
    <row r="6622" spans="1:3" x14ac:dyDescent="0.45">
      <c r="A6622" t="s">
        <v>3474</v>
      </c>
      <c r="B6622">
        <v>6.8</v>
      </c>
      <c r="C6622" t="s">
        <v>1152</v>
      </c>
    </row>
    <row r="6623" spans="1:3" x14ac:dyDescent="0.45">
      <c r="A6623" t="s">
        <v>3477</v>
      </c>
      <c r="B6623">
        <v>7.1</v>
      </c>
      <c r="C6623" t="s">
        <v>320</v>
      </c>
    </row>
    <row r="6624" spans="1:3" x14ac:dyDescent="0.45">
      <c r="A6624" t="s">
        <v>3477</v>
      </c>
      <c r="B6624">
        <v>7.1</v>
      </c>
      <c r="C6624" t="s">
        <v>6206</v>
      </c>
    </row>
    <row r="6625" spans="1:3" x14ac:dyDescent="0.45">
      <c r="A6625" t="s">
        <v>3477</v>
      </c>
      <c r="B6625">
        <v>7.1</v>
      </c>
      <c r="C6625" t="s">
        <v>6203</v>
      </c>
    </row>
    <row r="6626" spans="1:3" x14ac:dyDescent="0.45">
      <c r="A6626" t="s">
        <v>3477</v>
      </c>
      <c r="B6626">
        <v>7.1</v>
      </c>
      <c r="C6626" t="s">
        <v>3824</v>
      </c>
    </row>
    <row r="6627" spans="1:3" x14ac:dyDescent="0.45">
      <c r="A6627" t="s">
        <v>3477</v>
      </c>
      <c r="B6627">
        <v>7.1</v>
      </c>
      <c r="C6627" t="s">
        <v>3302</v>
      </c>
    </row>
    <row r="6628" spans="1:3" x14ac:dyDescent="0.45">
      <c r="A6628" t="s">
        <v>3480</v>
      </c>
      <c r="B6628">
        <v>6.1</v>
      </c>
      <c r="C6628" t="s">
        <v>451</v>
      </c>
    </row>
    <row r="6629" spans="1:3" x14ac:dyDescent="0.45">
      <c r="A6629" t="s">
        <v>3480</v>
      </c>
      <c r="B6629">
        <v>6.1</v>
      </c>
      <c r="C6629" t="s">
        <v>2124</v>
      </c>
    </row>
    <row r="6630" spans="1:3" x14ac:dyDescent="0.45">
      <c r="A6630" t="s">
        <v>3480</v>
      </c>
      <c r="B6630">
        <v>6.1</v>
      </c>
      <c r="C6630" t="s">
        <v>3302</v>
      </c>
    </row>
    <row r="6631" spans="1:3" x14ac:dyDescent="0.45">
      <c r="A6631" t="s">
        <v>3482</v>
      </c>
      <c r="B6631">
        <v>8.5</v>
      </c>
      <c r="C6631" t="s">
        <v>2124</v>
      </c>
    </row>
    <row r="6632" spans="1:3" x14ac:dyDescent="0.45">
      <c r="A6632" t="s">
        <v>3482</v>
      </c>
      <c r="B6632">
        <v>8.5</v>
      </c>
      <c r="C6632" t="s">
        <v>6203</v>
      </c>
    </row>
    <row r="6633" spans="1:3" x14ac:dyDescent="0.45">
      <c r="A6633" t="s">
        <v>3482</v>
      </c>
      <c r="B6633">
        <v>8.5</v>
      </c>
      <c r="C6633" t="s">
        <v>3302</v>
      </c>
    </row>
    <row r="6634" spans="1:3" x14ac:dyDescent="0.45">
      <c r="A6634" t="s">
        <v>3483</v>
      </c>
      <c r="B6634">
        <v>5.9</v>
      </c>
      <c r="C6634" t="s">
        <v>565</v>
      </c>
    </row>
    <row r="6635" spans="1:3" x14ac:dyDescent="0.45">
      <c r="A6635" t="s">
        <v>3483</v>
      </c>
      <c r="B6635">
        <v>5.9</v>
      </c>
      <c r="C6635" t="s">
        <v>5546</v>
      </c>
    </row>
    <row r="6636" spans="1:3" x14ac:dyDescent="0.45">
      <c r="A6636" t="s">
        <v>3485</v>
      </c>
      <c r="B6636">
        <v>6.3</v>
      </c>
      <c r="C6636" t="s">
        <v>1152</v>
      </c>
    </row>
    <row r="6637" spans="1:3" x14ac:dyDescent="0.45">
      <c r="A6637" t="s">
        <v>3485</v>
      </c>
      <c r="B6637">
        <v>6.3</v>
      </c>
      <c r="C6637" t="s">
        <v>5546</v>
      </c>
    </row>
    <row r="6638" spans="1:3" x14ac:dyDescent="0.45">
      <c r="A6638" t="s">
        <v>3486</v>
      </c>
      <c r="B6638">
        <v>5.9</v>
      </c>
      <c r="C6638" t="s">
        <v>565</v>
      </c>
    </row>
    <row r="6639" spans="1:3" x14ac:dyDescent="0.45">
      <c r="A6639" t="s">
        <v>3486</v>
      </c>
      <c r="B6639">
        <v>5.9</v>
      </c>
      <c r="C6639" t="s">
        <v>1152</v>
      </c>
    </row>
    <row r="6640" spans="1:3" x14ac:dyDescent="0.45">
      <c r="A6640" t="s">
        <v>3488</v>
      </c>
      <c r="B6640">
        <v>5.4</v>
      </c>
      <c r="C6640" t="s">
        <v>565</v>
      </c>
    </row>
    <row r="6641" spans="1:3" x14ac:dyDescent="0.45">
      <c r="A6641" t="s">
        <v>3490</v>
      </c>
      <c r="B6641">
        <v>6.9</v>
      </c>
      <c r="C6641" t="s">
        <v>565</v>
      </c>
    </row>
    <row r="6642" spans="1:3" x14ac:dyDescent="0.45">
      <c r="A6642" t="s">
        <v>3490</v>
      </c>
      <c r="B6642">
        <v>6.9</v>
      </c>
      <c r="C6642" t="s">
        <v>1152</v>
      </c>
    </row>
    <row r="6643" spans="1:3" x14ac:dyDescent="0.45">
      <c r="A6643" t="s">
        <v>3490</v>
      </c>
      <c r="B6643">
        <v>6.9</v>
      </c>
      <c r="C6643" t="s">
        <v>6201</v>
      </c>
    </row>
    <row r="6644" spans="1:3" x14ac:dyDescent="0.45">
      <c r="A6644" t="s">
        <v>3492</v>
      </c>
      <c r="B6644">
        <v>7.5</v>
      </c>
      <c r="C6644" t="s">
        <v>1152</v>
      </c>
    </row>
    <row r="6645" spans="1:3" x14ac:dyDescent="0.45">
      <c r="A6645" t="s">
        <v>3494</v>
      </c>
      <c r="B6645">
        <v>8.1999999999999993</v>
      </c>
      <c r="C6645" t="s">
        <v>320</v>
      </c>
    </row>
    <row r="6646" spans="1:3" x14ac:dyDescent="0.45">
      <c r="A6646" t="s">
        <v>3494</v>
      </c>
      <c r="B6646">
        <v>8.1999999999999993</v>
      </c>
      <c r="C6646" t="s">
        <v>6208</v>
      </c>
    </row>
    <row r="6647" spans="1:3" x14ac:dyDescent="0.45">
      <c r="A6647" t="s">
        <v>3494</v>
      </c>
      <c r="B6647">
        <v>8.1999999999999993</v>
      </c>
      <c r="C6647" t="s">
        <v>1152</v>
      </c>
    </row>
    <row r="6648" spans="1:3" x14ac:dyDescent="0.45">
      <c r="A6648" t="s">
        <v>3495</v>
      </c>
      <c r="B6648">
        <v>5.9</v>
      </c>
      <c r="C6648" t="s">
        <v>565</v>
      </c>
    </row>
    <row r="6649" spans="1:3" x14ac:dyDescent="0.45">
      <c r="A6649" t="s">
        <v>3498</v>
      </c>
      <c r="B6649">
        <v>5</v>
      </c>
      <c r="C6649" t="s">
        <v>320</v>
      </c>
    </row>
    <row r="6650" spans="1:3" x14ac:dyDescent="0.45">
      <c r="A6650" t="s">
        <v>3498</v>
      </c>
      <c r="B6650">
        <v>5</v>
      </c>
      <c r="C6650" t="s">
        <v>1152</v>
      </c>
    </row>
    <row r="6651" spans="1:3" x14ac:dyDescent="0.45">
      <c r="A6651" t="s">
        <v>3498</v>
      </c>
      <c r="B6651">
        <v>5</v>
      </c>
      <c r="C6651" t="s">
        <v>2124</v>
      </c>
    </row>
    <row r="6652" spans="1:3" x14ac:dyDescent="0.45">
      <c r="A6652" t="s">
        <v>3498</v>
      </c>
      <c r="B6652">
        <v>5</v>
      </c>
      <c r="C6652" t="s">
        <v>6203</v>
      </c>
    </row>
    <row r="6653" spans="1:3" x14ac:dyDescent="0.45">
      <c r="A6653" t="s">
        <v>3498</v>
      </c>
      <c r="B6653">
        <v>5</v>
      </c>
      <c r="C6653" t="s">
        <v>3302</v>
      </c>
    </row>
    <row r="6654" spans="1:3" x14ac:dyDescent="0.45">
      <c r="A6654" t="s">
        <v>3500</v>
      </c>
      <c r="B6654">
        <v>7.3</v>
      </c>
      <c r="C6654" t="s">
        <v>6206</v>
      </c>
    </row>
    <row r="6655" spans="1:3" x14ac:dyDescent="0.45">
      <c r="A6655" t="s">
        <v>3500</v>
      </c>
      <c r="B6655">
        <v>7.3</v>
      </c>
      <c r="C6655" t="s">
        <v>6199</v>
      </c>
    </row>
    <row r="6656" spans="1:3" x14ac:dyDescent="0.45">
      <c r="A6656" t="s">
        <v>3500</v>
      </c>
      <c r="B6656">
        <v>7.3</v>
      </c>
      <c r="C6656" t="s">
        <v>2124</v>
      </c>
    </row>
    <row r="6657" spans="1:3" x14ac:dyDescent="0.45">
      <c r="A6657" t="s">
        <v>3503</v>
      </c>
      <c r="B6657">
        <v>6.4</v>
      </c>
      <c r="C6657" t="s">
        <v>6200</v>
      </c>
    </row>
    <row r="6658" spans="1:3" x14ac:dyDescent="0.45">
      <c r="A6658" t="s">
        <v>3503</v>
      </c>
      <c r="B6658">
        <v>6.4</v>
      </c>
      <c r="C6658" t="s">
        <v>6201</v>
      </c>
    </row>
    <row r="6659" spans="1:3" x14ac:dyDescent="0.45">
      <c r="A6659" t="s">
        <v>3503</v>
      </c>
      <c r="B6659">
        <v>6.4</v>
      </c>
      <c r="C6659" t="s">
        <v>6199</v>
      </c>
    </row>
    <row r="6660" spans="1:3" x14ac:dyDescent="0.45">
      <c r="A6660" t="s">
        <v>3503</v>
      </c>
      <c r="B6660">
        <v>6.4</v>
      </c>
      <c r="C6660" t="s">
        <v>6203</v>
      </c>
    </row>
    <row r="6661" spans="1:3" x14ac:dyDescent="0.45">
      <c r="A6661" t="s">
        <v>3504</v>
      </c>
      <c r="B6661">
        <v>6.6</v>
      </c>
      <c r="C6661" t="s">
        <v>565</v>
      </c>
    </row>
    <row r="6662" spans="1:3" x14ac:dyDescent="0.45">
      <c r="A6662" t="s">
        <v>3504</v>
      </c>
      <c r="B6662">
        <v>6.6</v>
      </c>
      <c r="C6662" t="s">
        <v>1152</v>
      </c>
    </row>
    <row r="6663" spans="1:3" x14ac:dyDescent="0.45">
      <c r="A6663" t="s">
        <v>3504</v>
      </c>
      <c r="B6663">
        <v>6.6</v>
      </c>
      <c r="C6663" t="s">
        <v>5546</v>
      </c>
    </row>
    <row r="6664" spans="1:3" x14ac:dyDescent="0.45">
      <c r="A6664" t="s">
        <v>3507</v>
      </c>
      <c r="B6664">
        <v>7.8</v>
      </c>
      <c r="C6664" t="s">
        <v>451</v>
      </c>
    </row>
    <row r="6665" spans="1:3" x14ac:dyDescent="0.45">
      <c r="A6665" t="s">
        <v>3507</v>
      </c>
      <c r="B6665">
        <v>7.8</v>
      </c>
      <c r="C6665" t="s">
        <v>565</v>
      </c>
    </row>
    <row r="6666" spans="1:3" x14ac:dyDescent="0.45">
      <c r="A6666" t="s">
        <v>3507</v>
      </c>
      <c r="B6666">
        <v>7.8</v>
      </c>
      <c r="C6666" t="s">
        <v>6206</v>
      </c>
    </row>
    <row r="6667" spans="1:3" x14ac:dyDescent="0.45">
      <c r="A6667" t="s">
        <v>3507</v>
      </c>
      <c r="B6667">
        <v>7.8</v>
      </c>
      <c r="C6667" t="s">
        <v>6199</v>
      </c>
    </row>
    <row r="6668" spans="1:3" x14ac:dyDescent="0.45">
      <c r="A6668" t="s">
        <v>3510</v>
      </c>
      <c r="B6668">
        <v>4</v>
      </c>
      <c r="C6668" t="s">
        <v>565</v>
      </c>
    </row>
    <row r="6669" spans="1:3" x14ac:dyDescent="0.45">
      <c r="A6669" t="s">
        <v>3510</v>
      </c>
      <c r="B6669">
        <v>4</v>
      </c>
      <c r="C6669" t="s">
        <v>6201</v>
      </c>
    </row>
    <row r="6670" spans="1:3" x14ac:dyDescent="0.45">
      <c r="A6670" t="s">
        <v>3510</v>
      </c>
      <c r="B6670">
        <v>4</v>
      </c>
      <c r="C6670" t="s">
        <v>6209</v>
      </c>
    </row>
    <row r="6671" spans="1:3" x14ac:dyDescent="0.45">
      <c r="A6671" t="s">
        <v>3510</v>
      </c>
      <c r="B6671">
        <v>4</v>
      </c>
      <c r="C6671" t="s">
        <v>6202</v>
      </c>
    </row>
    <row r="6672" spans="1:3" x14ac:dyDescent="0.45">
      <c r="A6672" t="s">
        <v>3511</v>
      </c>
      <c r="B6672">
        <v>7.6</v>
      </c>
      <c r="C6672" t="s">
        <v>1152</v>
      </c>
    </row>
    <row r="6673" spans="1:3" x14ac:dyDescent="0.45">
      <c r="A6673" t="s">
        <v>3513</v>
      </c>
      <c r="B6673">
        <v>7.7</v>
      </c>
      <c r="C6673" t="s">
        <v>1152</v>
      </c>
    </row>
    <row r="6674" spans="1:3" x14ac:dyDescent="0.45">
      <c r="A6674" t="s">
        <v>3515</v>
      </c>
      <c r="B6674">
        <v>5.8</v>
      </c>
      <c r="C6674" t="s">
        <v>451</v>
      </c>
    </row>
    <row r="6675" spans="1:3" x14ac:dyDescent="0.45">
      <c r="A6675" t="s">
        <v>3515</v>
      </c>
      <c r="B6675">
        <v>5.8</v>
      </c>
      <c r="C6675" t="s">
        <v>6206</v>
      </c>
    </row>
    <row r="6676" spans="1:3" x14ac:dyDescent="0.45">
      <c r="A6676" t="s">
        <v>3515</v>
      </c>
      <c r="B6676">
        <v>5.8</v>
      </c>
      <c r="C6676" t="s">
        <v>1152</v>
      </c>
    </row>
    <row r="6677" spans="1:3" x14ac:dyDescent="0.45">
      <c r="A6677" t="s">
        <v>3515</v>
      </c>
      <c r="B6677">
        <v>5.8</v>
      </c>
      <c r="C6677" t="s">
        <v>3302</v>
      </c>
    </row>
    <row r="6678" spans="1:3" x14ac:dyDescent="0.45">
      <c r="A6678" t="s">
        <v>3517</v>
      </c>
      <c r="B6678">
        <v>5.6</v>
      </c>
      <c r="C6678" t="s">
        <v>565</v>
      </c>
    </row>
    <row r="6679" spans="1:3" x14ac:dyDescent="0.45">
      <c r="A6679" t="s">
        <v>3517</v>
      </c>
      <c r="B6679">
        <v>5.6</v>
      </c>
      <c r="C6679" t="s">
        <v>5546</v>
      </c>
    </row>
    <row r="6680" spans="1:3" x14ac:dyDescent="0.45">
      <c r="A6680" t="s">
        <v>3519</v>
      </c>
      <c r="B6680">
        <v>5.3</v>
      </c>
      <c r="C6680" t="s">
        <v>565</v>
      </c>
    </row>
    <row r="6681" spans="1:3" x14ac:dyDescent="0.45">
      <c r="A6681" t="s">
        <v>3519</v>
      </c>
      <c r="B6681">
        <v>5.3</v>
      </c>
      <c r="C6681" t="s">
        <v>5546</v>
      </c>
    </row>
    <row r="6682" spans="1:3" x14ac:dyDescent="0.45">
      <c r="A6682" t="s">
        <v>3521</v>
      </c>
      <c r="B6682">
        <v>6.6</v>
      </c>
      <c r="C6682" t="s">
        <v>6208</v>
      </c>
    </row>
    <row r="6683" spans="1:3" x14ac:dyDescent="0.45">
      <c r="A6683" t="s">
        <v>3521</v>
      </c>
      <c r="B6683">
        <v>6.6</v>
      </c>
      <c r="C6683" t="s">
        <v>1152</v>
      </c>
    </row>
    <row r="6684" spans="1:3" x14ac:dyDescent="0.45">
      <c r="A6684" t="s">
        <v>3521</v>
      </c>
      <c r="B6684">
        <v>6.6</v>
      </c>
      <c r="C6684" t="s">
        <v>6204</v>
      </c>
    </row>
    <row r="6685" spans="1:3" x14ac:dyDescent="0.45">
      <c r="A6685" t="s">
        <v>3523</v>
      </c>
      <c r="B6685">
        <v>5.7</v>
      </c>
      <c r="C6685" t="s">
        <v>451</v>
      </c>
    </row>
    <row r="6686" spans="1:3" x14ac:dyDescent="0.45">
      <c r="A6686" t="s">
        <v>3523</v>
      </c>
      <c r="B6686">
        <v>5.7</v>
      </c>
      <c r="C6686" t="s">
        <v>6206</v>
      </c>
    </row>
    <row r="6687" spans="1:3" x14ac:dyDescent="0.45">
      <c r="A6687" t="s">
        <v>3523</v>
      </c>
      <c r="B6687">
        <v>5.7</v>
      </c>
      <c r="C6687" t="s">
        <v>3302</v>
      </c>
    </row>
    <row r="6688" spans="1:3" x14ac:dyDescent="0.45">
      <c r="A6688" t="s">
        <v>3524</v>
      </c>
      <c r="B6688">
        <v>6.6</v>
      </c>
      <c r="C6688" t="s">
        <v>451</v>
      </c>
    </row>
    <row r="6689" spans="1:3" x14ac:dyDescent="0.45">
      <c r="A6689" t="s">
        <v>3524</v>
      </c>
      <c r="B6689">
        <v>6.6</v>
      </c>
      <c r="C6689" t="s">
        <v>565</v>
      </c>
    </row>
    <row r="6690" spans="1:3" x14ac:dyDescent="0.45">
      <c r="A6690" t="s">
        <v>3524</v>
      </c>
      <c r="B6690">
        <v>6.6</v>
      </c>
      <c r="C6690" t="s">
        <v>6206</v>
      </c>
    </row>
    <row r="6691" spans="1:3" x14ac:dyDescent="0.45">
      <c r="A6691" t="s">
        <v>3524</v>
      </c>
      <c r="B6691">
        <v>6.6</v>
      </c>
      <c r="C6691" t="s">
        <v>3302</v>
      </c>
    </row>
    <row r="6692" spans="1:3" x14ac:dyDescent="0.45">
      <c r="A6692" t="s">
        <v>3526</v>
      </c>
      <c r="B6692">
        <v>6</v>
      </c>
      <c r="C6692" t="s">
        <v>565</v>
      </c>
    </row>
    <row r="6693" spans="1:3" x14ac:dyDescent="0.45">
      <c r="A6693" t="s">
        <v>3526</v>
      </c>
      <c r="B6693">
        <v>6</v>
      </c>
      <c r="C6693" t="s">
        <v>5546</v>
      </c>
    </row>
    <row r="6694" spans="1:3" x14ac:dyDescent="0.45">
      <c r="A6694" t="s">
        <v>3528</v>
      </c>
      <c r="B6694">
        <v>6.1</v>
      </c>
      <c r="C6694" t="s">
        <v>451</v>
      </c>
    </row>
    <row r="6695" spans="1:3" x14ac:dyDescent="0.45">
      <c r="A6695" t="s">
        <v>3528</v>
      </c>
      <c r="B6695">
        <v>6.1</v>
      </c>
      <c r="C6695" t="s">
        <v>320</v>
      </c>
    </row>
    <row r="6696" spans="1:3" x14ac:dyDescent="0.45">
      <c r="A6696" t="s">
        <v>3528</v>
      </c>
      <c r="B6696">
        <v>6.1</v>
      </c>
      <c r="C6696" t="s">
        <v>3824</v>
      </c>
    </row>
    <row r="6697" spans="1:3" x14ac:dyDescent="0.45">
      <c r="A6697" t="s">
        <v>3528</v>
      </c>
      <c r="B6697">
        <v>6.1</v>
      </c>
      <c r="C6697" t="s">
        <v>3302</v>
      </c>
    </row>
    <row r="6698" spans="1:3" x14ac:dyDescent="0.45">
      <c r="A6698" t="s">
        <v>3529</v>
      </c>
      <c r="B6698">
        <v>4.8</v>
      </c>
      <c r="C6698" t="s">
        <v>565</v>
      </c>
    </row>
    <row r="6699" spans="1:3" x14ac:dyDescent="0.45">
      <c r="A6699" t="s">
        <v>3530</v>
      </c>
      <c r="B6699">
        <v>6.2</v>
      </c>
      <c r="C6699" t="s">
        <v>451</v>
      </c>
    </row>
    <row r="6700" spans="1:3" x14ac:dyDescent="0.45">
      <c r="A6700" t="s">
        <v>3530</v>
      </c>
      <c r="B6700">
        <v>6.2</v>
      </c>
      <c r="C6700" t="s">
        <v>6206</v>
      </c>
    </row>
    <row r="6701" spans="1:3" x14ac:dyDescent="0.45">
      <c r="A6701" t="s">
        <v>3530</v>
      </c>
      <c r="B6701">
        <v>6.2</v>
      </c>
      <c r="C6701" t="s">
        <v>3824</v>
      </c>
    </row>
    <row r="6702" spans="1:3" x14ac:dyDescent="0.45">
      <c r="A6702" t="s">
        <v>3530</v>
      </c>
      <c r="B6702">
        <v>6.2</v>
      </c>
      <c r="C6702" t="s">
        <v>3302</v>
      </c>
    </row>
    <row r="6703" spans="1:3" x14ac:dyDescent="0.45">
      <c r="A6703" t="s">
        <v>3531</v>
      </c>
      <c r="B6703">
        <v>7.5</v>
      </c>
      <c r="C6703" t="s">
        <v>565</v>
      </c>
    </row>
    <row r="6704" spans="1:3" x14ac:dyDescent="0.45">
      <c r="A6704" t="s">
        <v>3531</v>
      </c>
      <c r="B6704">
        <v>7.5</v>
      </c>
      <c r="C6704" t="s">
        <v>6206</v>
      </c>
    </row>
    <row r="6705" spans="1:3" x14ac:dyDescent="0.45">
      <c r="A6705" t="s">
        <v>3533</v>
      </c>
      <c r="B6705">
        <v>6.3</v>
      </c>
      <c r="C6705" t="s">
        <v>6208</v>
      </c>
    </row>
    <row r="6706" spans="1:3" x14ac:dyDescent="0.45">
      <c r="A6706" t="s">
        <v>3533</v>
      </c>
      <c r="B6706">
        <v>6.3</v>
      </c>
      <c r="C6706" t="s">
        <v>1152</v>
      </c>
    </row>
    <row r="6707" spans="1:3" x14ac:dyDescent="0.45">
      <c r="A6707" t="s">
        <v>3533</v>
      </c>
      <c r="B6707">
        <v>6.3</v>
      </c>
      <c r="C6707" t="s">
        <v>6204</v>
      </c>
    </row>
    <row r="6708" spans="1:3" x14ac:dyDescent="0.45">
      <c r="A6708" t="s">
        <v>3535</v>
      </c>
      <c r="B6708">
        <v>7.1</v>
      </c>
      <c r="C6708" t="s">
        <v>1152</v>
      </c>
    </row>
    <row r="6709" spans="1:3" x14ac:dyDescent="0.45">
      <c r="A6709" t="s">
        <v>3535</v>
      </c>
      <c r="B6709">
        <v>7.1</v>
      </c>
      <c r="C6709" t="s">
        <v>6203</v>
      </c>
    </row>
    <row r="6710" spans="1:3" x14ac:dyDescent="0.45">
      <c r="A6710" t="s">
        <v>3535</v>
      </c>
      <c r="B6710">
        <v>7.1</v>
      </c>
      <c r="C6710" t="s">
        <v>5546</v>
      </c>
    </row>
    <row r="6711" spans="1:3" x14ac:dyDescent="0.45">
      <c r="A6711" t="s">
        <v>3535</v>
      </c>
      <c r="B6711">
        <v>7.1</v>
      </c>
      <c r="C6711" t="s">
        <v>3302</v>
      </c>
    </row>
    <row r="6712" spans="1:3" x14ac:dyDescent="0.45">
      <c r="A6712" t="s">
        <v>3535</v>
      </c>
      <c r="B6712">
        <v>7.1</v>
      </c>
      <c r="C6712" t="s">
        <v>6207</v>
      </c>
    </row>
    <row r="6713" spans="1:3" x14ac:dyDescent="0.45">
      <c r="A6713" t="s">
        <v>3536</v>
      </c>
      <c r="B6713">
        <v>6.6</v>
      </c>
      <c r="C6713" t="s">
        <v>565</v>
      </c>
    </row>
    <row r="6714" spans="1:3" x14ac:dyDescent="0.45">
      <c r="A6714" t="s">
        <v>3536</v>
      </c>
      <c r="B6714">
        <v>6.6</v>
      </c>
      <c r="C6714" t="s">
        <v>1152</v>
      </c>
    </row>
    <row r="6715" spans="1:3" x14ac:dyDescent="0.45">
      <c r="A6715" t="s">
        <v>3538</v>
      </c>
      <c r="B6715">
        <v>6.1</v>
      </c>
      <c r="C6715" t="s">
        <v>451</v>
      </c>
    </row>
    <row r="6716" spans="1:3" x14ac:dyDescent="0.45">
      <c r="A6716" t="s">
        <v>3538</v>
      </c>
      <c r="B6716">
        <v>6.1</v>
      </c>
      <c r="C6716" t="s">
        <v>6206</v>
      </c>
    </row>
    <row r="6717" spans="1:3" x14ac:dyDescent="0.45">
      <c r="A6717" t="s">
        <v>3538</v>
      </c>
      <c r="B6717">
        <v>6.1</v>
      </c>
      <c r="C6717" t="s">
        <v>1152</v>
      </c>
    </row>
    <row r="6718" spans="1:3" x14ac:dyDescent="0.45">
      <c r="A6718" t="s">
        <v>3538</v>
      </c>
      <c r="B6718">
        <v>6.1</v>
      </c>
      <c r="C6718" t="s">
        <v>6205</v>
      </c>
    </row>
    <row r="6719" spans="1:3" x14ac:dyDescent="0.45">
      <c r="A6719" t="s">
        <v>3539</v>
      </c>
      <c r="B6719">
        <v>6.7</v>
      </c>
      <c r="C6719" t="s">
        <v>565</v>
      </c>
    </row>
    <row r="6720" spans="1:3" x14ac:dyDescent="0.45">
      <c r="A6720" t="s">
        <v>3539</v>
      </c>
      <c r="B6720">
        <v>6.7</v>
      </c>
      <c r="C6720" t="s">
        <v>1152</v>
      </c>
    </row>
    <row r="6721" spans="1:3" x14ac:dyDescent="0.45">
      <c r="A6721" t="s">
        <v>3539</v>
      </c>
      <c r="B6721">
        <v>6.7</v>
      </c>
      <c r="C6721" t="s">
        <v>6199</v>
      </c>
    </row>
    <row r="6722" spans="1:3" x14ac:dyDescent="0.45">
      <c r="A6722" t="s">
        <v>3539</v>
      </c>
      <c r="B6722">
        <v>6.7</v>
      </c>
      <c r="C6722" t="s">
        <v>5546</v>
      </c>
    </row>
    <row r="6723" spans="1:3" x14ac:dyDescent="0.45">
      <c r="A6723" t="s">
        <v>3540</v>
      </c>
      <c r="B6723">
        <v>5.6</v>
      </c>
      <c r="C6723" t="s">
        <v>451</v>
      </c>
    </row>
    <row r="6724" spans="1:3" x14ac:dyDescent="0.45">
      <c r="A6724" t="s">
        <v>3540</v>
      </c>
      <c r="B6724">
        <v>5.6</v>
      </c>
      <c r="C6724" t="s">
        <v>6206</v>
      </c>
    </row>
    <row r="6725" spans="1:3" x14ac:dyDescent="0.45">
      <c r="A6725" t="s">
        <v>3540</v>
      </c>
      <c r="B6725">
        <v>5.6</v>
      </c>
      <c r="C6725" t="s">
        <v>3302</v>
      </c>
    </row>
    <row r="6726" spans="1:3" x14ac:dyDescent="0.45">
      <c r="A6726" t="s">
        <v>3542</v>
      </c>
      <c r="B6726">
        <v>7.2</v>
      </c>
      <c r="C6726" t="s">
        <v>1152</v>
      </c>
    </row>
    <row r="6727" spans="1:3" x14ac:dyDescent="0.45">
      <c r="A6727" t="s">
        <v>3542</v>
      </c>
      <c r="B6727">
        <v>7.2</v>
      </c>
      <c r="C6727" t="s">
        <v>6199</v>
      </c>
    </row>
    <row r="6728" spans="1:3" x14ac:dyDescent="0.45">
      <c r="A6728" t="s">
        <v>3542</v>
      </c>
      <c r="B6728">
        <v>7.2</v>
      </c>
      <c r="C6728" t="s">
        <v>2124</v>
      </c>
    </row>
    <row r="6729" spans="1:3" x14ac:dyDescent="0.45">
      <c r="A6729" t="s">
        <v>3542</v>
      </c>
      <c r="B6729">
        <v>7.2</v>
      </c>
      <c r="C6729" t="s">
        <v>6203</v>
      </c>
    </row>
    <row r="6730" spans="1:3" x14ac:dyDescent="0.45">
      <c r="A6730" t="s">
        <v>3544</v>
      </c>
      <c r="B6730">
        <v>4.3</v>
      </c>
      <c r="C6730" t="s">
        <v>451</v>
      </c>
    </row>
    <row r="6731" spans="1:3" x14ac:dyDescent="0.45">
      <c r="A6731" t="s">
        <v>3544</v>
      </c>
      <c r="B6731">
        <v>4.3</v>
      </c>
      <c r="C6731" t="s">
        <v>565</v>
      </c>
    </row>
    <row r="6732" spans="1:3" x14ac:dyDescent="0.45">
      <c r="A6732" t="s">
        <v>3544</v>
      </c>
      <c r="B6732">
        <v>4.3</v>
      </c>
      <c r="C6732" t="s">
        <v>6201</v>
      </c>
    </row>
    <row r="6733" spans="1:3" x14ac:dyDescent="0.45">
      <c r="A6733" t="s">
        <v>3545</v>
      </c>
      <c r="B6733">
        <v>6.4</v>
      </c>
      <c r="C6733" t="s">
        <v>565</v>
      </c>
    </row>
    <row r="6734" spans="1:3" x14ac:dyDescent="0.45">
      <c r="A6734" t="s">
        <v>3548</v>
      </c>
      <c r="B6734">
        <v>7.1</v>
      </c>
      <c r="C6734" t="s">
        <v>565</v>
      </c>
    </row>
    <row r="6735" spans="1:3" x14ac:dyDescent="0.45">
      <c r="A6735" t="s">
        <v>3548</v>
      </c>
      <c r="B6735">
        <v>7.1</v>
      </c>
      <c r="C6735" t="s">
        <v>1152</v>
      </c>
    </row>
    <row r="6736" spans="1:3" x14ac:dyDescent="0.45">
      <c r="A6736" t="s">
        <v>3548</v>
      </c>
      <c r="B6736">
        <v>7.1</v>
      </c>
      <c r="C6736" t="s">
        <v>6209</v>
      </c>
    </row>
    <row r="6737" spans="1:3" x14ac:dyDescent="0.45">
      <c r="A6737" t="s">
        <v>3548</v>
      </c>
      <c r="B6737">
        <v>7.1</v>
      </c>
      <c r="C6737" t="s">
        <v>6207</v>
      </c>
    </row>
    <row r="6738" spans="1:3" x14ac:dyDescent="0.45">
      <c r="A6738" t="s">
        <v>3549</v>
      </c>
      <c r="B6738">
        <v>6.3</v>
      </c>
      <c r="C6738" t="s">
        <v>451</v>
      </c>
    </row>
    <row r="6739" spans="1:3" x14ac:dyDescent="0.45">
      <c r="A6739" t="s">
        <v>3549</v>
      </c>
      <c r="B6739">
        <v>6.3</v>
      </c>
      <c r="C6739" t="s">
        <v>6206</v>
      </c>
    </row>
    <row r="6740" spans="1:3" x14ac:dyDescent="0.45">
      <c r="A6740" t="s">
        <v>3549</v>
      </c>
      <c r="B6740">
        <v>6.3</v>
      </c>
      <c r="C6740" t="s">
        <v>1152</v>
      </c>
    </row>
    <row r="6741" spans="1:3" x14ac:dyDescent="0.45">
      <c r="A6741" t="s">
        <v>3549</v>
      </c>
      <c r="B6741">
        <v>6.3</v>
      </c>
      <c r="C6741" t="s">
        <v>3302</v>
      </c>
    </row>
    <row r="6742" spans="1:3" x14ac:dyDescent="0.45">
      <c r="A6742" t="s">
        <v>3550</v>
      </c>
      <c r="B6742">
        <v>7.4</v>
      </c>
      <c r="C6742" t="s">
        <v>565</v>
      </c>
    </row>
    <row r="6743" spans="1:3" x14ac:dyDescent="0.45">
      <c r="A6743" t="s">
        <v>3552</v>
      </c>
      <c r="B6743">
        <v>6.1</v>
      </c>
      <c r="C6743" t="s">
        <v>565</v>
      </c>
    </row>
    <row r="6744" spans="1:3" x14ac:dyDescent="0.45">
      <c r="A6744" t="s">
        <v>3552</v>
      </c>
      <c r="B6744">
        <v>6.1</v>
      </c>
      <c r="C6744" t="s">
        <v>5546</v>
      </c>
    </row>
    <row r="6745" spans="1:3" x14ac:dyDescent="0.45">
      <c r="A6745" t="s">
        <v>3553</v>
      </c>
      <c r="B6745">
        <v>6.6</v>
      </c>
      <c r="C6745" t="s">
        <v>565</v>
      </c>
    </row>
    <row r="6746" spans="1:3" x14ac:dyDescent="0.45">
      <c r="A6746" t="s">
        <v>3553</v>
      </c>
      <c r="B6746">
        <v>6.6</v>
      </c>
      <c r="C6746" t="s">
        <v>1152</v>
      </c>
    </row>
    <row r="6747" spans="1:3" x14ac:dyDescent="0.45">
      <c r="A6747" t="s">
        <v>3554</v>
      </c>
      <c r="B6747">
        <v>6</v>
      </c>
      <c r="C6747" t="s">
        <v>565</v>
      </c>
    </row>
    <row r="6748" spans="1:3" x14ac:dyDescent="0.45">
      <c r="A6748" t="s">
        <v>3554</v>
      </c>
      <c r="B6748">
        <v>6</v>
      </c>
      <c r="C6748" t="s">
        <v>6206</v>
      </c>
    </row>
    <row r="6749" spans="1:3" x14ac:dyDescent="0.45">
      <c r="A6749" t="s">
        <v>3556</v>
      </c>
      <c r="B6749">
        <v>6.8</v>
      </c>
      <c r="C6749" t="s">
        <v>565</v>
      </c>
    </row>
    <row r="6750" spans="1:3" x14ac:dyDescent="0.45">
      <c r="A6750" t="s">
        <v>3556</v>
      </c>
      <c r="B6750">
        <v>6.8</v>
      </c>
      <c r="C6750" t="s">
        <v>6202</v>
      </c>
    </row>
    <row r="6751" spans="1:3" x14ac:dyDescent="0.45">
      <c r="A6751" t="s">
        <v>3556</v>
      </c>
      <c r="B6751">
        <v>6.8</v>
      </c>
      <c r="C6751" t="s">
        <v>5546</v>
      </c>
    </row>
    <row r="6752" spans="1:3" x14ac:dyDescent="0.45">
      <c r="A6752" t="s">
        <v>3557</v>
      </c>
      <c r="B6752">
        <v>6.8</v>
      </c>
      <c r="C6752" t="s">
        <v>451</v>
      </c>
    </row>
    <row r="6753" spans="1:3" x14ac:dyDescent="0.45">
      <c r="A6753" t="s">
        <v>3557</v>
      </c>
      <c r="B6753">
        <v>6.8</v>
      </c>
      <c r="C6753" t="s">
        <v>6206</v>
      </c>
    </row>
    <row r="6754" spans="1:3" x14ac:dyDescent="0.45">
      <c r="A6754" t="s">
        <v>3557</v>
      </c>
      <c r="B6754">
        <v>6.8</v>
      </c>
      <c r="C6754" t="s">
        <v>3302</v>
      </c>
    </row>
    <row r="6755" spans="1:3" x14ac:dyDescent="0.45">
      <c r="A6755" t="s">
        <v>3558</v>
      </c>
      <c r="B6755">
        <v>7.2</v>
      </c>
      <c r="C6755" t="s">
        <v>320</v>
      </c>
    </row>
    <row r="6756" spans="1:3" x14ac:dyDescent="0.45">
      <c r="A6756" t="s">
        <v>3558</v>
      </c>
      <c r="B6756">
        <v>7.2</v>
      </c>
      <c r="C6756" t="s">
        <v>1152</v>
      </c>
    </row>
    <row r="6757" spans="1:3" x14ac:dyDescent="0.45">
      <c r="A6757" t="s">
        <v>3560</v>
      </c>
      <c r="B6757">
        <v>5.5</v>
      </c>
      <c r="C6757" t="s">
        <v>451</v>
      </c>
    </row>
    <row r="6758" spans="1:3" x14ac:dyDescent="0.45">
      <c r="A6758" t="s">
        <v>3560</v>
      </c>
      <c r="B6758">
        <v>5.5</v>
      </c>
      <c r="C6758" t="s">
        <v>565</v>
      </c>
    </row>
    <row r="6759" spans="1:3" x14ac:dyDescent="0.45">
      <c r="A6759" t="s">
        <v>3560</v>
      </c>
      <c r="B6759">
        <v>5.5</v>
      </c>
      <c r="C6759" t="s">
        <v>6206</v>
      </c>
    </row>
    <row r="6760" spans="1:3" x14ac:dyDescent="0.45">
      <c r="A6760" t="s">
        <v>3561</v>
      </c>
      <c r="B6760">
        <v>4.5</v>
      </c>
      <c r="C6760" t="s">
        <v>451</v>
      </c>
    </row>
    <row r="6761" spans="1:3" x14ac:dyDescent="0.45">
      <c r="A6761" t="s">
        <v>3561</v>
      </c>
      <c r="B6761">
        <v>4.5</v>
      </c>
      <c r="C6761" t="s">
        <v>565</v>
      </c>
    </row>
    <row r="6762" spans="1:3" x14ac:dyDescent="0.45">
      <c r="A6762" t="s">
        <v>3561</v>
      </c>
      <c r="B6762">
        <v>4.5</v>
      </c>
      <c r="C6762" t="s">
        <v>6206</v>
      </c>
    </row>
    <row r="6763" spans="1:3" x14ac:dyDescent="0.45">
      <c r="A6763" t="s">
        <v>3562</v>
      </c>
      <c r="B6763">
        <v>6.3</v>
      </c>
      <c r="C6763" t="s">
        <v>565</v>
      </c>
    </row>
    <row r="6764" spans="1:3" x14ac:dyDescent="0.45">
      <c r="A6764" t="s">
        <v>3562</v>
      </c>
      <c r="B6764">
        <v>6.3</v>
      </c>
      <c r="C6764" t="s">
        <v>6206</v>
      </c>
    </row>
    <row r="6765" spans="1:3" x14ac:dyDescent="0.45">
      <c r="A6765" t="s">
        <v>3562</v>
      </c>
      <c r="B6765">
        <v>6.3</v>
      </c>
      <c r="C6765" t="s">
        <v>6209</v>
      </c>
    </row>
    <row r="6766" spans="1:3" x14ac:dyDescent="0.45">
      <c r="A6766" t="s">
        <v>3564</v>
      </c>
      <c r="B6766">
        <v>6.7</v>
      </c>
      <c r="C6766" t="s">
        <v>565</v>
      </c>
    </row>
    <row r="6767" spans="1:3" x14ac:dyDescent="0.45">
      <c r="A6767" t="s">
        <v>3564</v>
      </c>
      <c r="B6767">
        <v>6.7</v>
      </c>
      <c r="C6767" t="s">
        <v>6206</v>
      </c>
    </row>
    <row r="6768" spans="1:3" x14ac:dyDescent="0.45">
      <c r="A6768" t="s">
        <v>3564</v>
      </c>
      <c r="B6768">
        <v>6.7</v>
      </c>
      <c r="C6768" t="s">
        <v>1152</v>
      </c>
    </row>
    <row r="6769" spans="1:3" x14ac:dyDescent="0.45">
      <c r="A6769" t="s">
        <v>3564</v>
      </c>
      <c r="B6769">
        <v>6.7</v>
      </c>
      <c r="C6769" t="s">
        <v>6203</v>
      </c>
    </row>
    <row r="6770" spans="1:3" x14ac:dyDescent="0.45">
      <c r="A6770" t="s">
        <v>3564</v>
      </c>
      <c r="B6770">
        <v>6.7</v>
      </c>
      <c r="C6770" t="s">
        <v>5546</v>
      </c>
    </row>
    <row r="6771" spans="1:3" x14ac:dyDescent="0.45">
      <c r="A6771" t="s">
        <v>3566</v>
      </c>
      <c r="B6771">
        <v>5</v>
      </c>
      <c r="C6771" t="s">
        <v>1152</v>
      </c>
    </row>
    <row r="6772" spans="1:3" x14ac:dyDescent="0.45">
      <c r="A6772" t="s">
        <v>3566</v>
      </c>
      <c r="B6772">
        <v>5</v>
      </c>
      <c r="C6772" t="s">
        <v>6209</v>
      </c>
    </row>
    <row r="6773" spans="1:3" x14ac:dyDescent="0.45">
      <c r="A6773" t="s">
        <v>3567</v>
      </c>
      <c r="B6773">
        <v>4.3</v>
      </c>
      <c r="C6773" t="s">
        <v>565</v>
      </c>
    </row>
    <row r="6774" spans="1:3" x14ac:dyDescent="0.45">
      <c r="A6774" t="s">
        <v>3567</v>
      </c>
      <c r="B6774">
        <v>4.3</v>
      </c>
      <c r="C6774" t="s">
        <v>6199</v>
      </c>
    </row>
    <row r="6775" spans="1:3" x14ac:dyDescent="0.45">
      <c r="A6775" t="s">
        <v>3568</v>
      </c>
      <c r="B6775">
        <v>5.6</v>
      </c>
      <c r="C6775" t="s">
        <v>451</v>
      </c>
    </row>
    <row r="6776" spans="1:3" x14ac:dyDescent="0.45">
      <c r="A6776" t="s">
        <v>3568</v>
      </c>
      <c r="B6776">
        <v>5.6</v>
      </c>
      <c r="C6776" t="s">
        <v>565</v>
      </c>
    </row>
    <row r="6777" spans="1:3" x14ac:dyDescent="0.45">
      <c r="A6777" t="s">
        <v>3568</v>
      </c>
      <c r="B6777">
        <v>5.6</v>
      </c>
      <c r="C6777" t="s">
        <v>6206</v>
      </c>
    </row>
    <row r="6778" spans="1:3" x14ac:dyDescent="0.45">
      <c r="A6778" t="s">
        <v>3568</v>
      </c>
      <c r="B6778">
        <v>5.6</v>
      </c>
      <c r="C6778" t="s">
        <v>3302</v>
      </c>
    </row>
    <row r="6779" spans="1:3" x14ac:dyDescent="0.45">
      <c r="A6779" t="s">
        <v>3570</v>
      </c>
      <c r="B6779">
        <v>6.2</v>
      </c>
      <c r="C6779" t="s">
        <v>1152</v>
      </c>
    </row>
    <row r="6780" spans="1:3" x14ac:dyDescent="0.45">
      <c r="A6780" t="s">
        <v>3570</v>
      </c>
      <c r="B6780">
        <v>6.2</v>
      </c>
      <c r="C6780" t="s">
        <v>2124</v>
      </c>
    </row>
    <row r="6781" spans="1:3" x14ac:dyDescent="0.45">
      <c r="A6781" t="s">
        <v>3570</v>
      </c>
      <c r="B6781">
        <v>6.2</v>
      </c>
      <c r="C6781" t="s">
        <v>3824</v>
      </c>
    </row>
    <row r="6782" spans="1:3" x14ac:dyDescent="0.45">
      <c r="A6782" t="s">
        <v>3570</v>
      </c>
      <c r="B6782">
        <v>6.2</v>
      </c>
      <c r="C6782" t="s">
        <v>3302</v>
      </c>
    </row>
    <row r="6783" spans="1:3" x14ac:dyDescent="0.45">
      <c r="A6783" t="s">
        <v>3571</v>
      </c>
      <c r="B6783">
        <v>5.3</v>
      </c>
      <c r="C6783" t="s">
        <v>320</v>
      </c>
    </row>
    <row r="6784" spans="1:3" x14ac:dyDescent="0.45">
      <c r="A6784" t="s">
        <v>3571</v>
      </c>
      <c r="B6784">
        <v>5.3</v>
      </c>
      <c r="C6784" t="s">
        <v>565</v>
      </c>
    </row>
    <row r="6785" spans="1:3" x14ac:dyDescent="0.45">
      <c r="A6785" t="s">
        <v>3574</v>
      </c>
      <c r="B6785">
        <v>7.4</v>
      </c>
      <c r="C6785" t="s">
        <v>6208</v>
      </c>
    </row>
    <row r="6786" spans="1:3" x14ac:dyDescent="0.45">
      <c r="A6786" t="s">
        <v>3574</v>
      </c>
      <c r="B6786">
        <v>7.4</v>
      </c>
      <c r="C6786" t="s">
        <v>565</v>
      </c>
    </row>
    <row r="6787" spans="1:3" x14ac:dyDescent="0.45">
      <c r="A6787" t="s">
        <v>3574</v>
      </c>
      <c r="B6787">
        <v>7.4</v>
      </c>
      <c r="C6787" t="s">
        <v>1152</v>
      </c>
    </row>
    <row r="6788" spans="1:3" x14ac:dyDescent="0.45">
      <c r="A6788" t="s">
        <v>3574</v>
      </c>
      <c r="B6788">
        <v>7.4</v>
      </c>
      <c r="C6788" t="s">
        <v>6204</v>
      </c>
    </row>
    <row r="6789" spans="1:3" x14ac:dyDescent="0.45">
      <c r="A6789" t="s">
        <v>3574</v>
      </c>
      <c r="B6789">
        <v>7.4</v>
      </c>
      <c r="C6789" t="s">
        <v>6209</v>
      </c>
    </row>
    <row r="6790" spans="1:3" x14ac:dyDescent="0.45">
      <c r="A6790" t="s">
        <v>3574</v>
      </c>
      <c r="B6790">
        <v>7.4</v>
      </c>
      <c r="C6790" t="s">
        <v>6202</v>
      </c>
    </row>
    <row r="6791" spans="1:3" x14ac:dyDescent="0.45">
      <c r="A6791" t="s">
        <v>3576</v>
      </c>
      <c r="B6791">
        <v>7.4</v>
      </c>
      <c r="C6791" t="s">
        <v>1152</v>
      </c>
    </row>
    <row r="6792" spans="1:3" x14ac:dyDescent="0.45">
      <c r="A6792" t="s">
        <v>3576</v>
      </c>
      <c r="B6792">
        <v>7.4</v>
      </c>
      <c r="C6792" t="s">
        <v>6207</v>
      </c>
    </row>
    <row r="6793" spans="1:3" x14ac:dyDescent="0.45">
      <c r="A6793" t="s">
        <v>3577</v>
      </c>
      <c r="B6793">
        <v>6.5</v>
      </c>
      <c r="C6793" t="s">
        <v>6208</v>
      </c>
    </row>
    <row r="6794" spans="1:3" x14ac:dyDescent="0.45">
      <c r="A6794" t="s">
        <v>3577</v>
      </c>
      <c r="B6794">
        <v>6.5</v>
      </c>
      <c r="C6794" t="s">
        <v>1152</v>
      </c>
    </row>
    <row r="6795" spans="1:3" x14ac:dyDescent="0.45">
      <c r="A6795" t="s">
        <v>3577</v>
      </c>
      <c r="B6795">
        <v>6.5</v>
      </c>
      <c r="C6795" t="s">
        <v>3302</v>
      </c>
    </row>
    <row r="6796" spans="1:3" x14ac:dyDescent="0.45">
      <c r="A6796" t="s">
        <v>3579</v>
      </c>
      <c r="B6796">
        <v>7.1</v>
      </c>
      <c r="C6796" t="s">
        <v>6200</v>
      </c>
    </row>
    <row r="6797" spans="1:3" x14ac:dyDescent="0.45">
      <c r="A6797" t="s">
        <v>3579</v>
      </c>
      <c r="B6797">
        <v>7.1</v>
      </c>
      <c r="C6797" t="s">
        <v>1152</v>
      </c>
    </row>
    <row r="6798" spans="1:3" x14ac:dyDescent="0.45">
      <c r="A6798" t="s">
        <v>3579</v>
      </c>
      <c r="B6798">
        <v>7.1</v>
      </c>
      <c r="C6798" t="s">
        <v>6203</v>
      </c>
    </row>
    <row r="6799" spans="1:3" x14ac:dyDescent="0.45">
      <c r="A6799" t="s">
        <v>3579</v>
      </c>
      <c r="B6799">
        <v>7.1</v>
      </c>
      <c r="C6799" t="s">
        <v>3824</v>
      </c>
    </row>
    <row r="6800" spans="1:3" x14ac:dyDescent="0.45">
      <c r="A6800" t="s">
        <v>3579</v>
      </c>
      <c r="B6800">
        <v>7.1</v>
      </c>
      <c r="C6800" t="s">
        <v>3302</v>
      </c>
    </row>
    <row r="6801" spans="1:3" x14ac:dyDescent="0.45">
      <c r="A6801" t="s">
        <v>3580</v>
      </c>
      <c r="B6801">
        <v>7.2</v>
      </c>
      <c r="C6801" t="s">
        <v>6208</v>
      </c>
    </row>
    <row r="6802" spans="1:3" x14ac:dyDescent="0.45">
      <c r="A6802" t="s">
        <v>3580</v>
      </c>
      <c r="B6802">
        <v>7.2</v>
      </c>
      <c r="C6802" t="s">
        <v>1152</v>
      </c>
    </row>
    <row r="6803" spans="1:3" x14ac:dyDescent="0.45">
      <c r="A6803" t="s">
        <v>3580</v>
      </c>
      <c r="B6803">
        <v>7.2</v>
      </c>
      <c r="C6803" t="s">
        <v>6205</v>
      </c>
    </row>
    <row r="6804" spans="1:3" x14ac:dyDescent="0.45">
      <c r="A6804" t="s">
        <v>3581</v>
      </c>
      <c r="B6804">
        <v>6.4</v>
      </c>
      <c r="C6804" t="s">
        <v>565</v>
      </c>
    </row>
    <row r="6805" spans="1:3" x14ac:dyDescent="0.45">
      <c r="A6805" t="s">
        <v>3581</v>
      </c>
      <c r="B6805">
        <v>6.4</v>
      </c>
      <c r="C6805" t="s">
        <v>1152</v>
      </c>
    </row>
    <row r="6806" spans="1:3" x14ac:dyDescent="0.45">
      <c r="A6806" t="s">
        <v>3581</v>
      </c>
      <c r="B6806">
        <v>6.4</v>
      </c>
      <c r="C6806" t="s">
        <v>6201</v>
      </c>
    </row>
    <row r="6807" spans="1:3" x14ac:dyDescent="0.45">
      <c r="A6807" t="s">
        <v>3581</v>
      </c>
      <c r="B6807">
        <v>6.4</v>
      </c>
      <c r="C6807" t="s">
        <v>6209</v>
      </c>
    </row>
    <row r="6808" spans="1:3" x14ac:dyDescent="0.45">
      <c r="A6808" t="s">
        <v>3581</v>
      </c>
      <c r="B6808">
        <v>6.4</v>
      </c>
      <c r="C6808" t="s">
        <v>5546</v>
      </c>
    </row>
    <row r="6809" spans="1:3" x14ac:dyDescent="0.45">
      <c r="A6809" t="s">
        <v>3583</v>
      </c>
      <c r="B6809">
        <v>6.1</v>
      </c>
      <c r="C6809" t="s">
        <v>1152</v>
      </c>
    </row>
    <row r="6810" spans="1:3" x14ac:dyDescent="0.45">
      <c r="A6810" t="s">
        <v>3583</v>
      </c>
      <c r="B6810">
        <v>6.1</v>
      </c>
      <c r="C6810" t="s">
        <v>6203</v>
      </c>
    </row>
    <row r="6811" spans="1:3" x14ac:dyDescent="0.45">
      <c r="A6811" t="s">
        <v>3583</v>
      </c>
      <c r="B6811">
        <v>6.1</v>
      </c>
      <c r="C6811" t="s">
        <v>5546</v>
      </c>
    </row>
    <row r="6812" spans="1:3" x14ac:dyDescent="0.45">
      <c r="A6812" t="s">
        <v>3583</v>
      </c>
      <c r="B6812">
        <v>6.1</v>
      </c>
      <c r="C6812" t="s">
        <v>3302</v>
      </c>
    </row>
    <row r="6813" spans="1:3" x14ac:dyDescent="0.45">
      <c r="A6813" t="s">
        <v>3585</v>
      </c>
      <c r="B6813">
        <v>7</v>
      </c>
      <c r="C6813" t="s">
        <v>451</v>
      </c>
    </row>
    <row r="6814" spans="1:3" x14ac:dyDescent="0.45">
      <c r="A6814" t="s">
        <v>3585</v>
      </c>
      <c r="B6814">
        <v>7</v>
      </c>
      <c r="C6814" t="s">
        <v>6206</v>
      </c>
    </row>
    <row r="6815" spans="1:3" x14ac:dyDescent="0.45">
      <c r="A6815" t="s">
        <v>3585</v>
      </c>
      <c r="B6815">
        <v>7</v>
      </c>
      <c r="C6815" t="s">
        <v>1152</v>
      </c>
    </row>
    <row r="6816" spans="1:3" x14ac:dyDescent="0.45">
      <c r="A6816" t="s">
        <v>3585</v>
      </c>
      <c r="B6816">
        <v>7</v>
      </c>
      <c r="C6816" t="s">
        <v>3302</v>
      </c>
    </row>
    <row r="6817" spans="1:3" x14ac:dyDescent="0.45">
      <c r="A6817" t="s">
        <v>3587</v>
      </c>
      <c r="B6817">
        <v>7</v>
      </c>
      <c r="C6817" t="s">
        <v>6208</v>
      </c>
    </row>
    <row r="6818" spans="1:3" x14ac:dyDescent="0.45">
      <c r="A6818" t="s">
        <v>3587</v>
      </c>
      <c r="B6818">
        <v>7</v>
      </c>
      <c r="C6818" t="s">
        <v>1152</v>
      </c>
    </row>
    <row r="6819" spans="1:3" x14ac:dyDescent="0.45">
      <c r="A6819" t="s">
        <v>3589</v>
      </c>
      <c r="B6819">
        <v>7</v>
      </c>
      <c r="C6819" t="s">
        <v>6208</v>
      </c>
    </row>
    <row r="6820" spans="1:3" x14ac:dyDescent="0.45">
      <c r="A6820" t="s">
        <v>3589</v>
      </c>
      <c r="B6820">
        <v>7</v>
      </c>
      <c r="C6820" t="s">
        <v>1152</v>
      </c>
    </row>
    <row r="6821" spans="1:3" x14ac:dyDescent="0.45">
      <c r="A6821" t="s">
        <v>3589</v>
      </c>
      <c r="B6821">
        <v>7</v>
      </c>
      <c r="C6821" t="s">
        <v>6209</v>
      </c>
    </row>
    <row r="6822" spans="1:3" x14ac:dyDescent="0.45">
      <c r="A6822" t="s">
        <v>3591</v>
      </c>
      <c r="B6822">
        <v>4.9000000000000004</v>
      </c>
      <c r="C6822" t="s">
        <v>451</v>
      </c>
    </row>
    <row r="6823" spans="1:3" x14ac:dyDescent="0.45">
      <c r="A6823" t="s">
        <v>3591</v>
      </c>
      <c r="B6823">
        <v>4.9000000000000004</v>
      </c>
      <c r="C6823" t="s">
        <v>3302</v>
      </c>
    </row>
    <row r="6824" spans="1:3" x14ac:dyDescent="0.45">
      <c r="A6824" t="s">
        <v>3593</v>
      </c>
      <c r="B6824">
        <v>6.9</v>
      </c>
      <c r="C6824" t="s">
        <v>320</v>
      </c>
    </row>
    <row r="6825" spans="1:3" x14ac:dyDescent="0.45">
      <c r="A6825" t="s">
        <v>3593</v>
      </c>
      <c r="B6825">
        <v>6.9</v>
      </c>
      <c r="C6825" t="s">
        <v>565</v>
      </c>
    </row>
    <row r="6826" spans="1:3" x14ac:dyDescent="0.45">
      <c r="A6826" t="s">
        <v>3593</v>
      </c>
      <c r="B6826">
        <v>6.9</v>
      </c>
      <c r="C6826" t="s">
        <v>1152</v>
      </c>
    </row>
    <row r="6827" spans="1:3" x14ac:dyDescent="0.45">
      <c r="A6827" t="s">
        <v>3593</v>
      </c>
      <c r="B6827">
        <v>6.9</v>
      </c>
      <c r="C6827" t="s">
        <v>5546</v>
      </c>
    </row>
    <row r="6828" spans="1:3" x14ac:dyDescent="0.45">
      <c r="A6828" t="s">
        <v>3595</v>
      </c>
      <c r="B6828">
        <v>7.5</v>
      </c>
      <c r="C6828" t="s">
        <v>565</v>
      </c>
    </row>
    <row r="6829" spans="1:3" x14ac:dyDescent="0.45">
      <c r="A6829" t="s">
        <v>3595</v>
      </c>
      <c r="B6829">
        <v>7.5</v>
      </c>
      <c r="C6829" t="s">
        <v>1152</v>
      </c>
    </row>
    <row r="6830" spans="1:3" x14ac:dyDescent="0.45">
      <c r="A6830" t="s">
        <v>3595</v>
      </c>
      <c r="B6830">
        <v>7.5</v>
      </c>
      <c r="C6830" t="s">
        <v>5546</v>
      </c>
    </row>
    <row r="6831" spans="1:3" x14ac:dyDescent="0.45">
      <c r="A6831" t="s">
        <v>3596</v>
      </c>
      <c r="B6831">
        <v>8.4</v>
      </c>
      <c r="C6831" t="s">
        <v>320</v>
      </c>
    </row>
    <row r="6832" spans="1:3" x14ac:dyDescent="0.45">
      <c r="A6832" t="s">
        <v>3596</v>
      </c>
      <c r="B6832">
        <v>8.4</v>
      </c>
      <c r="C6832" t="s">
        <v>6200</v>
      </c>
    </row>
    <row r="6833" spans="1:3" x14ac:dyDescent="0.45">
      <c r="A6833" t="s">
        <v>3596</v>
      </c>
      <c r="B6833">
        <v>8.4</v>
      </c>
      <c r="C6833" t="s">
        <v>6199</v>
      </c>
    </row>
    <row r="6834" spans="1:3" x14ac:dyDescent="0.45">
      <c r="A6834" t="s">
        <v>3598</v>
      </c>
      <c r="B6834">
        <v>6.9</v>
      </c>
      <c r="C6834" t="s">
        <v>565</v>
      </c>
    </row>
    <row r="6835" spans="1:3" x14ac:dyDescent="0.45">
      <c r="A6835" t="s">
        <v>3598</v>
      </c>
      <c r="B6835">
        <v>6.9</v>
      </c>
      <c r="C6835" t="s">
        <v>1152</v>
      </c>
    </row>
    <row r="6836" spans="1:3" x14ac:dyDescent="0.45">
      <c r="A6836" t="s">
        <v>3598</v>
      </c>
      <c r="B6836">
        <v>6.9</v>
      </c>
      <c r="C6836" t="s">
        <v>6203</v>
      </c>
    </row>
    <row r="6837" spans="1:3" x14ac:dyDescent="0.45">
      <c r="A6837" t="s">
        <v>3598</v>
      </c>
      <c r="B6837">
        <v>6.9</v>
      </c>
      <c r="C6837" t="s">
        <v>5546</v>
      </c>
    </row>
    <row r="6838" spans="1:3" x14ac:dyDescent="0.45">
      <c r="A6838" t="s">
        <v>3598</v>
      </c>
      <c r="B6838">
        <v>6.9</v>
      </c>
      <c r="C6838" t="s">
        <v>3302</v>
      </c>
    </row>
    <row r="6839" spans="1:3" x14ac:dyDescent="0.45">
      <c r="A6839" t="s">
        <v>3598</v>
      </c>
      <c r="B6839">
        <v>6.9</v>
      </c>
      <c r="C6839" t="s">
        <v>6207</v>
      </c>
    </row>
    <row r="6840" spans="1:3" x14ac:dyDescent="0.45">
      <c r="A6840" t="s">
        <v>3601</v>
      </c>
      <c r="B6840">
        <v>4.5</v>
      </c>
      <c r="C6840" t="s">
        <v>6208</v>
      </c>
    </row>
    <row r="6841" spans="1:3" x14ac:dyDescent="0.45">
      <c r="A6841" t="s">
        <v>3601</v>
      </c>
      <c r="B6841">
        <v>4.5</v>
      </c>
      <c r="C6841" t="s">
        <v>565</v>
      </c>
    </row>
    <row r="6842" spans="1:3" x14ac:dyDescent="0.45">
      <c r="A6842" t="s">
        <v>3601</v>
      </c>
      <c r="B6842">
        <v>4.5</v>
      </c>
      <c r="C6842" t="s">
        <v>6202</v>
      </c>
    </row>
    <row r="6843" spans="1:3" x14ac:dyDescent="0.45">
      <c r="A6843" t="s">
        <v>3602</v>
      </c>
      <c r="B6843">
        <v>7.4</v>
      </c>
      <c r="C6843" t="s">
        <v>6206</v>
      </c>
    </row>
    <row r="6844" spans="1:3" x14ac:dyDescent="0.45">
      <c r="A6844" t="s">
        <v>3602</v>
      </c>
      <c r="B6844">
        <v>7.4</v>
      </c>
      <c r="C6844" t="s">
        <v>1152</v>
      </c>
    </row>
    <row r="6845" spans="1:3" x14ac:dyDescent="0.45">
      <c r="A6845" t="s">
        <v>3602</v>
      </c>
      <c r="B6845">
        <v>7.4</v>
      </c>
      <c r="C6845" t="s">
        <v>4585</v>
      </c>
    </row>
    <row r="6846" spans="1:3" x14ac:dyDescent="0.45">
      <c r="A6846" t="s">
        <v>3604</v>
      </c>
      <c r="B6846">
        <v>7</v>
      </c>
      <c r="C6846" t="s">
        <v>6208</v>
      </c>
    </row>
    <row r="6847" spans="1:3" x14ac:dyDescent="0.45">
      <c r="A6847" t="s">
        <v>3604</v>
      </c>
      <c r="B6847">
        <v>7</v>
      </c>
      <c r="C6847" t="s">
        <v>1152</v>
      </c>
    </row>
    <row r="6848" spans="1:3" x14ac:dyDescent="0.45">
      <c r="A6848" t="s">
        <v>3604</v>
      </c>
      <c r="B6848">
        <v>7</v>
      </c>
      <c r="C6848" t="s">
        <v>6205</v>
      </c>
    </row>
    <row r="6849" spans="1:3" x14ac:dyDescent="0.45">
      <c r="A6849" t="s">
        <v>3605</v>
      </c>
      <c r="B6849">
        <v>7.5</v>
      </c>
      <c r="C6849" t="s">
        <v>451</v>
      </c>
    </row>
    <row r="6850" spans="1:3" x14ac:dyDescent="0.45">
      <c r="A6850" t="s">
        <v>3605</v>
      </c>
      <c r="B6850">
        <v>7.5</v>
      </c>
      <c r="C6850" t="s">
        <v>1152</v>
      </c>
    </row>
    <row r="6851" spans="1:3" x14ac:dyDescent="0.45">
      <c r="A6851" t="s">
        <v>3605</v>
      </c>
      <c r="B6851">
        <v>7.5</v>
      </c>
      <c r="C6851" t="s">
        <v>3824</v>
      </c>
    </row>
    <row r="6852" spans="1:3" x14ac:dyDescent="0.45">
      <c r="A6852" t="s">
        <v>3605</v>
      </c>
      <c r="B6852">
        <v>7.5</v>
      </c>
      <c r="C6852" t="s">
        <v>3302</v>
      </c>
    </row>
    <row r="6853" spans="1:3" x14ac:dyDescent="0.45">
      <c r="A6853" t="s">
        <v>3606</v>
      </c>
      <c r="B6853">
        <v>7.1</v>
      </c>
      <c r="C6853" t="s">
        <v>1152</v>
      </c>
    </row>
    <row r="6854" spans="1:3" x14ac:dyDescent="0.45">
      <c r="A6854" t="s">
        <v>3606</v>
      </c>
      <c r="B6854">
        <v>7.1</v>
      </c>
      <c r="C6854" t="s">
        <v>6207</v>
      </c>
    </row>
    <row r="6855" spans="1:3" x14ac:dyDescent="0.45">
      <c r="A6855" t="s">
        <v>3607</v>
      </c>
      <c r="B6855">
        <v>6.4</v>
      </c>
      <c r="C6855" t="s">
        <v>6206</v>
      </c>
    </row>
    <row r="6856" spans="1:3" x14ac:dyDescent="0.45">
      <c r="A6856" t="s">
        <v>3607</v>
      </c>
      <c r="B6856">
        <v>6.4</v>
      </c>
      <c r="C6856" t="s">
        <v>1152</v>
      </c>
    </row>
    <row r="6857" spans="1:3" x14ac:dyDescent="0.45">
      <c r="A6857" t="s">
        <v>3607</v>
      </c>
      <c r="B6857">
        <v>6.4</v>
      </c>
      <c r="C6857" t="s">
        <v>5546</v>
      </c>
    </row>
    <row r="6858" spans="1:3" x14ac:dyDescent="0.45">
      <c r="A6858" t="s">
        <v>3607</v>
      </c>
      <c r="B6858">
        <v>6.4</v>
      </c>
      <c r="C6858" t="s">
        <v>3302</v>
      </c>
    </row>
    <row r="6859" spans="1:3" x14ac:dyDescent="0.45">
      <c r="A6859" t="s">
        <v>3609</v>
      </c>
      <c r="B6859">
        <v>6.7</v>
      </c>
      <c r="C6859" t="s">
        <v>320</v>
      </c>
    </row>
    <row r="6860" spans="1:3" x14ac:dyDescent="0.45">
      <c r="A6860" t="s">
        <v>3609</v>
      </c>
      <c r="B6860">
        <v>6.7</v>
      </c>
      <c r="C6860" t="s">
        <v>6201</v>
      </c>
    </row>
    <row r="6861" spans="1:3" x14ac:dyDescent="0.45">
      <c r="A6861" t="s">
        <v>3609</v>
      </c>
      <c r="B6861">
        <v>6.7</v>
      </c>
      <c r="C6861" t="s">
        <v>6199</v>
      </c>
    </row>
    <row r="6862" spans="1:3" x14ac:dyDescent="0.45">
      <c r="A6862" t="s">
        <v>3609</v>
      </c>
      <c r="B6862">
        <v>6.7</v>
      </c>
      <c r="C6862" t="s">
        <v>6202</v>
      </c>
    </row>
    <row r="6863" spans="1:3" x14ac:dyDescent="0.45">
      <c r="A6863" t="s">
        <v>3610</v>
      </c>
      <c r="B6863">
        <v>5.3</v>
      </c>
      <c r="C6863" t="s">
        <v>1152</v>
      </c>
    </row>
    <row r="6864" spans="1:3" x14ac:dyDescent="0.45">
      <c r="A6864" t="s">
        <v>3610</v>
      </c>
      <c r="B6864">
        <v>5.3</v>
      </c>
      <c r="C6864" t="s">
        <v>5546</v>
      </c>
    </row>
    <row r="6865" spans="1:3" x14ac:dyDescent="0.45">
      <c r="A6865" t="s">
        <v>3613</v>
      </c>
      <c r="B6865">
        <v>6.9</v>
      </c>
      <c r="C6865" t="s">
        <v>451</v>
      </c>
    </row>
    <row r="6866" spans="1:3" x14ac:dyDescent="0.45">
      <c r="A6866" t="s">
        <v>3613</v>
      </c>
      <c r="B6866">
        <v>6.9</v>
      </c>
      <c r="C6866" t="s">
        <v>320</v>
      </c>
    </row>
    <row r="6867" spans="1:3" x14ac:dyDescent="0.45">
      <c r="A6867" t="s">
        <v>3613</v>
      </c>
      <c r="B6867">
        <v>6.9</v>
      </c>
      <c r="C6867" t="s">
        <v>6200</v>
      </c>
    </row>
    <row r="6868" spans="1:3" x14ac:dyDescent="0.45">
      <c r="A6868" t="s">
        <v>3613</v>
      </c>
      <c r="B6868">
        <v>6.9</v>
      </c>
      <c r="C6868" t="s">
        <v>6201</v>
      </c>
    </row>
    <row r="6869" spans="1:3" x14ac:dyDescent="0.45">
      <c r="A6869" t="s">
        <v>3613</v>
      </c>
      <c r="B6869">
        <v>6.9</v>
      </c>
      <c r="C6869" t="s">
        <v>3824</v>
      </c>
    </row>
    <row r="6870" spans="1:3" x14ac:dyDescent="0.45">
      <c r="A6870" t="s">
        <v>3613</v>
      </c>
      <c r="B6870">
        <v>6.9</v>
      </c>
      <c r="C6870" t="s">
        <v>3302</v>
      </c>
    </row>
    <row r="6871" spans="1:3" x14ac:dyDescent="0.45">
      <c r="A6871" t="s">
        <v>3615</v>
      </c>
      <c r="B6871">
        <v>6.2</v>
      </c>
      <c r="C6871" t="s">
        <v>1152</v>
      </c>
    </row>
    <row r="6872" spans="1:3" x14ac:dyDescent="0.45">
      <c r="A6872" t="s">
        <v>3615</v>
      </c>
      <c r="B6872">
        <v>6.2</v>
      </c>
      <c r="C6872" t="s">
        <v>6204</v>
      </c>
    </row>
    <row r="6873" spans="1:3" x14ac:dyDescent="0.45">
      <c r="A6873" t="s">
        <v>3615</v>
      </c>
      <c r="B6873">
        <v>6.2</v>
      </c>
      <c r="C6873" t="s">
        <v>6205</v>
      </c>
    </row>
    <row r="6874" spans="1:3" x14ac:dyDescent="0.45">
      <c r="A6874" t="s">
        <v>3616</v>
      </c>
      <c r="B6874">
        <v>6.4</v>
      </c>
      <c r="C6874" t="s">
        <v>451</v>
      </c>
    </row>
    <row r="6875" spans="1:3" x14ac:dyDescent="0.45">
      <c r="A6875" t="s">
        <v>3616</v>
      </c>
      <c r="B6875">
        <v>6.4</v>
      </c>
      <c r="C6875" t="s">
        <v>320</v>
      </c>
    </row>
    <row r="6876" spans="1:3" x14ac:dyDescent="0.45">
      <c r="A6876" t="s">
        <v>3616</v>
      </c>
      <c r="B6876">
        <v>6.4</v>
      </c>
      <c r="C6876" t="s">
        <v>1152</v>
      </c>
    </row>
    <row r="6877" spans="1:3" x14ac:dyDescent="0.45">
      <c r="A6877" t="s">
        <v>3616</v>
      </c>
      <c r="B6877">
        <v>6.4</v>
      </c>
      <c r="C6877" t="s">
        <v>6204</v>
      </c>
    </row>
    <row r="6878" spans="1:3" x14ac:dyDescent="0.45">
      <c r="A6878" t="s">
        <v>3616</v>
      </c>
      <c r="B6878">
        <v>6.4</v>
      </c>
      <c r="C6878" t="s">
        <v>5546</v>
      </c>
    </row>
    <row r="6879" spans="1:3" x14ac:dyDescent="0.45">
      <c r="A6879" t="s">
        <v>3618</v>
      </c>
      <c r="B6879">
        <v>6</v>
      </c>
      <c r="C6879" t="s">
        <v>565</v>
      </c>
    </row>
    <row r="6880" spans="1:3" x14ac:dyDescent="0.45">
      <c r="A6880" t="s">
        <v>3618</v>
      </c>
      <c r="B6880">
        <v>6</v>
      </c>
      <c r="C6880" t="s">
        <v>6201</v>
      </c>
    </row>
    <row r="6881" spans="1:3" x14ac:dyDescent="0.45">
      <c r="A6881" t="s">
        <v>3618</v>
      </c>
      <c r="B6881">
        <v>6</v>
      </c>
      <c r="C6881" t="s">
        <v>6199</v>
      </c>
    </row>
    <row r="6882" spans="1:3" x14ac:dyDescent="0.45">
      <c r="A6882" t="s">
        <v>3618</v>
      </c>
      <c r="B6882">
        <v>6</v>
      </c>
      <c r="C6882" t="s">
        <v>3824</v>
      </c>
    </row>
    <row r="6883" spans="1:3" x14ac:dyDescent="0.45">
      <c r="A6883" t="s">
        <v>3620</v>
      </c>
      <c r="B6883">
        <v>5.0999999999999996</v>
      </c>
      <c r="C6883" t="s">
        <v>451</v>
      </c>
    </row>
    <row r="6884" spans="1:3" x14ac:dyDescent="0.45">
      <c r="A6884" t="s">
        <v>3620</v>
      </c>
      <c r="B6884">
        <v>5.0999999999999996</v>
      </c>
      <c r="C6884" t="s">
        <v>565</v>
      </c>
    </row>
    <row r="6885" spans="1:3" x14ac:dyDescent="0.45">
      <c r="A6885" t="s">
        <v>3620</v>
      </c>
      <c r="B6885">
        <v>5.0999999999999996</v>
      </c>
      <c r="C6885" t="s">
        <v>6206</v>
      </c>
    </row>
    <row r="6886" spans="1:3" x14ac:dyDescent="0.45">
      <c r="A6886" t="s">
        <v>3620</v>
      </c>
      <c r="B6886">
        <v>5.0999999999999996</v>
      </c>
      <c r="C6886" t="s">
        <v>6199</v>
      </c>
    </row>
    <row r="6887" spans="1:3" x14ac:dyDescent="0.45">
      <c r="A6887" t="s">
        <v>3620</v>
      </c>
      <c r="B6887">
        <v>5.0999999999999996</v>
      </c>
      <c r="C6887" t="s">
        <v>2124</v>
      </c>
    </row>
    <row r="6888" spans="1:3" x14ac:dyDescent="0.45">
      <c r="A6888" t="s">
        <v>3620</v>
      </c>
      <c r="B6888">
        <v>5.0999999999999996</v>
      </c>
      <c r="C6888" t="s">
        <v>6203</v>
      </c>
    </row>
    <row r="6889" spans="1:3" x14ac:dyDescent="0.45">
      <c r="A6889" t="s">
        <v>3620</v>
      </c>
      <c r="B6889">
        <v>5.0999999999999996</v>
      </c>
      <c r="C6889" t="s">
        <v>3824</v>
      </c>
    </row>
    <row r="6890" spans="1:3" x14ac:dyDescent="0.45">
      <c r="A6890" t="s">
        <v>3620</v>
      </c>
      <c r="B6890">
        <v>5.0999999999999996</v>
      </c>
      <c r="C6890" t="s">
        <v>3302</v>
      </c>
    </row>
    <row r="6891" spans="1:3" x14ac:dyDescent="0.45">
      <c r="A6891" t="s">
        <v>3622</v>
      </c>
      <c r="B6891">
        <v>5.5</v>
      </c>
      <c r="C6891" t="s">
        <v>6206</v>
      </c>
    </row>
    <row r="6892" spans="1:3" x14ac:dyDescent="0.45">
      <c r="A6892" t="s">
        <v>3622</v>
      </c>
      <c r="B6892">
        <v>5.5</v>
      </c>
      <c r="C6892" t="s">
        <v>1152</v>
      </c>
    </row>
    <row r="6893" spans="1:3" x14ac:dyDescent="0.45">
      <c r="A6893" t="s">
        <v>3622</v>
      </c>
      <c r="B6893">
        <v>5.5</v>
      </c>
      <c r="C6893" t="s">
        <v>6203</v>
      </c>
    </row>
    <row r="6894" spans="1:3" x14ac:dyDescent="0.45">
      <c r="A6894" t="s">
        <v>3623</v>
      </c>
      <c r="B6894">
        <v>5.4</v>
      </c>
      <c r="C6894" t="s">
        <v>565</v>
      </c>
    </row>
    <row r="6895" spans="1:3" x14ac:dyDescent="0.45">
      <c r="A6895" t="s">
        <v>3623</v>
      </c>
      <c r="B6895">
        <v>5.4</v>
      </c>
      <c r="C6895" t="s">
        <v>1152</v>
      </c>
    </row>
    <row r="6896" spans="1:3" x14ac:dyDescent="0.45">
      <c r="A6896" t="s">
        <v>3623</v>
      </c>
      <c r="B6896">
        <v>5.4</v>
      </c>
      <c r="C6896" t="s">
        <v>6199</v>
      </c>
    </row>
    <row r="6897" spans="1:3" x14ac:dyDescent="0.45">
      <c r="A6897" t="s">
        <v>3623</v>
      </c>
      <c r="B6897">
        <v>5.4</v>
      </c>
      <c r="C6897" t="s">
        <v>5546</v>
      </c>
    </row>
    <row r="6898" spans="1:3" x14ac:dyDescent="0.45">
      <c r="A6898" t="s">
        <v>3624</v>
      </c>
      <c r="B6898">
        <v>7.5</v>
      </c>
      <c r="C6898" t="s">
        <v>1152</v>
      </c>
    </row>
    <row r="6899" spans="1:3" x14ac:dyDescent="0.45">
      <c r="A6899" t="s">
        <v>3624</v>
      </c>
      <c r="B6899">
        <v>7.5</v>
      </c>
      <c r="C6899" t="s">
        <v>5546</v>
      </c>
    </row>
    <row r="6900" spans="1:3" x14ac:dyDescent="0.45">
      <c r="A6900" t="s">
        <v>3625</v>
      </c>
      <c r="B6900">
        <v>7.4</v>
      </c>
      <c r="C6900" t="s">
        <v>451</v>
      </c>
    </row>
    <row r="6901" spans="1:3" x14ac:dyDescent="0.45">
      <c r="A6901" t="s">
        <v>3625</v>
      </c>
      <c r="B6901">
        <v>7.4</v>
      </c>
      <c r="C6901" t="s">
        <v>6208</v>
      </c>
    </row>
    <row r="6902" spans="1:3" x14ac:dyDescent="0.45">
      <c r="A6902" t="s">
        <v>3625</v>
      </c>
      <c r="B6902">
        <v>7.4</v>
      </c>
      <c r="C6902" t="s">
        <v>6206</v>
      </c>
    </row>
    <row r="6903" spans="1:3" x14ac:dyDescent="0.45">
      <c r="A6903" t="s">
        <v>3625</v>
      </c>
      <c r="B6903">
        <v>7.4</v>
      </c>
      <c r="C6903" t="s">
        <v>1152</v>
      </c>
    </row>
    <row r="6904" spans="1:3" x14ac:dyDescent="0.45">
      <c r="A6904" t="s">
        <v>3626</v>
      </c>
      <c r="B6904">
        <v>8</v>
      </c>
      <c r="C6904" t="s">
        <v>320</v>
      </c>
    </row>
    <row r="6905" spans="1:3" x14ac:dyDescent="0.45">
      <c r="A6905" t="s">
        <v>3626</v>
      </c>
      <c r="B6905">
        <v>8</v>
      </c>
      <c r="C6905" t="s">
        <v>1152</v>
      </c>
    </row>
    <row r="6906" spans="1:3" x14ac:dyDescent="0.45">
      <c r="A6906" t="s">
        <v>3626</v>
      </c>
      <c r="B6906">
        <v>8</v>
      </c>
      <c r="C6906" t="s">
        <v>4585</v>
      </c>
    </row>
    <row r="6907" spans="1:3" x14ac:dyDescent="0.45">
      <c r="A6907" t="s">
        <v>3627</v>
      </c>
      <c r="B6907">
        <v>5.7</v>
      </c>
      <c r="C6907" t="s">
        <v>565</v>
      </c>
    </row>
    <row r="6908" spans="1:3" x14ac:dyDescent="0.45">
      <c r="A6908" t="s">
        <v>3628</v>
      </c>
      <c r="B6908">
        <v>6.8</v>
      </c>
      <c r="C6908" t="s">
        <v>6206</v>
      </c>
    </row>
    <row r="6909" spans="1:3" x14ac:dyDescent="0.45">
      <c r="A6909" t="s">
        <v>3628</v>
      </c>
      <c r="B6909">
        <v>6.8</v>
      </c>
      <c r="C6909" t="s">
        <v>1152</v>
      </c>
    </row>
    <row r="6910" spans="1:3" x14ac:dyDescent="0.45">
      <c r="A6910" t="s">
        <v>3628</v>
      </c>
      <c r="B6910">
        <v>6.8</v>
      </c>
      <c r="C6910" t="s">
        <v>6203</v>
      </c>
    </row>
    <row r="6911" spans="1:3" x14ac:dyDescent="0.45">
      <c r="A6911" t="s">
        <v>3628</v>
      </c>
      <c r="B6911">
        <v>6.8</v>
      </c>
      <c r="C6911" t="s">
        <v>3302</v>
      </c>
    </row>
    <row r="6912" spans="1:3" x14ac:dyDescent="0.45">
      <c r="A6912" t="s">
        <v>3630</v>
      </c>
      <c r="B6912">
        <v>5.9</v>
      </c>
      <c r="C6912" t="s">
        <v>565</v>
      </c>
    </row>
    <row r="6913" spans="1:3" x14ac:dyDescent="0.45">
      <c r="A6913" t="s">
        <v>3630</v>
      </c>
      <c r="B6913">
        <v>5.9</v>
      </c>
      <c r="C6913" t="s">
        <v>6201</v>
      </c>
    </row>
    <row r="6914" spans="1:3" x14ac:dyDescent="0.45">
      <c r="A6914" t="s">
        <v>3630</v>
      </c>
      <c r="B6914">
        <v>5.9</v>
      </c>
      <c r="C6914" t="s">
        <v>5546</v>
      </c>
    </row>
    <row r="6915" spans="1:3" x14ac:dyDescent="0.45">
      <c r="A6915" t="s">
        <v>3631</v>
      </c>
      <c r="B6915">
        <v>7.2</v>
      </c>
      <c r="C6915" t="s">
        <v>2124</v>
      </c>
    </row>
    <row r="6916" spans="1:3" x14ac:dyDescent="0.45">
      <c r="A6916" t="s">
        <v>3631</v>
      </c>
      <c r="B6916">
        <v>7.2</v>
      </c>
      <c r="C6916" t="s">
        <v>6203</v>
      </c>
    </row>
    <row r="6917" spans="1:3" x14ac:dyDescent="0.45">
      <c r="A6917" t="s">
        <v>3632</v>
      </c>
      <c r="B6917">
        <v>5.5</v>
      </c>
      <c r="C6917" t="s">
        <v>2124</v>
      </c>
    </row>
    <row r="6918" spans="1:3" x14ac:dyDescent="0.45">
      <c r="A6918" t="s">
        <v>3634</v>
      </c>
      <c r="B6918">
        <v>8.5</v>
      </c>
      <c r="C6918" t="s">
        <v>320</v>
      </c>
    </row>
    <row r="6919" spans="1:3" x14ac:dyDescent="0.45">
      <c r="A6919" t="s">
        <v>3634</v>
      </c>
      <c r="B6919">
        <v>8.5</v>
      </c>
      <c r="C6919" t="s">
        <v>565</v>
      </c>
    </row>
    <row r="6920" spans="1:3" x14ac:dyDescent="0.45">
      <c r="A6920" t="s">
        <v>3634</v>
      </c>
      <c r="B6920">
        <v>8.5</v>
      </c>
      <c r="C6920" t="s">
        <v>3824</v>
      </c>
    </row>
    <row r="6921" spans="1:3" x14ac:dyDescent="0.45">
      <c r="A6921" t="s">
        <v>3635</v>
      </c>
      <c r="B6921">
        <v>5.6</v>
      </c>
      <c r="C6921" t="s">
        <v>2124</v>
      </c>
    </row>
    <row r="6922" spans="1:3" x14ac:dyDescent="0.45">
      <c r="A6922" t="s">
        <v>3635</v>
      </c>
      <c r="B6922">
        <v>5.6</v>
      </c>
      <c r="C6922" t="s">
        <v>6203</v>
      </c>
    </row>
    <row r="6923" spans="1:3" x14ac:dyDescent="0.45">
      <c r="A6923" t="s">
        <v>3635</v>
      </c>
      <c r="B6923">
        <v>5.6</v>
      </c>
      <c r="C6923" t="s">
        <v>3302</v>
      </c>
    </row>
    <row r="6924" spans="1:3" x14ac:dyDescent="0.45">
      <c r="A6924" t="s">
        <v>3636</v>
      </c>
      <c r="B6924">
        <v>4.0999999999999996</v>
      </c>
      <c r="C6924" t="s">
        <v>565</v>
      </c>
    </row>
    <row r="6925" spans="1:3" x14ac:dyDescent="0.45">
      <c r="A6925" t="s">
        <v>3636</v>
      </c>
      <c r="B6925">
        <v>4.0999999999999996</v>
      </c>
      <c r="C6925" t="s">
        <v>1152</v>
      </c>
    </row>
    <row r="6926" spans="1:3" x14ac:dyDescent="0.45">
      <c r="A6926" t="s">
        <v>3637</v>
      </c>
      <c r="B6926">
        <v>6.1</v>
      </c>
      <c r="C6926" t="s">
        <v>565</v>
      </c>
    </row>
    <row r="6927" spans="1:3" x14ac:dyDescent="0.45">
      <c r="A6927" t="s">
        <v>3637</v>
      </c>
      <c r="B6927">
        <v>6.1</v>
      </c>
      <c r="C6927" t="s">
        <v>1152</v>
      </c>
    </row>
    <row r="6928" spans="1:3" x14ac:dyDescent="0.45">
      <c r="A6928" t="s">
        <v>3637</v>
      </c>
      <c r="B6928">
        <v>6.1</v>
      </c>
      <c r="C6928" t="s">
        <v>5546</v>
      </c>
    </row>
    <row r="6929" spans="1:3" x14ac:dyDescent="0.45">
      <c r="A6929" t="s">
        <v>3638</v>
      </c>
      <c r="B6929">
        <v>5.4</v>
      </c>
      <c r="C6929" t="s">
        <v>565</v>
      </c>
    </row>
    <row r="6930" spans="1:3" x14ac:dyDescent="0.45">
      <c r="A6930" t="s">
        <v>3638</v>
      </c>
      <c r="B6930">
        <v>5.4</v>
      </c>
      <c r="C6930" t="s">
        <v>5546</v>
      </c>
    </row>
    <row r="6931" spans="1:3" x14ac:dyDescent="0.45">
      <c r="A6931" t="s">
        <v>3639</v>
      </c>
      <c r="B6931">
        <v>7.1</v>
      </c>
      <c r="C6931" t="s">
        <v>6208</v>
      </c>
    </row>
    <row r="6932" spans="1:3" x14ac:dyDescent="0.45">
      <c r="A6932" t="s">
        <v>3639</v>
      </c>
      <c r="B6932">
        <v>7.1</v>
      </c>
      <c r="C6932" t="s">
        <v>1152</v>
      </c>
    </row>
    <row r="6933" spans="1:3" x14ac:dyDescent="0.45">
      <c r="A6933" t="s">
        <v>3639</v>
      </c>
      <c r="B6933">
        <v>7.1</v>
      </c>
      <c r="C6933" t="s">
        <v>3302</v>
      </c>
    </row>
    <row r="6934" spans="1:3" x14ac:dyDescent="0.45">
      <c r="A6934" t="s">
        <v>3640</v>
      </c>
      <c r="B6934">
        <v>6.5</v>
      </c>
      <c r="C6934" t="s">
        <v>2124</v>
      </c>
    </row>
    <row r="6935" spans="1:3" x14ac:dyDescent="0.45">
      <c r="A6935" t="s">
        <v>3640</v>
      </c>
      <c r="B6935">
        <v>6.5</v>
      </c>
      <c r="C6935" t="s">
        <v>3302</v>
      </c>
    </row>
    <row r="6936" spans="1:3" x14ac:dyDescent="0.45">
      <c r="A6936" t="s">
        <v>3641</v>
      </c>
      <c r="B6936">
        <v>8.6</v>
      </c>
      <c r="C6936" t="s">
        <v>320</v>
      </c>
    </row>
    <row r="6937" spans="1:3" x14ac:dyDescent="0.45">
      <c r="A6937" t="s">
        <v>3641</v>
      </c>
      <c r="B6937">
        <v>8.6</v>
      </c>
      <c r="C6937" t="s">
        <v>6200</v>
      </c>
    </row>
    <row r="6938" spans="1:3" x14ac:dyDescent="0.45">
      <c r="A6938" t="s">
        <v>3641</v>
      </c>
      <c r="B6938">
        <v>8.6</v>
      </c>
      <c r="C6938" t="s">
        <v>6201</v>
      </c>
    </row>
    <row r="6939" spans="1:3" x14ac:dyDescent="0.45">
      <c r="A6939" t="s">
        <v>3641</v>
      </c>
      <c r="B6939">
        <v>8.6</v>
      </c>
      <c r="C6939" t="s">
        <v>6199</v>
      </c>
    </row>
    <row r="6940" spans="1:3" x14ac:dyDescent="0.45">
      <c r="A6940" t="s">
        <v>3642</v>
      </c>
      <c r="B6940">
        <v>7</v>
      </c>
      <c r="C6940" t="s">
        <v>451</v>
      </c>
    </row>
    <row r="6941" spans="1:3" x14ac:dyDescent="0.45">
      <c r="A6941" t="s">
        <v>3642</v>
      </c>
      <c r="B6941">
        <v>7</v>
      </c>
      <c r="C6941" t="s">
        <v>320</v>
      </c>
    </row>
    <row r="6942" spans="1:3" x14ac:dyDescent="0.45">
      <c r="A6942" t="s">
        <v>3642</v>
      </c>
      <c r="B6942">
        <v>7</v>
      </c>
      <c r="C6942" t="s">
        <v>1152</v>
      </c>
    </row>
    <row r="6943" spans="1:3" x14ac:dyDescent="0.45">
      <c r="A6943" t="s">
        <v>3642</v>
      </c>
      <c r="B6943">
        <v>7</v>
      </c>
      <c r="C6943" t="s">
        <v>6204</v>
      </c>
    </row>
    <row r="6944" spans="1:3" x14ac:dyDescent="0.45">
      <c r="A6944" t="s">
        <v>3642</v>
      </c>
      <c r="B6944">
        <v>7</v>
      </c>
      <c r="C6944" t="s">
        <v>5546</v>
      </c>
    </row>
    <row r="6945" spans="1:3" x14ac:dyDescent="0.45">
      <c r="A6945" t="s">
        <v>3644</v>
      </c>
      <c r="B6945">
        <v>7.6</v>
      </c>
      <c r="C6945" t="s">
        <v>1152</v>
      </c>
    </row>
    <row r="6946" spans="1:3" x14ac:dyDescent="0.45">
      <c r="A6946" t="s">
        <v>3644</v>
      </c>
      <c r="B6946">
        <v>7.6</v>
      </c>
      <c r="C6946" t="s">
        <v>6207</v>
      </c>
    </row>
    <row r="6947" spans="1:3" x14ac:dyDescent="0.45">
      <c r="A6947" t="s">
        <v>3646</v>
      </c>
      <c r="B6947">
        <v>6.5</v>
      </c>
      <c r="C6947" t="s">
        <v>320</v>
      </c>
    </row>
    <row r="6948" spans="1:3" x14ac:dyDescent="0.45">
      <c r="A6948" t="s">
        <v>3646</v>
      </c>
      <c r="B6948">
        <v>6.5</v>
      </c>
      <c r="C6948" t="s">
        <v>565</v>
      </c>
    </row>
    <row r="6949" spans="1:3" x14ac:dyDescent="0.45">
      <c r="A6949" t="s">
        <v>3646</v>
      </c>
      <c r="B6949">
        <v>6.5</v>
      </c>
      <c r="C6949" t="s">
        <v>5546</v>
      </c>
    </row>
    <row r="6950" spans="1:3" x14ac:dyDescent="0.45">
      <c r="A6950" t="s">
        <v>3648</v>
      </c>
      <c r="B6950">
        <v>6.4</v>
      </c>
      <c r="C6950" t="s">
        <v>565</v>
      </c>
    </row>
    <row r="6951" spans="1:3" x14ac:dyDescent="0.45">
      <c r="A6951" t="s">
        <v>3648</v>
      </c>
      <c r="B6951">
        <v>6.4</v>
      </c>
      <c r="C6951" t="s">
        <v>5546</v>
      </c>
    </row>
    <row r="6952" spans="1:3" x14ac:dyDescent="0.45">
      <c r="A6952" t="s">
        <v>3650</v>
      </c>
      <c r="B6952">
        <v>6.3</v>
      </c>
      <c r="C6952" t="s">
        <v>565</v>
      </c>
    </row>
    <row r="6953" spans="1:3" x14ac:dyDescent="0.45">
      <c r="A6953" t="s">
        <v>3650</v>
      </c>
      <c r="B6953">
        <v>6.3</v>
      </c>
      <c r="C6953" t="s">
        <v>1152</v>
      </c>
    </row>
    <row r="6954" spans="1:3" x14ac:dyDescent="0.45">
      <c r="A6954" t="s">
        <v>3650</v>
      </c>
      <c r="B6954">
        <v>6.3</v>
      </c>
      <c r="C6954" t="s">
        <v>5546</v>
      </c>
    </row>
    <row r="6955" spans="1:3" x14ac:dyDescent="0.45">
      <c r="A6955" t="s">
        <v>3654</v>
      </c>
      <c r="B6955">
        <v>5.7</v>
      </c>
      <c r="C6955" t="s">
        <v>6201</v>
      </c>
    </row>
    <row r="6956" spans="1:3" x14ac:dyDescent="0.45">
      <c r="A6956" t="s">
        <v>3654</v>
      </c>
      <c r="B6956">
        <v>5.7</v>
      </c>
      <c r="C6956" t="s">
        <v>6199</v>
      </c>
    </row>
    <row r="6957" spans="1:3" x14ac:dyDescent="0.45">
      <c r="A6957" t="s">
        <v>3654</v>
      </c>
      <c r="B6957">
        <v>5.7</v>
      </c>
      <c r="C6957" t="s">
        <v>6209</v>
      </c>
    </row>
    <row r="6958" spans="1:3" x14ac:dyDescent="0.45">
      <c r="A6958" t="s">
        <v>3657</v>
      </c>
      <c r="B6958">
        <v>6.3</v>
      </c>
      <c r="C6958" t="s">
        <v>6206</v>
      </c>
    </row>
    <row r="6959" spans="1:3" x14ac:dyDescent="0.45">
      <c r="A6959" t="s">
        <v>3657</v>
      </c>
      <c r="B6959">
        <v>6.3</v>
      </c>
      <c r="C6959" t="s">
        <v>1152</v>
      </c>
    </row>
    <row r="6960" spans="1:3" x14ac:dyDescent="0.45">
      <c r="A6960" t="s">
        <v>3657</v>
      </c>
      <c r="B6960">
        <v>6.3</v>
      </c>
      <c r="C6960" t="s">
        <v>6209</v>
      </c>
    </row>
    <row r="6961" spans="1:3" x14ac:dyDescent="0.45">
      <c r="A6961" t="s">
        <v>3657</v>
      </c>
      <c r="B6961">
        <v>6.3</v>
      </c>
      <c r="C6961" t="s">
        <v>3302</v>
      </c>
    </row>
    <row r="6962" spans="1:3" x14ac:dyDescent="0.45">
      <c r="A6962" t="s">
        <v>3660</v>
      </c>
      <c r="B6962">
        <v>6</v>
      </c>
      <c r="C6962" t="s">
        <v>1152</v>
      </c>
    </row>
    <row r="6963" spans="1:3" x14ac:dyDescent="0.45">
      <c r="A6963" t="s">
        <v>3660</v>
      </c>
      <c r="B6963">
        <v>6</v>
      </c>
      <c r="C6963" t="s">
        <v>2124</v>
      </c>
    </row>
    <row r="6964" spans="1:3" x14ac:dyDescent="0.45">
      <c r="A6964" t="s">
        <v>3660</v>
      </c>
      <c r="B6964">
        <v>6</v>
      </c>
      <c r="C6964" t="s">
        <v>6203</v>
      </c>
    </row>
    <row r="6965" spans="1:3" x14ac:dyDescent="0.45">
      <c r="A6965" t="s">
        <v>3660</v>
      </c>
      <c r="B6965">
        <v>6</v>
      </c>
      <c r="C6965" t="s">
        <v>3302</v>
      </c>
    </row>
    <row r="6966" spans="1:3" x14ac:dyDescent="0.45">
      <c r="A6966" t="s">
        <v>3661</v>
      </c>
      <c r="B6966">
        <v>7.7</v>
      </c>
      <c r="C6966" t="s">
        <v>565</v>
      </c>
    </row>
    <row r="6967" spans="1:3" x14ac:dyDescent="0.45">
      <c r="A6967" t="s">
        <v>3661</v>
      </c>
      <c r="B6967">
        <v>7.7</v>
      </c>
      <c r="C6967" t="s">
        <v>1152</v>
      </c>
    </row>
    <row r="6968" spans="1:3" x14ac:dyDescent="0.45">
      <c r="A6968" t="s">
        <v>3662</v>
      </c>
      <c r="B6968">
        <v>6.2</v>
      </c>
      <c r="C6968" t="s">
        <v>2124</v>
      </c>
    </row>
    <row r="6969" spans="1:3" x14ac:dyDescent="0.45">
      <c r="A6969" t="s">
        <v>3663</v>
      </c>
      <c r="B6969">
        <v>7.7</v>
      </c>
      <c r="C6969" t="s">
        <v>320</v>
      </c>
    </row>
    <row r="6970" spans="1:3" x14ac:dyDescent="0.45">
      <c r="A6970" t="s">
        <v>3663</v>
      </c>
      <c r="B6970">
        <v>7.7</v>
      </c>
      <c r="C6970" t="s">
        <v>565</v>
      </c>
    </row>
    <row r="6971" spans="1:3" x14ac:dyDescent="0.45">
      <c r="A6971" t="s">
        <v>3663</v>
      </c>
      <c r="B6971">
        <v>7.7</v>
      </c>
      <c r="C6971" t="s">
        <v>1152</v>
      </c>
    </row>
    <row r="6972" spans="1:3" x14ac:dyDescent="0.45">
      <c r="A6972" t="s">
        <v>3665</v>
      </c>
      <c r="B6972">
        <v>6.4</v>
      </c>
      <c r="C6972" t="s">
        <v>565</v>
      </c>
    </row>
    <row r="6973" spans="1:3" x14ac:dyDescent="0.45">
      <c r="A6973" t="s">
        <v>3665</v>
      </c>
      <c r="B6973">
        <v>6.4</v>
      </c>
      <c r="C6973" t="s">
        <v>6199</v>
      </c>
    </row>
    <row r="6974" spans="1:3" x14ac:dyDescent="0.45">
      <c r="A6974" t="s">
        <v>3665</v>
      </c>
      <c r="B6974">
        <v>6.4</v>
      </c>
      <c r="C6974" t="s">
        <v>5546</v>
      </c>
    </row>
    <row r="6975" spans="1:3" x14ac:dyDescent="0.45">
      <c r="A6975" t="s">
        <v>3666</v>
      </c>
      <c r="B6975">
        <v>6.4</v>
      </c>
      <c r="C6975" t="s">
        <v>565</v>
      </c>
    </row>
    <row r="6976" spans="1:3" x14ac:dyDescent="0.45">
      <c r="A6976" t="s">
        <v>3667</v>
      </c>
      <c r="B6976">
        <v>6.9</v>
      </c>
      <c r="C6976" t="s">
        <v>451</v>
      </c>
    </row>
    <row r="6977" spans="1:3" x14ac:dyDescent="0.45">
      <c r="A6977" t="s">
        <v>3667</v>
      </c>
      <c r="B6977">
        <v>6.9</v>
      </c>
      <c r="C6977" t="s">
        <v>565</v>
      </c>
    </row>
    <row r="6978" spans="1:3" x14ac:dyDescent="0.45">
      <c r="A6978" t="s">
        <v>3667</v>
      </c>
      <c r="B6978">
        <v>6.9</v>
      </c>
      <c r="C6978" t="s">
        <v>6206</v>
      </c>
    </row>
    <row r="6979" spans="1:3" x14ac:dyDescent="0.45">
      <c r="A6979" t="s">
        <v>3667</v>
      </c>
      <c r="B6979">
        <v>6.9</v>
      </c>
      <c r="C6979" t="s">
        <v>6199</v>
      </c>
    </row>
    <row r="6980" spans="1:3" x14ac:dyDescent="0.45">
      <c r="A6980" t="s">
        <v>3668</v>
      </c>
      <c r="B6980">
        <v>7.3</v>
      </c>
      <c r="C6980" t="s">
        <v>565</v>
      </c>
    </row>
    <row r="6981" spans="1:3" x14ac:dyDescent="0.45">
      <c r="A6981" t="s">
        <v>3668</v>
      </c>
      <c r="B6981">
        <v>7.3</v>
      </c>
      <c r="C6981" t="s">
        <v>1152</v>
      </c>
    </row>
    <row r="6982" spans="1:3" x14ac:dyDescent="0.45">
      <c r="A6982" t="s">
        <v>3668</v>
      </c>
      <c r="B6982">
        <v>7.3</v>
      </c>
      <c r="C6982" t="s">
        <v>6201</v>
      </c>
    </row>
    <row r="6983" spans="1:3" x14ac:dyDescent="0.45">
      <c r="A6983" t="s">
        <v>3668</v>
      </c>
      <c r="B6983">
        <v>7.3</v>
      </c>
      <c r="C6983" t="s">
        <v>6199</v>
      </c>
    </row>
    <row r="6984" spans="1:3" x14ac:dyDescent="0.45">
      <c r="A6984" t="s">
        <v>3668</v>
      </c>
      <c r="B6984">
        <v>7.3</v>
      </c>
      <c r="C6984" t="s">
        <v>5546</v>
      </c>
    </row>
    <row r="6985" spans="1:3" x14ac:dyDescent="0.45">
      <c r="A6985" t="s">
        <v>3669</v>
      </c>
      <c r="B6985">
        <v>7.3</v>
      </c>
      <c r="C6985" t="s">
        <v>565</v>
      </c>
    </row>
    <row r="6986" spans="1:3" x14ac:dyDescent="0.45">
      <c r="A6986" t="s">
        <v>3670</v>
      </c>
      <c r="B6986">
        <v>6.2</v>
      </c>
      <c r="C6986" t="s">
        <v>565</v>
      </c>
    </row>
    <row r="6987" spans="1:3" x14ac:dyDescent="0.45">
      <c r="A6987" t="s">
        <v>3670</v>
      </c>
      <c r="B6987">
        <v>6.2</v>
      </c>
      <c r="C6987" t="s">
        <v>5546</v>
      </c>
    </row>
    <row r="6988" spans="1:3" x14ac:dyDescent="0.45">
      <c r="A6988" t="s">
        <v>3671</v>
      </c>
      <c r="B6988">
        <v>6.6</v>
      </c>
      <c r="C6988" t="s">
        <v>451</v>
      </c>
    </row>
    <row r="6989" spans="1:3" x14ac:dyDescent="0.45">
      <c r="A6989" t="s">
        <v>3671</v>
      </c>
      <c r="B6989">
        <v>6.6</v>
      </c>
      <c r="C6989" t="s">
        <v>320</v>
      </c>
    </row>
    <row r="6990" spans="1:3" x14ac:dyDescent="0.45">
      <c r="A6990" t="s">
        <v>3671</v>
      </c>
      <c r="B6990">
        <v>6.6</v>
      </c>
      <c r="C6990" t="s">
        <v>3824</v>
      </c>
    </row>
    <row r="6991" spans="1:3" x14ac:dyDescent="0.45">
      <c r="A6991" t="s">
        <v>3672</v>
      </c>
      <c r="B6991">
        <v>6.7</v>
      </c>
      <c r="C6991" t="s">
        <v>1152</v>
      </c>
    </row>
    <row r="6992" spans="1:3" x14ac:dyDescent="0.45">
      <c r="A6992" t="s">
        <v>3672</v>
      </c>
      <c r="B6992">
        <v>6.7</v>
      </c>
      <c r="C6992" t="s">
        <v>2124</v>
      </c>
    </row>
    <row r="6993" spans="1:3" x14ac:dyDescent="0.45">
      <c r="A6993" t="s">
        <v>3672</v>
      </c>
      <c r="B6993">
        <v>6.7</v>
      </c>
      <c r="C6993" t="s">
        <v>3302</v>
      </c>
    </row>
    <row r="6994" spans="1:3" x14ac:dyDescent="0.45">
      <c r="A6994" t="s">
        <v>3673</v>
      </c>
      <c r="B6994">
        <v>5.7</v>
      </c>
      <c r="C6994" t="s">
        <v>565</v>
      </c>
    </row>
    <row r="6995" spans="1:3" x14ac:dyDescent="0.45">
      <c r="A6995" t="s">
        <v>3673</v>
      </c>
      <c r="B6995">
        <v>5.7</v>
      </c>
      <c r="C6995" t="s">
        <v>5546</v>
      </c>
    </row>
    <row r="6996" spans="1:3" x14ac:dyDescent="0.45">
      <c r="A6996" t="s">
        <v>3674</v>
      </c>
      <c r="B6996">
        <v>6.3</v>
      </c>
      <c r="C6996" t="s">
        <v>565</v>
      </c>
    </row>
    <row r="6997" spans="1:3" x14ac:dyDescent="0.45">
      <c r="A6997" t="s">
        <v>3674</v>
      </c>
      <c r="B6997">
        <v>6.3</v>
      </c>
      <c r="C6997" t="s">
        <v>1152</v>
      </c>
    </row>
    <row r="6998" spans="1:3" x14ac:dyDescent="0.45">
      <c r="A6998" t="s">
        <v>3674</v>
      </c>
      <c r="B6998">
        <v>6.3</v>
      </c>
      <c r="C6998" t="s">
        <v>5546</v>
      </c>
    </row>
    <row r="6999" spans="1:3" x14ac:dyDescent="0.45">
      <c r="A6999" t="s">
        <v>3675</v>
      </c>
      <c r="B6999">
        <v>5.7</v>
      </c>
      <c r="C6999" t="s">
        <v>565</v>
      </c>
    </row>
    <row r="7000" spans="1:3" x14ac:dyDescent="0.45">
      <c r="A7000" t="s">
        <v>3675</v>
      </c>
      <c r="B7000">
        <v>5.7</v>
      </c>
      <c r="C7000" t="s">
        <v>1152</v>
      </c>
    </row>
    <row r="7001" spans="1:3" x14ac:dyDescent="0.45">
      <c r="A7001" t="s">
        <v>3677</v>
      </c>
      <c r="B7001">
        <v>7.1</v>
      </c>
      <c r="C7001" t="s">
        <v>565</v>
      </c>
    </row>
    <row r="7002" spans="1:3" x14ac:dyDescent="0.45">
      <c r="A7002" t="s">
        <v>3677</v>
      </c>
      <c r="B7002">
        <v>7.1</v>
      </c>
      <c r="C7002" t="s">
        <v>6206</v>
      </c>
    </row>
    <row r="7003" spans="1:3" x14ac:dyDescent="0.45">
      <c r="A7003" t="s">
        <v>3677</v>
      </c>
      <c r="B7003">
        <v>7.1</v>
      </c>
      <c r="C7003" t="s">
        <v>1152</v>
      </c>
    </row>
    <row r="7004" spans="1:3" x14ac:dyDescent="0.45">
      <c r="A7004" t="s">
        <v>3678</v>
      </c>
      <c r="B7004">
        <v>7</v>
      </c>
      <c r="C7004" t="s">
        <v>565</v>
      </c>
    </row>
    <row r="7005" spans="1:3" x14ac:dyDescent="0.45">
      <c r="A7005" t="s">
        <v>3678</v>
      </c>
      <c r="B7005">
        <v>7</v>
      </c>
      <c r="C7005" t="s">
        <v>6206</v>
      </c>
    </row>
    <row r="7006" spans="1:3" x14ac:dyDescent="0.45">
      <c r="A7006" t="s">
        <v>3679</v>
      </c>
      <c r="B7006">
        <v>6.1</v>
      </c>
      <c r="C7006" t="s">
        <v>565</v>
      </c>
    </row>
    <row r="7007" spans="1:3" x14ac:dyDescent="0.45">
      <c r="A7007" t="s">
        <v>3679</v>
      </c>
      <c r="B7007">
        <v>6.1</v>
      </c>
      <c r="C7007" t="s">
        <v>6201</v>
      </c>
    </row>
    <row r="7008" spans="1:3" x14ac:dyDescent="0.45">
      <c r="A7008" t="s">
        <v>3679</v>
      </c>
      <c r="B7008">
        <v>6.1</v>
      </c>
      <c r="C7008" t="s">
        <v>5546</v>
      </c>
    </row>
    <row r="7009" spans="1:3" x14ac:dyDescent="0.45">
      <c r="A7009" t="s">
        <v>3680</v>
      </c>
      <c r="B7009">
        <v>6.6</v>
      </c>
      <c r="C7009" t="s">
        <v>565</v>
      </c>
    </row>
    <row r="7010" spans="1:3" x14ac:dyDescent="0.45">
      <c r="A7010" t="s">
        <v>3680</v>
      </c>
      <c r="B7010">
        <v>6.6</v>
      </c>
      <c r="C7010" t="s">
        <v>6201</v>
      </c>
    </row>
    <row r="7011" spans="1:3" x14ac:dyDescent="0.45">
      <c r="A7011" t="s">
        <v>3681</v>
      </c>
      <c r="B7011">
        <v>7.8</v>
      </c>
      <c r="C7011" t="s">
        <v>451</v>
      </c>
    </row>
    <row r="7012" spans="1:3" x14ac:dyDescent="0.45">
      <c r="A7012" t="s">
        <v>3681</v>
      </c>
      <c r="B7012">
        <v>7.8</v>
      </c>
      <c r="C7012" t="s">
        <v>2124</v>
      </c>
    </row>
    <row r="7013" spans="1:3" x14ac:dyDescent="0.45">
      <c r="A7013" t="s">
        <v>3681</v>
      </c>
      <c r="B7013">
        <v>7.8</v>
      </c>
      <c r="C7013" t="s">
        <v>3824</v>
      </c>
    </row>
    <row r="7014" spans="1:3" x14ac:dyDescent="0.45">
      <c r="A7014" t="s">
        <v>3683</v>
      </c>
      <c r="B7014">
        <v>8.3000000000000007</v>
      </c>
      <c r="C7014" t="s">
        <v>6208</v>
      </c>
    </row>
    <row r="7015" spans="1:3" x14ac:dyDescent="0.45">
      <c r="A7015" t="s">
        <v>3683</v>
      </c>
      <c r="B7015">
        <v>8.3000000000000007</v>
      </c>
      <c r="C7015" t="s">
        <v>1152</v>
      </c>
    </row>
    <row r="7016" spans="1:3" x14ac:dyDescent="0.45">
      <c r="A7016" t="s">
        <v>3683</v>
      </c>
      <c r="B7016">
        <v>8.3000000000000007</v>
      </c>
      <c r="C7016" t="s">
        <v>6204</v>
      </c>
    </row>
    <row r="7017" spans="1:3" x14ac:dyDescent="0.45">
      <c r="A7017" t="s">
        <v>3683</v>
      </c>
      <c r="B7017">
        <v>8.3000000000000007</v>
      </c>
      <c r="C7017" t="s">
        <v>6209</v>
      </c>
    </row>
    <row r="7018" spans="1:3" x14ac:dyDescent="0.45">
      <c r="A7018" t="s">
        <v>3684</v>
      </c>
      <c r="B7018">
        <v>7</v>
      </c>
      <c r="C7018" t="s">
        <v>565</v>
      </c>
    </row>
    <row r="7019" spans="1:3" x14ac:dyDescent="0.45">
      <c r="A7019" t="s">
        <v>3686</v>
      </c>
      <c r="B7019">
        <v>6.7</v>
      </c>
      <c r="C7019" t="s">
        <v>565</v>
      </c>
    </row>
    <row r="7020" spans="1:3" x14ac:dyDescent="0.45">
      <c r="A7020" t="s">
        <v>3686</v>
      </c>
      <c r="B7020">
        <v>6.7</v>
      </c>
      <c r="C7020" t="s">
        <v>1152</v>
      </c>
    </row>
    <row r="7021" spans="1:3" x14ac:dyDescent="0.45">
      <c r="A7021" t="s">
        <v>3686</v>
      </c>
      <c r="B7021">
        <v>6.7</v>
      </c>
      <c r="C7021" t="s">
        <v>5546</v>
      </c>
    </row>
    <row r="7022" spans="1:3" x14ac:dyDescent="0.45">
      <c r="A7022" t="s">
        <v>3687</v>
      </c>
      <c r="B7022">
        <v>7.3</v>
      </c>
      <c r="C7022" t="s">
        <v>1152</v>
      </c>
    </row>
    <row r="7023" spans="1:3" x14ac:dyDescent="0.45">
      <c r="A7023" t="s">
        <v>3687</v>
      </c>
      <c r="B7023">
        <v>7.3</v>
      </c>
      <c r="C7023" t="s">
        <v>6203</v>
      </c>
    </row>
    <row r="7024" spans="1:3" x14ac:dyDescent="0.45">
      <c r="A7024" t="s">
        <v>3688</v>
      </c>
      <c r="B7024">
        <v>6.3</v>
      </c>
      <c r="C7024" t="s">
        <v>565</v>
      </c>
    </row>
    <row r="7025" spans="1:3" x14ac:dyDescent="0.45">
      <c r="A7025" t="s">
        <v>3688</v>
      </c>
      <c r="B7025">
        <v>6.3</v>
      </c>
      <c r="C7025" t="s">
        <v>1152</v>
      </c>
    </row>
    <row r="7026" spans="1:3" x14ac:dyDescent="0.45">
      <c r="A7026" t="s">
        <v>3688</v>
      </c>
      <c r="B7026">
        <v>6.3</v>
      </c>
      <c r="C7026" t="s">
        <v>6199</v>
      </c>
    </row>
    <row r="7027" spans="1:3" x14ac:dyDescent="0.45">
      <c r="A7027" t="s">
        <v>3688</v>
      </c>
      <c r="B7027">
        <v>6.3</v>
      </c>
      <c r="C7027" t="s">
        <v>5546</v>
      </c>
    </row>
    <row r="7028" spans="1:3" x14ac:dyDescent="0.45">
      <c r="A7028" t="s">
        <v>3689</v>
      </c>
      <c r="B7028">
        <v>7.8</v>
      </c>
      <c r="C7028" t="s">
        <v>565</v>
      </c>
    </row>
    <row r="7029" spans="1:3" x14ac:dyDescent="0.45">
      <c r="A7029" t="s">
        <v>3689</v>
      </c>
      <c r="B7029">
        <v>7.8</v>
      </c>
      <c r="C7029" t="s">
        <v>1152</v>
      </c>
    </row>
    <row r="7030" spans="1:3" x14ac:dyDescent="0.45">
      <c r="A7030" t="s">
        <v>3689</v>
      </c>
      <c r="B7030">
        <v>7.8</v>
      </c>
      <c r="C7030" t="s">
        <v>5546</v>
      </c>
    </row>
    <row r="7031" spans="1:3" x14ac:dyDescent="0.45">
      <c r="A7031" t="s">
        <v>3690</v>
      </c>
      <c r="B7031">
        <v>7.3</v>
      </c>
      <c r="C7031" t="s">
        <v>1152</v>
      </c>
    </row>
    <row r="7032" spans="1:3" x14ac:dyDescent="0.45">
      <c r="A7032" t="s">
        <v>3691</v>
      </c>
      <c r="B7032">
        <v>7.6</v>
      </c>
      <c r="C7032" t="s">
        <v>1152</v>
      </c>
    </row>
    <row r="7033" spans="1:3" x14ac:dyDescent="0.45">
      <c r="A7033" t="s">
        <v>3691</v>
      </c>
      <c r="B7033">
        <v>7.6</v>
      </c>
      <c r="C7033" t="s">
        <v>6204</v>
      </c>
    </row>
    <row r="7034" spans="1:3" x14ac:dyDescent="0.45">
      <c r="A7034" t="s">
        <v>3691</v>
      </c>
      <c r="B7034">
        <v>7.6</v>
      </c>
      <c r="C7034" t="s">
        <v>3302</v>
      </c>
    </row>
    <row r="7035" spans="1:3" x14ac:dyDescent="0.45">
      <c r="A7035" t="s">
        <v>3692</v>
      </c>
      <c r="B7035">
        <v>5.3</v>
      </c>
      <c r="C7035" t="s">
        <v>1152</v>
      </c>
    </row>
    <row r="7036" spans="1:3" x14ac:dyDescent="0.45">
      <c r="A7036" t="s">
        <v>3692</v>
      </c>
      <c r="B7036">
        <v>5.3</v>
      </c>
      <c r="C7036" t="s">
        <v>6209</v>
      </c>
    </row>
    <row r="7037" spans="1:3" x14ac:dyDescent="0.45">
      <c r="A7037" t="s">
        <v>3692</v>
      </c>
      <c r="B7037">
        <v>5.3</v>
      </c>
      <c r="C7037" t="s">
        <v>5546</v>
      </c>
    </row>
    <row r="7038" spans="1:3" x14ac:dyDescent="0.45">
      <c r="A7038" t="s">
        <v>3694</v>
      </c>
      <c r="B7038">
        <v>5.3</v>
      </c>
      <c r="C7038" t="s">
        <v>451</v>
      </c>
    </row>
    <row r="7039" spans="1:3" x14ac:dyDescent="0.45">
      <c r="A7039" t="s">
        <v>3694</v>
      </c>
      <c r="B7039">
        <v>5.3</v>
      </c>
      <c r="C7039" t="s">
        <v>565</v>
      </c>
    </row>
    <row r="7040" spans="1:3" x14ac:dyDescent="0.45">
      <c r="A7040" t="s">
        <v>3695</v>
      </c>
      <c r="B7040">
        <v>6.8</v>
      </c>
      <c r="C7040" t="s">
        <v>6199</v>
      </c>
    </row>
    <row r="7041" spans="1:3" x14ac:dyDescent="0.45">
      <c r="A7041" t="s">
        <v>3695</v>
      </c>
      <c r="B7041">
        <v>6.8</v>
      </c>
      <c r="C7041" t="s">
        <v>2124</v>
      </c>
    </row>
    <row r="7042" spans="1:3" x14ac:dyDescent="0.45">
      <c r="A7042" t="s">
        <v>3698</v>
      </c>
      <c r="B7042">
        <v>7.1</v>
      </c>
      <c r="C7042" t="s">
        <v>6208</v>
      </c>
    </row>
    <row r="7043" spans="1:3" x14ac:dyDescent="0.45">
      <c r="A7043" t="s">
        <v>3698</v>
      </c>
      <c r="B7043">
        <v>7.1</v>
      </c>
      <c r="C7043" t="s">
        <v>1152</v>
      </c>
    </row>
    <row r="7044" spans="1:3" x14ac:dyDescent="0.45">
      <c r="A7044" t="s">
        <v>3698</v>
      </c>
      <c r="B7044">
        <v>7.1</v>
      </c>
      <c r="C7044" t="s">
        <v>6201</v>
      </c>
    </row>
    <row r="7045" spans="1:3" x14ac:dyDescent="0.45">
      <c r="A7045" t="s">
        <v>3698</v>
      </c>
      <c r="B7045">
        <v>7.1</v>
      </c>
      <c r="C7045" t="s">
        <v>6205</v>
      </c>
    </row>
    <row r="7046" spans="1:3" x14ac:dyDescent="0.45">
      <c r="A7046" t="s">
        <v>3701</v>
      </c>
      <c r="B7046">
        <v>5.8</v>
      </c>
      <c r="C7046" t="s">
        <v>565</v>
      </c>
    </row>
    <row r="7047" spans="1:3" x14ac:dyDescent="0.45">
      <c r="A7047" t="s">
        <v>3701</v>
      </c>
      <c r="B7047">
        <v>5.8</v>
      </c>
      <c r="C7047" t="s">
        <v>6206</v>
      </c>
    </row>
    <row r="7048" spans="1:3" x14ac:dyDescent="0.45">
      <c r="A7048" t="s">
        <v>3701</v>
      </c>
      <c r="B7048">
        <v>5.8</v>
      </c>
      <c r="C7048" t="s">
        <v>1152</v>
      </c>
    </row>
    <row r="7049" spans="1:3" x14ac:dyDescent="0.45">
      <c r="A7049" t="s">
        <v>3702</v>
      </c>
      <c r="B7049">
        <v>5.8</v>
      </c>
      <c r="C7049" t="s">
        <v>451</v>
      </c>
    </row>
    <row r="7050" spans="1:3" x14ac:dyDescent="0.45">
      <c r="A7050" t="s">
        <v>3702</v>
      </c>
      <c r="B7050">
        <v>5.8</v>
      </c>
      <c r="C7050" t="s">
        <v>320</v>
      </c>
    </row>
    <row r="7051" spans="1:3" x14ac:dyDescent="0.45">
      <c r="A7051" t="s">
        <v>3702</v>
      </c>
      <c r="B7051">
        <v>5.8</v>
      </c>
      <c r="C7051" t="s">
        <v>6199</v>
      </c>
    </row>
    <row r="7052" spans="1:3" x14ac:dyDescent="0.45">
      <c r="A7052" t="s">
        <v>3703</v>
      </c>
      <c r="B7052">
        <v>8.3000000000000007</v>
      </c>
      <c r="C7052" t="s">
        <v>6208</v>
      </c>
    </row>
    <row r="7053" spans="1:3" x14ac:dyDescent="0.45">
      <c r="A7053" t="s">
        <v>3703</v>
      </c>
      <c r="B7053">
        <v>8.3000000000000007</v>
      </c>
      <c r="C7053" t="s">
        <v>1152</v>
      </c>
    </row>
    <row r="7054" spans="1:3" x14ac:dyDescent="0.45">
      <c r="A7054" t="s">
        <v>3703</v>
      </c>
      <c r="B7054">
        <v>8.3000000000000007</v>
      </c>
      <c r="C7054" t="s">
        <v>6205</v>
      </c>
    </row>
    <row r="7055" spans="1:3" x14ac:dyDescent="0.45">
      <c r="A7055" t="s">
        <v>3705</v>
      </c>
      <c r="B7055">
        <v>5.6</v>
      </c>
      <c r="C7055" t="s">
        <v>1152</v>
      </c>
    </row>
    <row r="7056" spans="1:3" x14ac:dyDescent="0.45">
      <c r="A7056" t="s">
        <v>3705</v>
      </c>
      <c r="B7056">
        <v>5.6</v>
      </c>
      <c r="C7056" t="s">
        <v>5546</v>
      </c>
    </row>
    <row r="7057" spans="1:3" x14ac:dyDescent="0.45">
      <c r="A7057" t="s">
        <v>3706</v>
      </c>
      <c r="B7057">
        <v>6.8</v>
      </c>
      <c r="C7057" t="s">
        <v>320</v>
      </c>
    </row>
    <row r="7058" spans="1:3" x14ac:dyDescent="0.45">
      <c r="A7058" t="s">
        <v>3706</v>
      </c>
      <c r="B7058">
        <v>6.8</v>
      </c>
      <c r="C7058" t="s">
        <v>6199</v>
      </c>
    </row>
    <row r="7059" spans="1:3" x14ac:dyDescent="0.45">
      <c r="A7059" t="s">
        <v>3706</v>
      </c>
      <c r="B7059">
        <v>6.8</v>
      </c>
      <c r="C7059" t="s">
        <v>6203</v>
      </c>
    </row>
    <row r="7060" spans="1:3" x14ac:dyDescent="0.45">
      <c r="A7060" t="s">
        <v>3706</v>
      </c>
      <c r="B7060">
        <v>6.8</v>
      </c>
      <c r="C7060" t="s">
        <v>3302</v>
      </c>
    </row>
    <row r="7061" spans="1:3" x14ac:dyDescent="0.45">
      <c r="A7061" t="s">
        <v>3708</v>
      </c>
      <c r="B7061">
        <v>5</v>
      </c>
      <c r="C7061" t="s">
        <v>565</v>
      </c>
    </row>
    <row r="7062" spans="1:3" x14ac:dyDescent="0.45">
      <c r="A7062" t="s">
        <v>3708</v>
      </c>
      <c r="B7062">
        <v>5</v>
      </c>
      <c r="C7062" t="s">
        <v>1152</v>
      </c>
    </row>
    <row r="7063" spans="1:3" x14ac:dyDescent="0.45">
      <c r="A7063" t="s">
        <v>3708</v>
      </c>
      <c r="B7063">
        <v>5</v>
      </c>
      <c r="C7063" t="s">
        <v>6202</v>
      </c>
    </row>
    <row r="7064" spans="1:3" x14ac:dyDescent="0.45">
      <c r="A7064" t="s">
        <v>3708</v>
      </c>
      <c r="B7064">
        <v>5</v>
      </c>
      <c r="C7064" t="s">
        <v>5546</v>
      </c>
    </row>
    <row r="7065" spans="1:3" x14ac:dyDescent="0.45">
      <c r="A7065" t="s">
        <v>3709</v>
      </c>
      <c r="B7065">
        <v>7.6</v>
      </c>
      <c r="C7065" t="s">
        <v>320</v>
      </c>
    </row>
    <row r="7066" spans="1:3" x14ac:dyDescent="0.45">
      <c r="A7066" t="s">
        <v>3709</v>
      </c>
      <c r="B7066">
        <v>7.6</v>
      </c>
      <c r="C7066" t="s">
        <v>6208</v>
      </c>
    </row>
    <row r="7067" spans="1:3" x14ac:dyDescent="0.45">
      <c r="A7067" t="s">
        <v>3709</v>
      </c>
      <c r="B7067">
        <v>7.6</v>
      </c>
      <c r="C7067" t="s">
        <v>1152</v>
      </c>
    </row>
    <row r="7068" spans="1:3" x14ac:dyDescent="0.45">
      <c r="A7068" t="s">
        <v>3709</v>
      </c>
      <c r="B7068">
        <v>7.6</v>
      </c>
      <c r="C7068" t="s">
        <v>3302</v>
      </c>
    </row>
    <row r="7069" spans="1:3" x14ac:dyDescent="0.45">
      <c r="A7069" t="s">
        <v>3710</v>
      </c>
      <c r="B7069">
        <v>6.7</v>
      </c>
      <c r="C7069" t="s">
        <v>565</v>
      </c>
    </row>
    <row r="7070" spans="1:3" x14ac:dyDescent="0.45">
      <c r="A7070" t="s">
        <v>3710</v>
      </c>
      <c r="B7070">
        <v>6.7</v>
      </c>
      <c r="C7070" t="s">
        <v>6206</v>
      </c>
    </row>
    <row r="7071" spans="1:3" x14ac:dyDescent="0.45">
      <c r="A7071" t="s">
        <v>3712</v>
      </c>
      <c r="B7071">
        <v>6.7</v>
      </c>
      <c r="C7071" t="s">
        <v>1152</v>
      </c>
    </row>
    <row r="7072" spans="1:3" x14ac:dyDescent="0.45">
      <c r="A7072" t="s">
        <v>3712</v>
      </c>
      <c r="B7072">
        <v>6.7</v>
      </c>
      <c r="C7072" t="s">
        <v>6209</v>
      </c>
    </row>
    <row r="7073" spans="1:3" x14ac:dyDescent="0.45">
      <c r="A7073" t="s">
        <v>3712</v>
      </c>
      <c r="B7073">
        <v>6.7</v>
      </c>
      <c r="C7073" t="s">
        <v>5546</v>
      </c>
    </row>
    <row r="7074" spans="1:3" x14ac:dyDescent="0.45">
      <c r="A7074" t="s">
        <v>3713</v>
      </c>
      <c r="B7074">
        <v>5.7</v>
      </c>
      <c r="C7074" t="s">
        <v>565</v>
      </c>
    </row>
    <row r="7075" spans="1:3" x14ac:dyDescent="0.45">
      <c r="A7075" t="s">
        <v>3715</v>
      </c>
      <c r="B7075">
        <v>5.2</v>
      </c>
      <c r="C7075" t="s">
        <v>565</v>
      </c>
    </row>
    <row r="7076" spans="1:3" x14ac:dyDescent="0.45">
      <c r="A7076" t="s">
        <v>3715</v>
      </c>
      <c r="B7076">
        <v>5.2</v>
      </c>
      <c r="C7076" t="s">
        <v>6206</v>
      </c>
    </row>
    <row r="7077" spans="1:3" x14ac:dyDescent="0.45">
      <c r="A7077" t="s">
        <v>3716</v>
      </c>
      <c r="B7077">
        <v>7.5</v>
      </c>
      <c r="C7077" t="s">
        <v>1152</v>
      </c>
    </row>
    <row r="7078" spans="1:3" x14ac:dyDescent="0.45">
      <c r="A7078" t="s">
        <v>3717</v>
      </c>
      <c r="B7078">
        <v>7.2</v>
      </c>
      <c r="C7078" t="s">
        <v>6208</v>
      </c>
    </row>
    <row r="7079" spans="1:3" x14ac:dyDescent="0.45">
      <c r="A7079" t="s">
        <v>3717</v>
      </c>
      <c r="B7079">
        <v>7.2</v>
      </c>
      <c r="C7079" t="s">
        <v>1152</v>
      </c>
    </row>
    <row r="7080" spans="1:3" x14ac:dyDescent="0.45">
      <c r="A7080" t="s">
        <v>3718</v>
      </c>
      <c r="B7080">
        <v>5.3</v>
      </c>
      <c r="C7080" t="s">
        <v>565</v>
      </c>
    </row>
    <row r="7081" spans="1:3" x14ac:dyDescent="0.45">
      <c r="A7081" t="s">
        <v>3718</v>
      </c>
      <c r="B7081">
        <v>5.3</v>
      </c>
      <c r="C7081" t="s">
        <v>5546</v>
      </c>
    </row>
    <row r="7082" spans="1:3" x14ac:dyDescent="0.45">
      <c r="A7082" t="s">
        <v>3719</v>
      </c>
      <c r="B7082">
        <v>6.5</v>
      </c>
      <c r="C7082" t="s">
        <v>565</v>
      </c>
    </row>
    <row r="7083" spans="1:3" x14ac:dyDescent="0.45">
      <c r="A7083" t="s">
        <v>3719</v>
      </c>
      <c r="B7083">
        <v>6.5</v>
      </c>
      <c r="C7083" t="s">
        <v>1152</v>
      </c>
    </row>
    <row r="7084" spans="1:3" x14ac:dyDescent="0.45">
      <c r="A7084" t="s">
        <v>3719</v>
      </c>
      <c r="B7084">
        <v>6.5</v>
      </c>
      <c r="C7084" t="s">
        <v>5546</v>
      </c>
    </row>
    <row r="7085" spans="1:3" x14ac:dyDescent="0.45">
      <c r="A7085" t="s">
        <v>3721</v>
      </c>
      <c r="B7085">
        <v>5</v>
      </c>
      <c r="C7085" t="s">
        <v>451</v>
      </c>
    </row>
    <row r="7086" spans="1:3" x14ac:dyDescent="0.45">
      <c r="A7086" t="s">
        <v>3721</v>
      </c>
      <c r="B7086">
        <v>5</v>
      </c>
      <c r="C7086" t="s">
        <v>320</v>
      </c>
    </row>
    <row r="7087" spans="1:3" x14ac:dyDescent="0.45">
      <c r="A7087" t="s">
        <v>3721</v>
      </c>
      <c r="B7087">
        <v>5</v>
      </c>
      <c r="C7087" t="s">
        <v>4585</v>
      </c>
    </row>
    <row r="7088" spans="1:3" x14ac:dyDescent="0.45">
      <c r="A7088" t="s">
        <v>3723</v>
      </c>
      <c r="B7088">
        <v>6.1</v>
      </c>
      <c r="C7088" t="s">
        <v>1152</v>
      </c>
    </row>
    <row r="7089" spans="1:3" x14ac:dyDescent="0.45">
      <c r="A7089" t="s">
        <v>3723</v>
      </c>
      <c r="B7089">
        <v>6.1</v>
      </c>
      <c r="C7089" t="s">
        <v>3302</v>
      </c>
    </row>
    <row r="7090" spans="1:3" x14ac:dyDescent="0.45">
      <c r="A7090" t="s">
        <v>3725</v>
      </c>
      <c r="B7090">
        <v>4.4000000000000004</v>
      </c>
      <c r="C7090" t="s">
        <v>451</v>
      </c>
    </row>
    <row r="7091" spans="1:3" x14ac:dyDescent="0.45">
      <c r="A7091" t="s">
        <v>3725</v>
      </c>
      <c r="B7091">
        <v>4.4000000000000004</v>
      </c>
      <c r="C7091" t="s">
        <v>6206</v>
      </c>
    </row>
    <row r="7092" spans="1:3" x14ac:dyDescent="0.45">
      <c r="A7092" t="s">
        <v>3725</v>
      </c>
      <c r="B7092">
        <v>4.4000000000000004</v>
      </c>
      <c r="C7092" t="s">
        <v>3302</v>
      </c>
    </row>
    <row r="7093" spans="1:3" x14ac:dyDescent="0.45">
      <c r="A7093" t="s">
        <v>3726</v>
      </c>
      <c r="B7093">
        <v>7.5</v>
      </c>
      <c r="C7093" t="s">
        <v>1152</v>
      </c>
    </row>
    <row r="7094" spans="1:3" x14ac:dyDescent="0.45">
      <c r="A7094" t="s">
        <v>3727</v>
      </c>
      <c r="B7094">
        <v>5.7</v>
      </c>
      <c r="C7094" t="s">
        <v>565</v>
      </c>
    </row>
    <row r="7095" spans="1:3" x14ac:dyDescent="0.45">
      <c r="A7095" t="s">
        <v>3727</v>
      </c>
      <c r="B7095">
        <v>5.7</v>
      </c>
      <c r="C7095" t="s">
        <v>1152</v>
      </c>
    </row>
    <row r="7096" spans="1:3" x14ac:dyDescent="0.45">
      <c r="A7096" t="s">
        <v>3727</v>
      </c>
      <c r="B7096">
        <v>5.7</v>
      </c>
      <c r="C7096" t="s">
        <v>5546</v>
      </c>
    </row>
    <row r="7097" spans="1:3" x14ac:dyDescent="0.45">
      <c r="A7097" t="s">
        <v>3729</v>
      </c>
      <c r="B7097">
        <v>5.5</v>
      </c>
      <c r="C7097" t="s">
        <v>320</v>
      </c>
    </row>
    <row r="7098" spans="1:3" x14ac:dyDescent="0.45">
      <c r="A7098" t="s">
        <v>3729</v>
      </c>
      <c r="B7098">
        <v>5.5</v>
      </c>
      <c r="C7098" t="s">
        <v>565</v>
      </c>
    </row>
    <row r="7099" spans="1:3" x14ac:dyDescent="0.45">
      <c r="A7099" t="s">
        <v>3731</v>
      </c>
      <c r="B7099">
        <v>7.1</v>
      </c>
      <c r="C7099" t="s">
        <v>565</v>
      </c>
    </row>
    <row r="7100" spans="1:3" x14ac:dyDescent="0.45">
      <c r="A7100" t="s">
        <v>3731</v>
      </c>
      <c r="B7100">
        <v>7.1</v>
      </c>
      <c r="C7100" t="s">
        <v>1152</v>
      </c>
    </row>
    <row r="7101" spans="1:3" x14ac:dyDescent="0.45">
      <c r="A7101" t="s">
        <v>3731</v>
      </c>
      <c r="B7101">
        <v>7.1</v>
      </c>
      <c r="C7101" t="s">
        <v>5546</v>
      </c>
    </row>
    <row r="7102" spans="1:3" x14ac:dyDescent="0.45">
      <c r="A7102" t="s">
        <v>3732</v>
      </c>
      <c r="B7102">
        <v>5.9</v>
      </c>
      <c r="C7102" t="s">
        <v>1152</v>
      </c>
    </row>
    <row r="7103" spans="1:3" x14ac:dyDescent="0.45">
      <c r="A7103" t="s">
        <v>3732</v>
      </c>
      <c r="B7103">
        <v>5.9</v>
      </c>
      <c r="C7103" t="s">
        <v>5546</v>
      </c>
    </row>
    <row r="7104" spans="1:3" x14ac:dyDescent="0.45">
      <c r="A7104" t="s">
        <v>3734</v>
      </c>
      <c r="B7104">
        <v>6.7</v>
      </c>
      <c r="C7104" t="s">
        <v>451</v>
      </c>
    </row>
    <row r="7105" spans="1:3" x14ac:dyDescent="0.45">
      <c r="A7105" t="s">
        <v>3734</v>
      </c>
      <c r="B7105">
        <v>6.7</v>
      </c>
      <c r="C7105" t="s">
        <v>320</v>
      </c>
    </row>
    <row r="7106" spans="1:3" x14ac:dyDescent="0.45">
      <c r="A7106" t="s">
        <v>3734</v>
      </c>
      <c r="B7106">
        <v>6.7</v>
      </c>
      <c r="C7106" t="s">
        <v>6199</v>
      </c>
    </row>
    <row r="7107" spans="1:3" x14ac:dyDescent="0.45">
      <c r="A7107" t="s">
        <v>3735</v>
      </c>
      <c r="B7107">
        <v>7</v>
      </c>
      <c r="C7107" t="s">
        <v>6208</v>
      </c>
    </row>
    <row r="7108" spans="1:3" x14ac:dyDescent="0.45">
      <c r="A7108" t="s">
        <v>3735</v>
      </c>
      <c r="B7108">
        <v>7</v>
      </c>
      <c r="C7108" t="s">
        <v>1152</v>
      </c>
    </row>
    <row r="7109" spans="1:3" x14ac:dyDescent="0.45">
      <c r="A7109" t="s">
        <v>3735</v>
      </c>
      <c r="B7109">
        <v>7</v>
      </c>
      <c r="C7109" t="s">
        <v>5546</v>
      </c>
    </row>
    <row r="7110" spans="1:3" x14ac:dyDescent="0.45">
      <c r="A7110" t="s">
        <v>3736</v>
      </c>
      <c r="B7110">
        <v>7.9</v>
      </c>
      <c r="C7110" t="s">
        <v>6208</v>
      </c>
    </row>
    <row r="7111" spans="1:3" x14ac:dyDescent="0.45">
      <c r="A7111" t="s">
        <v>3736</v>
      </c>
      <c r="B7111">
        <v>7.9</v>
      </c>
      <c r="C7111" t="s">
        <v>565</v>
      </c>
    </row>
    <row r="7112" spans="1:3" x14ac:dyDescent="0.45">
      <c r="A7112" t="s">
        <v>3736</v>
      </c>
      <c r="B7112">
        <v>7.9</v>
      </c>
      <c r="C7112" t="s">
        <v>1152</v>
      </c>
    </row>
    <row r="7113" spans="1:3" x14ac:dyDescent="0.45">
      <c r="A7113" t="s">
        <v>3737</v>
      </c>
      <c r="B7113">
        <v>6.9</v>
      </c>
      <c r="C7113" t="s">
        <v>1152</v>
      </c>
    </row>
    <row r="7114" spans="1:3" x14ac:dyDescent="0.45">
      <c r="A7114" t="s">
        <v>3738</v>
      </c>
      <c r="B7114">
        <v>7.3</v>
      </c>
      <c r="C7114" t="s">
        <v>320</v>
      </c>
    </row>
    <row r="7115" spans="1:3" x14ac:dyDescent="0.45">
      <c r="A7115" t="s">
        <v>3738</v>
      </c>
      <c r="B7115">
        <v>7.3</v>
      </c>
      <c r="C7115" t="s">
        <v>6208</v>
      </c>
    </row>
    <row r="7116" spans="1:3" x14ac:dyDescent="0.45">
      <c r="A7116" t="s">
        <v>3738</v>
      </c>
      <c r="B7116">
        <v>7.3</v>
      </c>
      <c r="C7116" t="s">
        <v>1152</v>
      </c>
    </row>
    <row r="7117" spans="1:3" x14ac:dyDescent="0.45">
      <c r="A7117" t="s">
        <v>3738</v>
      </c>
      <c r="B7117">
        <v>7.3</v>
      </c>
      <c r="C7117" t="s">
        <v>6204</v>
      </c>
    </row>
    <row r="7118" spans="1:3" x14ac:dyDescent="0.45">
      <c r="A7118" t="s">
        <v>3738</v>
      </c>
      <c r="B7118">
        <v>7.3</v>
      </c>
      <c r="C7118" t="s">
        <v>6207</v>
      </c>
    </row>
    <row r="7119" spans="1:3" x14ac:dyDescent="0.45">
      <c r="A7119" t="s">
        <v>3740</v>
      </c>
      <c r="B7119">
        <v>7.3</v>
      </c>
      <c r="C7119" t="s">
        <v>451</v>
      </c>
    </row>
    <row r="7120" spans="1:3" x14ac:dyDescent="0.45">
      <c r="A7120" t="s">
        <v>3740</v>
      </c>
      <c r="B7120">
        <v>7.3</v>
      </c>
      <c r="C7120" t="s">
        <v>6206</v>
      </c>
    </row>
    <row r="7121" spans="1:3" x14ac:dyDescent="0.45">
      <c r="A7121" t="s">
        <v>3740</v>
      </c>
      <c r="B7121">
        <v>7.3</v>
      </c>
      <c r="C7121" t="s">
        <v>3302</v>
      </c>
    </row>
    <row r="7122" spans="1:3" x14ac:dyDescent="0.45">
      <c r="A7122" t="s">
        <v>3741</v>
      </c>
      <c r="B7122">
        <v>7.8</v>
      </c>
      <c r="C7122" t="s">
        <v>1152</v>
      </c>
    </row>
    <row r="7123" spans="1:3" x14ac:dyDescent="0.45">
      <c r="A7123" t="s">
        <v>3743</v>
      </c>
      <c r="B7123">
        <v>6.7</v>
      </c>
      <c r="C7123" t="s">
        <v>320</v>
      </c>
    </row>
    <row r="7124" spans="1:3" x14ac:dyDescent="0.45">
      <c r="A7124" t="s">
        <v>3743</v>
      </c>
      <c r="B7124">
        <v>6.7</v>
      </c>
      <c r="C7124" t="s">
        <v>1152</v>
      </c>
    </row>
    <row r="7125" spans="1:3" x14ac:dyDescent="0.45">
      <c r="A7125" t="s">
        <v>3743</v>
      </c>
      <c r="B7125">
        <v>6.7</v>
      </c>
      <c r="C7125" t="s">
        <v>3824</v>
      </c>
    </row>
    <row r="7126" spans="1:3" x14ac:dyDescent="0.45">
      <c r="A7126" t="s">
        <v>3743</v>
      </c>
      <c r="B7126">
        <v>6.7</v>
      </c>
      <c r="C7126" t="s">
        <v>3302</v>
      </c>
    </row>
    <row r="7127" spans="1:3" x14ac:dyDescent="0.45">
      <c r="A7127" t="s">
        <v>3744</v>
      </c>
      <c r="B7127">
        <v>6.4</v>
      </c>
      <c r="C7127" t="s">
        <v>565</v>
      </c>
    </row>
    <row r="7128" spans="1:3" x14ac:dyDescent="0.45">
      <c r="A7128" t="s">
        <v>3744</v>
      </c>
      <c r="B7128">
        <v>6.4</v>
      </c>
      <c r="C7128" t="s">
        <v>5546</v>
      </c>
    </row>
    <row r="7129" spans="1:3" x14ac:dyDescent="0.45">
      <c r="A7129" t="s">
        <v>3747</v>
      </c>
      <c r="B7129">
        <v>7.1</v>
      </c>
      <c r="C7129" t="s">
        <v>6208</v>
      </c>
    </row>
    <row r="7130" spans="1:3" x14ac:dyDescent="0.45">
      <c r="A7130" t="s">
        <v>3747</v>
      </c>
      <c r="B7130">
        <v>7.1</v>
      </c>
      <c r="C7130" t="s">
        <v>1152</v>
      </c>
    </row>
    <row r="7131" spans="1:3" x14ac:dyDescent="0.45">
      <c r="A7131" t="s">
        <v>3747</v>
      </c>
      <c r="B7131">
        <v>7.1</v>
      </c>
      <c r="C7131" t="s">
        <v>5546</v>
      </c>
    </row>
    <row r="7132" spans="1:3" x14ac:dyDescent="0.45">
      <c r="A7132" t="s">
        <v>3747</v>
      </c>
      <c r="B7132">
        <v>7.1</v>
      </c>
      <c r="C7132" t="s">
        <v>6207</v>
      </c>
    </row>
    <row r="7133" spans="1:3" x14ac:dyDescent="0.45">
      <c r="A7133" t="s">
        <v>3749</v>
      </c>
      <c r="B7133">
        <v>7.8</v>
      </c>
      <c r="C7133" t="s">
        <v>1152</v>
      </c>
    </row>
    <row r="7134" spans="1:3" x14ac:dyDescent="0.45">
      <c r="A7134" t="s">
        <v>3749</v>
      </c>
      <c r="B7134">
        <v>7.8</v>
      </c>
      <c r="C7134" t="s">
        <v>6203</v>
      </c>
    </row>
    <row r="7135" spans="1:3" x14ac:dyDescent="0.45">
      <c r="A7135" t="s">
        <v>3752</v>
      </c>
      <c r="B7135">
        <v>5.9</v>
      </c>
      <c r="C7135" t="s">
        <v>451</v>
      </c>
    </row>
    <row r="7136" spans="1:3" x14ac:dyDescent="0.45">
      <c r="A7136" t="s">
        <v>3752</v>
      </c>
      <c r="B7136">
        <v>5.9</v>
      </c>
      <c r="C7136" t="s">
        <v>2124</v>
      </c>
    </row>
    <row r="7137" spans="1:3" x14ac:dyDescent="0.45">
      <c r="A7137" t="s">
        <v>3752</v>
      </c>
      <c r="B7137">
        <v>5.9</v>
      </c>
      <c r="C7137" t="s">
        <v>5546</v>
      </c>
    </row>
    <row r="7138" spans="1:3" x14ac:dyDescent="0.45">
      <c r="A7138" t="s">
        <v>3752</v>
      </c>
      <c r="B7138">
        <v>5.9</v>
      </c>
      <c r="C7138" t="s">
        <v>3824</v>
      </c>
    </row>
    <row r="7139" spans="1:3" x14ac:dyDescent="0.45">
      <c r="A7139" t="s">
        <v>3752</v>
      </c>
      <c r="B7139">
        <v>5.9</v>
      </c>
      <c r="C7139" t="s">
        <v>3302</v>
      </c>
    </row>
    <row r="7140" spans="1:3" x14ac:dyDescent="0.45">
      <c r="A7140" t="s">
        <v>3753</v>
      </c>
      <c r="B7140">
        <v>7.2</v>
      </c>
      <c r="C7140" t="s">
        <v>6206</v>
      </c>
    </row>
    <row r="7141" spans="1:3" x14ac:dyDescent="0.45">
      <c r="A7141" t="s">
        <v>3753</v>
      </c>
      <c r="B7141">
        <v>7.2</v>
      </c>
      <c r="C7141" t="s">
        <v>1152</v>
      </c>
    </row>
    <row r="7142" spans="1:3" x14ac:dyDescent="0.45">
      <c r="A7142" t="s">
        <v>3753</v>
      </c>
      <c r="B7142">
        <v>7.2</v>
      </c>
      <c r="C7142" t="s">
        <v>6203</v>
      </c>
    </row>
    <row r="7143" spans="1:3" x14ac:dyDescent="0.45">
      <c r="A7143" t="s">
        <v>3753</v>
      </c>
      <c r="B7143">
        <v>7.2</v>
      </c>
      <c r="C7143" t="s">
        <v>3302</v>
      </c>
    </row>
    <row r="7144" spans="1:3" x14ac:dyDescent="0.45">
      <c r="A7144" t="s">
        <v>3757</v>
      </c>
      <c r="B7144">
        <v>6.2</v>
      </c>
      <c r="C7144" t="s">
        <v>451</v>
      </c>
    </row>
    <row r="7145" spans="1:3" x14ac:dyDescent="0.45">
      <c r="A7145" t="s">
        <v>3757</v>
      </c>
      <c r="B7145">
        <v>6.2</v>
      </c>
      <c r="C7145" t="s">
        <v>1152</v>
      </c>
    </row>
    <row r="7146" spans="1:3" x14ac:dyDescent="0.45">
      <c r="A7146" t="s">
        <v>3757</v>
      </c>
      <c r="B7146">
        <v>6.2</v>
      </c>
      <c r="C7146" t="s">
        <v>6204</v>
      </c>
    </row>
    <row r="7147" spans="1:3" x14ac:dyDescent="0.45">
      <c r="A7147" t="s">
        <v>3757</v>
      </c>
      <c r="B7147">
        <v>6.2</v>
      </c>
      <c r="C7147" t="s">
        <v>5546</v>
      </c>
    </row>
    <row r="7148" spans="1:3" x14ac:dyDescent="0.45">
      <c r="A7148" t="s">
        <v>3757</v>
      </c>
      <c r="B7148">
        <v>6.2</v>
      </c>
      <c r="C7148" t="s">
        <v>6207</v>
      </c>
    </row>
    <row r="7149" spans="1:3" x14ac:dyDescent="0.45">
      <c r="A7149" t="s">
        <v>3757</v>
      </c>
      <c r="B7149">
        <v>6.2</v>
      </c>
      <c r="C7149" t="s">
        <v>4585</v>
      </c>
    </row>
    <row r="7150" spans="1:3" x14ac:dyDescent="0.45">
      <c r="A7150" t="s">
        <v>3760</v>
      </c>
      <c r="B7150">
        <v>6.7</v>
      </c>
      <c r="C7150" t="s">
        <v>451</v>
      </c>
    </row>
    <row r="7151" spans="1:3" x14ac:dyDescent="0.45">
      <c r="A7151" t="s">
        <v>3760</v>
      </c>
      <c r="B7151">
        <v>6.7</v>
      </c>
      <c r="C7151" t="s">
        <v>6200</v>
      </c>
    </row>
    <row r="7152" spans="1:3" x14ac:dyDescent="0.45">
      <c r="A7152" t="s">
        <v>3760</v>
      </c>
      <c r="B7152">
        <v>6.7</v>
      </c>
      <c r="C7152" t="s">
        <v>3824</v>
      </c>
    </row>
    <row r="7153" spans="1:3" x14ac:dyDescent="0.45">
      <c r="A7153" t="s">
        <v>3760</v>
      </c>
      <c r="B7153">
        <v>6.7</v>
      </c>
      <c r="C7153" t="s">
        <v>3302</v>
      </c>
    </row>
    <row r="7154" spans="1:3" x14ac:dyDescent="0.45">
      <c r="A7154" t="s">
        <v>3762</v>
      </c>
      <c r="B7154">
        <v>7.6</v>
      </c>
      <c r="C7154" t="s">
        <v>565</v>
      </c>
    </row>
    <row r="7155" spans="1:3" x14ac:dyDescent="0.45">
      <c r="A7155" t="s">
        <v>3763</v>
      </c>
      <c r="B7155">
        <v>6.2</v>
      </c>
      <c r="C7155" t="s">
        <v>1152</v>
      </c>
    </row>
    <row r="7156" spans="1:3" x14ac:dyDescent="0.45">
      <c r="A7156" t="s">
        <v>3763</v>
      </c>
      <c r="B7156">
        <v>6.2</v>
      </c>
      <c r="C7156" t="s">
        <v>6209</v>
      </c>
    </row>
    <row r="7157" spans="1:3" x14ac:dyDescent="0.45">
      <c r="A7157" t="s">
        <v>3763</v>
      </c>
      <c r="B7157">
        <v>6.2</v>
      </c>
      <c r="C7157" t="s">
        <v>6202</v>
      </c>
    </row>
    <row r="7158" spans="1:3" x14ac:dyDescent="0.45">
      <c r="A7158" t="s">
        <v>3763</v>
      </c>
      <c r="B7158">
        <v>6.2</v>
      </c>
      <c r="C7158" t="s">
        <v>5546</v>
      </c>
    </row>
    <row r="7159" spans="1:3" x14ac:dyDescent="0.45">
      <c r="A7159" t="s">
        <v>3766</v>
      </c>
      <c r="B7159">
        <v>6.5</v>
      </c>
      <c r="C7159" t="s">
        <v>451</v>
      </c>
    </row>
    <row r="7160" spans="1:3" x14ac:dyDescent="0.45">
      <c r="A7160" t="s">
        <v>3766</v>
      </c>
      <c r="B7160">
        <v>6.5</v>
      </c>
      <c r="C7160" t="s">
        <v>6200</v>
      </c>
    </row>
    <row r="7161" spans="1:3" x14ac:dyDescent="0.45">
      <c r="A7161" t="s">
        <v>3766</v>
      </c>
      <c r="B7161">
        <v>6.5</v>
      </c>
      <c r="C7161" t="s">
        <v>565</v>
      </c>
    </row>
    <row r="7162" spans="1:3" x14ac:dyDescent="0.45">
      <c r="A7162" t="s">
        <v>3766</v>
      </c>
      <c r="B7162">
        <v>6.5</v>
      </c>
      <c r="C7162" t="s">
        <v>6206</v>
      </c>
    </row>
    <row r="7163" spans="1:3" x14ac:dyDescent="0.45">
      <c r="A7163" t="s">
        <v>3766</v>
      </c>
      <c r="B7163">
        <v>6.5</v>
      </c>
      <c r="C7163" t="s">
        <v>6201</v>
      </c>
    </row>
    <row r="7164" spans="1:3" x14ac:dyDescent="0.45">
      <c r="A7164" t="s">
        <v>3768</v>
      </c>
      <c r="B7164">
        <v>8.1</v>
      </c>
      <c r="C7164" t="s">
        <v>1152</v>
      </c>
    </row>
    <row r="7165" spans="1:3" x14ac:dyDescent="0.45">
      <c r="A7165" t="s">
        <v>3768</v>
      </c>
      <c r="B7165">
        <v>8.1</v>
      </c>
      <c r="C7165" t="s">
        <v>6204</v>
      </c>
    </row>
    <row r="7166" spans="1:3" x14ac:dyDescent="0.45">
      <c r="A7166" t="s">
        <v>3768</v>
      </c>
      <c r="B7166">
        <v>8.1</v>
      </c>
      <c r="C7166" t="s">
        <v>6207</v>
      </c>
    </row>
    <row r="7167" spans="1:3" x14ac:dyDescent="0.45">
      <c r="A7167" t="s">
        <v>3770</v>
      </c>
      <c r="B7167">
        <v>6.3</v>
      </c>
      <c r="C7167" t="s">
        <v>451</v>
      </c>
    </row>
    <row r="7168" spans="1:3" x14ac:dyDescent="0.45">
      <c r="A7168" t="s">
        <v>3770</v>
      </c>
      <c r="B7168">
        <v>6.3</v>
      </c>
      <c r="C7168" t="s">
        <v>6206</v>
      </c>
    </row>
    <row r="7169" spans="1:3" x14ac:dyDescent="0.45">
      <c r="A7169" t="s">
        <v>3770</v>
      </c>
      <c r="B7169">
        <v>6.3</v>
      </c>
      <c r="C7169" t="s">
        <v>1152</v>
      </c>
    </row>
    <row r="7170" spans="1:3" x14ac:dyDescent="0.45">
      <c r="A7170" t="s">
        <v>3770</v>
      </c>
      <c r="B7170">
        <v>6.3</v>
      </c>
      <c r="C7170" t="s">
        <v>3302</v>
      </c>
    </row>
    <row r="7171" spans="1:3" x14ac:dyDescent="0.45">
      <c r="A7171" t="s">
        <v>3773</v>
      </c>
      <c r="B7171">
        <v>4.4000000000000004</v>
      </c>
      <c r="C7171" t="s">
        <v>1152</v>
      </c>
    </row>
    <row r="7172" spans="1:3" x14ac:dyDescent="0.45">
      <c r="A7172" t="s">
        <v>3773</v>
      </c>
      <c r="B7172">
        <v>4.4000000000000004</v>
      </c>
      <c r="C7172" t="s">
        <v>6201</v>
      </c>
    </row>
    <row r="7173" spans="1:3" x14ac:dyDescent="0.45">
      <c r="A7173" t="s">
        <v>3773</v>
      </c>
      <c r="B7173">
        <v>4.4000000000000004</v>
      </c>
      <c r="C7173" t="s">
        <v>6209</v>
      </c>
    </row>
    <row r="7174" spans="1:3" x14ac:dyDescent="0.45">
      <c r="A7174" t="s">
        <v>3773</v>
      </c>
      <c r="B7174">
        <v>4.4000000000000004</v>
      </c>
      <c r="C7174" t="s">
        <v>6202</v>
      </c>
    </row>
    <row r="7175" spans="1:3" x14ac:dyDescent="0.45">
      <c r="A7175" t="s">
        <v>3775</v>
      </c>
      <c r="B7175">
        <v>6</v>
      </c>
      <c r="C7175" t="s">
        <v>6206</v>
      </c>
    </row>
    <row r="7176" spans="1:3" x14ac:dyDescent="0.45">
      <c r="A7176" t="s">
        <v>3775</v>
      </c>
      <c r="B7176">
        <v>6</v>
      </c>
      <c r="C7176" t="s">
        <v>1152</v>
      </c>
    </row>
    <row r="7177" spans="1:3" x14ac:dyDescent="0.45">
      <c r="A7177" t="s">
        <v>3775</v>
      </c>
      <c r="B7177">
        <v>6</v>
      </c>
      <c r="C7177" t="s">
        <v>3302</v>
      </c>
    </row>
    <row r="7178" spans="1:3" x14ac:dyDescent="0.45">
      <c r="A7178" t="s">
        <v>3776</v>
      </c>
      <c r="B7178">
        <v>7.6</v>
      </c>
      <c r="C7178" t="s">
        <v>6199</v>
      </c>
    </row>
    <row r="7179" spans="1:3" x14ac:dyDescent="0.45">
      <c r="A7179" t="s">
        <v>3776</v>
      </c>
      <c r="B7179">
        <v>7.6</v>
      </c>
      <c r="C7179" t="s">
        <v>2124</v>
      </c>
    </row>
    <row r="7180" spans="1:3" x14ac:dyDescent="0.45">
      <c r="A7180" t="s">
        <v>3776</v>
      </c>
      <c r="B7180">
        <v>7.6</v>
      </c>
      <c r="C7180" t="s">
        <v>3302</v>
      </c>
    </row>
    <row r="7181" spans="1:3" x14ac:dyDescent="0.45">
      <c r="A7181" t="s">
        <v>3777</v>
      </c>
      <c r="B7181">
        <v>8.4</v>
      </c>
      <c r="C7181" t="s">
        <v>451</v>
      </c>
    </row>
    <row r="7182" spans="1:3" x14ac:dyDescent="0.45">
      <c r="A7182" t="s">
        <v>3777</v>
      </c>
      <c r="B7182">
        <v>8.4</v>
      </c>
      <c r="C7182" t="s">
        <v>320</v>
      </c>
    </row>
    <row r="7183" spans="1:3" x14ac:dyDescent="0.45">
      <c r="A7183" t="s">
        <v>3777</v>
      </c>
      <c r="B7183">
        <v>8.4</v>
      </c>
      <c r="C7183" t="s">
        <v>3824</v>
      </c>
    </row>
    <row r="7184" spans="1:3" x14ac:dyDescent="0.45">
      <c r="A7184" t="s">
        <v>3780</v>
      </c>
      <c r="B7184">
        <v>7.9</v>
      </c>
      <c r="C7184" t="s">
        <v>1152</v>
      </c>
    </row>
    <row r="7185" spans="1:3" x14ac:dyDescent="0.45">
      <c r="A7185" t="s">
        <v>3780</v>
      </c>
      <c r="B7185">
        <v>7.9</v>
      </c>
      <c r="C7185" t="s">
        <v>6201</v>
      </c>
    </row>
    <row r="7186" spans="1:3" x14ac:dyDescent="0.45">
      <c r="A7186" t="s">
        <v>3780</v>
      </c>
      <c r="B7186">
        <v>7.9</v>
      </c>
      <c r="C7186" t="s">
        <v>6202</v>
      </c>
    </row>
    <row r="7187" spans="1:3" x14ac:dyDescent="0.45">
      <c r="A7187" t="s">
        <v>3780</v>
      </c>
      <c r="B7187">
        <v>7.9</v>
      </c>
      <c r="C7187" t="s">
        <v>5546</v>
      </c>
    </row>
    <row r="7188" spans="1:3" x14ac:dyDescent="0.45">
      <c r="A7188" t="s">
        <v>3781</v>
      </c>
      <c r="B7188">
        <v>5.6</v>
      </c>
      <c r="C7188" t="s">
        <v>2124</v>
      </c>
    </row>
    <row r="7189" spans="1:3" x14ac:dyDescent="0.45">
      <c r="A7189" t="s">
        <v>3781</v>
      </c>
      <c r="B7189">
        <v>5.6</v>
      </c>
      <c r="C7189" t="s">
        <v>6203</v>
      </c>
    </row>
    <row r="7190" spans="1:3" x14ac:dyDescent="0.45">
      <c r="A7190" t="s">
        <v>3781</v>
      </c>
      <c r="B7190">
        <v>5.6</v>
      </c>
      <c r="C7190" t="s">
        <v>3302</v>
      </c>
    </row>
    <row r="7191" spans="1:3" x14ac:dyDescent="0.45">
      <c r="A7191" t="s">
        <v>3782</v>
      </c>
      <c r="B7191">
        <v>6.5</v>
      </c>
      <c r="C7191" t="s">
        <v>565</v>
      </c>
    </row>
    <row r="7192" spans="1:3" x14ac:dyDescent="0.45">
      <c r="A7192" t="s">
        <v>3783</v>
      </c>
      <c r="B7192">
        <v>7.5</v>
      </c>
      <c r="C7192" t="s">
        <v>320</v>
      </c>
    </row>
    <row r="7193" spans="1:3" x14ac:dyDescent="0.45">
      <c r="A7193" t="s">
        <v>3783</v>
      </c>
      <c r="B7193">
        <v>7.5</v>
      </c>
      <c r="C7193" t="s">
        <v>565</v>
      </c>
    </row>
    <row r="7194" spans="1:3" x14ac:dyDescent="0.45">
      <c r="A7194" t="s">
        <v>3783</v>
      </c>
      <c r="B7194">
        <v>7.5</v>
      </c>
      <c r="C7194" t="s">
        <v>1152</v>
      </c>
    </row>
    <row r="7195" spans="1:3" x14ac:dyDescent="0.45">
      <c r="A7195" t="s">
        <v>3783</v>
      </c>
      <c r="B7195">
        <v>7.5</v>
      </c>
      <c r="C7195" t="s">
        <v>5546</v>
      </c>
    </row>
    <row r="7196" spans="1:3" x14ac:dyDescent="0.45">
      <c r="A7196" t="s">
        <v>3784</v>
      </c>
      <c r="B7196">
        <v>6.3</v>
      </c>
      <c r="C7196" t="s">
        <v>565</v>
      </c>
    </row>
    <row r="7197" spans="1:3" x14ac:dyDescent="0.45">
      <c r="A7197" t="s">
        <v>3785</v>
      </c>
      <c r="B7197">
        <v>7.9</v>
      </c>
      <c r="C7197" t="s">
        <v>2124</v>
      </c>
    </row>
    <row r="7198" spans="1:3" x14ac:dyDescent="0.45">
      <c r="A7198" t="s">
        <v>3785</v>
      </c>
      <c r="B7198">
        <v>7.9</v>
      </c>
      <c r="C7198" t="s">
        <v>3302</v>
      </c>
    </row>
    <row r="7199" spans="1:3" x14ac:dyDescent="0.45">
      <c r="A7199" t="s">
        <v>3788</v>
      </c>
      <c r="B7199">
        <v>5.0999999999999996</v>
      </c>
      <c r="C7199" t="s">
        <v>565</v>
      </c>
    </row>
    <row r="7200" spans="1:3" x14ac:dyDescent="0.45">
      <c r="A7200" t="s">
        <v>3788</v>
      </c>
      <c r="B7200">
        <v>5.0999999999999996</v>
      </c>
      <c r="C7200" t="s">
        <v>1152</v>
      </c>
    </row>
    <row r="7201" spans="1:3" x14ac:dyDescent="0.45">
      <c r="A7201" t="s">
        <v>3788</v>
      </c>
      <c r="B7201">
        <v>5.0999999999999996</v>
      </c>
      <c r="C7201" t="s">
        <v>6201</v>
      </c>
    </row>
    <row r="7202" spans="1:3" x14ac:dyDescent="0.45">
      <c r="A7202" t="s">
        <v>3788</v>
      </c>
      <c r="B7202">
        <v>5.0999999999999996</v>
      </c>
      <c r="C7202" t="s">
        <v>6199</v>
      </c>
    </row>
    <row r="7203" spans="1:3" x14ac:dyDescent="0.45">
      <c r="A7203" t="s">
        <v>3788</v>
      </c>
      <c r="B7203">
        <v>5.0999999999999996</v>
      </c>
      <c r="C7203" t="s">
        <v>3824</v>
      </c>
    </row>
    <row r="7204" spans="1:3" x14ac:dyDescent="0.45">
      <c r="A7204" t="s">
        <v>3789</v>
      </c>
      <c r="B7204">
        <v>6.7</v>
      </c>
      <c r="C7204" t="s">
        <v>565</v>
      </c>
    </row>
    <row r="7205" spans="1:3" x14ac:dyDescent="0.45">
      <c r="A7205" t="s">
        <v>3789</v>
      </c>
      <c r="B7205">
        <v>6.7</v>
      </c>
      <c r="C7205" t="s">
        <v>1152</v>
      </c>
    </row>
    <row r="7206" spans="1:3" x14ac:dyDescent="0.45">
      <c r="A7206" t="s">
        <v>3790</v>
      </c>
      <c r="B7206">
        <v>6.7</v>
      </c>
      <c r="C7206" t="s">
        <v>451</v>
      </c>
    </row>
    <row r="7207" spans="1:3" x14ac:dyDescent="0.45">
      <c r="A7207" t="s">
        <v>3790</v>
      </c>
      <c r="B7207">
        <v>6.7</v>
      </c>
      <c r="C7207" t="s">
        <v>6206</v>
      </c>
    </row>
    <row r="7208" spans="1:3" x14ac:dyDescent="0.45">
      <c r="A7208" t="s">
        <v>3790</v>
      </c>
      <c r="B7208">
        <v>6.7</v>
      </c>
      <c r="C7208" t="s">
        <v>1152</v>
      </c>
    </row>
    <row r="7209" spans="1:3" x14ac:dyDescent="0.45">
      <c r="A7209" t="s">
        <v>3790</v>
      </c>
      <c r="B7209">
        <v>6.7</v>
      </c>
      <c r="C7209" t="s">
        <v>3302</v>
      </c>
    </row>
    <row r="7210" spans="1:3" x14ac:dyDescent="0.45">
      <c r="A7210" t="s">
        <v>3792</v>
      </c>
      <c r="B7210">
        <v>5.6</v>
      </c>
      <c r="C7210" t="s">
        <v>2124</v>
      </c>
    </row>
    <row r="7211" spans="1:3" x14ac:dyDescent="0.45">
      <c r="A7211" t="s">
        <v>3792</v>
      </c>
      <c r="B7211">
        <v>5.6</v>
      </c>
      <c r="C7211" t="s">
        <v>6203</v>
      </c>
    </row>
    <row r="7212" spans="1:3" x14ac:dyDescent="0.45">
      <c r="A7212" t="s">
        <v>3793</v>
      </c>
      <c r="B7212">
        <v>5.6</v>
      </c>
      <c r="C7212" t="s">
        <v>565</v>
      </c>
    </row>
    <row r="7213" spans="1:3" x14ac:dyDescent="0.45">
      <c r="A7213" t="s">
        <v>3793</v>
      </c>
      <c r="B7213">
        <v>5.6</v>
      </c>
      <c r="C7213" t="s">
        <v>5546</v>
      </c>
    </row>
    <row r="7214" spans="1:3" x14ac:dyDescent="0.45">
      <c r="A7214" t="s">
        <v>3795</v>
      </c>
      <c r="B7214">
        <v>6.2</v>
      </c>
      <c r="C7214" t="s">
        <v>565</v>
      </c>
    </row>
    <row r="7215" spans="1:3" x14ac:dyDescent="0.45">
      <c r="A7215" t="s">
        <v>3795</v>
      </c>
      <c r="B7215">
        <v>6.2</v>
      </c>
      <c r="C7215" t="s">
        <v>6209</v>
      </c>
    </row>
    <row r="7216" spans="1:3" x14ac:dyDescent="0.45">
      <c r="A7216" t="s">
        <v>3795</v>
      </c>
      <c r="B7216">
        <v>6.2</v>
      </c>
      <c r="C7216" t="s">
        <v>5546</v>
      </c>
    </row>
    <row r="7217" spans="1:3" x14ac:dyDescent="0.45">
      <c r="A7217" t="s">
        <v>3796</v>
      </c>
      <c r="B7217">
        <v>5.6</v>
      </c>
      <c r="C7217" t="s">
        <v>1152</v>
      </c>
    </row>
    <row r="7218" spans="1:3" x14ac:dyDescent="0.45">
      <c r="A7218" t="s">
        <v>3796</v>
      </c>
      <c r="B7218">
        <v>5.6</v>
      </c>
      <c r="C7218" t="s">
        <v>6199</v>
      </c>
    </row>
    <row r="7219" spans="1:3" x14ac:dyDescent="0.45">
      <c r="A7219" t="s">
        <v>3796</v>
      </c>
      <c r="B7219">
        <v>5.6</v>
      </c>
      <c r="C7219" t="s">
        <v>5546</v>
      </c>
    </row>
    <row r="7220" spans="1:3" x14ac:dyDescent="0.45">
      <c r="A7220" t="s">
        <v>3797</v>
      </c>
      <c r="B7220">
        <v>6.4</v>
      </c>
      <c r="C7220" t="s">
        <v>2124</v>
      </c>
    </row>
    <row r="7221" spans="1:3" x14ac:dyDescent="0.45">
      <c r="A7221" t="s">
        <v>3798</v>
      </c>
      <c r="B7221">
        <v>5.6</v>
      </c>
      <c r="C7221" t="s">
        <v>565</v>
      </c>
    </row>
    <row r="7222" spans="1:3" x14ac:dyDescent="0.45">
      <c r="A7222" t="s">
        <v>3799</v>
      </c>
      <c r="B7222">
        <v>7.4</v>
      </c>
      <c r="C7222" t="s">
        <v>6208</v>
      </c>
    </row>
    <row r="7223" spans="1:3" x14ac:dyDescent="0.45">
      <c r="A7223" t="s">
        <v>3799</v>
      </c>
      <c r="B7223">
        <v>7.4</v>
      </c>
      <c r="C7223" t="s">
        <v>1152</v>
      </c>
    </row>
    <row r="7224" spans="1:3" x14ac:dyDescent="0.45">
      <c r="A7224" t="s">
        <v>3799</v>
      </c>
      <c r="B7224">
        <v>7.4</v>
      </c>
      <c r="C7224" t="s">
        <v>6205</v>
      </c>
    </row>
    <row r="7225" spans="1:3" x14ac:dyDescent="0.45">
      <c r="A7225" t="s">
        <v>3801</v>
      </c>
      <c r="B7225">
        <v>7.2</v>
      </c>
      <c r="C7225" t="s">
        <v>565</v>
      </c>
    </row>
    <row r="7226" spans="1:3" x14ac:dyDescent="0.45">
      <c r="A7226" t="s">
        <v>3801</v>
      </c>
      <c r="B7226">
        <v>7.2</v>
      </c>
      <c r="C7226" t="s">
        <v>6209</v>
      </c>
    </row>
    <row r="7227" spans="1:3" x14ac:dyDescent="0.45">
      <c r="A7227" t="s">
        <v>3801</v>
      </c>
      <c r="B7227">
        <v>7.2</v>
      </c>
      <c r="C7227" t="s">
        <v>5546</v>
      </c>
    </row>
    <row r="7228" spans="1:3" x14ac:dyDescent="0.45">
      <c r="A7228" t="s">
        <v>3802</v>
      </c>
      <c r="B7228">
        <v>4.9000000000000004</v>
      </c>
      <c r="C7228" t="s">
        <v>565</v>
      </c>
    </row>
    <row r="7229" spans="1:3" x14ac:dyDescent="0.45">
      <c r="A7229" t="s">
        <v>3802</v>
      </c>
      <c r="B7229">
        <v>4.9000000000000004</v>
      </c>
      <c r="C7229" t="s">
        <v>1152</v>
      </c>
    </row>
    <row r="7230" spans="1:3" x14ac:dyDescent="0.45">
      <c r="A7230" t="s">
        <v>3802</v>
      </c>
      <c r="B7230">
        <v>4.9000000000000004</v>
      </c>
      <c r="C7230" t="s">
        <v>5546</v>
      </c>
    </row>
    <row r="7231" spans="1:3" x14ac:dyDescent="0.45">
      <c r="A7231" t="s">
        <v>3802</v>
      </c>
      <c r="B7231">
        <v>4.9000000000000004</v>
      </c>
      <c r="C7231" t="s">
        <v>6205</v>
      </c>
    </row>
    <row r="7232" spans="1:3" x14ac:dyDescent="0.45">
      <c r="A7232" t="s">
        <v>3803</v>
      </c>
      <c r="B7232">
        <v>7.5</v>
      </c>
      <c r="C7232" t="s">
        <v>6206</v>
      </c>
    </row>
    <row r="7233" spans="1:3" x14ac:dyDescent="0.45">
      <c r="A7233" t="s">
        <v>3803</v>
      </c>
      <c r="B7233">
        <v>7.5</v>
      </c>
      <c r="C7233" t="s">
        <v>1152</v>
      </c>
    </row>
    <row r="7234" spans="1:3" x14ac:dyDescent="0.45">
      <c r="A7234" t="s">
        <v>3803</v>
      </c>
      <c r="B7234">
        <v>7.5</v>
      </c>
      <c r="C7234" t="s">
        <v>3302</v>
      </c>
    </row>
    <row r="7235" spans="1:3" x14ac:dyDescent="0.45">
      <c r="A7235" t="s">
        <v>3805</v>
      </c>
      <c r="B7235">
        <v>4.8</v>
      </c>
      <c r="C7235" t="s">
        <v>2124</v>
      </c>
    </row>
    <row r="7236" spans="1:3" x14ac:dyDescent="0.45">
      <c r="A7236" t="s">
        <v>3805</v>
      </c>
      <c r="B7236">
        <v>4.8</v>
      </c>
      <c r="C7236" t="s">
        <v>6203</v>
      </c>
    </row>
    <row r="7237" spans="1:3" x14ac:dyDescent="0.45">
      <c r="A7237" t="s">
        <v>3805</v>
      </c>
      <c r="B7237">
        <v>4.8</v>
      </c>
      <c r="C7237" t="s">
        <v>3302</v>
      </c>
    </row>
    <row r="7238" spans="1:3" x14ac:dyDescent="0.45">
      <c r="A7238" t="s">
        <v>3808</v>
      </c>
      <c r="B7238">
        <v>5.8</v>
      </c>
      <c r="C7238" t="s">
        <v>320</v>
      </c>
    </row>
    <row r="7239" spans="1:3" x14ac:dyDescent="0.45">
      <c r="A7239" t="s">
        <v>3808</v>
      </c>
      <c r="B7239">
        <v>5.8</v>
      </c>
      <c r="C7239" t="s">
        <v>565</v>
      </c>
    </row>
    <row r="7240" spans="1:3" x14ac:dyDescent="0.45">
      <c r="A7240" t="s">
        <v>3808</v>
      </c>
      <c r="B7240">
        <v>5.8</v>
      </c>
      <c r="C7240" t="s">
        <v>6201</v>
      </c>
    </row>
    <row r="7241" spans="1:3" x14ac:dyDescent="0.45">
      <c r="A7241" t="s">
        <v>3808</v>
      </c>
      <c r="B7241">
        <v>5.8</v>
      </c>
      <c r="C7241" t="s">
        <v>6199</v>
      </c>
    </row>
    <row r="7242" spans="1:3" x14ac:dyDescent="0.45">
      <c r="A7242" t="s">
        <v>3808</v>
      </c>
      <c r="B7242">
        <v>5.8</v>
      </c>
      <c r="C7242" t="s">
        <v>6202</v>
      </c>
    </row>
    <row r="7243" spans="1:3" x14ac:dyDescent="0.45">
      <c r="A7243" t="s">
        <v>3809</v>
      </c>
      <c r="B7243">
        <v>6.7</v>
      </c>
      <c r="C7243" t="s">
        <v>6206</v>
      </c>
    </row>
    <row r="7244" spans="1:3" x14ac:dyDescent="0.45">
      <c r="A7244" t="s">
        <v>3809</v>
      </c>
      <c r="B7244">
        <v>6.7</v>
      </c>
      <c r="C7244" t="s">
        <v>1152</v>
      </c>
    </row>
    <row r="7245" spans="1:3" x14ac:dyDescent="0.45">
      <c r="A7245" t="s">
        <v>3809</v>
      </c>
      <c r="B7245">
        <v>6.7</v>
      </c>
      <c r="C7245" t="s">
        <v>3302</v>
      </c>
    </row>
    <row r="7246" spans="1:3" x14ac:dyDescent="0.45">
      <c r="A7246" t="s">
        <v>3811</v>
      </c>
      <c r="B7246">
        <v>6.5</v>
      </c>
      <c r="C7246" t="s">
        <v>2124</v>
      </c>
    </row>
    <row r="7247" spans="1:3" x14ac:dyDescent="0.45">
      <c r="A7247" t="s">
        <v>3812</v>
      </c>
      <c r="B7247">
        <v>5.9</v>
      </c>
      <c r="C7247" t="s">
        <v>565</v>
      </c>
    </row>
    <row r="7248" spans="1:3" x14ac:dyDescent="0.45">
      <c r="A7248" t="s">
        <v>3812</v>
      </c>
      <c r="B7248">
        <v>5.9</v>
      </c>
      <c r="C7248" t="s">
        <v>5546</v>
      </c>
    </row>
    <row r="7249" spans="1:3" x14ac:dyDescent="0.45">
      <c r="A7249" t="s">
        <v>3813</v>
      </c>
      <c r="B7249">
        <v>5.5</v>
      </c>
      <c r="C7249" t="s">
        <v>565</v>
      </c>
    </row>
    <row r="7250" spans="1:3" x14ac:dyDescent="0.45">
      <c r="A7250" t="s">
        <v>3813</v>
      </c>
      <c r="B7250">
        <v>5.5</v>
      </c>
      <c r="C7250" t="s">
        <v>6209</v>
      </c>
    </row>
    <row r="7251" spans="1:3" x14ac:dyDescent="0.45">
      <c r="A7251" t="s">
        <v>3815</v>
      </c>
      <c r="B7251">
        <v>7.4</v>
      </c>
      <c r="C7251" t="s">
        <v>451</v>
      </c>
    </row>
    <row r="7252" spans="1:3" x14ac:dyDescent="0.45">
      <c r="A7252" t="s">
        <v>3815</v>
      </c>
      <c r="B7252">
        <v>7.4</v>
      </c>
      <c r="C7252" t="s">
        <v>6206</v>
      </c>
    </row>
    <row r="7253" spans="1:3" x14ac:dyDescent="0.45">
      <c r="A7253" t="s">
        <v>3815</v>
      </c>
      <c r="B7253">
        <v>7.4</v>
      </c>
      <c r="C7253" t="s">
        <v>1152</v>
      </c>
    </row>
    <row r="7254" spans="1:3" x14ac:dyDescent="0.45">
      <c r="A7254" t="s">
        <v>3815</v>
      </c>
      <c r="B7254">
        <v>7.4</v>
      </c>
      <c r="C7254" t="s">
        <v>3302</v>
      </c>
    </row>
    <row r="7255" spans="1:3" x14ac:dyDescent="0.45">
      <c r="A7255" t="s">
        <v>3817</v>
      </c>
      <c r="B7255">
        <v>7.6</v>
      </c>
      <c r="C7255" t="s">
        <v>1152</v>
      </c>
    </row>
    <row r="7256" spans="1:3" x14ac:dyDescent="0.45">
      <c r="A7256" t="s">
        <v>3817</v>
      </c>
      <c r="B7256">
        <v>7.6</v>
      </c>
      <c r="C7256" t="s">
        <v>6203</v>
      </c>
    </row>
    <row r="7257" spans="1:3" x14ac:dyDescent="0.45">
      <c r="A7257" t="s">
        <v>3817</v>
      </c>
      <c r="B7257">
        <v>7.6</v>
      </c>
      <c r="C7257" t="s">
        <v>5546</v>
      </c>
    </row>
    <row r="7258" spans="1:3" x14ac:dyDescent="0.45">
      <c r="A7258" t="s">
        <v>3817</v>
      </c>
      <c r="B7258">
        <v>7.6</v>
      </c>
      <c r="C7258" t="s">
        <v>3302</v>
      </c>
    </row>
    <row r="7259" spans="1:3" x14ac:dyDescent="0.45">
      <c r="A7259" t="s">
        <v>3819</v>
      </c>
      <c r="B7259">
        <v>6.4</v>
      </c>
      <c r="C7259" t="s">
        <v>320</v>
      </c>
    </row>
    <row r="7260" spans="1:3" x14ac:dyDescent="0.45">
      <c r="A7260" t="s">
        <v>3819</v>
      </c>
      <c r="B7260">
        <v>6.4</v>
      </c>
      <c r="C7260" t="s">
        <v>2124</v>
      </c>
    </row>
    <row r="7261" spans="1:3" x14ac:dyDescent="0.45">
      <c r="A7261" t="s">
        <v>3819</v>
      </c>
      <c r="B7261">
        <v>6.4</v>
      </c>
      <c r="C7261" t="s">
        <v>3302</v>
      </c>
    </row>
    <row r="7262" spans="1:3" x14ac:dyDescent="0.45">
      <c r="A7262" t="s">
        <v>3820</v>
      </c>
      <c r="B7262">
        <v>6.9</v>
      </c>
      <c r="C7262" t="s">
        <v>6208</v>
      </c>
    </row>
    <row r="7263" spans="1:3" x14ac:dyDescent="0.45">
      <c r="A7263" t="s">
        <v>3820</v>
      </c>
      <c r="B7263">
        <v>6.9</v>
      </c>
      <c r="C7263" t="s">
        <v>6206</v>
      </c>
    </row>
    <row r="7264" spans="1:3" x14ac:dyDescent="0.45">
      <c r="A7264" t="s">
        <v>3820</v>
      </c>
      <c r="B7264">
        <v>6.9</v>
      </c>
      <c r="C7264" t="s">
        <v>1152</v>
      </c>
    </row>
    <row r="7265" spans="1:3" x14ac:dyDescent="0.45">
      <c r="A7265" t="s">
        <v>3820</v>
      </c>
      <c r="B7265">
        <v>6.9</v>
      </c>
      <c r="C7265" t="s">
        <v>3302</v>
      </c>
    </row>
    <row r="7266" spans="1:3" x14ac:dyDescent="0.45">
      <c r="A7266" t="s">
        <v>3821</v>
      </c>
      <c r="B7266">
        <v>6.6</v>
      </c>
      <c r="C7266" t="s">
        <v>6206</v>
      </c>
    </row>
    <row r="7267" spans="1:3" x14ac:dyDescent="0.45">
      <c r="A7267" t="s">
        <v>3821</v>
      </c>
      <c r="B7267">
        <v>6.6</v>
      </c>
      <c r="C7267" t="s">
        <v>1152</v>
      </c>
    </row>
    <row r="7268" spans="1:3" x14ac:dyDescent="0.45">
      <c r="A7268" t="s">
        <v>3821</v>
      </c>
      <c r="B7268">
        <v>6.6</v>
      </c>
      <c r="C7268" t="s">
        <v>5546</v>
      </c>
    </row>
    <row r="7269" spans="1:3" x14ac:dyDescent="0.45">
      <c r="A7269" t="s">
        <v>3821</v>
      </c>
      <c r="B7269">
        <v>6.6</v>
      </c>
      <c r="C7269" t="s">
        <v>3302</v>
      </c>
    </row>
    <row r="7270" spans="1:3" x14ac:dyDescent="0.45">
      <c r="A7270" t="s">
        <v>3823</v>
      </c>
      <c r="B7270">
        <v>5.5</v>
      </c>
      <c r="C7270" t="s">
        <v>565</v>
      </c>
    </row>
    <row r="7271" spans="1:3" x14ac:dyDescent="0.45">
      <c r="A7271" t="s">
        <v>3823</v>
      </c>
      <c r="B7271">
        <v>5.5</v>
      </c>
      <c r="C7271" t="s">
        <v>6203</v>
      </c>
    </row>
    <row r="7272" spans="1:3" x14ac:dyDescent="0.45">
      <c r="A7272" t="s">
        <v>3823</v>
      </c>
      <c r="B7272">
        <v>5.5</v>
      </c>
      <c r="C7272" t="s">
        <v>3824</v>
      </c>
    </row>
    <row r="7273" spans="1:3" x14ac:dyDescent="0.45">
      <c r="A7273" t="s">
        <v>3823</v>
      </c>
      <c r="B7273">
        <v>5.5</v>
      </c>
      <c r="C7273" t="s">
        <v>3302</v>
      </c>
    </row>
    <row r="7274" spans="1:3" x14ac:dyDescent="0.45">
      <c r="A7274" t="s">
        <v>3826</v>
      </c>
      <c r="B7274">
        <v>4.0999999999999996</v>
      </c>
      <c r="C7274" t="s">
        <v>2124</v>
      </c>
    </row>
    <row r="7275" spans="1:3" x14ac:dyDescent="0.45">
      <c r="A7275" t="s">
        <v>3826</v>
      </c>
      <c r="B7275">
        <v>4.0999999999999996</v>
      </c>
      <c r="C7275" t="s">
        <v>3302</v>
      </c>
    </row>
    <row r="7276" spans="1:3" x14ac:dyDescent="0.45">
      <c r="A7276" t="s">
        <v>3828</v>
      </c>
      <c r="B7276">
        <v>6.8</v>
      </c>
      <c r="C7276" t="s">
        <v>565</v>
      </c>
    </row>
    <row r="7277" spans="1:3" x14ac:dyDescent="0.45">
      <c r="A7277" t="s">
        <v>3828</v>
      </c>
      <c r="B7277">
        <v>6.8</v>
      </c>
      <c r="C7277" t="s">
        <v>1152</v>
      </c>
    </row>
    <row r="7278" spans="1:3" x14ac:dyDescent="0.45">
      <c r="A7278" t="s">
        <v>3828</v>
      </c>
      <c r="B7278">
        <v>6.8</v>
      </c>
      <c r="C7278" t="s">
        <v>6201</v>
      </c>
    </row>
    <row r="7279" spans="1:3" x14ac:dyDescent="0.45">
      <c r="A7279" t="s">
        <v>3828</v>
      </c>
      <c r="B7279">
        <v>6.8</v>
      </c>
      <c r="C7279" t="s">
        <v>5546</v>
      </c>
    </row>
    <row r="7280" spans="1:3" x14ac:dyDescent="0.45">
      <c r="A7280" t="s">
        <v>3830</v>
      </c>
      <c r="B7280">
        <v>6.5</v>
      </c>
      <c r="C7280" t="s">
        <v>6208</v>
      </c>
    </row>
    <row r="7281" spans="1:3" x14ac:dyDescent="0.45">
      <c r="A7281" t="s">
        <v>3830</v>
      </c>
      <c r="B7281">
        <v>6.5</v>
      </c>
      <c r="C7281" t="s">
        <v>1152</v>
      </c>
    </row>
    <row r="7282" spans="1:3" x14ac:dyDescent="0.45">
      <c r="A7282" t="s">
        <v>3830</v>
      </c>
      <c r="B7282">
        <v>6.5</v>
      </c>
      <c r="C7282" t="s">
        <v>5546</v>
      </c>
    </row>
    <row r="7283" spans="1:3" x14ac:dyDescent="0.45">
      <c r="A7283" t="s">
        <v>3831</v>
      </c>
      <c r="B7283">
        <v>7.4</v>
      </c>
      <c r="C7283" t="s">
        <v>6206</v>
      </c>
    </row>
    <row r="7284" spans="1:3" x14ac:dyDescent="0.45">
      <c r="A7284" t="s">
        <v>3831</v>
      </c>
      <c r="B7284">
        <v>7.4</v>
      </c>
      <c r="C7284" t="s">
        <v>1152</v>
      </c>
    </row>
    <row r="7285" spans="1:3" x14ac:dyDescent="0.45">
      <c r="A7285" t="s">
        <v>3832</v>
      </c>
      <c r="B7285">
        <v>7.7</v>
      </c>
      <c r="C7285" t="s">
        <v>1152</v>
      </c>
    </row>
    <row r="7286" spans="1:3" x14ac:dyDescent="0.45">
      <c r="A7286" t="s">
        <v>3832</v>
      </c>
      <c r="B7286">
        <v>7.7</v>
      </c>
      <c r="C7286" t="s">
        <v>5546</v>
      </c>
    </row>
    <row r="7287" spans="1:3" x14ac:dyDescent="0.45">
      <c r="A7287" t="s">
        <v>3834</v>
      </c>
      <c r="B7287">
        <v>7.1</v>
      </c>
      <c r="C7287" t="s">
        <v>6208</v>
      </c>
    </row>
    <row r="7288" spans="1:3" x14ac:dyDescent="0.45">
      <c r="A7288" t="s">
        <v>3834</v>
      </c>
      <c r="B7288">
        <v>7.1</v>
      </c>
      <c r="C7288" t="s">
        <v>1152</v>
      </c>
    </row>
    <row r="7289" spans="1:3" x14ac:dyDescent="0.45">
      <c r="A7289" t="s">
        <v>3834</v>
      </c>
      <c r="B7289">
        <v>7.1</v>
      </c>
      <c r="C7289" t="s">
        <v>5546</v>
      </c>
    </row>
    <row r="7290" spans="1:3" x14ac:dyDescent="0.45">
      <c r="A7290" t="s">
        <v>3836</v>
      </c>
      <c r="B7290">
        <v>6.3</v>
      </c>
      <c r="C7290" t="s">
        <v>565</v>
      </c>
    </row>
    <row r="7291" spans="1:3" x14ac:dyDescent="0.45">
      <c r="A7291" t="s">
        <v>3836</v>
      </c>
      <c r="B7291">
        <v>6.3</v>
      </c>
      <c r="C7291" t="s">
        <v>5546</v>
      </c>
    </row>
    <row r="7292" spans="1:3" x14ac:dyDescent="0.45">
      <c r="A7292" t="s">
        <v>3838</v>
      </c>
      <c r="B7292">
        <v>7.6</v>
      </c>
      <c r="C7292" t="s">
        <v>1152</v>
      </c>
    </row>
    <row r="7293" spans="1:3" x14ac:dyDescent="0.45">
      <c r="A7293" t="s">
        <v>3839</v>
      </c>
      <c r="B7293">
        <v>8</v>
      </c>
      <c r="C7293" t="s">
        <v>565</v>
      </c>
    </row>
    <row r="7294" spans="1:3" x14ac:dyDescent="0.45">
      <c r="A7294" t="s">
        <v>3839</v>
      </c>
      <c r="B7294">
        <v>8</v>
      </c>
      <c r="C7294" t="s">
        <v>1152</v>
      </c>
    </row>
    <row r="7295" spans="1:3" x14ac:dyDescent="0.45">
      <c r="A7295" t="s">
        <v>3841</v>
      </c>
      <c r="B7295">
        <v>7.3</v>
      </c>
      <c r="C7295" t="s">
        <v>565</v>
      </c>
    </row>
    <row r="7296" spans="1:3" x14ac:dyDescent="0.45">
      <c r="A7296" t="s">
        <v>3842</v>
      </c>
      <c r="B7296">
        <v>7.6</v>
      </c>
      <c r="C7296" t="s">
        <v>565</v>
      </c>
    </row>
    <row r="7297" spans="1:3" x14ac:dyDescent="0.45">
      <c r="A7297" t="s">
        <v>3842</v>
      </c>
      <c r="B7297">
        <v>7.6</v>
      </c>
      <c r="C7297" t="s">
        <v>1152</v>
      </c>
    </row>
    <row r="7298" spans="1:3" x14ac:dyDescent="0.45">
      <c r="A7298" t="s">
        <v>3842</v>
      </c>
      <c r="B7298">
        <v>7.6</v>
      </c>
      <c r="C7298" t="s">
        <v>5546</v>
      </c>
    </row>
    <row r="7299" spans="1:3" x14ac:dyDescent="0.45">
      <c r="A7299" t="s">
        <v>3843</v>
      </c>
      <c r="B7299">
        <v>7.8</v>
      </c>
      <c r="C7299" t="s">
        <v>1152</v>
      </c>
    </row>
    <row r="7300" spans="1:3" x14ac:dyDescent="0.45">
      <c r="A7300" t="s">
        <v>3844</v>
      </c>
      <c r="B7300">
        <v>6.5</v>
      </c>
      <c r="C7300" t="s">
        <v>565</v>
      </c>
    </row>
    <row r="7301" spans="1:3" x14ac:dyDescent="0.45">
      <c r="A7301" t="s">
        <v>3845</v>
      </c>
      <c r="B7301">
        <v>6.4</v>
      </c>
      <c r="C7301" t="s">
        <v>565</v>
      </c>
    </row>
    <row r="7302" spans="1:3" x14ac:dyDescent="0.45">
      <c r="A7302" t="s">
        <v>3845</v>
      </c>
      <c r="B7302">
        <v>6.4</v>
      </c>
      <c r="C7302" t="s">
        <v>1152</v>
      </c>
    </row>
    <row r="7303" spans="1:3" x14ac:dyDescent="0.45">
      <c r="A7303" t="s">
        <v>3845</v>
      </c>
      <c r="B7303">
        <v>6.4</v>
      </c>
      <c r="C7303" t="s">
        <v>5546</v>
      </c>
    </row>
    <row r="7304" spans="1:3" x14ac:dyDescent="0.45">
      <c r="A7304" t="s">
        <v>3845</v>
      </c>
      <c r="B7304">
        <v>6.4</v>
      </c>
      <c r="C7304" t="s">
        <v>6205</v>
      </c>
    </row>
    <row r="7305" spans="1:3" x14ac:dyDescent="0.45">
      <c r="A7305" t="s">
        <v>3847</v>
      </c>
      <c r="B7305">
        <v>8</v>
      </c>
      <c r="C7305" t="s">
        <v>565</v>
      </c>
    </row>
    <row r="7306" spans="1:3" x14ac:dyDescent="0.45">
      <c r="A7306" t="s">
        <v>3847</v>
      </c>
      <c r="B7306">
        <v>8</v>
      </c>
      <c r="C7306" t="s">
        <v>1152</v>
      </c>
    </row>
    <row r="7307" spans="1:3" x14ac:dyDescent="0.45">
      <c r="A7307" t="s">
        <v>3847</v>
      </c>
      <c r="B7307">
        <v>8</v>
      </c>
      <c r="C7307" t="s">
        <v>5546</v>
      </c>
    </row>
    <row r="7308" spans="1:3" x14ac:dyDescent="0.45">
      <c r="A7308" t="s">
        <v>3848</v>
      </c>
      <c r="B7308">
        <v>4.8</v>
      </c>
      <c r="C7308" t="s">
        <v>1152</v>
      </c>
    </row>
    <row r="7309" spans="1:3" x14ac:dyDescent="0.45">
      <c r="A7309" t="s">
        <v>3848</v>
      </c>
      <c r="B7309">
        <v>4.8</v>
      </c>
      <c r="C7309" t="s">
        <v>6199</v>
      </c>
    </row>
    <row r="7310" spans="1:3" x14ac:dyDescent="0.45">
      <c r="A7310" t="s">
        <v>3848</v>
      </c>
      <c r="B7310">
        <v>4.8</v>
      </c>
      <c r="C7310" t="s">
        <v>2124</v>
      </c>
    </row>
    <row r="7311" spans="1:3" x14ac:dyDescent="0.45">
      <c r="A7311" t="s">
        <v>3848</v>
      </c>
      <c r="B7311">
        <v>4.8</v>
      </c>
      <c r="C7311" t="s">
        <v>6203</v>
      </c>
    </row>
    <row r="7312" spans="1:3" x14ac:dyDescent="0.45">
      <c r="A7312" t="s">
        <v>3848</v>
      </c>
      <c r="B7312">
        <v>4.8</v>
      </c>
      <c r="C7312" t="s">
        <v>3302</v>
      </c>
    </row>
    <row r="7313" spans="1:3" x14ac:dyDescent="0.45">
      <c r="A7313" t="s">
        <v>3849</v>
      </c>
      <c r="B7313">
        <v>7.8</v>
      </c>
      <c r="C7313" t="s">
        <v>320</v>
      </c>
    </row>
    <row r="7314" spans="1:3" x14ac:dyDescent="0.45">
      <c r="A7314" t="s">
        <v>3849</v>
      </c>
      <c r="B7314">
        <v>7.8</v>
      </c>
      <c r="C7314" t="s">
        <v>565</v>
      </c>
    </row>
    <row r="7315" spans="1:3" x14ac:dyDescent="0.45">
      <c r="A7315" t="s">
        <v>3849</v>
      </c>
      <c r="B7315">
        <v>7.8</v>
      </c>
      <c r="C7315" t="s">
        <v>1152</v>
      </c>
    </row>
    <row r="7316" spans="1:3" x14ac:dyDescent="0.45">
      <c r="A7316" t="s">
        <v>3849</v>
      </c>
      <c r="B7316">
        <v>7.8</v>
      </c>
      <c r="C7316" t="s">
        <v>5546</v>
      </c>
    </row>
    <row r="7317" spans="1:3" x14ac:dyDescent="0.45">
      <c r="A7317" t="s">
        <v>3850</v>
      </c>
      <c r="B7317">
        <v>5.9</v>
      </c>
      <c r="C7317" t="s">
        <v>2124</v>
      </c>
    </row>
    <row r="7318" spans="1:3" x14ac:dyDescent="0.45">
      <c r="A7318" t="s">
        <v>3852</v>
      </c>
      <c r="B7318">
        <v>5.4</v>
      </c>
      <c r="C7318" t="s">
        <v>1152</v>
      </c>
    </row>
    <row r="7319" spans="1:3" x14ac:dyDescent="0.45">
      <c r="A7319" t="s">
        <v>3854</v>
      </c>
      <c r="B7319">
        <v>8.1999999999999993</v>
      </c>
      <c r="C7319" t="s">
        <v>1152</v>
      </c>
    </row>
    <row r="7320" spans="1:3" x14ac:dyDescent="0.45">
      <c r="A7320" t="s">
        <v>3854</v>
      </c>
      <c r="B7320">
        <v>8.1999999999999993</v>
      </c>
      <c r="C7320" t="s">
        <v>6199</v>
      </c>
    </row>
    <row r="7321" spans="1:3" x14ac:dyDescent="0.45">
      <c r="A7321" t="s">
        <v>3854</v>
      </c>
      <c r="B7321">
        <v>8.1999999999999993</v>
      </c>
      <c r="C7321" t="s">
        <v>6207</v>
      </c>
    </row>
    <row r="7322" spans="1:3" x14ac:dyDescent="0.45">
      <c r="A7322" t="s">
        <v>3856</v>
      </c>
      <c r="B7322">
        <v>5.4</v>
      </c>
      <c r="C7322" t="s">
        <v>451</v>
      </c>
    </row>
    <row r="7323" spans="1:3" x14ac:dyDescent="0.45">
      <c r="A7323" t="s">
        <v>3856</v>
      </c>
      <c r="B7323">
        <v>5.4</v>
      </c>
      <c r="C7323" t="s">
        <v>565</v>
      </c>
    </row>
    <row r="7324" spans="1:3" x14ac:dyDescent="0.45">
      <c r="A7324" t="s">
        <v>3856</v>
      </c>
      <c r="B7324">
        <v>5.4</v>
      </c>
      <c r="C7324" t="s">
        <v>6206</v>
      </c>
    </row>
    <row r="7325" spans="1:3" x14ac:dyDescent="0.45">
      <c r="A7325" t="s">
        <v>3856</v>
      </c>
      <c r="B7325">
        <v>5.4</v>
      </c>
      <c r="C7325" t="s">
        <v>6201</v>
      </c>
    </row>
    <row r="7326" spans="1:3" x14ac:dyDescent="0.45">
      <c r="A7326" t="s">
        <v>3857</v>
      </c>
      <c r="B7326">
        <v>6.4</v>
      </c>
      <c r="C7326" t="s">
        <v>6206</v>
      </c>
    </row>
    <row r="7327" spans="1:3" x14ac:dyDescent="0.45">
      <c r="A7327" t="s">
        <v>3857</v>
      </c>
      <c r="B7327">
        <v>6.4</v>
      </c>
      <c r="C7327" t="s">
        <v>1152</v>
      </c>
    </row>
    <row r="7328" spans="1:3" x14ac:dyDescent="0.45">
      <c r="A7328" t="s">
        <v>3857</v>
      </c>
      <c r="B7328">
        <v>6.4</v>
      </c>
      <c r="C7328" t="s">
        <v>5546</v>
      </c>
    </row>
    <row r="7329" spans="1:3" x14ac:dyDescent="0.45">
      <c r="A7329" t="s">
        <v>3857</v>
      </c>
      <c r="B7329">
        <v>6.4</v>
      </c>
      <c r="C7329" t="s">
        <v>3302</v>
      </c>
    </row>
    <row r="7330" spans="1:3" x14ac:dyDescent="0.45">
      <c r="A7330" t="s">
        <v>3859</v>
      </c>
      <c r="B7330">
        <v>4.8</v>
      </c>
      <c r="C7330" t="s">
        <v>1152</v>
      </c>
    </row>
    <row r="7331" spans="1:3" x14ac:dyDescent="0.45">
      <c r="A7331" t="s">
        <v>3859</v>
      </c>
      <c r="B7331">
        <v>4.8</v>
      </c>
      <c r="C7331" t="s">
        <v>2124</v>
      </c>
    </row>
    <row r="7332" spans="1:3" x14ac:dyDescent="0.45">
      <c r="A7332" t="s">
        <v>3859</v>
      </c>
      <c r="B7332">
        <v>4.8</v>
      </c>
      <c r="C7332" t="s">
        <v>3302</v>
      </c>
    </row>
    <row r="7333" spans="1:3" x14ac:dyDescent="0.45">
      <c r="A7333" t="s">
        <v>3860</v>
      </c>
      <c r="B7333">
        <v>5.9</v>
      </c>
      <c r="C7333" t="s">
        <v>320</v>
      </c>
    </row>
    <row r="7334" spans="1:3" x14ac:dyDescent="0.45">
      <c r="A7334" t="s">
        <v>3860</v>
      </c>
      <c r="B7334">
        <v>5.9</v>
      </c>
      <c r="C7334" t="s">
        <v>565</v>
      </c>
    </row>
    <row r="7335" spans="1:3" x14ac:dyDescent="0.45">
      <c r="A7335" t="s">
        <v>3860</v>
      </c>
      <c r="B7335">
        <v>5.9</v>
      </c>
      <c r="C7335" t="s">
        <v>1152</v>
      </c>
    </row>
    <row r="7336" spans="1:3" x14ac:dyDescent="0.45">
      <c r="A7336" t="s">
        <v>3862</v>
      </c>
      <c r="B7336">
        <v>5.5</v>
      </c>
      <c r="C7336" t="s">
        <v>451</v>
      </c>
    </row>
    <row r="7337" spans="1:3" x14ac:dyDescent="0.45">
      <c r="A7337" t="s">
        <v>3862</v>
      </c>
      <c r="B7337">
        <v>5.5</v>
      </c>
      <c r="C7337" t="s">
        <v>6206</v>
      </c>
    </row>
    <row r="7338" spans="1:3" x14ac:dyDescent="0.45">
      <c r="A7338" t="s">
        <v>3865</v>
      </c>
      <c r="B7338">
        <v>7.9</v>
      </c>
      <c r="C7338" t="s">
        <v>451</v>
      </c>
    </row>
    <row r="7339" spans="1:3" x14ac:dyDescent="0.45">
      <c r="A7339" t="s">
        <v>3865</v>
      </c>
      <c r="B7339">
        <v>7.9</v>
      </c>
      <c r="C7339" t="s">
        <v>565</v>
      </c>
    </row>
    <row r="7340" spans="1:3" x14ac:dyDescent="0.45">
      <c r="A7340" t="s">
        <v>3865</v>
      </c>
      <c r="B7340">
        <v>7.9</v>
      </c>
      <c r="C7340" t="s">
        <v>6203</v>
      </c>
    </row>
    <row r="7341" spans="1:3" x14ac:dyDescent="0.45">
      <c r="A7341" t="s">
        <v>3867</v>
      </c>
      <c r="B7341">
        <v>4.9000000000000004</v>
      </c>
      <c r="C7341" t="s">
        <v>565</v>
      </c>
    </row>
    <row r="7342" spans="1:3" x14ac:dyDescent="0.45">
      <c r="A7342" t="s">
        <v>3867</v>
      </c>
      <c r="B7342">
        <v>4.9000000000000004</v>
      </c>
      <c r="C7342" t="s">
        <v>1152</v>
      </c>
    </row>
    <row r="7343" spans="1:3" x14ac:dyDescent="0.45">
      <c r="A7343" t="s">
        <v>3868</v>
      </c>
      <c r="B7343">
        <v>7.2</v>
      </c>
      <c r="C7343" t="s">
        <v>1152</v>
      </c>
    </row>
    <row r="7344" spans="1:3" x14ac:dyDescent="0.45">
      <c r="A7344" t="s">
        <v>3868</v>
      </c>
      <c r="B7344">
        <v>7.2</v>
      </c>
      <c r="C7344" t="s">
        <v>5546</v>
      </c>
    </row>
    <row r="7345" spans="1:3" x14ac:dyDescent="0.45">
      <c r="A7345" t="s">
        <v>3871</v>
      </c>
      <c r="B7345">
        <v>5.3</v>
      </c>
      <c r="C7345" t="s">
        <v>565</v>
      </c>
    </row>
    <row r="7346" spans="1:3" x14ac:dyDescent="0.45">
      <c r="A7346" t="s">
        <v>3871</v>
      </c>
      <c r="B7346">
        <v>5.3</v>
      </c>
      <c r="C7346" t="s">
        <v>1152</v>
      </c>
    </row>
    <row r="7347" spans="1:3" x14ac:dyDescent="0.45">
      <c r="A7347" t="s">
        <v>3871</v>
      </c>
      <c r="B7347">
        <v>5.3</v>
      </c>
      <c r="C7347" t="s">
        <v>5546</v>
      </c>
    </row>
    <row r="7348" spans="1:3" x14ac:dyDescent="0.45">
      <c r="A7348" t="s">
        <v>3873</v>
      </c>
      <c r="B7348">
        <v>7.2</v>
      </c>
      <c r="C7348" t="s">
        <v>1152</v>
      </c>
    </row>
    <row r="7349" spans="1:3" x14ac:dyDescent="0.45">
      <c r="A7349" t="s">
        <v>3874</v>
      </c>
      <c r="B7349">
        <v>5.0999999999999996</v>
      </c>
      <c r="C7349" t="s">
        <v>565</v>
      </c>
    </row>
    <row r="7350" spans="1:3" x14ac:dyDescent="0.45">
      <c r="A7350" t="s">
        <v>3874</v>
      </c>
      <c r="B7350">
        <v>5.0999999999999996</v>
      </c>
      <c r="C7350" t="s">
        <v>6199</v>
      </c>
    </row>
    <row r="7351" spans="1:3" x14ac:dyDescent="0.45">
      <c r="A7351" t="s">
        <v>3874</v>
      </c>
      <c r="B7351">
        <v>5.0999999999999996</v>
      </c>
      <c r="C7351" t="s">
        <v>2124</v>
      </c>
    </row>
    <row r="7352" spans="1:3" x14ac:dyDescent="0.45">
      <c r="A7352" t="s">
        <v>3876</v>
      </c>
      <c r="B7352">
        <v>5.6</v>
      </c>
      <c r="C7352" t="s">
        <v>565</v>
      </c>
    </row>
    <row r="7353" spans="1:3" x14ac:dyDescent="0.45">
      <c r="A7353" t="s">
        <v>3876</v>
      </c>
      <c r="B7353">
        <v>5.6</v>
      </c>
      <c r="C7353" t="s">
        <v>6206</v>
      </c>
    </row>
    <row r="7354" spans="1:3" x14ac:dyDescent="0.45">
      <c r="A7354" t="s">
        <v>3876</v>
      </c>
      <c r="B7354">
        <v>5.6</v>
      </c>
      <c r="C7354" t="s">
        <v>6203</v>
      </c>
    </row>
    <row r="7355" spans="1:3" x14ac:dyDescent="0.45">
      <c r="A7355" t="s">
        <v>3877</v>
      </c>
      <c r="B7355">
        <v>7.6</v>
      </c>
      <c r="C7355" t="s">
        <v>565</v>
      </c>
    </row>
    <row r="7356" spans="1:3" x14ac:dyDescent="0.45">
      <c r="A7356" t="s">
        <v>3879</v>
      </c>
      <c r="B7356">
        <v>7.2</v>
      </c>
      <c r="C7356" t="s">
        <v>1152</v>
      </c>
    </row>
    <row r="7357" spans="1:3" x14ac:dyDescent="0.45">
      <c r="A7357" t="s">
        <v>3879</v>
      </c>
      <c r="B7357">
        <v>7.2</v>
      </c>
      <c r="C7357" t="s">
        <v>5546</v>
      </c>
    </row>
    <row r="7358" spans="1:3" x14ac:dyDescent="0.45">
      <c r="A7358" t="s">
        <v>3881</v>
      </c>
      <c r="B7358">
        <v>5.7</v>
      </c>
      <c r="C7358" t="s">
        <v>565</v>
      </c>
    </row>
    <row r="7359" spans="1:3" x14ac:dyDescent="0.45">
      <c r="A7359" t="s">
        <v>3881</v>
      </c>
      <c r="B7359">
        <v>5.7</v>
      </c>
      <c r="C7359" t="s">
        <v>1152</v>
      </c>
    </row>
    <row r="7360" spans="1:3" x14ac:dyDescent="0.45">
      <c r="A7360" t="s">
        <v>3881</v>
      </c>
      <c r="B7360">
        <v>5.7</v>
      </c>
      <c r="C7360" t="s">
        <v>5546</v>
      </c>
    </row>
    <row r="7361" spans="1:3" x14ac:dyDescent="0.45">
      <c r="A7361" t="s">
        <v>3882</v>
      </c>
      <c r="B7361">
        <v>5.2</v>
      </c>
      <c r="C7361" t="s">
        <v>565</v>
      </c>
    </row>
    <row r="7362" spans="1:3" x14ac:dyDescent="0.45">
      <c r="A7362" t="s">
        <v>3882</v>
      </c>
      <c r="B7362">
        <v>5.2</v>
      </c>
      <c r="C7362" t="s">
        <v>5546</v>
      </c>
    </row>
    <row r="7363" spans="1:3" x14ac:dyDescent="0.45">
      <c r="A7363" t="s">
        <v>3882</v>
      </c>
      <c r="B7363">
        <v>5.2</v>
      </c>
      <c r="C7363" t="s">
        <v>3824</v>
      </c>
    </row>
    <row r="7364" spans="1:3" x14ac:dyDescent="0.45">
      <c r="A7364" t="s">
        <v>3883</v>
      </c>
      <c r="B7364">
        <v>7.7</v>
      </c>
      <c r="C7364" t="s">
        <v>1152</v>
      </c>
    </row>
    <row r="7365" spans="1:3" x14ac:dyDescent="0.45">
      <c r="A7365" t="s">
        <v>3885</v>
      </c>
      <c r="B7365">
        <v>7</v>
      </c>
      <c r="C7365" t="s">
        <v>6203</v>
      </c>
    </row>
    <row r="7366" spans="1:3" x14ac:dyDescent="0.45">
      <c r="A7366" t="s">
        <v>3885</v>
      </c>
      <c r="B7366">
        <v>7</v>
      </c>
      <c r="C7366" t="s">
        <v>3824</v>
      </c>
    </row>
    <row r="7367" spans="1:3" x14ac:dyDescent="0.45">
      <c r="A7367" t="s">
        <v>3885</v>
      </c>
      <c r="B7367">
        <v>7</v>
      </c>
      <c r="C7367" t="s">
        <v>3302</v>
      </c>
    </row>
    <row r="7368" spans="1:3" x14ac:dyDescent="0.45">
      <c r="A7368" t="s">
        <v>3887</v>
      </c>
      <c r="B7368">
        <v>6</v>
      </c>
      <c r="C7368" t="s">
        <v>565</v>
      </c>
    </row>
    <row r="7369" spans="1:3" x14ac:dyDescent="0.45">
      <c r="A7369" t="s">
        <v>3887</v>
      </c>
      <c r="B7369">
        <v>6</v>
      </c>
      <c r="C7369" t="s">
        <v>1152</v>
      </c>
    </row>
    <row r="7370" spans="1:3" x14ac:dyDescent="0.45">
      <c r="A7370" t="s">
        <v>3887</v>
      </c>
      <c r="B7370">
        <v>6</v>
      </c>
      <c r="C7370" t="s">
        <v>6209</v>
      </c>
    </row>
    <row r="7371" spans="1:3" x14ac:dyDescent="0.45">
      <c r="A7371" t="s">
        <v>3888</v>
      </c>
      <c r="B7371">
        <v>6.6</v>
      </c>
      <c r="C7371" t="s">
        <v>565</v>
      </c>
    </row>
    <row r="7372" spans="1:3" x14ac:dyDescent="0.45">
      <c r="A7372" t="s">
        <v>3888</v>
      </c>
      <c r="B7372">
        <v>6.6</v>
      </c>
      <c r="C7372" t="s">
        <v>5546</v>
      </c>
    </row>
    <row r="7373" spans="1:3" x14ac:dyDescent="0.45">
      <c r="A7373" t="s">
        <v>3890</v>
      </c>
      <c r="B7373">
        <v>6.8</v>
      </c>
      <c r="C7373" t="s">
        <v>565</v>
      </c>
    </row>
    <row r="7374" spans="1:3" x14ac:dyDescent="0.45">
      <c r="A7374" t="s">
        <v>3890</v>
      </c>
      <c r="B7374">
        <v>6.8</v>
      </c>
      <c r="C7374" t="s">
        <v>6209</v>
      </c>
    </row>
    <row r="7375" spans="1:3" x14ac:dyDescent="0.45">
      <c r="A7375" t="s">
        <v>3891</v>
      </c>
      <c r="B7375">
        <v>7.2</v>
      </c>
      <c r="C7375" t="s">
        <v>451</v>
      </c>
    </row>
    <row r="7376" spans="1:3" x14ac:dyDescent="0.45">
      <c r="A7376" t="s">
        <v>3891</v>
      </c>
      <c r="B7376">
        <v>7.2</v>
      </c>
      <c r="C7376" t="s">
        <v>320</v>
      </c>
    </row>
    <row r="7377" spans="1:3" x14ac:dyDescent="0.45">
      <c r="A7377" t="s">
        <v>3891</v>
      </c>
      <c r="B7377">
        <v>7.2</v>
      </c>
      <c r="C7377" t="s">
        <v>6199</v>
      </c>
    </row>
    <row r="7378" spans="1:3" x14ac:dyDescent="0.45">
      <c r="A7378" t="s">
        <v>3893</v>
      </c>
      <c r="B7378">
        <v>7.2</v>
      </c>
      <c r="C7378" t="s">
        <v>1152</v>
      </c>
    </row>
    <row r="7379" spans="1:3" x14ac:dyDescent="0.45">
      <c r="A7379" t="s">
        <v>3894</v>
      </c>
      <c r="B7379">
        <v>6.6</v>
      </c>
      <c r="C7379" t="s">
        <v>1152</v>
      </c>
    </row>
    <row r="7380" spans="1:3" x14ac:dyDescent="0.45">
      <c r="A7380" t="s">
        <v>3894</v>
      </c>
      <c r="B7380">
        <v>6.6</v>
      </c>
      <c r="C7380" t="s">
        <v>5546</v>
      </c>
    </row>
    <row r="7381" spans="1:3" x14ac:dyDescent="0.45">
      <c r="A7381" t="s">
        <v>3896</v>
      </c>
      <c r="B7381">
        <v>6.7</v>
      </c>
      <c r="C7381" t="s">
        <v>1152</v>
      </c>
    </row>
    <row r="7382" spans="1:3" x14ac:dyDescent="0.45">
      <c r="A7382" t="s">
        <v>3896</v>
      </c>
      <c r="B7382">
        <v>6.7</v>
      </c>
      <c r="C7382" t="s">
        <v>6204</v>
      </c>
    </row>
    <row r="7383" spans="1:3" x14ac:dyDescent="0.45">
      <c r="A7383" t="s">
        <v>3896</v>
      </c>
      <c r="B7383">
        <v>6.7</v>
      </c>
      <c r="C7383" t="s">
        <v>5546</v>
      </c>
    </row>
    <row r="7384" spans="1:3" x14ac:dyDescent="0.45">
      <c r="A7384" t="s">
        <v>3896</v>
      </c>
      <c r="B7384">
        <v>6.7</v>
      </c>
      <c r="C7384" t="s">
        <v>6207</v>
      </c>
    </row>
    <row r="7385" spans="1:3" x14ac:dyDescent="0.45">
      <c r="A7385" t="s">
        <v>3897</v>
      </c>
      <c r="B7385">
        <v>7</v>
      </c>
      <c r="C7385" t="s">
        <v>6206</v>
      </c>
    </row>
    <row r="7386" spans="1:3" x14ac:dyDescent="0.45">
      <c r="A7386" t="s">
        <v>3897</v>
      </c>
      <c r="B7386">
        <v>7</v>
      </c>
      <c r="C7386" t="s">
        <v>1152</v>
      </c>
    </row>
    <row r="7387" spans="1:3" x14ac:dyDescent="0.45">
      <c r="A7387" t="s">
        <v>3897</v>
      </c>
      <c r="B7387">
        <v>7</v>
      </c>
      <c r="C7387" t="s">
        <v>6203</v>
      </c>
    </row>
    <row r="7388" spans="1:3" x14ac:dyDescent="0.45">
      <c r="A7388" t="s">
        <v>3897</v>
      </c>
      <c r="B7388">
        <v>7</v>
      </c>
      <c r="C7388" t="s">
        <v>3302</v>
      </c>
    </row>
    <row r="7389" spans="1:3" x14ac:dyDescent="0.45">
      <c r="A7389" t="s">
        <v>3899</v>
      </c>
      <c r="B7389">
        <v>4.4000000000000004</v>
      </c>
      <c r="C7389" t="s">
        <v>565</v>
      </c>
    </row>
    <row r="7390" spans="1:3" x14ac:dyDescent="0.45">
      <c r="A7390" t="s">
        <v>3901</v>
      </c>
      <c r="B7390">
        <v>6.2</v>
      </c>
      <c r="C7390" t="s">
        <v>1152</v>
      </c>
    </row>
    <row r="7391" spans="1:3" x14ac:dyDescent="0.45">
      <c r="A7391" t="s">
        <v>3901</v>
      </c>
      <c r="B7391">
        <v>6.2</v>
      </c>
      <c r="C7391" t="s">
        <v>5546</v>
      </c>
    </row>
    <row r="7392" spans="1:3" x14ac:dyDescent="0.45">
      <c r="A7392" t="s">
        <v>3901</v>
      </c>
      <c r="B7392">
        <v>6.2</v>
      </c>
      <c r="C7392" t="s">
        <v>6207</v>
      </c>
    </row>
    <row r="7393" spans="1:3" x14ac:dyDescent="0.45">
      <c r="A7393" t="s">
        <v>3903</v>
      </c>
      <c r="B7393">
        <v>7.3</v>
      </c>
      <c r="C7393" t="s">
        <v>1152</v>
      </c>
    </row>
    <row r="7394" spans="1:3" x14ac:dyDescent="0.45">
      <c r="A7394" t="s">
        <v>3903</v>
      </c>
      <c r="B7394">
        <v>7.3</v>
      </c>
      <c r="C7394" t="s">
        <v>6199</v>
      </c>
    </row>
    <row r="7395" spans="1:3" x14ac:dyDescent="0.45">
      <c r="A7395" t="s">
        <v>3904</v>
      </c>
      <c r="B7395">
        <v>5.0999999999999996</v>
      </c>
      <c r="C7395" t="s">
        <v>565</v>
      </c>
    </row>
    <row r="7396" spans="1:3" x14ac:dyDescent="0.45">
      <c r="A7396" t="s">
        <v>3904</v>
      </c>
      <c r="B7396">
        <v>5.0999999999999996</v>
      </c>
      <c r="C7396" t="s">
        <v>2124</v>
      </c>
    </row>
    <row r="7397" spans="1:3" x14ac:dyDescent="0.45">
      <c r="A7397" t="s">
        <v>3904</v>
      </c>
      <c r="B7397">
        <v>5.0999999999999996</v>
      </c>
      <c r="C7397" t="s">
        <v>5546</v>
      </c>
    </row>
    <row r="7398" spans="1:3" x14ac:dyDescent="0.45">
      <c r="A7398" t="s">
        <v>3906</v>
      </c>
      <c r="B7398">
        <v>6.6</v>
      </c>
      <c r="C7398" t="s">
        <v>1152</v>
      </c>
    </row>
    <row r="7399" spans="1:3" x14ac:dyDescent="0.45">
      <c r="A7399" t="s">
        <v>3906</v>
      </c>
      <c r="B7399">
        <v>6.6</v>
      </c>
      <c r="C7399" t="s">
        <v>4585</v>
      </c>
    </row>
    <row r="7400" spans="1:3" x14ac:dyDescent="0.45">
      <c r="A7400" t="s">
        <v>3908</v>
      </c>
      <c r="B7400">
        <v>4.5</v>
      </c>
      <c r="C7400" t="s">
        <v>565</v>
      </c>
    </row>
    <row r="7401" spans="1:3" x14ac:dyDescent="0.45">
      <c r="A7401" t="s">
        <v>3908</v>
      </c>
      <c r="B7401">
        <v>4.5</v>
      </c>
      <c r="C7401" t="s">
        <v>1152</v>
      </c>
    </row>
    <row r="7402" spans="1:3" x14ac:dyDescent="0.45">
      <c r="A7402" t="s">
        <v>3908</v>
      </c>
      <c r="B7402">
        <v>4.5</v>
      </c>
      <c r="C7402" t="s">
        <v>5546</v>
      </c>
    </row>
    <row r="7403" spans="1:3" x14ac:dyDescent="0.45">
      <c r="A7403" t="s">
        <v>3908</v>
      </c>
      <c r="B7403">
        <v>4.5</v>
      </c>
      <c r="C7403" t="s">
        <v>6205</v>
      </c>
    </row>
    <row r="7404" spans="1:3" x14ac:dyDescent="0.45">
      <c r="A7404" t="s">
        <v>3910</v>
      </c>
      <c r="B7404">
        <v>5.9</v>
      </c>
      <c r="C7404" t="s">
        <v>1152</v>
      </c>
    </row>
    <row r="7405" spans="1:3" x14ac:dyDescent="0.45">
      <c r="A7405" t="s">
        <v>3910</v>
      </c>
      <c r="B7405">
        <v>5.9</v>
      </c>
      <c r="C7405" t="s">
        <v>6203</v>
      </c>
    </row>
    <row r="7406" spans="1:3" x14ac:dyDescent="0.45">
      <c r="A7406" t="s">
        <v>3910</v>
      </c>
      <c r="B7406">
        <v>5.9</v>
      </c>
      <c r="C7406" t="s">
        <v>3302</v>
      </c>
    </row>
    <row r="7407" spans="1:3" x14ac:dyDescent="0.45">
      <c r="A7407" t="s">
        <v>3912</v>
      </c>
      <c r="B7407">
        <v>6.6</v>
      </c>
      <c r="C7407" t="s">
        <v>451</v>
      </c>
    </row>
    <row r="7408" spans="1:3" x14ac:dyDescent="0.45">
      <c r="A7408" t="s">
        <v>3912</v>
      </c>
      <c r="B7408">
        <v>6.6</v>
      </c>
      <c r="C7408" t="s">
        <v>565</v>
      </c>
    </row>
    <row r="7409" spans="1:3" x14ac:dyDescent="0.45">
      <c r="A7409" t="s">
        <v>3912</v>
      </c>
      <c r="B7409">
        <v>6.6</v>
      </c>
      <c r="C7409" t="s">
        <v>6206</v>
      </c>
    </row>
    <row r="7410" spans="1:3" x14ac:dyDescent="0.45">
      <c r="A7410" t="s">
        <v>3912</v>
      </c>
      <c r="B7410">
        <v>6.6</v>
      </c>
      <c r="C7410" t="s">
        <v>1152</v>
      </c>
    </row>
    <row r="7411" spans="1:3" x14ac:dyDescent="0.45">
      <c r="A7411" t="s">
        <v>3912</v>
      </c>
      <c r="B7411">
        <v>6.6</v>
      </c>
      <c r="C7411" t="s">
        <v>3302</v>
      </c>
    </row>
    <row r="7412" spans="1:3" x14ac:dyDescent="0.45">
      <c r="A7412" t="s">
        <v>3914</v>
      </c>
      <c r="B7412">
        <v>6.5</v>
      </c>
      <c r="C7412" t="s">
        <v>565</v>
      </c>
    </row>
    <row r="7413" spans="1:3" x14ac:dyDescent="0.45">
      <c r="A7413" t="s">
        <v>3914</v>
      </c>
      <c r="B7413">
        <v>6.5</v>
      </c>
      <c r="C7413" t="s">
        <v>2124</v>
      </c>
    </row>
    <row r="7414" spans="1:3" x14ac:dyDescent="0.45">
      <c r="A7414" t="s">
        <v>3914</v>
      </c>
      <c r="B7414">
        <v>6.5</v>
      </c>
      <c r="C7414" t="s">
        <v>3824</v>
      </c>
    </row>
    <row r="7415" spans="1:3" x14ac:dyDescent="0.45">
      <c r="A7415" t="s">
        <v>3915</v>
      </c>
      <c r="B7415">
        <v>7.3</v>
      </c>
      <c r="C7415" t="s">
        <v>451</v>
      </c>
    </row>
    <row r="7416" spans="1:3" x14ac:dyDescent="0.45">
      <c r="A7416" t="s">
        <v>3915</v>
      </c>
      <c r="B7416">
        <v>7.3</v>
      </c>
      <c r="C7416" t="s">
        <v>565</v>
      </c>
    </row>
    <row r="7417" spans="1:3" x14ac:dyDescent="0.45">
      <c r="A7417" t="s">
        <v>3915</v>
      </c>
      <c r="B7417">
        <v>7.3</v>
      </c>
      <c r="C7417" t="s">
        <v>6206</v>
      </c>
    </row>
    <row r="7418" spans="1:3" x14ac:dyDescent="0.45">
      <c r="A7418" t="s">
        <v>3916</v>
      </c>
      <c r="B7418">
        <v>7.5</v>
      </c>
      <c r="C7418" t="s">
        <v>565</v>
      </c>
    </row>
    <row r="7419" spans="1:3" x14ac:dyDescent="0.45">
      <c r="A7419" t="s">
        <v>3916</v>
      </c>
      <c r="B7419">
        <v>7.5</v>
      </c>
      <c r="C7419" t="s">
        <v>6201</v>
      </c>
    </row>
    <row r="7420" spans="1:3" x14ac:dyDescent="0.45">
      <c r="A7420" t="s">
        <v>3917</v>
      </c>
      <c r="B7420">
        <v>5.9</v>
      </c>
      <c r="C7420" t="s">
        <v>565</v>
      </c>
    </row>
    <row r="7421" spans="1:3" x14ac:dyDescent="0.45">
      <c r="A7421" t="s">
        <v>3917</v>
      </c>
      <c r="B7421">
        <v>5.9</v>
      </c>
      <c r="C7421" t="s">
        <v>1152</v>
      </c>
    </row>
    <row r="7422" spans="1:3" x14ac:dyDescent="0.45">
      <c r="A7422" t="s">
        <v>3917</v>
      </c>
      <c r="B7422">
        <v>5.9</v>
      </c>
      <c r="C7422" t="s">
        <v>6201</v>
      </c>
    </row>
    <row r="7423" spans="1:3" x14ac:dyDescent="0.45">
      <c r="A7423" t="s">
        <v>3918</v>
      </c>
      <c r="B7423">
        <v>7.4</v>
      </c>
      <c r="C7423" t="s">
        <v>565</v>
      </c>
    </row>
    <row r="7424" spans="1:3" x14ac:dyDescent="0.45">
      <c r="A7424" t="s">
        <v>3918</v>
      </c>
      <c r="B7424">
        <v>7.4</v>
      </c>
      <c r="C7424" t="s">
        <v>1152</v>
      </c>
    </row>
    <row r="7425" spans="1:3" x14ac:dyDescent="0.45">
      <c r="A7425" t="s">
        <v>3918</v>
      </c>
      <c r="B7425">
        <v>7.4</v>
      </c>
      <c r="C7425" t="s">
        <v>5546</v>
      </c>
    </row>
    <row r="7426" spans="1:3" x14ac:dyDescent="0.45">
      <c r="A7426" t="s">
        <v>3919</v>
      </c>
      <c r="B7426">
        <v>6.9</v>
      </c>
      <c r="C7426" t="s">
        <v>451</v>
      </c>
    </row>
    <row r="7427" spans="1:3" x14ac:dyDescent="0.45">
      <c r="A7427" t="s">
        <v>3919</v>
      </c>
      <c r="B7427">
        <v>6.9</v>
      </c>
      <c r="C7427" t="s">
        <v>1152</v>
      </c>
    </row>
    <row r="7428" spans="1:3" x14ac:dyDescent="0.45">
      <c r="A7428" t="s">
        <v>3919</v>
      </c>
      <c r="B7428">
        <v>6.9</v>
      </c>
      <c r="C7428" t="s">
        <v>5546</v>
      </c>
    </row>
    <row r="7429" spans="1:3" x14ac:dyDescent="0.45">
      <c r="A7429" t="s">
        <v>3920</v>
      </c>
      <c r="B7429">
        <v>7.9</v>
      </c>
      <c r="C7429" t="s">
        <v>451</v>
      </c>
    </row>
    <row r="7430" spans="1:3" x14ac:dyDescent="0.45">
      <c r="A7430" t="s">
        <v>3920</v>
      </c>
      <c r="B7430">
        <v>7.9</v>
      </c>
      <c r="C7430" t="s">
        <v>1152</v>
      </c>
    </row>
    <row r="7431" spans="1:3" x14ac:dyDescent="0.45">
      <c r="A7431" t="s">
        <v>3920</v>
      </c>
      <c r="B7431">
        <v>7.9</v>
      </c>
      <c r="C7431" t="s">
        <v>5546</v>
      </c>
    </row>
    <row r="7432" spans="1:3" x14ac:dyDescent="0.45">
      <c r="A7432" t="s">
        <v>3921</v>
      </c>
      <c r="B7432">
        <v>8.4</v>
      </c>
      <c r="C7432" t="s">
        <v>1152</v>
      </c>
    </row>
    <row r="7433" spans="1:3" x14ac:dyDescent="0.45">
      <c r="A7433" t="s">
        <v>3922</v>
      </c>
      <c r="B7433">
        <v>8</v>
      </c>
      <c r="C7433" t="s">
        <v>6208</v>
      </c>
    </row>
    <row r="7434" spans="1:3" x14ac:dyDescent="0.45">
      <c r="A7434" t="s">
        <v>3922</v>
      </c>
      <c r="B7434">
        <v>8</v>
      </c>
      <c r="C7434" t="s">
        <v>1152</v>
      </c>
    </row>
    <row r="7435" spans="1:3" x14ac:dyDescent="0.45">
      <c r="A7435" t="s">
        <v>3922</v>
      </c>
      <c r="B7435">
        <v>8</v>
      </c>
      <c r="C7435" t="s">
        <v>6204</v>
      </c>
    </row>
    <row r="7436" spans="1:3" x14ac:dyDescent="0.45">
      <c r="A7436" t="s">
        <v>3922</v>
      </c>
      <c r="B7436">
        <v>8</v>
      </c>
      <c r="C7436" t="s">
        <v>5546</v>
      </c>
    </row>
    <row r="7437" spans="1:3" x14ac:dyDescent="0.45">
      <c r="A7437" t="s">
        <v>3923</v>
      </c>
      <c r="B7437">
        <v>6</v>
      </c>
      <c r="C7437" t="s">
        <v>565</v>
      </c>
    </row>
    <row r="7438" spans="1:3" x14ac:dyDescent="0.45">
      <c r="A7438" t="s">
        <v>3923</v>
      </c>
      <c r="B7438">
        <v>6</v>
      </c>
      <c r="C7438" t="s">
        <v>6206</v>
      </c>
    </row>
    <row r="7439" spans="1:3" x14ac:dyDescent="0.45">
      <c r="A7439" t="s">
        <v>3925</v>
      </c>
      <c r="B7439">
        <v>6.8</v>
      </c>
      <c r="C7439" t="s">
        <v>1152</v>
      </c>
    </row>
    <row r="7440" spans="1:3" x14ac:dyDescent="0.45">
      <c r="A7440" t="s">
        <v>3925</v>
      </c>
      <c r="B7440">
        <v>6.8</v>
      </c>
      <c r="C7440" t="s">
        <v>5546</v>
      </c>
    </row>
    <row r="7441" spans="1:3" x14ac:dyDescent="0.45">
      <c r="A7441" t="s">
        <v>3926</v>
      </c>
      <c r="B7441">
        <v>7.8</v>
      </c>
      <c r="C7441" t="s">
        <v>1152</v>
      </c>
    </row>
    <row r="7442" spans="1:3" x14ac:dyDescent="0.45">
      <c r="A7442" t="s">
        <v>3930</v>
      </c>
      <c r="B7442">
        <v>8.1</v>
      </c>
      <c r="C7442" t="s">
        <v>6208</v>
      </c>
    </row>
    <row r="7443" spans="1:3" x14ac:dyDescent="0.45">
      <c r="A7443" t="s">
        <v>3930</v>
      </c>
      <c r="B7443">
        <v>8.1</v>
      </c>
      <c r="C7443" t="s">
        <v>1152</v>
      </c>
    </row>
    <row r="7444" spans="1:3" x14ac:dyDescent="0.45">
      <c r="A7444" t="s">
        <v>3930</v>
      </c>
      <c r="B7444">
        <v>8.1</v>
      </c>
      <c r="C7444" t="s">
        <v>3302</v>
      </c>
    </row>
    <row r="7445" spans="1:3" x14ac:dyDescent="0.45">
      <c r="A7445" t="s">
        <v>3930</v>
      </c>
      <c r="B7445">
        <v>8.1</v>
      </c>
      <c r="C7445" t="s">
        <v>6207</v>
      </c>
    </row>
    <row r="7446" spans="1:3" x14ac:dyDescent="0.45">
      <c r="A7446" t="s">
        <v>3931</v>
      </c>
      <c r="B7446">
        <v>6.1</v>
      </c>
      <c r="C7446" t="s">
        <v>565</v>
      </c>
    </row>
    <row r="7447" spans="1:3" x14ac:dyDescent="0.45">
      <c r="A7447" t="s">
        <v>3931</v>
      </c>
      <c r="B7447">
        <v>6.1</v>
      </c>
      <c r="C7447" t="s">
        <v>6207</v>
      </c>
    </row>
    <row r="7448" spans="1:3" x14ac:dyDescent="0.45">
      <c r="A7448" t="s">
        <v>3932</v>
      </c>
      <c r="B7448">
        <v>6.2</v>
      </c>
      <c r="C7448" t="s">
        <v>565</v>
      </c>
    </row>
    <row r="7449" spans="1:3" x14ac:dyDescent="0.45">
      <c r="A7449" t="s">
        <v>3932</v>
      </c>
      <c r="B7449">
        <v>6.2</v>
      </c>
      <c r="C7449" t="s">
        <v>6201</v>
      </c>
    </row>
    <row r="7450" spans="1:3" x14ac:dyDescent="0.45">
      <c r="A7450" t="s">
        <v>3934</v>
      </c>
      <c r="B7450">
        <v>6.2</v>
      </c>
      <c r="C7450" t="s">
        <v>6199</v>
      </c>
    </row>
    <row r="7451" spans="1:3" x14ac:dyDescent="0.45">
      <c r="A7451" t="s">
        <v>3934</v>
      </c>
      <c r="B7451">
        <v>6.2</v>
      </c>
      <c r="C7451" t="s">
        <v>2124</v>
      </c>
    </row>
    <row r="7452" spans="1:3" x14ac:dyDescent="0.45">
      <c r="A7452" t="s">
        <v>3935</v>
      </c>
      <c r="B7452">
        <v>7.4</v>
      </c>
      <c r="C7452" t="s">
        <v>320</v>
      </c>
    </row>
    <row r="7453" spans="1:3" x14ac:dyDescent="0.45">
      <c r="A7453" t="s">
        <v>3935</v>
      </c>
      <c r="B7453">
        <v>7.4</v>
      </c>
      <c r="C7453" t="s">
        <v>565</v>
      </c>
    </row>
    <row r="7454" spans="1:3" x14ac:dyDescent="0.45">
      <c r="A7454" t="s">
        <v>3936</v>
      </c>
      <c r="B7454">
        <v>6.6</v>
      </c>
      <c r="C7454" t="s">
        <v>565</v>
      </c>
    </row>
    <row r="7455" spans="1:3" x14ac:dyDescent="0.45">
      <c r="A7455" t="s">
        <v>3937</v>
      </c>
      <c r="B7455">
        <v>7.3</v>
      </c>
      <c r="C7455" t="s">
        <v>6208</v>
      </c>
    </row>
    <row r="7456" spans="1:3" x14ac:dyDescent="0.45">
      <c r="A7456" t="s">
        <v>3937</v>
      </c>
      <c r="B7456">
        <v>7.3</v>
      </c>
      <c r="C7456" t="s">
        <v>1152</v>
      </c>
    </row>
    <row r="7457" spans="1:3" x14ac:dyDescent="0.45">
      <c r="A7457" t="s">
        <v>3938</v>
      </c>
      <c r="B7457">
        <v>7.5</v>
      </c>
      <c r="C7457" t="s">
        <v>565</v>
      </c>
    </row>
    <row r="7458" spans="1:3" x14ac:dyDescent="0.45">
      <c r="A7458" t="s">
        <v>3938</v>
      </c>
      <c r="B7458">
        <v>7.5</v>
      </c>
      <c r="C7458" t="s">
        <v>6199</v>
      </c>
    </row>
    <row r="7459" spans="1:3" x14ac:dyDescent="0.45">
      <c r="A7459" t="s">
        <v>3939</v>
      </c>
      <c r="B7459">
        <v>5.6</v>
      </c>
      <c r="C7459" t="s">
        <v>565</v>
      </c>
    </row>
    <row r="7460" spans="1:3" x14ac:dyDescent="0.45">
      <c r="A7460" t="s">
        <v>3939</v>
      </c>
      <c r="B7460">
        <v>5.6</v>
      </c>
      <c r="C7460" t="s">
        <v>1152</v>
      </c>
    </row>
    <row r="7461" spans="1:3" x14ac:dyDescent="0.45">
      <c r="A7461" t="s">
        <v>3942</v>
      </c>
      <c r="B7461">
        <v>7.3</v>
      </c>
      <c r="C7461" t="s">
        <v>1152</v>
      </c>
    </row>
    <row r="7462" spans="1:3" x14ac:dyDescent="0.45">
      <c r="A7462" t="s">
        <v>3942</v>
      </c>
      <c r="B7462">
        <v>7.3</v>
      </c>
      <c r="C7462" t="s">
        <v>6201</v>
      </c>
    </row>
    <row r="7463" spans="1:3" x14ac:dyDescent="0.45">
      <c r="A7463" t="s">
        <v>3942</v>
      </c>
      <c r="B7463">
        <v>7.3</v>
      </c>
      <c r="C7463" t="s">
        <v>5546</v>
      </c>
    </row>
    <row r="7464" spans="1:3" x14ac:dyDescent="0.45">
      <c r="A7464" t="s">
        <v>3944</v>
      </c>
      <c r="B7464">
        <v>6.4</v>
      </c>
      <c r="C7464" t="s">
        <v>1152</v>
      </c>
    </row>
    <row r="7465" spans="1:3" x14ac:dyDescent="0.45">
      <c r="A7465" t="s">
        <v>3944</v>
      </c>
      <c r="B7465">
        <v>6.4</v>
      </c>
      <c r="C7465" t="s">
        <v>6199</v>
      </c>
    </row>
    <row r="7466" spans="1:3" x14ac:dyDescent="0.45">
      <c r="A7466" t="s">
        <v>3944</v>
      </c>
      <c r="B7466">
        <v>6.4</v>
      </c>
      <c r="C7466" t="s">
        <v>2124</v>
      </c>
    </row>
    <row r="7467" spans="1:3" x14ac:dyDescent="0.45">
      <c r="A7467" t="s">
        <v>3944</v>
      </c>
      <c r="B7467">
        <v>6.4</v>
      </c>
      <c r="C7467" t="s">
        <v>3302</v>
      </c>
    </row>
    <row r="7468" spans="1:3" x14ac:dyDescent="0.45">
      <c r="A7468" t="s">
        <v>3945</v>
      </c>
      <c r="B7468">
        <v>5</v>
      </c>
      <c r="C7468" t="s">
        <v>2124</v>
      </c>
    </row>
    <row r="7469" spans="1:3" x14ac:dyDescent="0.45">
      <c r="A7469" t="s">
        <v>3945</v>
      </c>
      <c r="B7469">
        <v>5</v>
      </c>
      <c r="C7469" t="s">
        <v>3302</v>
      </c>
    </row>
    <row r="7470" spans="1:3" x14ac:dyDescent="0.45">
      <c r="A7470" t="s">
        <v>3946</v>
      </c>
      <c r="B7470">
        <v>5.4</v>
      </c>
      <c r="C7470" t="s">
        <v>320</v>
      </c>
    </row>
    <row r="7471" spans="1:3" x14ac:dyDescent="0.45">
      <c r="A7471" t="s">
        <v>3946</v>
      </c>
      <c r="B7471">
        <v>5.4</v>
      </c>
      <c r="C7471" t="s">
        <v>565</v>
      </c>
    </row>
    <row r="7472" spans="1:3" x14ac:dyDescent="0.45">
      <c r="A7472" t="s">
        <v>3946</v>
      </c>
      <c r="B7472">
        <v>5.4</v>
      </c>
      <c r="C7472" t="s">
        <v>6201</v>
      </c>
    </row>
    <row r="7473" spans="1:3" x14ac:dyDescent="0.45">
      <c r="A7473" t="s">
        <v>3947</v>
      </c>
      <c r="B7473">
        <v>7.1</v>
      </c>
      <c r="C7473" t="s">
        <v>565</v>
      </c>
    </row>
    <row r="7474" spans="1:3" x14ac:dyDescent="0.45">
      <c r="A7474" t="s">
        <v>3947</v>
      </c>
      <c r="B7474">
        <v>7.1</v>
      </c>
      <c r="C7474" t="s">
        <v>1152</v>
      </c>
    </row>
    <row r="7475" spans="1:3" x14ac:dyDescent="0.45">
      <c r="A7475" t="s">
        <v>3950</v>
      </c>
      <c r="B7475">
        <v>5.3</v>
      </c>
      <c r="C7475" t="s">
        <v>320</v>
      </c>
    </row>
    <row r="7476" spans="1:3" x14ac:dyDescent="0.45">
      <c r="A7476" t="s">
        <v>3950</v>
      </c>
      <c r="B7476">
        <v>5.3</v>
      </c>
      <c r="C7476" t="s">
        <v>565</v>
      </c>
    </row>
    <row r="7477" spans="1:3" x14ac:dyDescent="0.45">
      <c r="A7477" t="s">
        <v>3950</v>
      </c>
      <c r="B7477">
        <v>5.3</v>
      </c>
      <c r="C7477" t="s">
        <v>6201</v>
      </c>
    </row>
    <row r="7478" spans="1:3" x14ac:dyDescent="0.45">
      <c r="A7478" t="s">
        <v>3950</v>
      </c>
      <c r="B7478">
        <v>5.3</v>
      </c>
      <c r="C7478" t="s">
        <v>6209</v>
      </c>
    </row>
    <row r="7479" spans="1:3" x14ac:dyDescent="0.45">
      <c r="A7479" t="s">
        <v>3950</v>
      </c>
      <c r="B7479">
        <v>5.3</v>
      </c>
      <c r="C7479" t="s">
        <v>5546</v>
      </c>
    </row>
    <row r="7480" spans="1:3" x14ac:dyDescent="0.45">
      <c r="A7480" t="s">
        <v>3952</v>
      </c>
      <c r="B7480">
        <v>6.5</v>
      </c>
      <c r="C7480" t="s">
        <v>451</v>
      </c>
    </row>
    <row r="7481" spans="1:3" x14ac:dyDescent="0.45">
      <c r="A7481" t="s">
        <v>3952</v>
      </c>
      <c r="B7481">
        <v>6.5</v>
      </c>
      <c r="C7481" t="s">
        <v>1152</v>
      </c>
    </row>
    <row r="7482" spans="1:3" x14ac:dyDescent="0.45">
      <c r="A7482" t="s">
        <v>3952</v>
      </c>
      <c r="B7482">
        <v>6.5</v>
      </c>
      <c r="C7482" t="s">
        <v>3302</v>
      </c>
    </row>
    <row r="7483" spans="1:3" x14ac:dyDescent="0.45">
      <c r="A7483" t="s">
        <v>3954</v>
      </c>
      <c r="B7483">
        <v>6.2</v>
      </c>
      <c r="C7483" t="s">
        <v>565</v>
      </c>
    </row>
    <row r="7484" spans="1:3" x14ac:dyDescent="0.45">
      <c r="A7484" t="s">
        <v>3954</v>
      </c>
      <c r="B7484">
        <v>6.2</v>
      </c>
      <c r="C7484" t="s">
        <v>6199</v>
      </c>
    </row>
    <row r="7485" spans="1:3" x14ac:dyDescent="0.45">
      <c r="A7485" t="s">
        <v>3954</v>
      </c>
      <c r="B7485">
        <v>6.2</v>
      </c>
      <c r="C7485" t="s">
        <v>2124</v>
      </c>
    </row>
    <row r="7486" spans="1:3" x14ac:dyDescent="0.45">
      <c r="A7486" t="s">
        <v>3955</v>
      </c>
      <c r="B7486">
        <v>6.4</v>
      </c>
      <c r="C7486" t="s">
        <v>2124</v>
      </c>
    </row>
    <row r="7487" spans="1:3" x14ac:dyDescent="0.45">
      <c r="A7487" t="s">
        <v>3955</v>
      </c>
      <c r="B7487">
        <v>6.4</v>
      </c>
      <c r="C7487" t="s">
        <v>6203</v>
      </c>
    </row>
    <row r="7488" spans="1:3" x14ac:dyDescent="0.45">
      <c r="A7488" t="s">
        <v>3955</v>
      </c>
      <c r="B7488">
        <v>6.4</v>
      </c>
      <c r="C7488" t="s">
        <v>3824</v>
      </c>
    </row>
    <row r="7489" spans="1:3" x14ac:dyDescent="0.45">
      <c r="A7489" t="s">
        <v>3956</v>
      </c>
      <c r="B7489">
        <v>6.9</v>
      </c>
      <c r="C7489" t="s">
        <v>6206</v>
      </c>
    </row>
    <row r="7490" spans="1:3" x14ac:dyDescent="0.45">
      <c r="A7490" t="s">
        <v>3956</v>
      </c>
      <c r="B7490">
        <v>6.9</v>
      </c>
      <c r="C7490" t="s">
        <v>1152</v>
      </c>
    </row>
    <row r="7491" spans="1:3" x14ac:dyDescent="0.45">
      <c r="A7491" t="s">
        <v>3956</v>
      </c>
      <c r="B7491">
        <v>6.9</v>
      </c>
      <c r="C7491" t="s">
        <v>3302</v>
      </c>
    </row>
    <row r="7492" spans="1:3" x14ac:dyDescent="0.45">
      <c r="A7492" t="s">
        <v>3958</v>
      </c>
      <c r="B7492">
        <v>5.7</v>
      </c>
      <c r="C7492" t="s">
        <v>565</v>
      </c>
    </row>
    <row r="7493" spans="1:3" x14ac:dyDescent="0.45">
      <c r="A7493" t="s">
        <v>3959</v>
      </c>
      <c r="B7493">
        <v>7.7</v>
      </c>
      <c r="C7493" t="s">
        <v>6206</v>
      </c>
    </row>
    <row r="7494" spans="1:3" x14ac:dyDescent="0.45">
      <c r="A7494" t="s">
        <v>3959</v>
      </c>
      <c r="B7494">
        <v>7.7</v>
      </c>
      <c r="C7494" t="s">
        <v>1152</v>
      </c>
    </row>
    <row r="7495" spans="1:3" x14ac:dyDescent="0.45">
      <c r="A7495" t="s">
        <v>3959</v>
      </c>
      <c r="B7495">
        <v>7.7</v>
      </c>
      <c r="C7495" t="s">
        <v>3302</v>
      </c>
    </row>
    <row r="7496" spans="1:3" x14ac:dyDescent="0.45">
      <c r="A7496" t="s">
        <v>3960</v>
      </c>
      <c r="B7496">
        <v>5.6</v>
      </c>
      <c r="C7496" t="s">
        <v>451</v>
      </c>
    </row>
    <row r="7497" spans="1:3" x14ac:dyDescent="0.45">
      <c r="A7497" t="s">
        <v>3960</v>
      </c>
      <c r="B7497">
        <v>5.6</v>
      </c>
      <c r="C7497" t="s">
        <v>6206</v>
      </c>
    </row>
    <row r="7498" spans="1:3" x14ac:dyDescent="0.45">
      <c r="A7498" t="s">
        <v>3960</v>
      </c>
      <c r="B7498">
        <v>5.6</v>
      </c>
      <c r="C7498" t="s">
        <v>1152</v>
      </c>
    </row>
    <row r="7499" spans="1:3" x14ac:dyDescent="0.45">
      <c r="A7499" t="s">
        <v>3960</v>
      </c>
      <c r="B7499">
        <v>5.6</v>
      </c>
      <c r="C7499" t="s">
        <v>3302</v>
      </c>
    </row>
    <row r="7500" spans="1:3" x14ac:dyDescent="0.45">
      <c r="A7500" t="s">
        <v>3962</v>
      </c>
      <c r="B7500">
        <v>7.7</v>
      </c>
      <c r="C7500" t="s">
        <v>6208</v>
      </c>
    </row>
    <row r="7501" spans="1:3" x14ac:dyDescent="0.45">
      <c r="A7501" t="s">
        <v>3962</v>
      </c>
      <c r="B7501">
        <v>7.7</v>
      </c>
      <c r="C7501" t="s">
        <v>1152</v>
      </c>
    </row>
    <row r="7502" spans="1:3" x14ac:dyDescent="0.45">
      <c r="A7502" t="s">
        <v>3962</v>
      </c>
      <c r="B7502">
        <v>7.7</v>
      </c>
      <c r="C7502" t="s">
        <v>5546</v>
      </c>
    </row>
    <row r="7503" spans="1:3" x14ac:dyDescent="0.45">
      <c r="A7503" t="s">
        <v>3963</v>
      </c>
      <c r="B7503">
        <v>5.0999999999999996</v>
      </c>
      <c r="C7503" t="s">
        <v>565</v>
      </c>
    </row>
    <row r="7504" spans="1:3" x14ac:dyDescent="0.45">
      <c r="A7504" t="s">
        <v>3963</v>
      </c>
      <c r="B7504">
        <v>5.0999999999999996</v>
      </c>
      <c r="C7504" t="s">
        <v>6206</v>
      </c>
    </row>
    <row r="7505" spans="1:3" x14ac:dyDescent="0.45">
      <c r="A7505" t="s">
        <v>3965</v>
      </c>
      <c r="B7505">
        <v>6.8</v>
      </c>
      <c r="C7505" t="s">
        <v>565</v>
      </c>
    </row>
    <row r="7506" spans="1:3" x14ac:dyDescent="0.45">
      <c r="A7506" t="s">
        <v>3965</v>
      </c>
      <c r="B7506">
        <v>6.8</v>
      </c>
      <c r="C7506" t="s">
        <v>1152</v>
      </c>
    </row>
    <row r="7507" spans="1:3" x14ac:dyDescent="0.45">
      <c r="A7507" t="s">
        <v>3965</v>
      </c>
      <c r="B7507">
        <v>6.8</v>
      </c>
      <c r="C7507" t="s">
        <v>5546</v>
      </c>
    </row>
    <row r="7508" spans="1:3" x14ac:dyDescent="0.45">
      <c r="A7508" t="s">
        <v>3966</v>
      </c>
      <c r="B7508">
        <v>8.4</v>
      </c>
      <c r="C7508" t="s">
        <v>320</v>
      </c>
    </row>
    <row r="7509" spans="1:3" x14ac:dyDescent="0.45">
      <c r="A7509" t="s">
        <v>3966</v>
      </c>
      <c r="B7509">
        <v>8.4</v>
      </c>
      <c r="C7509" t="s">
        <v>6208</v>
      </c>
    </row>
    <row r="7510" spans="1:3" x14ac:dyDescent="0.45">
      <c r="A7510" t="s">
        <v>3966</v>
      </c>
      <c r="B7510">
        <v>8.4</v>
      </c>
      <c r="C7510" t="s">
        <v>1152</v>
      </c>
    </row>
    <row r="7511" spans="1:3" x14ac:dyDescent="0.45">
      <c r="A7511" t="s">
        <v>3966</v>
      </c>
      <c r="B7511">
        <v>8.4</v>
      </c>
      <c r="C7511" t="s">
        <v>6204</v>
      </c>
    </row>
    <row r="7512" spans="1:3" x14ac:dyDescent="0.45">
      <c r="A7512" t="s">
        <v>3966</v>
      </c>
      <c r="B7512">
        <v>8.4</v>
      </c>
      <c r="C7512" t="s">
        <v>6207</v>
      </c>
    </row>
    <row r="7513" spans="1:3" x14ac:dyDescent="0.45">
      <c r="A7513" t="s">
        <v>3968</v>
      </c>
      <c r="B7513">
        <v>4.9000000000000004</v>
      </c>
      <c r="C7513" t="s">
        <v>2124</v>
      </c>
    </row>
    <row r="7514" spans="1:3" x14ac:dyDescent="0.45">
      <c r="A7514" t="s">
        <v>3969</v>
      </c>
      <c r="B7514">
        <v>7.1</v>
      </c>
      <c r="C7514" t="s">
        <v>320</v>
      </c>
    </row>
    <row r="7515" spans="1:3" x14ac:dyDescent="0.45">
      <c r="A7515" t="s">
        <v>3969</v>
      </c>
      <c r="B7515">
        <v>7.1</v>
      </c>
      <c r="C7515" t="s">
        <v>6208</v>
      </c>
    </row>
    <row r="7516" spans="1:3" x14ac:dyDescent="0.45">
      <c r="A7516" t="s">
        <v>3969</v>
      </c>
      <c r="B7516">
        <v>7.1</v>
      </c>
      <c r="C7516" t="s">
        <v>1152</v>
      </c>
    </row>
    <row r="7517" spans="1:3" x14ac:dyDescent="0.45">
      <c r="A7517" t="s">
        <v>3971</v>
      </c>
      <c r="B7517">
        <v>6.6</v>
      </c>
      <c r="C7517" t="s">
        <v>6206</v>
      </c>
    </row>
    <row r="7518" spans="1:3" x14ac:dyDescent="0.45">
      <c r="A7518" t="s">
        <v>3971</v>
      </c>
      <c r="B7518">
        <v>6.6</v>
      </c>
      <c r="C7518" t="s">
        <v>2124</v>
      </c>
    </row>
    <row r="7519" spans="1:3" x14ac:dyDescent="0.45">
      <c r="A7519" t="s">
        <v>3971</v>
      </c>
      <c r="B7519">
        <v>6.6</v>
      </c>
      <c r="C7519" t="s">
        <v>3302</v>
      </c>
    </row>
    <row r="7520" spans="1:3" x14ac:dyDescent="0.45">
      <c r="A7520" t="s">
        <v>3972</v>
      </c>
      <c r="B7520">
        <v>6.1</v>
      </c>
      <c r="C7520" t="s">
        <v>565</v>
      </c>
    </row>
    <row r="7521" spans="1:3" x14ac:dyDescent="0.45">
      <c r="A7521" t="s">
        <v>3972</v>
      </c>
      <c r="B7521">
        <v>6.1</v>
      </c>
      <c r="C7521" t="s">
        <v>5546</v>
      </c>
    </row>
    <row r="7522" spans="1:3" x14ac:dyDescent="0.45">
      <c r="A7522" t="s">
        <v>3975</v>
      </c>
      <c r="B7522">
        <v>4.0999999999999996</v>
      </c>
      <c r="C7522" t="s">
        <v>565</v>
      </c>
    </row>
    <row r="7523" spans="1:3" x14ac:dyDescent="0.45">
      <c r="A7523" t="s">
        <v>3975</v>
      </c>
      <c r="B7523">
        <v>4.0999999999999996</v>
      </c>
      <c r="C7523" t="s">
        <v>2124</v>
      </c>
    </row>
    <row r="7524" spans="1:3" x14ac:dyDescent="0.45">
      <c r="A7524" t="s">
        <v>3975</v>
      </c>
      <c r="B7524">
        <v>4.0999999999999996</v>
      </c>
      <c r="C7524" t="s">
        <v>3302</v>
      </c>
    </row>
    <row r="7525" spans="1:3" x14ac:dyDescent="0.45">
      <c r="A7525" t="s">
        <v>3976</v>
      </c>
      <c r="B7525">
        <v>8.1</v>
      </c>
      <c r="C7525" t="s">
        <v>320</v>
      </c>
    </row>
    <row r="7526" spans="1:3" x14ac:dyDescent="0.45">
      <c r="A7526" t="s">
        <v>3976</v>
      </c>
      <c r="B7526">
        <v>8.1</v>
      </c>
      <c r="C7526" t="s">
        <v>6201</v>
      </c>
    </row>
    <row r="7527" spans="1:3" x14ac:dyDescent="0.45">
      <c r="A7527" t="s">
        <v>3976</v>
      </c>
      <c r="B7527">
        <v>8.1</v>
      </c>
      <c r="C7527" t="s">
        <v>6199</v>
      </c>
    </row>
    <row r="7528" spans="1:3" x14ac:dyDescent="0.45">
      <c r="A7528" t="s">
        <v>3976</v>
      </c>
      <c r="B7528">
        <v>8.1</v>
      </c>
      <c r="C7528" t="s">
        <v>5546</v>
      </c>
    </row>
    <row r="7529" spans="1:3" x14ac:dyDescent="0.45">
      <c r="A7529" t="s">
        <v>3977</v>
      </c>
      <c r="B7529">
        <v>7.6</v>
      </c>
      <c r="C7529" t="s">
        <v>6208</v>
      </c>
    </row>
    <row r="7530" spans="1:3" x14ac:dyDescent="0.45">
      <c r="A7530" t="s">
        <v>3977</v>
      </c>
      <c r="B7530">
        <v>7.6</v>
      </c>
      <c r="C7530" t="s">
        <v>1152</v>
      </c>
    </row>
    <row r="7531" spans="1:3" x14ac:dyDescent="0.45">
      <c r="A7531" t="s">
        <v>3979</v>
      </c>
      <c r="B7531">
        <v>7.8</v>
      </c>
      <c r="C7531" t="s">
        <v>6206</v>
      </c>
    </row>
    <row r="7532" spans="1:3" x14ac:dyDescent="0.45">
      <c r="A7532" t="s">
        <v>3979</v>
      </c>
      <c r="B7532">
        <v>7.8</v>
      </c>
      <c r="C7532" t="s">
        <v>1152</v>
      </c>
    </row>
    <row r="7533" spans="1:3" x14ac:dyDescent="0.45">
      <c r="A7533" t="s">
        <v>3982</v>
      </c>
      <c r="B7533">
        <v>4.5999999999999996</v>
      </c>
      <c r="C7533" t="s">
        <v>565</v>
      </c>
    </row>
    <row r="7534" spans="1:3" x14ac:dyDescent="0.45">
      <c r="A7534" t="s">
        <v>3982</v>
      </c>
      <c r="B7534">
        <v>4.5999999999999996</v>
      </c>
      <c r="C7534" t="s">
        <v>6201</v>
      </c>
    </row>
    <row r="7535" spans="1:3" x14ac:dyDescent="0.45">
      <c r="A7535" t="s">
        <v>3982</v>
      </c>
      <c r="B7535">
        <v>4.5999999999999996</v>
      </c>
      <c r="C7535" t="s">
        <v>6209</v>
      </c>
    </row>
    <row r="7536" spans="1:3" x14ac:dyDescent="0.45">
      <c r="A7536" t="s">
        <v>3982</v>
      </c>
      <c r="B7536">
        <v>4.5999999999999996</v>
      </c>
      <c r="C7536" t="s">
        <v>5546</v>
      </c>
    </row>
    <row r="7537" spans="1:3" x14ac:dyDescent="0.45">
      <c r="A7537" t="s">
        <v>3983</v>
      </c>
      <c r="B7537">
        <v>6</v>
      </c>
      <c r="C7537" t="s">
        <v>565</v>
      </c>
    </row>
    <row r="7538" spans="1:3" x14ac:dyDescent="0.45">
      <c r="A7538" t="s">
        <v>3983</v>
      </c>
      <c r="B7538">
        <v>6</v>
      </c>
      <c r="C7538" t="s">
        <v>1152</v>
      </c>
    </row>
    <row r="7539" spans="1:3" x14ac:dyDescent="0.45">
      <c r="A7539" t="s">
        <v>3983</v>
      </c>
      <c r="B7539">
        <v>6</v>
      </c>
      <c r="C7539" t="s">
        <v>5546</v>
      </c>
    </row>
    <row r="7540" spans="1:3" x14ac:dyDescent="0.45">
      <c r="A7540" t="s">
        <v>3985</v>
      </c>
      <c r="B7540">
        <v>7</v>
      </c>
      <c r="C7540" t="s">
        <v>1152</v>
      </c>
    </row>
    <row r="7541" spans="1:3" x14ac:dyDescent="0.45">
      <c r="A7541" t="s">
        <v>3985</v>
      </c>
      <c r="B7541">
        <v>7</v>
      </c>
      <c r="C7541" t="s">
        <v>2124</v>
      </c>
    </row>
    <row r="7542" spans="1:3" x14ac:dyDescent="0.45">
      <c r="A7542" t="s">
        <v>3985</v>
      </c>
      <c r="B7542">
        <v>7</v>
      </c>
      <c r="C7542" t="s">
        <v>3824</v>
      </c>
    </row>
    <row r="7543" spans="1:3" x14ac:dyDescent="0.45">
      <c r="A7543" t="s">
        <v>3986</v>
      </c>
      <c r="B7543">
        <v>6.7</v>
      </c>
      <c r="C7543" t="s">
        <v>1152</v>
      </c>
    </row>
    <row r="7544" spans="1:3" x14ac:dyDescent="0.45">
      <c r="A7544" t="s">
        <v>3986</v>
      </c>
      <c r="B7544">
        <v>6.7</v>
      </c>
      <c r="C7544" t="s">
        <v>6201</v>
      </c>
    </row>
    <row r="7545" spans="1:3" x14ac:dyDescent="0.45">
      <c r="A7545" t="s">
        <v>3986</v>
      </c>
      <c r="B7545">
        <v>6.7</v>
      </c>
      <c r="C7545" t="s">
        <v>6205</v>
      </c>
    </row>
    <row r="7546" spans="1:3" x14ac:dyDescent="0.45">
      <c r="A7546" t="s">
        <v>3987</v>
      </c>
      <c r="B7546">
        <v>6.4</v>
      </c>
      <c r="C7546" t="s">
        <v>565</v>
      </c>
    </row>
    <row r="7547" spans="1:3" x14ac:dyDescent="0.45">
      <c r="A7547" t="s">
        <v>3987</v>
      </c>
      <c r="B7547">
        <v>6.4</v>
      </c>
      <c r="C7547" t="s">
        <v>1152</v>
      </c>
    </row>
    <row r="7548" spans="1:3" x14ac:dyDescent="0.45">
      <c r="A7548" t="s">
        <v>3987</v>
      </c>
      <c r="B7548">
        <v>6.4</v>
      </c>
      <c r="C7548" t="s">
        <v>6201</v>
      </c>
    </row>
    <row r="7549" spans="1:3" x14ac:dyDescent="0.45">
      <c r="A7549" t="s">
        <v>3989</v>
      </c>
      <c r="B7549">
        <v>7.2</v>
      </c>
      <c r="C7549" t="s">
        <v>1152</v>
      </c>
    </row>
    <row r="7550" spans="1:3" x14ac:dyDescent="0.45">
      <c r="A7550" t="s">
        <v>3989</v>
      </c>
      <c r="B7550">
        <v>7.2</v>
      </c>
      <c r="C7550" t="s">
        <v>5546</v>
      </c>
    </row>
    <row r="7551" spans="1:3" x14ac:dyDescent="0.45">
      <c r="A7551" t="s">
        <v>3989</v>
      </c>
      <c r="B7551">
        <v>7.2</v>
      </c>
      <c r="C7551" t="s">
        <v>6205</v>
      </c>
    </row>
    <row r="7552" spans="1:3" x14ac:dyDescent="0.45">
      <c r="A7552" t="s">
        <v>3990</v>
      </c>
      <c r="B7552">
        <v>7.4</v>
      </c>
      <c r="C7552" t="s">
        <v>451</v>
      </c>
    </row>
    <row r="7553" spans="1:3" x14ac:dyDescent="0.45">
      <c r="A7553" t="s">
        <v>3990</v>
      </c>
      <c r="B7553">
        <v>7.4</v>
      </c>
      <c r="C7553" t="s">
        <v>565</v>
      </c>
    </row>
    <row r="7554" spans="1:3" x14ac:dyDescent="0.45">
      <c r="A7554" t="s">
        <v>3990</v>
      </c>
      <c r="B7554">
        <v>7.4</v>
      </c>
      <c r="C7554" t="s">
        <v>6206</v>
      </c>
    </row>
    <row r="7555" spans="1:3" x14ac:dyDescent="0.45">
      <c r="A7555" t="s">
        <v>3990</v>
      </c>
      <c r="B7555">
        <v>7.4</v>
      </c>
      <c r="C7555" t="s">
        <v>5546</v>
      </c>
    </row>
    <row r="7556" spans="1:3" x14ac:dyDescent="0.45">
      <c r="A7556" t="s">
        <v>3990</v>
      </c>
      <c r="B7556">
        <v>7.4</v>
      </c>
      <c r="C7556" t="s">
        <v>3302</v>
      </c>
    </row>
    <row r="7557" spans="1:3" x14ac:dyDescent="0.45">
      <c r="A7557" t="s">
        <v>3992</v>
      </c>
      <c r="B7557">
        <v>4.8</v>
      </c>
      <c r="C7557" t="s">
        <v>565</v>
      </c>
    </row>
    <row r="7558" spans="1:3" x14ac:dyDescent="0.45">
      <c r="A7558" t="s">
        <v>3992</v>
      </c>
      <c r="B7558">
        <v>4.8</v>
      </c>
      <c r="C7558" t="s">
        <v>5546</v>
      </c>
    </row>
    <row r="7559" spans="1:3" x14ac:dyDescent="0.45">
      <c r="A7559" t="s">
        <v>3995</v>
      </c>
      <c r="B7559">
        <v>4</v>
      </c>
      <c r="C7559" t="s">
        <v>320</v>
      </c>
    </row>
    <row r="7560" spans="1:3" x14ac:dyDescent="0.45">
      <c r="A7560" t="s">
        <v>3995</v>
      </c>
      <c r="B7560">
        <v>4</v>
      </c>
      <c r="C7560" t="s">
        <v>6199</v>
      </c>
    </row>
    <row r="7561" spans="1:3" x14ac:dyDescent="0.45">
      <c r="A7561" t="s">
        <v>3995</v>
      </c>
      <c r="B7561">
        <v>4</v>
      </c>
      <c r="C7561" t="s">
        <v>2124</v>
      </c>
    </row>
    <row r="7562" spans="1:3" x14ac:dyDescent="0.45">
      <c r="A7562" t="s">
        <v>3995</v>
      </c>
      <c r="B7562">
        <v>4</v>
      </c>
      <c r="C7562" t="s">
        <v>6203</v>
      </c>
    </row>
    <row r="7563" spans="1:3" x14ac:dyDescent="0.45">
      <c r="A7563" t="s">
        <v>3995</v>
      </c>
      <c r="B7563">
        <v>4</v>
      </c>
      <c r="C7563" t="s">
        <v>3302</v>
      </c>
    </row>
    <row r="7564" spans="1:3" x14ac:dyDescent="0.45">
      <c r="A7564" t="s">
        <v>3996</v>
      </c>
      <c r="B7564">
        <v>6.2</v>
      </c>
      <c r="C7564" t="s">
        <v>1152</v>
      </c>
    </row>
    <row r="7565" spans="1:3" x14ac:dyDescent="0.45">
      <c r="A7565" t="s">
        <v>3996</v>
      </c>
      <c r="B7565">
        <v>6.2</v>
      </c>
      <c r="C7565" t="s">
        <v>6199</v>
      </c>
    </row>
    <row r="7566" spans="1:3" x14ac:dyDescent="0.45">
      <c r="A7566" t="s">
        <v>3996</v>
      </c>
      <c r="B7566">
        <v>6.2</v>
      </c>
      <c r="C7566" t="s">
        <v>2124</v>
      </c>
    </row>
    <row r="7567" spans="1:3" x14ac:dyDescent="0.45">
      <c r="A7567" t="s">
        <v>3996</v>
      </c>
      <c r="B7567">
        <v>6.2</v>
      </c>
      <c r="C7567" t="s">
        <v>3302</v>
      </c>
    </row>
    <row r="7568" spans="1:3" x14ac:dyDescent="0.45">
      <c r="A7568" t="s">
        <v>3997</v>
      </c>
      <c r="B7568">
        <v>7.7</v>
      </c>
      <c r="C7568" t="s">
        <v>1152</v>
      </c>
    </row>
    <row r="7569" spans="1:3" x14ac:dyDescent="0.45">
      <c r="A7569" t="s">
        <v>3997</v>
      </c>
      <c r="B7569">
        <v>7.7</v>
      </c>
      <c r="C7569" t="s">
        <v>5546</v>
      </c>
    </row>
    <row r="7570" spans="1:3" x14ac:dyDescent="0.45">
      <c r="A7570" t="s">
        <v>3997</v>
      </c>
      <c r="B7570">
        <v>7.7</v>
      </c>
      <c r="C7570" t="s">
        <v>3302</v>
      </c>
    </row>
    <row r="7571" spans="1:3" x14ac:dyDescent="0.45">
      <c r="A7571" t="s">
        <v>3999</v>
      </c>
      <c r="B7571">
        <v>6.7</v>
      </c>
      <c r="C7571" t="s">
        <v>320</v>
      </c>
    </row>
    <row r="7572" spans="1:3" x14ac:dyDescent="0.45">
      <c r="A7572" t="s">
        <v>3999</v>
      </c>
      <c r="B7572">
        <v>6.7</v>
      </c>
      <c r="C7572" t="s">
        <v>565</v>
      </c>
    </row>
    <row r="7573" spans="1:3" x14ac:dyDescent="0.45">
      <c r="A7573" t="s">
        <v>3999</v>
      </c>
      <c r="B7573">
        <v>6.7</v>
      </c>
      <c r="C7573" t="s">
        <v>6201</v>
      </c>
    </row>
    <row r="7574" spans="1:3" x14ac:dyDescent="0.45">
      <c r="A7574" t="s">
        <v>3999</v>
      </c>
      <c r="B7574">
        <v>6.7</v>
      </c>
      <c r="C7574" t="s">
        <v>6199</v>
      </c>
    </row>
    <row r="7575" spans="1:3" x14ac:dyDescent="0.45">
      <c r="A7575" t="s">
        <v>4000</v>
      </c>
      <c r="B7575">
        <v>7.9</v>
      </c>
      <c r="C7575" t="s">
        <v>1152</v>
      </c>
    </row>
    <row r="7576" spans="1:3" x14ac:dyDescent="0.45">
      <c r="A7576" t="s">
        <v>4000</v>
      </c>
      <c r="B7576">
        <v>7.9</v>
      </c>
      <c r="C7576" t="s">
        <v>5546</v>
      </c>
    </row>
    <row r="7577" spans="1:3" x14ac:dyDescent="0.45">
      <c r="A7577" t="s">
        <v>4001</v>
      </c>
      <c r="B7577">
        <v>7.9</v>
      </c>
      <c r="C7577" t="s">
        <v>1152</v>
      </c>
    </row>
    <row r="7578" spans="1:3" x14ac:dyDescent="0.45">
      <c r="A7578" t="s">
        <v>4002</v>
      </c>
      <c r="B7578">
        <v>5.5</v>
      </c>
      <c r="C7578" t="s">
        <v>451</v>
      </c>
    </row>
    <row r="7579" spans="1:3" x14ac:dyDescent="0.45">
      <c r="A7579" t="s">
        <v>4002</v>
      </c>
      <c r="B7579">
        <v>5.5</v>
      </c>
      <c r="C7579" t="s">
        <v>6206</v>
      </c>
    </row>
    <row r="7580" spans="1:3" x14ac:dyDescent="0.45">
      <c r="A7580" t="s">
        <v>4002</v>
      </c>
      <c r="B7580">
        <v>5.5</v>
      </c>
      <c r="C7580" t="s">
        <v>1152</v>
      </c>
    </row>
    <row r="7581" spans="1:3" x14ac:dyDescent="0.45">
      <c r="A7581" t="s">
        <v>4002</v>
      </c>
      <c r="B7581">
        <v>5.5</v>
      </c>
      <c r="C7581" t="s">
        <v>5546</v>
      </c>
    </row>
    <row r="7582" spans="1:3" x14ac:dyDescent="0.45">
      <c r="A7582" t="s">
        <v>4002</v>
      </c>
      <c r="B7582">
        <v>5.5</v>
      </c>
      <c r="C7582" t="s">
        <v>3302</v>
      </c>
    </row>
    <row r="7583" spans="1:3" x14ac:dyDescent="0.45">
      <c r="A7583" t="s">
        <v>4004</v>
      </c>
      <c r="B7583">
        <v>6.2</v>
      </c>
      <c r="C7583" t="s">
        <v>320</v>
      </c>
    </row>
    <row r="7584" spans="1:3" x14ac:dyDescent="0.45">
      <c r="A7584" t="s">
        <v>4004</v>
      </c>
      <c r="B7584">
        <v>6.2</v>
      </c>
      <c r="C7584" t="s">
        <v>1152</v>
      </c>
    </row>
    <row r="7585" spans="1:3" x14ac:dyDescent="0.45">
      <c r="A7585" t="s">
        <v>4004</v>
      </c>
      <c r="B7585">
        <v>6.2</v>
      </c>
      <c r="C7585" t="s">
        <v>6201</v>
      </c>
    </row>
    <row r="7586" spans="1:3" x14ac:dyDescent="0.45">
      <c r="A7586" t="s">
        <v>4006</v>
      </c>
      <c r="B7586">
        <v>5.0999999999999996</v>
      </c>
      <c r="C7586" t="s">
        <v>2124</v>
      </c>
    </row>
    <row r="7587" spans="1:3" x14ac:dyDescent="0.45">
      <c r="A7587" t="s">
        <v>4008</v>
      </c>
      <c r="B7587">
        <v>4.0999999999999996</v>
      </c>
      <c r="C7587" t="s">
        <v>2124</v>
      </c>
    </row>
    <row r="7588" spans="1:3" x14ac:dyDescent="0.45">
      <c r="A7588" t="s">
        <v>4008</v>
      </c>
      <c r="B7588">
        <v>4.0999999999999996</v>
      </c>
      <c r="C7588" t="s">
        <v>6203</v>
      </c>
    </row>
    <row r="7589" spans="1:3" x14ac:dyDescent="0.45">
      <c r="A7589" t="s">
        <v>4008</v>
      </c>
      <c r="B7589">
        <v>4.0999999999999996</v>
      </c>
      <c r="C7589" t="s">
        <v>3302</v>
      </c>
    </row>
    <row r="7590" spans="1:3" x14ac:dyDescent="0.45">
      <c r="A7590" t="s">
        <v>4009</v>
      </c>
      <c r="B7590">
        <v>6.7</v>
      </c>
      <c r="C7590" t="s">
        <v>1152</v>
      </c>
    </row>
    <row r="7591" spans="1:3" x14ac:dyDescent="0.45">
      <c r="A7591" t="s">
        <v>4009</v>
      </c>
      <c r="B7591">
        <v>6.7</v>
      </c>
      <c r="C7591" t="s">
        <v>6201</v>
      </c>
    </row>
    <row r="7592" spans="1:3" x14ac:dyDescent="0.45">
      <c r="A7592" t="s">
        <v>4009</v>
      </c>
      <c r="B7592">
        <v>6.7</v>
      </c>
      <c r="C7592" t="s">
        <v>6199</v>
      </c>
    </row>
    <row r="7593" spans="1:3" x14ac:dyDescent="0.45">
      <c r="A7593" t="s">
        <v>4009</v>
      </c>
      <c r="B7593">
        <v>6.7</v>
      </c>
      <c r="C7593" t="s">
        <v>5546</v>
      </c>
    </row>
    <row r="7594" spans="1:3" x14ac:dyDescent="0.45">
      <c r="A7594" t="s">
        <v>4011</v>
      </c>
      <c r="B7594">
        <v>4.7</v>
      </c>
      <c r="C7594" t="s">
        <v>451</v>
      </c>
    </row>
    <row r="7595" spans="1:3" x14ac:dyDescent="0.45">
      <c r="A7595" t="s">
        <v>4011</v>
      </c>
      <c r="B7595">
        <v>4.7</v>
      </c>
      <c r="C7595" t="s">
        <v>1152</v>
      </c>
    </row>
    <row r="7596" spans="1:3" x14ac:dyDescent="0.45">
      <c r="A7596" t="s">
        <v>4011</v>
      </c>
      <c r="B7596">
        <v>4.7</v>
      </c>
      <c r="C7596" t="s">
        <v>3302</v>
      </c>
    </row>
    <row r="7597" spans="1:3" x14ac:dyDescent="0.45">
      <c r="A7597" t="s">
        <v>4013</v>
      </c>
      <c r="B7597">
        <v>6.4</v>
      </c>
      <c r="C7597" t="s">
        <v>451</v>
      </c>
    </row>
    <row r="7598" spans="1:3" x14ac:dyDescent="0.45">
      <c r="A7598" t="s">
        <v>4013</v>
      </c>
      <c r="B7598">
        <v>6.4</v>
      </c>
      <c r="C7598" t="s">
        <v>565</v>
      </c>
    </row>
    <row r="7599" spans="1:3" x14ac:dyDescent="0.45">
      <c r="A7599" t="s">
        <v>4014</v>
      </c>
      <c r="B7599">
        <v>6.3</v>
      </c>
      <c r="C7599" t="s">
        <v>1152</v>
      </c>
    </row>
    <row r="7600" spans="1:3" x14ac:dyDescent="0.45">
      <c r="A7600" t="s">
        <v>4014</v>
      </c>
      <c r="B7600">
        <v>6.3</v>
      </c>
      <c r="C7600" t="s">
        <v>6209</v>
      </c>
    </row>
    <row r="7601" spans="1:3" x14ac:dyDescent="0.45">
      <c r="A7601" t="s">
        <v>4016</v>
      </c>
      <c r="B7601">
        <v>5.5</v>
      </c>
      <c r="C7601" t="s">
        <v>2124</v>
      </c>
    </row>
    <row r="7602" spans="1:3" x14ac:dyDescent="0.45">
      <c r="A7602" t="s">
        <v>4016</v>
      </c>
      <c r="B7602">
        <v>5.5</v>
      </c>
      <c r="C7602" t="s">
        <v>6203</v>
      </c>
    </row>
    <row r="7603" spans="1:3" x14ac:dyDescent="0.45">
      <c r="A7603" t="s">
        <v>4016</v>
      </c>
      <c r="B7603">
        <v>5.5</v>
      </c>
      <c r="C7603" t="s">
        <v>3824</v>
      </c>
    </row>
    <row r="7604" spans="1:3" x14ac:dyDescent="0.45">
      <c r="A7604" t="s">
        <v>4016</v>
      </c>
      <c r="B7604">
        <v>5.5</v>
      </c>
      <c r="C7604" t="s">
        <v>3302</v>
      </c>
    </row>
    <row r="7605" spans="1:3" x14ac:dyDescent="0.45">
      <c r="A7605" t="s">
        <v>4018</v>
      </c>
      <c r="B7605">
        <v>7.3</v>
      </c>
      <c r="C7605" t="s">
        <v>6206</v>
      </c>
    </row>
    <row r="7606" spans="1:3" x14ac:dyDescent="0.45">
      <c r="A7606" t="s">
        <v>4018</v>
      </c>
      <c r="B7606">
        <v>7.3</v>
      </c>
      <c r="C7606" t="s">
        <v>1152</v>
      </c>
    </row>
    <row r="7607" spans="1:3" x14ac:dyDescent="0.45">
      <c r="A7607" t="s">
        <v>4018</v>
      </c>
      <c r="B7607">
        <v>7.3</v>
      </c>
      <c r="C7607" t="s">
        <v>3302</v>
      </c>
    </row>
    <row r="7608" spans="1:3" x14ac:dyDescent="0.45">
      <c r="A7608" t="s">
        <v>4019</v>
      </c>
      <c r="B7608">
        <v>6.3</v>
      </c>
      <c r="C7608" t="s">
        <v>451</v>
      </c>
    </row>
    <row r="7609" spans="1:3" x14ac:dyDescent="0.45">
      <c r="A7609" t="s">
        <v>4019</v>
      </c>
      <c r="B7609">
        <v>6.3</v>
      </c>
      <c r="C7609" t="s">
        <v>6206</v>
      </c>
    </row>
    <row r="7610" spans="1:3" x14ac:dyDescent="0.45">
      <c r="A7610" t="s">
        <v>4019</v>
      </c>
      <c r="B7610">
        <v>6.3</v>
      </c>
      <c r="C7610" t="s">
        <v>3302</v>
      </c>
    </row>
    <row r="7611" spans="1:3" x14ac:dyDescent="0.45">
      <c r="A7611" t="s">
        <v>4021</v>
      </c>
      <c r="B7611">
        <v>4.9000000000000004</v>
      </c>
      <c r="C7611" t="s">
        <v>1152</v>
      </c>
    </row>
    <row r="7612" spans="1:3" x14ac:dyDescent="0.45">
      <c r="A7612" t="s">
        <v>4021</v>
      </c>
      <c r="B7612">
        <v>4.9000000000000004</v>
      </c>
      <c r="C7612" t="s">
        <v>6203</v>
      </c>
    </row>
    <row r="7613" spans="1:3" x14ac:dyDescent="0.45">
      <c r="A7613" t="s">
        <v>4021</v>
      </c>
      <c r="B7613">
        <v>4.9000000000000004</v>
      </c>
      <c r="C7613" t="s">
        <v>3302</v>
      </c>
    </row>
    <row r="7614" spans="1:3" x14ac:dyDescent="0.45">
      <c r="A7614" t="s">
        <v>4022</v>
      </c>
      <c r="B7614">
        <v>7.6</v>
      </c>
      <c r="C7614" t="s">
        <v>1152</v>
      </c>
    </row>
    <row r="7615" spans="1:3" x14ac:dyDescent="0.45">
      <c r="A7615" t="s">
        <v>4022</v>
      </c>
      <c r="B7615">
        <v>7.6</v>
      </c>
      <c r="C7615" t="s">
        <v>6204</v>
      </c>
    </row>
    <row r="7616" spans="1:3" x14ac:dyDescent="0.45">
      <c r="A7616" t="s">
        <v>4022</v>
      </c>
      <c r="B7616">
        <v>7.6</v>
      </c>
      <c r="C7616" t="s">
        <v>3302</v>
      </c>
    </row>
    <row r="7617" spans="1:3" x14ac:dyDescent="0.45">
      <c r="A7617" t="s">
        <v>4022</v>
      </c>
      <c r="B7617">
        <v>7.6</v>
      </c>
      <c r="C7617" t="s">
        <v>6207</v>
      </c>
    </row>
    <row r="7618" spans="1:3" x14ac:dyDescent="0.45">
      <c r="A7618" t="s">
        <v>4024</v>
      </c>
      <c r="B7618">
        <v>6</v>
      </c>
      <c r="C7618" t="s">
        <v>451</v>
      </c>
    </row>
    <row r="7619" spans="1:3" x14ac:dyDescent="0.45">
      <c r="A7619" t="s">
        <v>4024</v>
      </c>
      <c r="B7619">
        <v>6</v>
      </c>
      <c r="C7619" t="s">
        <v>2124</v>
      </c>
    </row>
    <row r="7620" spans="1:3" x14ac:dyDescent="0.45">
      <c r="A7620" t="s">
        <v>4024</v>
      </c>
      <c r="B7620">
        <v>6</v>
      </c>
      <c r="C7620" t="s">
        <v>3824</v>
      </c>
    </row>
    <row r="7621" spans="1:3" x14ac:dyDescent="0.45">
      <c r="A7621" t="s">
        <v>4024</v>
      </c>
      <c r="B7621">
        <v>6</v>
      </c>
      <c r="C7621" t="s">
        <v>3302</v>
      </c>
    </row>
    <row r="7622" spans="1:3" x14ac:dyDescent="0.45">
      <c r="A7622" t="s">
        <v>4025</v>
      </c>
      <c r="B7622">
        <v>6.2</v>
      </c>
      <c r="C7622" t="s">
        <v>6206</v>
      </c>
    </row>
    <row r="7623" spans="1:3" x14ac:dyDescent="0.45">
      <c r="A7623" t="s">
        <v>4025</v>
      </c>
      <c r="B7623">
        <v>6.2</v>
      </c>
      <c r="C7623" t="s">
        <v>3302</v>
      </c>
    </row>
    <row r="7624" spans="1:3" x14ac:dyDescent="0.45">
      <c r="A7624" t="s">
        <v>4026</v>
      </c>
      <c r="B7624">
        <v>6.8</v>
      </c>
      <c r="C7624" t="s">
        <v>6206</v>
      </c>
    </row>
    <row r="7625" spans="1:3" x14ac:dyDescent="0.45">
      <c r="A7625" t="s">
        <v>4026</v>
      </c>
      <c r="B7625">
        <v>6.8</v>
      </c>
      <c r="C7625" t="s">
        <v>1152</v>
      </c>
    </row>
    <row r="7626" spans="1:3" x14ac:dyDescent="0.45">
      <c r="A7626" t="s">
        <v>4026</v>
      </c>
      <c r="B7626">
        <v>6.8</v>
      </c>
      <c r="C7626" t="s">
        <v>3302</v>
      </c>
    </row>
    <row r="7627" spans="1:3" x14ac:dyDescent="0.45">
      <c r="A7627" t="s">
        <v>4028</v>
      </c>
      <c r="B7627">
        <v>4.5</v>
      </c>
      <c r="C7627" t="s">
        <v>565</v>
      </c>
    </row>
    <row r="7628" spans="1:3" x14ac:dyDescent="0.45">
      <c r="A7628" t="s">
        <v>4030</v>
      </c>
      <c r="B7628">
        <v>5.7</v>
      </c>
      <c r="C7628" t="s">
        <v>320</v>
      </c>
    </row>
    <row r="7629" spans="1:3" x14ac:dyDescent="0.45">
      <c r="A7629" t="s">
        <v>4030</v>
      </c>
      <c r="B7629">
        <v>5.7</v>
      </c>
      <c r="C7629" t="s">
        <v>6200</v>
      </c>
    </row>
    <row r="7630" spans="1:3" x14ac:dyDescent="0.45">
      <c r="A7630" t="s">
        <v>4030</v>
      </c>
      <c r="B7630">
        <v>5.7</v>
      </c>
      <c r="C7630" t="s">
        <v>565</v>
      </c>
    </row>
    <row r="7631" spans="1:3" x14ac:dyDescent="0.45">
      <c r="A7631" t="s">
        <v>4030</v>
      </c>
      <c r="B7631">
        <v>5.7</v>
      </c>
      <c r="C7631" t="s">
        <v>6201</v>
      </c>
    </row>
    <row r="7632" spans="1:3" x14ac:dyDescent="0.45">
      <c r="A7632" t="s">
        <v>4032</v>
      </c>
      <c r="B7632">
        <v>4.5999999999999996</v>
      </c>
      <c r="C7632" t="s">
        <v>451</v>
      </c>
    </row>
    <row r="7633" spans="1:3" x14ac:dyDescent="0.45">
      <c r="A7633" t="s">
        <v>4032</v>
      </c>
      <c r="B7633">
        <v>4.5999999999999996</v>
      </c>
      <c r="C7633" t="s">
        <v>320</v>
      </c>
    </row>
    <row r="7634" spans="1:3" x14ac:dyDescent="0.45">
      <c r="A7634" t="s">
        <v>4032</v>
      </c>
      <c r="B7634">
        <v>4.5999999999999996</v>
      </c>
      <c r="C7634" t="s">
        <v>6199</v>
      </c>
    </row>
    <row r="7635" spans="1:3" x14ac:dyDescent="0.45">
      <c r="A7635" t="s">
        <v>4032</v>
      </c>
      <c r="B7635">
        <v>4.5999999999999996</v>
      </c>
      <c r="C7635" t="s">
        <v>3824</v>
      </c>
    </row>
    <row r="7636" spans="1:3" x14ac:dyDescent="0.45">
      <c r="A7636" t="s">
        <v>4035</v>
      </c>
      <c r="B7636">
        <v>6.2</v>
      </c>
      <c r="C7636" t="s">
        <v>6206</v>
      </c>
    </row>
    <row r="7637" spans="1:3" x14ac:dyDescent="0.45">
      <c r="A7637" t="s">
        <v>4035</v>
      </c>
      <c r="B7637">
        <v>6.2</v>
      </c>
      <c r="C7637" t="s">
        <v>1152</v>
      </c>
    </row>
    <row r="7638" spans="1:3" x14ac:dyDescent="0.45">
      <c r="A7638" t="s">
        <v>4035</v>
      </c>
      <c r="B7638">
        <v>6.2</v>
      </c>
      <c r="C7638" t="s">
        <v>6202</v>
      </c>
    </row>
    <row r="7639" spans="1:3" x14ac:dyDescent="0.45">
      <c r="A7639" t="s">
        <v>4035</v>
      </c>
      <c r="B7639">
        <v>6.2</v>
      </c>
      <c r="C7639" t="s">
        <v>5546</v>
      </c>
    </row>
    <row r="7640" spans="1:3" x14ac:dyDescent="0.45">
      <c r="A7640" t="s">
        <v>4037</v>
      </c>
      <c r="B7640">
        <v>7</v>
      </c>
      <c r="C7640" t="s">
        <v>1152</v>
      </c>
    </row>
    <row r="7641" spans="1:3" x14ac:dyDescent="0.45">
      <c r="A7641" t="s">
        <v>4037</v>
      </c>
      <c r="B7641">
        <v>7</v>
      </c>
      <c r="C7641" t="s">
        <v>5546</v>
      </c>
    </row>
    <row r="7642" spans="1:3" x14ac:dyDescent="0.45">
      <c r="A7642" t="s">
        <v>4039</v>
      </c>
      <c r="B7642">
        <v>6.9</v>
      </c>
      <c r="C7642" t="s">
        <v>1152</v>
      </c>
    </row>
    <row r="7643" spans="1:3" x14ac:dyDescent="0.45">
      <c r="A7643" t="s">
        <v>4039</v>
      </c>
      <c r="B7643">
        <v>6.9</v>
      </c>
      <c r="C7643" t="s">
        <v>6205</v>
      </c>
    </row>
    <row r="7644" spans="1:3" x14ac:dyDescent="0.45">
      <c r="A7644" t="s">
        <v>4042</v>
      </c>
      <c r="B7644">
        <v>6.7</v>
      </c>
      <c r="C7644" t="s">
        <v>6206</v>
      </c>
    </row>
    <row r="7645" spans="1:3" x14ac:dyDescent="0.45">
      <c r="A7645" t="s">
        <v>4042</v>
      </c>
      <c r="B7645">
        <v>6.7</v>
      </c>
      <c r="C7645" t="s">
        <v>3302</v>
      </c>
    </row>
    <row r="7646" spans="1:3" x14ac:dyDescent="0.45">
      <c r="A7646" t="s">
        <v>4043</v>
      </c>
      <c r="B7646">
        <v>5.6</v>
      </c>
      <c r="C7646" t="s">
        <v>565</v>
      </c>
    </row>
    <row r="7647" spans="1:3" x14ac:dyDescent="0.45">
      <c r="A7647" t="s">
        <v>4044</v>
      </c>
      <c r="B7647">
        <v>6.6</v>
      </c>
      <c r="C7647" t="s">
        <v>6208</v>
      </c>
    </row>
    <row r="7648" spans="1:3" x14ac:dyDescent="0.45">
      <c r="A7648" t="s">
        <v>4044</v>
      </c>
      <c r="B7648">
        <v>6.6</v>
      </c>
      <c r="C7648" t="s">
        <v>1152</v>
      </c>
    </row>
    <row r="7649" spans="1:3" x14ac:dyDescent="0.45">
      <c r="A7649" t="s">
        <v>4044</v>
      </c>
      <c r="B7649">
        <v>6.6</v>
      </c>
      <c r="C7649" t="s">
        <v>6209</v>
      </c>
    </row>
    <row r="7650" spans="1:3" x14ac:dyDescent="0.45">
      <c r="A7650" t="s">
        <v>4044</v>
      </c>
      <c r="B7650">
        <v>6.6</v>
      </c>
      <c r="C7650" t="s">
        <v>6202</v>
      </c>
    </row>
    <row r="7651" spans="1:3" x14ac:dyDescent="0.45">
      <c r="A7651" t="s">
        <v>4045</v>
      </c>
      <c r="B7651">
        <v>6.4</v>
      </c>
      <c r="C7651" t="s">
        <v>565</v>
      </c>
    </row>
    <row r="7652" spans="1:3" x14ac:dyDescent="0.45">
      <c r="A7652" t="s">
        <v>4045</v>
      </c>
      <c r="B7652">
        <v>6.4</v>
      </c>
      <c r="C7652" t="s">
        <v>1152</v>
      </c>
    </row>
    <row r="7653" spans="1:3" x14ac:dyDescent="0.45">
      <c r="A7653" t="s">
        <v>4045</v>
      </c>
      <c r="B7653">
        <v>6.4</v>
      </c>
      <c r="C7653" t="s">
        <v>5546</v>
      </c>
    </row>
    <row r="7654" spans="1:3" x14ac:dyDescent="0.45">
      <c r="A7654" t="s">
        <v>4046</v>
      </c>
      <c r="B7654">
        <v>5.4</v>
      </c>
      <c r="C7654" t="s">
        <v>451</v>
      </c>
    </row>
    <row r="7655" spans="1:3" x14ac:dyDescent="0.45">
      <c r="A7655" t="s">
        <v>4047</v>
      </c>
      <c r="B7655">
        <v>5</v>
      </c>
      <c r="C7655" t="s">
        <v>565</v>
      </c>
    </row>
    <row r="7656" spans="1:3" x14ac:dyDescent="0.45">
      <c r="A7656" t="s">
        <v>4047</v>
      </c>
      <c r="B7656">
        <v>5</v>
      </c>
      <c r="C7656" t="s">
        <v>1152</v>
      </c>
    </row>
    <row r="7657" spans="1:3" x14ac:dyDescent="0.45">
      <c r="A7657" t="s">
        <v>4047</v>
      </c>
      <c r="B7657">
        <v>5</v>
      </c>
      <c r="C7657" t="s">
        <v>5546</v>
      </c>
    </row>
    <row r="7658" spans="1:3" x14ac:dyDescent="0.45">
      <c r="A7658" t="s">
        <v>4049</v>
      </c>
      <c r="B7658">
        <v>5.0999999999999996</v>
      </c>
      <c r="C7658" t="s">
        <v>1152</v>
      </c>
    </row>
    <row r="7659" spans="1:3" x14ac:dyDescent="0.45">
      <c r="A7659" t="s">
        <v>4049</v>
      </c>
      <c r="B7659">
        <v>5.0999999999999996</v>
      </c>
      <c r="C7659" t="s">
        <v>5546</v>
      </c>
    </row>
    <row r="7660" spans="1:3" x14ac:dyDescent="0.45">
      <c r="A7660" t="s">
        <v>4050</v>
      </c>
      <c r="B7660">
        <v>8</v>
      </c>
      <c r="C7660" t="s">
        <v>1152</v>
      </c>
    </row>
    <row r="7661" spans="1:3" x14ac:dyDescent="0.45">
      <c r="A7661" t="s">
        <v>4050</v>
      </c>
      <c r="B7661">
        <v>8</v>
      </c>
      <c r="C7661" t="s">
        <v>3824</v>
      </c>
    </row>
    <row r="7662" spans="1:3" x14ac:dyDescent="0.45">
      <c r="A7662" t="s">
        <v>4052</v>
      </c>
      <c r="B7662">
        <v>5.9</v>
      </c>
      <c r="C7662" t="s">
        <v>6201</v>
      </c>
    </row>
    <row r="7663" spans="1:3" x14ac:dyDescent="0.45">
      <c r="A7663" t="s">
        <v>4052</v>
      </c>
      <c r="B7663">
        <v>5.9</v>
      </c>
      <c r="C7663" t="s">
        <v>6209</v>
      </c>
    </row>
    <row r="7664" spans="1:3" x14ac:dyDescent="0.45">
      <c r="A7664" t="s">
        <v>4052</v>
      </c>
      <c r="B7664">
        <v>5.9</v>
      </c>
      <c r="C7664" t="s">
        <v>5546</v>
      </c>
    </row>
    <row r="7665" spans="1:3" x14ac:dyDescent="0.45">
      <c r="A7665" t="s">
        <v>4053</v>
      </c>
      <c r="B7665">
        <v>8.1999999999999993</v>
      </c>
      <c r="C7665" t="s">
        <v>565</v>
      </c>
    </row>
    <row r="7666" spans="1:3" x14ac:dyDescent="0.45">
      <c r="A7666" t="s">
        <v>4053</v>
      </c>
      <c r="B7666">
        <v>8.1999999999999993</v>
      </c>
      <c r="C7666" t="s">
        <v>6206</v>
      </c>
    </row>
    <row r="7667" spans="1:3" x14ac:dyDescent="0.45">
      <c r="A7667" t="s">
        <v>4055</v>
      </c>
      <c r="B7667">
        <v>7</v>
      </c>
      <c r="C7667" t="s">
        <v>1152</v>
      </c>
    </row>
    <row r="7668" spans="1:3" x14ac:dyDescent="0.45">
      <c r="A7668" t="s">
        <v>4055</v>
      </c>
      <c r="B7668">
        <v>7</v>
      </c>
      <c r="C7668" t="s">
        <v>6209</v>
      </c>
    </row>
    <row r="7669" spans="1:3" x14ac:dyDescent="0.45">
      <c r="A7669" t="s">
        <v>4056</v>
      </c>
      <c r="B7669">
        <v>6.6</v>
      </c>
      <c r="C7669" t="s">
        <v>6206</v>
      </c>
    </row>
    <row r="7670" spans="1:3" x14ac:dyDescent="0.45">
      <c r="A7670" t="s">
        <v>4056</v>
      </c>
      <c r="B7670">
        <v>6.6</v>
      </c>
      <c r="C7670" t="s">
        <v>1152</v>
      </c>
    </row>
    <row r="7671" spans="1:3" x14ac:dyDescent="0.45">
      <c r="A7671" t="s">
        <v>4056</v>
      </c>
      <c r="B7671">
        <v>6.6</v>
      </c>
      <c r="C7671" t="s">
        <v>5546</v>
      </c>
    </row>
    <row r="7672" spans="1:3" x14ac:dyDescent="0.45">
      <c r="A7672" t="s">
        <v>4056</v>
      </c>
      <c r="B7672">
        <v>6.6</v>
      </c>
      <c r="C7672" t="s">
        <v>3302</v>
      </c>
    </row>
    <row r="7673" spans="1:3" x14ac:dyDescent="0.45">
      <c r="A7673" t="s">
        <v>4058</v>
      </c>
      <c r="B7673">
        <v>6.7</v>
      </c>
      <c r="C7673" t="s">
        <v>6208</v>
      </c>
    </row>
    <row r="7674" spans="1:3" x14ac:dyDescent="0.45">
      <c r="A7674" t="s">
        <v>4058</v>
      </c>
      <c r="B7674">
        <v>6.7</v>
      </c>
      <c r="C7674" t="s">
        <v>1152</v>
      </c>
    </row>
    <row r="7675" spans="1:3" x14ac:dyDescent="0.45">
      <c r="A7675" t="s">
        <v>4058</v>
      </c>
      <c r="B7675">
        <v>6.7</v>
      </c>
      <c r="C7675" t="s">
        <v>6204</v>
      </c>
    </row>
    <row r="7676" spans="1:3" x14ac:dyDescent="0.45">
      <c r="A7676" t="s">
        <v>4058</v>
      </c>
      <c r="B7676">
        <v>6.7</v>
      </c>
      <c r="C7676" t="s">
        <v>3302</v>
      </c>
    </row>
    <row r="7677" spans="1:3" x14ac:dyDescent="0.45">
      <c r="A7677" t="s">
        <v>4058</v>
      </c>
      <c r="B7677">
        <v>6.7</v>
      </c>
      <c r="C7677" t="s">
        <v>6207</v>
      </c>
    </row>
    <row r="7678" spans="1:3" x14ac:dyDescent="0.45">
      <c r="A7678" t="s">
        <v>4060</v>
      </c>
      <c r="B7678">
        <v>5.5</v>
      </c>
      <c r="C7678" t="s">
        <v>565</v>
      </c>
    </row>
    <row r="7679" spans="1:3" x14ac:dyDescent="0.45">
      <c r="A7679" t="s">
        <v>4060</v>
      </c>
      <c r="B7679">
        <v>5.5</v>
      </c>
      <c r="C7679" t="s">
        <v>1152</v>
      </c>
    </row>
    <row r="7680" spans="1:3" x14ac:dyDescent="0.45">
      <c r="A7680" t="s">
        <v>4060</v>
      </c>
      <c r="B7680">
        <v>5.5</v>
      </c>
      <c r="C7680" t="s">
        <v>5546</v>
      </c>
    </row>
    <row r="7681" spans="1:3" x14ac:dyDescent="0.45">
      <c r="A7681" t="s">
        <v>4062</v>
      </c>
      <c r="B7681">
        <v>4.9000000000000004</v>
      </c>
      <c r="C7681" t="s">
        <v>565</v>
      </c>
    </row>
    <row r="7682" spans="1:3" x14ac:dyDescent="0.45">
      <c r="A7682" t="s">
        <v>4063</v>
      </c>
      <c r="B7682">
        <v>6.9</v>
      </c>
      <c r="C7682" t="s">
        <v>565</v>
      </c>
    </row>
    <row r="7683" spans="1:3" x14ac:dyDescent="0.45">
      <c r="A7683" t="s">
        <v>4063</v>
      </c>
      <c r="B7683">
        <v>6.9</v>
      </c>
      <c r="C7683" t="s">
        <v>1152</v>
      </c>
    </row>
    <row r="7684" spans="1:3" x14ac:dyDescent="0.45">
      <c r="A7684" t="s">
        <v>4063</v>
      </c>
      <c r="B7684">
        <v>6.9</v>
      </c>
      <c r="C7684" t="s">
        <v>5546</v>
      </c>
    </row>
    <row r="7685" spans="1:3" x14ac:dyDescent="0.45">
      <c r="A7685" t="s">
        <v>4065</v>
      </c>
      <c r="B7685">
        <v>5.6</v>
      </c>
      <c r="C7685" t="s">
        <v>320</v>
      </c>
    </row>
    <row r="7686" spans="1:3" x14ac:dyDescent="0.45">
      <c r="A7686" t="s">
        <v>4065</v>
      </c>
      <c r="B7686">
        <v>5.6</v>
      </c>
      <c r="C7686" t="s">
        <v>565</v>
      </c>
    </row>
    <row r="7687" spans="1:3" x14ac:dyDescent="0.45">
      <c r="A7687" t="s">
        <v>4065</v>
      </c>
      <c r="B7687">
        <v>5.6</v>
      </c>
      <c r="C7687" t="s">
        <v>6201</v>
      </c>
    </row>
    <row r="7688" spans="1:3" x14ac:dyDescent="0.45">
      <c r="A7688" t="s">
        <v>4067</v>
      </c>
      <c r="B7688">
        <v>8</v>
      </c>
      <c r="C7688" t="s">
        <v>565</v>
      </c>
    </row>
    <row r="7689" spans="1:3" x14ac:dyDescent="0.45">
      <c r="A7689" t="s">
        <v>4067</v>
      </c>
      <c r="B7689">
        <v>8</v>
      </c>
      <c r="C7689" t="s">
        <v>6206</v>
      </c>
    </row>
    <row r="7690" spans="1:3" x14ac:dyDescent="0.45">
      <c r="A7690" t="s">
        <v>4067</v>
      </c>
      <c r="B7690">
        <v>8</v>
      </c>
      <c r="C7690" t="s">
        <v>1152</v>
      </c>
    </row>
    <row r="7691" spans="1:3" x14ac:dyDescent="0.45">
      <c r="A7691" t="s">
        <v>4069</v>
      </c>
      <c r="B7691">
        <v>5.3</v>
      </c>
      <c r="C7691" t="s">
        <v>565</v>
      </c>
    </row>
    <row r="7692" spans="1:3" x14ac:dyDescent="0.45">
      <c r="A7692" t="s">
        <v>4069</v>
      </c>
      <c r="B7692">
        <v>5.3</v>
      </c>
      <c r="C7692" t="s">
        <v>5546</v>
      </c>
    </row>
    <row r="7693" spans="1:3" x14ac:dyDescent="0.45">
      <c r="A7693" t="s">
        <v>4071</v>
      </c>
      <c r="B7693">
        <v>6.2</v>
      </c>
      <c r="C7693" t="s">
        <v>565</v>
      </c>
    </row>
    <row r="7694" spans="1:3" x14ac:dyDescent="0.45">
      <c r="A7694" t="s">
        <v>4071</v>
      </c>
      <c r="B7694">
        <v>6.2</v>
      </c>
      <c r="C7694" t="s">
        <v>6209</v>
      </c>
    </row>
    <row r="7695" spans="1:3" x14ac:dyDescent="0.45">
      <c r="A7695" t="s">
        <v>4073</v>
      </c>
      <c r="B7695">
        <v>5.3</v>
      </c>
      <c r="C7695" t="s">
        <v>565</v>
      </c>
    </row>
    <row r="7696" spans="1:3" x14ac:dyDescent="0.45">
      <c r="A7696" t="s">
        <v>4073</v>
      </c>
      <c r="B7696">
        <v>5.3</v>
      </c>
      <c r="C7696" t="s">
        <v>5546</v>
      </c>
    </row>
    <row r="7697" spans="1:3" x14ac:dyDescent="0.45">
      <c r="A7697" t="s">
        <v>4074</v>
      </c>
      <c r="B7697">
        <v>6.6</v>
      </c>
      <c r="C7697" t="s">
        <v>1152</v>
      </c>
    </row>
    <row r="7698" spans="1:3" x14ac:dyDescent="0.45">
      <c r="A7698" t="s">
        <v>4075</v>
      </c>
      <c r="B7698">
        <v>7.2</v>
      </c>
      <c r="C7698" t="s">
        <v>565</v>
      </c>
    </row>
    <row r="7699" spans="1:3" x14ac:dyDescent="0.45">
      <c r="A7699" t="s">
        <v>4075</v>
      </c>
      <c r="B7699">
        <v>7.2</v>
      </c>
      <c r="C7699" t="s">
        <v>5546</v>
      </c>
    </row>
    <row r="7700" spans="1:3" x14ac:dyDescent="0.45">
      <c r="A7700" t="s">
        <v>4077</v>
      </c>
      <c r="B7700">
        <v>4.5999999999999996</v>
      </c>
      <c r="C7700" t="s">
        <v>1152</v>
      </c>
    </row>
    <row r="7701" spans="1:3" x14ac:dyDescent="0.45">
      <c r="A7701" t="s">
        <v>4077</v>
      </c>
      <c r="B7701">
        <v>4.5999999999999996</v>
      </c>
      <c r="C7701" t="s">
        <v>6203</v>
      </c>
    </row>
    <row r="7702" spans="1:3" x14ac:dyDescent="0.45">
      <c r="A7702" t="s">
        <v>4077</v>
      </c>
      <c r="B7702">
        <v>4.5999999999999996</v>
      </c>
      <c r="C7702" t="s">
        <v>3302</v>
      </c>
    </row>
    <row r="7703" spans="1:3" x14ac:dyDescent="0.45">
      <c r="A7703" t="s">
        <v>4079</v>
      </c>
      <c r="B7703">
        <v>7.5</v>
      </c>
      <c r="C7703" t="s">
        <v>320</v>
      </c>
    </row>
    <row r="7704" spans="1:3" x14ac:dyDescent="0.45">
      <c r="A7704" t="s">
        <v>4079</v>
      </c>
      <c r="B7704">
        <v>7.5</v>
      </c>
      <c r="C7704" t="s">
        <v>6206</v>
      </c>
    </row>
    <row r="7705" spans="1:3" x14ac:dyDescent="0.45">
      <c r="A7705" t="s">
        <v>4079</v>
      </c>
      <c r="B7705">
        <v>7.5</v>
      </c>
      <c r="C7705" t="s">
        <v>1152</v>
      </c>
    </row>
    <row r="7706" spans="1:3" x14ac:dyDescent="0.45">
      <c r="A7706" t="s">
        <v>4079</v>
      </c>
      <c r="B7706">
        <v>7.5</v>
      </c>
      <c r="C7706" t="s">
        <v>6203</v>
      </c>
    </row>
    <row r="7707" spans="1:3" x14ac:dyDescent="0.45">
      <c r="A7707" t="s">
        <v>4079</v>
      </c>
      <c r="B7707">
        <v>7.5</v>
      </c>
      <c r="C7707" t="s">
        <v>4585</v>
      </c>
    </row>
    <row r="7708" spans="1:3" x14ac:dyDescent="0.45">
      <c r="A7708" t="s">
        <v>4081</v>
      </c>
      <c r="B7708">
        <v>6.5</v>
      </c>
      <c r="C7708" t="s">
        <v>1152</v>
      </c>
    </row>
    <row r="7709" spans="1:3" x14ac:dyDescent="0.45">
      <c r="A7709" t="s">
        <v>4081</v>
      </c>
      <c r="B7709">
        <v>6.5</v>
      </c>
      <c r="C7709" t="s">
        <v>6207</v>
      </c>
    </row>
    <row r="7710" spans="1:3" x14ac:dyDescent="0.45">
      <c r="A7710" t="s">
        <v>4082</v>
      </c>
      <c r="B7710">
        <v>7.6</v>
      </c>
      <c r="C7710" t="s">
        <v>565</v>
      </c>
    </row>
    <row r="7711" spans="1:3" x14ac:dyDescent="0.45">
      <c r="A7711" t="s">
        <v>4082</v>
      </c>
      <c r="B7711">
        <v>7.6</v>
      </c>
      <c r="C7711" t="s">
        <v>6206</v>
      </c>
    </row>
    <row r="7712" spans="1:3" x14ac:dyDescent="0.45">
      <c r="A7712" t="s">
        <v>4082</v>
      </c>
      <c r="B7712">
        <v>7.6</v>
      </c>
      <c r="C7712" t="s">
        <v>6203</v>
      </c>
    </row>
    <row r="7713" spans="1:3" x14ac:dyDescent="0.45">
      <c r="A7713" t="s">
        <v>4084</v>
      </c>
      <c r="B7713">
        <v>6.2</v>
      </c>
      <c r="C7713" t="s">
        <v>565</v>
      </c>
    </row>
    <row r="7714" spans="1:3" x14ac:dyDescent="0.45">
      <c r="A7714" t="s">
        <v>4084</v>
      </c>
      <c r="B7714">
        <v>6.2</v>
      </c>
      <c r="C7714" t="s">
        <v>6199</v>
      </c>
    </row>
    <row r="7715" spans="1:3" x14ac:dyDescent="0.45">
      <c r="A7715" t="s">
        <v>4084</v>
      </c>
      <c r="B7715">
        <v>6.2</v>
      </c>
      <c r="C7715" t="s">
        <v>2124</v>
      </c>
    </row>
    <row r="7716" spans="1:3" x14ac:dyDescent="0.45">
      <c r="A7716" t="s">
        <v>4084</v>
      </c>
      <c r="B7716">
        <v>6.2</v>
      </c>
      <c r="C7716" t="s">
        <v>3302</v>
      </c>
    </row>
    <row r="7717" spans="1:3" x14ac:dyDescent="0.45">
      <c r="A7717" t="s">
        <v>4085</v>
      </c>
      <c r="B7717">
        <v>8</v>
      </c>
      <c r="C7717" t="s">
        <v>1152</v>
      </c>
    </row>
    <row r="7718" spans="1:3" x14ac:dyDescent="0.45">
      <c r="A7718" t="s">
        <v>4085</v>
      </c>
      <c r="B7718">
        <v>8</v>
      </c>
      <c r="C7718" t="s">
        <v>6203</v>
      </c>
    </row>
    <row r="7719" spans="1:3" x14ac:dyDescent="0.45">
      <c r="A7719" t="s">
        <v>4085</v>
      </c>
      <c r="B7719">
        <v>8</v>
      </c>
      <c r="C7719" t="s">
        <v>3302</v>
      </c>
    </row>
    <row r="7720" spans="1:3" x14ac:dyDescent="0.45">
      <c r="A7720" t="s">
        <v>4086</v>
      </c>
      <c r="B7720">
        <v>6.3</v>
      </c>
      <c r="C7720" t="s">
        <v>565</v>
      </c>
    </row>
    <row r="7721" spans="1:3" x14ac:dyDescent="0.45">
      <c r="A7721" t="s">
        <v>4086</v>
      </c>
      <c r="B7721">
        <v>6.3</v>
      </c>
      <c r="C7721" t="s">
        <v>1152</v>
      </c>
    </row>
    <row r="7722" spans="1:3" x14ac:dyDescent="0.45">
      <c r="A7722" t="s">
        <v>4086</v>
      </c>
      <c r="B7722">
        <v>6.3</v>
      </c>
      <c r="C7722" t="s">
        <v>5546</v>
      </c>
    </row>
    <row r="7723" spans="1:3" x14ac:dyDescent="0.45">
      <c r="A7723" t="s">
        <v>4088</v>
      </c>
      <c r="B7723">
        <v>7.2</v>
      </c>
      <c r="C7723" t="s">
        <v>1152</v>
      </c>
    </row>
    <row r="7724" spans="1:3" x14ac:dyDescent="0.45">
      <c r="A7724" t="s">
        <v>4088</v>
      </c>
      <c r="B7724">
        <v>7.2</v>
      </c>
      <c r="C7724" t="s">
        <v>5546</v>
      </c>
    </row>
    <row r="7725" spans="1:3" x14ac:dyDescent="0.45">
      <c r="A7725" t="s">
        <v>4088</v>
      </c>
      <c r="B7725">
        <v>7.2</v>
      </c>
      <c r="C7725" t="s">
        <v>3824</v>
      </c>
    </row>
    <row r="7726" spans="1:3" x14ac:dyDescent="0.45">
      <c r="A7726" t="s">
        <v>4090</v>
      </c>
      <c r="B7726">
        <v>6.7</v>
      </c>
      <c r="C7726" t="s">
        <v>6206</v>
      </c>
    </row>
    <row r="7727" spans="1:3" x14ac:dyDescent="0.45">
      <c r="A7727" t="s">
        <v>4090</v>
      </c>
      <c r="B7727">
        <v>6.7</v>
      </c>
      <c r="C7727" t="s">
        <v>1152</v>
      </c>
    </row>
    <row r="7728" spans="1:3" x14ac:dyDescent="0.45">
      <c r="A7728" t="s">
        <v>4090</v>
      </c>
      <c r="B7728">
        <v>6.7</v>
      </c>
      <c r="C7728" t="s">
        <v>6203</v>
      </c>
    </row>
    <row r="7729" spans="1:3" x14ac:dyDescent="0.45">
      <c r="A7729" t="s">
        <v>4090</v>
      </c>
      <c r="B7729">
        <v>6.7</v>
      </c>
      <c r="C7729" t="s">
        <v>3302</v>
      </c>
    </row>
    <row r="7730" spans="1:3" x14ac:dyDescent="0.45">
      <c r="A7730" t="s">
        <v>4092</v>
      </c>
      <c r="B7730">
        <v>5.3</v>
      </c>
      <c r="C7730" t="s">
        <v>320</v>
      </c>
    </row>
    <row r="7731" spans="1:3" x14ac:dyDescent="0.45">
      <c r="A7731" t="s">
        <v>4092</v>
      </c>
      <c r="B7731">
        <v>5.3</v>
      </c>
      <c r="C7731" t="s">
        <v>1152</v>
      </c>
    </row>
    <row r="7732" spans="1:3" x14ac:dyDescent="0.45">
      <c r="A7732" t="s">
        <v>4092</v>
      </c>
      <c r="B7732">
        <v>5.3</v>
      </c>
      <c r="C7732" t="s">
        <v>6199</v>
      </c>
    </row>
    <row r="7733" spans="1:3" x14ac:dyDescent="0.45">
      <c r="A7733" t="s">
        <v>4094</v>
      </c>
      <c r="B7733">
        <v>6.3</v>
      </c>
      <c r="C7733" t="s">
        <v>565</v>
      </c>
    </row>
    <row r="7734" spans="1:3" x14ac:dyDescent="0.45">
      <c r="A7734" t="s">
        <v>4094</v>
      </c>
      <c r="B7734">
        <v>6.3</v>
      </c>
      <c r="C7734" t="s">
        <v>6206</v>
      </c>
    </row>
    <row r="7735" spans="1:3" x14ac:dyDescent="0.45">
      <c r="A7735" t="s">
        <v>4094</v>
      </c>
      <c r="B7735">
        <v>6.3</v>
      </c>
      <c r="C7735" t="s">
        <v>1152</v>
      </c>
    </row>
    <row r="7736" spans="1:3" x14ac:dyDescent="0.45">
      <c r="A7736" t="s">
        <v>4095</v>
      </c>
      <c r="B7736">
        <v>6.5</v>
      </c>
      <c r="C7736" t="s">
        <v>6206</v>
      </c>
    </row>
    <row r="7737" spans="1:3" x14ac:dyDescent="0.45">
      <c r="A7737" t="s">
        <v>4095</v>
      </c>
      <c r="B7737">
        <v>6.5</v>
      </c>
      <c r="C7737" t="s">
        <v>1152</v>
      </c>
    </row>
    <row r="7738" spans="1:3" x14ac:dyDescent="0.45">
      <c r="A7738" t="s">
        <v>4095</v>
      </c>
      <c r="B7738">
        <v>6.5</v>
      </c>
      <c r="C7738" t="s">
        <v>2124</v>
      </c>
    </row>
    <row r="7739" spans="1:3" x14ac:dyDescent="0.45">
      <c r="A7739" t="s">
        <v>4095</v>
      </c>
      <c r="B7739">
        <v>6.5</v>
      </c>
      <c r="C7739" t="s">
        <v>3302</v>
      </c>
    </row>
    <row r="7740" spans="1:3" x14ac:dyDescent="0.45">
      <c r="A7740" t="s">
        <v>4097</v>
      </c>
      <c r="B7740">
        <v>8.3000000000000007</v>
      </c>
      <c r="C7740" t="s">
        <v>1152</v>
      </c>
    </row>
    <row r="7741" spans="1:3" x14ac:dyDescent="0.45">
      <c r="A7741" t="s">
        <v>4097</v>
      </c>
      <c r="B7741">
        <v>8.3000000000000007</v>
      </c>
      <c r="C7741" t="s">
        <v>3824</v>
      </c>
    </row>
    <row r="7742" spans="1:3" x14ac:dyDescent="0.45">
      <c r="A7742" t="s">
        <v>4098</v>
      </c>
      <c r="B7742">
        <v>7.2</v>
      </c>
      <c r="C7742" t="s">
        <v>451</v>
      </c>
    </row>
    <row r="7743" spans="1:3" x14ac:dyDescent="0.45">
      <c r="A7743" t="s">
        <v>4098</v>
      </c>
      <c r="B7743">
        <v>7.2</v>
      </c>
      <c r="C7743" t="s">
        <v>6206</v>
      </c>
    </row>
    <row r="7744" spans="1:3" x14ac:dyDescent="0.45">
      <c r="A7744" t="s">
        <v>4098</v>
      </c>
      <c r="B7744">
        <v>7.2</v>
      </c>
      <c r="C7744" t="s">
        <v>3302</v>
      </c>
    </row>
    <row r="7745" spans="1:3" x14ac:dyDescent="0.45">
      <c r="A7745" t="s">
        <v>4099</v>
      </c>
      <c r="B7745">
        <v>6.8</v>
      </c>
      <c r="C7745" t="s">
        <v>6206</v>
      </c>
    </row>
    <row r="7746" spans="1:3" x14ac:dyDescent="0.45">
      <c r="A7746" t="s">
        <v>4099</v>
      </c>
      <c r="B7746">
        <v>6.8</v>
      </c>
      <c r="C7746" t="s">
        <v>1152</v>
      </c>
    </row>
    <row r="7747" spans="1:3" x14ac:dyDescent="0.45">
      <c r="A7747" t="s">
        <v>4101</v>
      </c>
      <c r="B7747">
        <v>6.4</v>
      </c>
      <c r="C7747" t="s">
        <v>451</v>
      </c>
    </row>
    <row r="7748" spans="1:3" x14ac:dyDescent="0.45">
      <c r="A7748" t="s">
        <v>4101</v>
      </c>
      <c r="B7748">
        <v>6.4</v>
      </c>
      <c r="C7748" t="s">
        <v>1152</v>
      </c>
    </row>
    <row r="7749" spans="1:3" x14ac:dyDescent="0.45">
      <c r="A7749" t="s">
        <v>4103</v>
      </c>
      <c r="B7749">
        <v>6.9</v>
      </c>
      <c r="C7749" t="s">
        <v>565</v>
      </c>
    </row>
    <row r="7750" spans="1:3" x14ac:dyDescent="0.45">
      <c r="A7750" t="s">
        <v>4103</v>
      </c>
      <c r="B7750">
        <v>6.9</v>
      </c>
      <c r="C7750" t="s">
        <v>6206</v>
      </c>
    </row>
    <row r="7751" spans="1:3" x14ac:dyDescent="0.45">
      <c r="A7751" t="s">
        <v>4103</v>
      </c>
      <c r="B7751">
        <v>6.9</v>
      </c>
      <c r="C7751" t="s">
        <v>1152</v>
      </c>
    </row>
    <row r="7752" spans="1:3" x14ac:dyDescent="0.45">
      <c r="A7752" t="s">
        <v>4103</v>
      </c>
      <c r="B7752">
        <v>6.9</v>
      </c>
      <c r="C7752" t="s">
        <v>3302</v>
      </c>
    </row>
    <row r="7753" spans="1:3" x14ac:dyDescent="0.45">
      <c r="A7753" t="s">
        <v>4103</v>
      </c>
      <c r="B7753">
        <v>6.9</v>
      </c>
      <c r="C7753" t="s">
        <v>6207</v>
      </c>
    </row>
    <row r="7754" spans="1:3" x14ac:dyDescent="0.45">
      <c r="A7754" t="s">
        <v>4105</v>
      </c>
      <c r="B7754">
        <v>6.2</v>
      </c>
      <c r="C7754" t="s">
        <v>451</v>
      </c>
    </row>
    <row r="7755" spans="1:3" x14ac:dyDescent="0.45">
      <c r="A7755" t="s">
        <v>4108</v>
      </c>
      <c r="B7755">
        <v>6.1</v>
      </c>
      <c r="C7755" t="s">
        <v>6199</v>
      </c>
    </row>
    <row r="7756" spans="1:3" x14ac:dyDescent="0.45">
      <c r="A7756" t="s">
        <v>4108</v>
      </c>
      <c r="B7756">
        <v>6.1</v>
      </c>
      <c r="C7756" t="s">
        <v>2124</v>
      </c>
    </row>
    <row r="7757" spans="1:3" x14ac:dyDescent="0.45">
      <c r="A7757" t="s">
        <v>4108</v>
      </c>
      <c r="B7757">
        <v>6.1</v>
      </c>
      <c r="C7757" t="s">
        <v>6203</v>
      </c>
    </row>
    <row r="7758" spans="1:3" x14ac:dyDescent="0.45">
      <c r="A7758" t="s">
        <v>4110</v>
      </c>
      <c r="B7758">
        <v>5.0999999999999996</v>
      </c>
      <c r="C7758" t="s">
        <v>6206</v>
      </c>
    </row>
    <row r="7759" spans="1:3" x14ac:dyDescent="0.45">
      <c r="A7759" t="s">
        <v>4110</v>
      </c>
      <c r="B7759">
        <v>5.0999999999999996</v>
      </c>
      <c r="C7759" t="s">
        <v>1152</v>
      </c>
    </row>
    <row r="7760" spans="1:3" x14ac:dyDescent="0.45">
      <c r="A7760" t="s">
        <v>4110</v>
      </c>
      <c r="B7760">
        <v>5.0999999999999996</v>
      </c>
      <c r="C7760" t="s">
        <v>3302</v>
      </c>
    </row>
    <row r="7761" spans="1:3" x14ac:dyDescent="0.45">
      <c r="A7761" t="s">
        <v>4113</v>
      </c>
      <c r="B7761">
        <v>4.5</v>
      </c>
      <c r="C7761" t="s">
        <v>451</v>
      </c>
    </row>
    <row r="7762" spans="1:3" x14ac:dyDescent="0.45">
      <c r="A7762" t="s">
        <v>4113</v>
      </c>
      <c r="B7762">
        <v>4.5</v>
      </c>
      <c r="C7762" t="s">
        <v>565</v>
      </c>
    </row>
    <row r="7763" spans="1:3" x14ac:dyDescent="0.45">
      <c r="A7763" t="s">
        <v>4113</v>
      </c>
      <c r="B7763">
        <v>4.5</v>
      </c>
      <c r="C7763" t="s">
        <v>1152</v>
      </c>
    </row>
    <row r="7764" spans="1:3" x14ac:dyDescent="0.45">
      <c r="A7764" t="s">
        <v>4113</v>
      </c>
      <c r="B7764">
        <v>4.5</v>
      </c>
      <c r="C7764" t="s">
        <v>6207</v>
      </c>
    </row>
    <row r="7765" spans="1:3" x14ac:dyDescent="0.45">
      <c r="A7765" t="s">
        <v>4116</v>
      </c>
      <c r="B7765">
        <v>5.9</v>
      </c>
      <c r="C7765" t="s">
        <v>565</v>
      </c>
    </row>
    <row r="7766" spans="1:3" x14ac:dyDescent="0.45">
      <c r="A7766" t="s">
        <v>4116</v>
      </c>
      <c r="B7766">
        <v>5.9</v>
      </c>
      <c r="C7766" t="s">
        <v>1152</v>
      </c>
    </row>
    <row r="7767" spans="1:3" x14ac:dyDescent="0.45">
      <c r="A7767" t="s">
        <v>4116</v>
      </c>
      <c r="B7767">
        <v>5.9</v>
      </c>
      <c r="C7767" t="s">
        <v>6199</v>
      </c>
    </row>
    <row r="7768" spans="1:3" x14ac:dyDescent="0.45">
      <c r="A7768" t="s">
        <v>4116</v>
      </c>
      <c r="B7768">
        <v>5.9</v>
      </c>
      <c r="C7768" t="s">
        <v>6209</v>
      </c>
    </row>
    <row r="7769" spans="1:3" x14ac:dyDescent="0.45">
      <c r="A7769" t="s">
        <v>4116</v>
      </c>
      <c r="B7769">
        <v>5.9</v>
      </c>
      <c r="C7769" t="s">
        <v>5546</v>
      </c>
    </row>
    <row r="7770" spans="1:3" x14ac:dyDescent="0.45">
      <c r="A7770" t="s">
        <v>4117</v>
      </c>
      <c r="B7770">
        <v>8.1</v>
      </c>
      <c r="C7770" t="s">
        <v>565</v>
      </c>
    </row>
    <row r="7771" spans="1:3" x14ac:dyDescent="0.45">
      <c r="A7771" t="s">
        <v>4117</v>
      </c>
      <c r="B7771">
        <v>8.1</v>
      </c>
      <c r="C7771" t="s">
        <v>6199</v>
      </c>
    </row>
    <row r="7772" spans="1:3" x14ac:dyDescent="0.45">
      <c r="A7772" t="s">
        <v>4117</v>
      </c>
      <c r="B7772">
        <v>8.1</v>
      </c>
      <c r="C7772" t="s">
        <v>5546</v>
      </c>
    </row>
    <row r="7773" spans="1:3" x14ac:dyDescent="0.45">
      <c r="A7773" t="s">
        <v>4119</v>
      </c>
      <c r="B7773">
        <v>5.7</v>
      </c>
      <c r="C7773" t="s">
        <v>565</v>
      </c>
    </row>
    <row r="7774" spans="1:3" x14ac:dyDescent="0.45">
      <c r="A7774" t="s">
        <v>4119</v>
      </c>
      <c r="B7774">
        <v>5.7</v>
      </c>
      <c r="C7774" t="s">
        <v>1152</v>
      </c>
    </row>
    <row r="7775" spans="1:3" x14ac:dyDescent="0.45">
      <c r="A7775" t="s">
        <v>4119</v>
      </c>
      <c r="B7775">
        <v>5.7</v>
      </c>
      <c r="C7775" t="s">
        <v>6209</v>
      </c>
    </row>
    <row r="7776" spans="1:3" x14ac:dyDescent="0.45">
      <c r="A7776" t="s">
        <v>4120</v>
      </c>
      <c r="B7776">
        <v>6.8</v>
      </c>
      <c r="C7776" t="s">
        <v>1152</v>
      </c>
    </row>
    <row r="7777" spans="1:3" x14ac:dyDescent="0.45">
      <c r="A7777" t="s">
        <v>4120</v>
      </c>
      <c r="B7777">
        <v>6.8</v>
      </c>
      <c r="C7777" t="s">
        <v>5546</v>
      </c>
    </row>
    <row r="7778" spans="1:3" x14ac:dyDescent="0.45">
      <c r="A7778" t="s">
        <v>4122</v>
      </c>
      <c r="B7778">
        <v>7.5</v>
      </c>
      <c r="C7778" t="s">
        <v>1152</v>
      </c>
    </row>
    <row r="7779" spans="1:3" x14ac:dyDescent="0.45">
      <c r="A7779" t="s">
        <v>4122</v>
      </c>
      <c r="B7779">
        <v>7.5</v>
      </c>
      <c r="C7779" t="s">
        <v>6207</v>
      </c>
    </row>
    <row r="7780" spans="1:3" x14ac:dyDescent="0.45">
      <c r="A7780" t="s">
        <v>4123</v>
      </c>
      <c r="B7780">
        <v>8.3000000000000007</v>
      </c>
      <c r="C7780" t="s">
        <v>1152</v>
      </c>
    </row>
    <row r="7781" spans="1:3" x14ac:dyDescent="0.45">
      <c r="A7781" t="s">
        <v>4123</v>
      </c>
      <c r="B7781">
        <v>8.3000000000000007</v>
      </c>
      <c r="C7781" t="s">
        <v>4585</v>
      </c>
    </row>
    <row r="7782" spans="1:3" x14ac:dyDescent="0.45">
      <c r="A7782" t="s">
        <v>4125</v>
      </c>
      <c r="B7782">
        <v>7.4</v>
      </c>
      <c r="C7782" t="s">
        <v>1152</v>
      </c>
    </row>
    <row r="7783" spans="1:3" x14ac:dyDescent="0.45">
      <c r="A7783" t="s">
        <v>4126</v>
      </c>
      <c r="B7783">
        <v>8</v>
      </c>
      <c r="C7783" t="s">
        <v>1152</v>
      </c>
    </row>
    <row r="7784" spans="1:3" x14ac:dyDescent="0.45">
      <c r="A7784" t="s">
        <v>4126</v>
      </c>
      <c r="B7784">
        <v>8</v>
      </c>
      <c r="C7784" t="s">
        <v>5546</v>
      </c>
    </row>
    <row r="7785" spans="1:3" x14ac:dyDescent="0.45">
      <c r="A7785" t="s">
        <v>4127</v>
      </c>
      <c r="B7785">
        <v>6.9</v>
      </c>
      <c r="C7785" t="s">
        <v>1152</v>
      </c>
    </row>
    <row r="7786" spans="1:3" x14ac:dyDescent="0.45">
      <c r="A7786" t="s">
        <v>4127</v>
      </c>
      <c r="B7786">
        <v>6.9</v>
      </c>
      <c r="C7786" t="s">
        <v>5546</v>
      </c>
    </row>
    <row r="7787" spans="1:3" x14ac:dyDescent="0.45">
      <c r="A7787" t="s">
        <v>4127</v>
      </c>
      <c r="B7787">
        <v>6.9</v>
      </c>
      <c r="C7787" t="s">
        <v>3302</v>
      </c>
    </row>
    <row r="7788" spans="1:3" x14ac:dyDescent="0.45">
      <c r="A7788" t="s">
        <v>4128</v>
      </c>
      <c r="B7788">
        <v>6.9</v>
      </c>
      <c r="C7788" t="s">
        <v>565</v>
      </c>
    </row>
    <row r="7789" spans="1:3" x14ac:dyDescent="0.45">
      <c r="A7789" t="s">
        <v>4128</v>
      </c>
      <c r="B7789">
        <v>6.9</v>
      </c>
      <c r="C7789" t="s">
        <v>5546</v>
      </c>
    </row>
    <row r="7790" spans="1:3" x14ac:dyDescent="0.45">
      <c r="A7790" t="s">
        <v>4130</v>
      </c>
      <c r="B7790">
        <v>5.5</v>
      </c>
      <c r="C7790" t="s">
        <v>451</v>
      </c>
    </row>
    <row r="7791" spans="1:3" x14ac:dyDescent="0.45">
      <c r="A7791" t="s">
        <v>4130</v>
      </c>
      <c r="B7791">
        <v>5.5</v>
      </c>
      <c r="C7791" t="s">
        <v>320</v>
      </c>
    </row>
    <row r="7792" spans="1:3" x14ac:dyDescent="0.45">
      <c r="A7792" t="s">
        <v>4130</v>
      </c>
      <c r="B7792">
        <v>5.5</v>
      </c>
      <c r="C7792" t="s">
        <v>565</v>
      </c>
    </row>
    <row r="7793" spans="1:3" x14ac:dyDescent="0.45">
      <c r="A7793" t="s">
        <v>4131</v>
      </c>
      <c r="B7793">
        <v>7.2</v>
      </c>
      <c r="C7793" t="s">
        <v>6208</v>
      </c>
    </row>
    <row r="7794" spans="1:3" x14ac:dyDescent="0.45">
      <c r="A7794" t="s">
        <v>4131</v>
      </c>
      <c r="B7794">
        <v>7.2</v>
      </c>
      <c r="C7794" t="s">
        <v>1152</v>
      </c>
    </row>
    <row r="7795" spans="1:3" x14ac:dyDescent="0.45">
      <c r="A7795" t="s">
        <v>4131</v>
      </c>
      <c r="B7795">
        <v>7.2</v>
      </c>
      <c r="C7795" t="s">
        <v>6207</v>
      </c>
    </row>
    <row r="7796" spans="1:3" x14ac:dyDescent="0.45">
      <c r="A7796" t="s">
        <v>4132</v>
      </c>
      <c r="B7796">
        <v>6.9</v>
      </c>
      <c r="C7796" t="s">
        <v>320</v>
      </c>
    </row>
    <row r="7797" spans="1:3" x14ac:dyDescent="0.45">
      <c r="A7797" t="s">
        <v>4132</v>
      </c>
      <c r="B7797">
        <v>6.9</v>
      </c>
      <c r="C7797" t="s">
        <v>565</v>
      </c>
    </row>
    <row r="7798" spans="1:3" x14ac:dyDescent="0.45">
      <c r="A7798" t="s">
        <v>4132</v>
      </c>
      <c r="B7798">
        <v>6.9</v>
      </c>
      <c r="C7798" t="s">
        <v>6201</v>
      </c>
    </row>
    <row r="7799" spans="1:3" x14ac:dyDescent="0.45">
      <c r="A7799" t="s">
        <v>4132</v>
      </c>
      <c r="B7799">
        <v>6.9</v>
      </c>
      <c r="C7799" t="s">
        <v>6205</v>
      </c>
    </row>
    <row r="7800" spans="1:3" x14ac:dyDescent="0.45">
      <c r="A7800" t="s">
        <v>4133</v>
      </c>
      <c r="B7800">
        <v>5.5</v>
      </c>
      <c r="C7800" t="s">
        <v>2124</v>
      </c>
    </row>
    <row r="7801" spans="1:3" x14ac:dyDescent="0.45">
      <c r="A7801" t="s">
        <v>4133</v>
      </c>
      <c r="B7801">
        <v>5.5</v>
      </c>
      <c r="C7801" t="s">
        <v>3302</v>
      </c>
    </row>
    <row r="7802" spans="1:3" x14ac:dyDescent="0.45">
      <c r="A7802" t="s">
        <v>4134</v>
      </c>
      <c r="B7802">
        <v>5.2</v>
      </c>
      <c r="C7802" t="s">
        <v>1152</v>
      </c>
    </row>
    <row r="7803" spans="1:3" x14ac:dyDescent="0.45">
      <c r="A7803" t="s">
        <v>4134</v>
      </c>
      <c r="B7803">
        <v>5.2</v>
      </c>
      <c r="C7803" t="s">
        <v>6209</v>
      </c>
    </row>
    <row r="7804" spans="1:3" x14ac:dyDescent="0.45">
      <c r="A7804" t="s">
        <v>4134</v>
      </c>
      <c r="B7804">
        <v>5.2</v>
      </c>
      <c r="C7804" t="s">
        <v>5546</v>
      </c>
    </row>
    <row r="7805" spans="1:3" x14ac:dyDescent="0.45">
      <c r="A7805" t="s">
        <v>4135</v>
      </c>
      <c r="B7805">
        <v>7.1</v>
      </c>
      <c r="C7805" t="s">
        <v>451</v>
      </c>
    </row>
    <row r="7806" spans="1:3" x14ac:dyDescent="0.45">
      <c r="A7806" t="s">
        <v>4135</v>
      </c>
      <c r="B7806">
        <v>7.1</v>
      </c>
      <c r="C7806" t="s">
        <v>320</v>
      </c>
    </row>
    <row r="7807" spans="1:3" x14ac:dyDescent="0.45">
      <c r="A7807" t="s">
        <v>4135</v>
      </c>
      <c r="B7807">
        <v>7.1</v>
      </c>
      <c r="C7807" t="s">
        <v>3824</v>
      </c>
    </row>
    <row r="7808" spans="1:3" x14ac:dyDescent="0.45">
      <c r="A7808" t="s">
        <v>4135</v>
      </c>
      <c r="B7808">
        <v>7.1</v>
      </c>
      <c r="C7808" t="s">
        <v>3302</v>
      </c>
    </row>
    <row r="7809" spans="1:3" x14ac:dyDescent="0.45">
      <c r="A7809" t="s">
        <v>4137</v>
      </c>
      <c r="B7809">
        <v>5.5</v>
      </c>
      <c r="C7809" t="s">
        <v>2124</v>
      </c>
    </row>
    <row r="7810" spans="1:3" x14ac:dyDescent="0.45">
      <c r="A7810" t="s">
        <v>4137</v>
      </c>
      <c r="B7810">
        <v>5.5</v>
      </c>
      <c r="C7810" t="s">
        <v>6203</v>
      </c>
    </row>
    <row r="7811" spans="1:3" x14ac:dyDescent="0.45">
      <c r="A7811" t="s">
        <v>4137</v>
      </c>
      <c r="B7811">
        <v>5.5</v>
      </c>
      <c r="C7811" t="s">
        <v>3302</v>
      </c>
    </row>
    <row r="7812" spans="1:3" x14ac:dyDescent="0.45">
      <c r="A7812" t="s">
        <v>4139</v>
      </c>
      <c r="B7812">
        <v>6.7</v>
      </c>
      <c r="C7812" t="s">
        <v>320</v>
      </c>
    </row>
    <row r="7813" spans="1:3" x14ac:dyDescent="0.45">
      <c r="A7813" t="s">
        <v>4139</v>
      </c>
      <c r="B7813">
        <v>6.7</v>
      </c>
      <c r="C7813" t="s">
        <v>1152</v>
      </c>
    </row>
    <row r="7814" spans="1:3" x14ac:dyDescent="0.45">
      <c r="A7814" t="s">
        <v>4140</v>
      </c>
      <c r="B7814">
        <v>5</v>
      </c>
      <c r="C7814" t="s">
        <v>565</v>
      </c>
    </row>
    <row r="7815" spans="1:3" x14ac:dyDescent="0.45">
      <c r="A7815" t="s">
        <v>4140</v>
      </c>
      <c r="B7815">
        <v>5</v>
      </c>
      <c r="C7815" t="s">
        <v>5546</v>
      </c>
    </row>
    <row r="7816" spans="1:3" x14ac:dyDescent="0.45">
      <c r="A7816" t="s">
        <v>4141</v>
      </c>
      <c r="B7816">
        <v>6.4</v>
      </c>
      <c r="C7816" t="s">
        <v>6208</v>
      </c>
    </row>
    <row r="7817" spans="1:3" x14ac:dyDescent="0.45">
      <c r="A7817" t="s">
        <v>4141</v>
      </c>
      <c r="B7817">
        <v>6.4</v>
      </c>
      <c r="C7817" t="s">
        <v>1152</v>
      </c>
    </row>
    <row r="7818" spans="1:3" x14ac:dyDescent="0.45">
      <c r="A7818" t="s">
        <v>4141</v>
      </c>
      <c r="B7818">
        <v>6.4</v>
      </c>
      <c r="C7818" t="s">
        <v>6204</v>
      </c>
    </row>
    <row r="7819" spans="1:3" x14ac:dyDescent="0.45">
      <c r="A7819" t="s">
        <v>4142</v>
      </c>
      <c r="B7819">
        <v>6.6</v>
      </c>
      <c r="C7819" t="s">
        <v>320</v>
      </c>
    </row>
    <row r="7820" spans="1:3" x14ac:dyDescent="0.45">
      <c r="A7820" t="s">
        <v>4142</v>
      </c>
      <c r="B7820">
        <v>6.6</v>
      </c>
      <c r="C7820" t="s">
        <v>6200</v>
      </c>
    </row>
    <row r="7821" spans="1:3" x14ac:dyDescent="0.45">
      <c r="A7821" t="s">
        <v>4142</v>
      </c>
      <c r="B7821">
        <v>6.6</v>
      </c>
      <c r="C7821" t="s">
        <v>565</v>
      </c>
    </row>
    <row r="7822" spans="1:3" x14ac:dyDescent="0.45">
      <c r="A7822" t="s">
        <v>4142</v>
      </c>
      <c r="B7822">
        <v>6.6</v>
      </c>
      <c r="C7822" t="s">
        <v>1152</v>
      </c>
    </row>
    <row r="7823" spans="1:3" x14ac:dyDescent="0.45">
      <c r="A7823" t="s">
        <v>4142</v>
      </c>
      <c r="B7823">
        <v>6.6</v>
      </c>
      <c r="C7823" t="s">
        <v>6201</v>
      </c>
    </row>
    <row r="7824" spans="1:3" x14ac:dyDescent="0.45">
      <c r="A7824" t="s">
        <v>4142</v>
      </c>
      <c r="B7824">
        <v>6.6</v>
      </c>
      <c r="C7824" t="s">
        <v>6202</v>
      </c>
    </row>
    <row r="7825" spans="1:3" x14ac:dyDescent="0.45">
      <c r="A7825" t="s">
        <v>4143</v>
      </c>
      <c r="B7825">
        <v>5.9</v>
      </c>
      <c r="C7825" t="s">
        <v>1152</v>
      </c>
    </row>
    <row r="7826" spans="1:3" x14ac:dyDescent="0.45">
      <c r="A7826" t="s">
        <v>4143</v>
      </c>
      <c r="B7826">
        <v>5.9</v>
      </c>
      <c r="C7826" t="s">
        <v>5546</v>
      </c>
    </row>
    <row r="7827" spans="1:3" x14ac:dyDescent="0.45">
      <c r="A7827" t="s">
        <v>4144</v>
      </c>
      <c r="B7827">
        <v>5.7</v>
      </c>
      <c r="C7827" t="s">
        <v>451</v>
      </c>
    </row>
    <row r="7828" spans="1:3" x14ac:dyDescent="0.45">
      <c r="A7828" t="s">
        <v>4144</v>
      </c>
      <c r="B7828">
        <v>5.7</v>
      </c>
      <c r="C7828" t="s">
        <v>565</v>
      </c>
    </row>
    <row r="7829" spans="1:3" x14ac:dyDescent="0.45">
      <c r="A7829" t="s">
        <v>4144</v>
      </c>
      <c r="B7829">
        <v>5.7</v>
      </c>
      <c r="C7829" t="s">
        <v>6206</v>
      </c>
    </row>
    <row r="7830" spans="1:3" x14ac:dyDescent="0.45">
      <c r="A7830" t="s">
        <v>4144</v>
      </c>
      <c r="B7830">
        <v>5.7</v>
      </c>
      <c r="C7830" t="s">
        <v>3302</v>
      </c>
    </row>
    <row r="7831" spans="1:3" x14ac:dyDescent="0.45">
      <c r="A7831" t="s">
        <v>4145</v>
      </c>
      <c r="B7831">
        <v>4.5</v>
      </c>
      <c r="C7831" t="s">
        <v>565</v>
      </c>
    </row>
    <row r="7832" spans="1:3" x14ac:dyDescent="0.45">
      <c r="A7832" t="s">
        <v>4145</v>
      </c>
      <c r="B7832">
        <v>4.5</v>
      </c>
      <c r="C7832" t="s">
        <v>6199</v>
      </c>
    </row>
    <row r="7833" spans="1:3" x14ac:dyDescent="0.45">
      <c r="A7833" t="s">
        <v>4145</v>
      </c>
      <c r="B7833">
        <v>4.5</v>
      </c>
      <c r="C7833" t="s">
        <v>2124</v>
      </c>
    </row>
    <row r="7834" spans="1:3" x14ac:dyDescent="0.45">
      <c r="A7834" t="s">
        <v>4145</v>
      </c>
      <c r="B7834">
        <v>4.5</v>
      </c>
      <c r="C7834" t="s">
        <v>5546</v>
      </c>
    </row>
    <row r="7835" spans="1:3" x14ac:dyDescent="0.45">
      <c r="A7835" t="s">
        <v>4146</v>
      </c>
      <c r="B7835">
        <v>5</v>
      </c>
      <c r="C7835" t="s">
        <v>2124</v>
      </c>
    </row>
    <row r="7836" spans="1:3" x14ac:dyDescent="0.45">
      <c r="A7836" t="s">
        <v>4146</v>
      </c>
      <c r="B7836">
        <v>5</v>
      </c>
      <c r="C7836" t="s">
        <v>6203</v>
      </c>
    </row>
    <row r="7837" spans="1:3" x14ac:dyDescent="0.45">
      <c r="A7837" t="s">
        <v>4146</v>
      </c>
      <c r="B7837">
        <v>5</v>
      </c>
      <c r="C7837" t="s">
        <v>3302</v>
      </c>
    </row>
    <row r="7838" spans="1:3" x14ac:dyDescent="0.45">
      <c r="A7838" t="s">
        <v>4147</v>
      </c>
      <c r="B7838">
        <v>4.5999999999999996</v>
      </c>
      <c r="C7838" t="s">
        <v>565</v>
      </c>
    </row>
    <row r="7839" spans="1:3" x14ac:dyDescent="0.45">
      <c r="A7839" t="s">
        <v>4147</v>
      </c>
      <c r="B7839">
        <v>4.5999999999999996</v>
      </c>
      <c r="C7839" t="s">
        <v>5546</v>
      </c>
    </row>
    <row r="7840" spans="1:3" x14ac:dyDescent="0.45">
      <c r="A7840" t="s">
        <v>4149</v>
      </c>
      <c r="B7840">
        <v>6.5</v>
      </c>
      <c r="C7840" t="s">
        <v>320</v>
      </c>
    </row>
    <row r="7841" spans="1:3" x14ac:dyDescent="0.45">
      <c r="A7841" t="s">
        <v>4149</v>
      </c>
      <c r="B7841">
        <v>6.5</v>
      </c>
      <c r="C7841" t="s">
        <v>6203</v>
      </c>
    </row>
    <row r="7842" spans="1:3" x14ac:dyDescent="0.45">
      <c r="A7842" t="s">
        <v>4149</v>
      </c>
      <c r="B7842">
        <v>6.5</v>
      </c>
      <c r="C7842" t="s">
        <v>3302</v>
      </c>
    </row>
    <row r="7843" spans="1:3" x14ac:dyDescent="0.45">
      <c r="A7843" t="s">
        <v>4151</v>
      </c>
      <c r="B7843">
        <v>4.9000000000000004</v>
      </c>
      <c r="C7843" t="s">
        <v>565</v>
      </c>
    </row>
    <row r="7844" spans="1:3" x14ac:dyDescent="0.45">
      <c r="A7844" t="s">
        <v>4151</v>
      </c>
      <c r="B7844">
        <v>4.9000000000000004</v>
      </c>
      <c r="C7844" t="s">
        <v>5546</v>
      </c>
    </row>
    <row r="7845" spans="1:3" x14ac:dyDescent="0.45">
      <c r="A7845" t="s">
        <v>4153</v>
      </c>
      <c r="B7845">
        <v>6</v>
      </c>
      <c r="C7845" t="s">
        <v>565</v>
      </c>
    </row>
    <row r="7846" spans="1:3" x14ac:dyDescent="0.45">
      <c r="A7846" t="s">
        <v>4155</v>
      </c>
      <c r="B7846">
        <v>6.9</v>
      </c>
      <c r="C7846" t="s">
        <v>565</v>
      </c>
    </row>
    <row r="7847" spans="1:3" x14ac:dyDescent="0.45">
      <c r="A7847" t="s">
        <v>4155</v>
      </c>
      <c r="B7847">
        <v>6.9</v>
      </c>
      <c r="C7847" t="s">
        <v>1152</v>
      </c>
    </row>
    <row r="7848" spans="1:3" x14ac:dyDescent="0.45">
      <c r="A7848" t="s">
        <v>4155</v>
      </c>
      <c r="B7848">
        <v>6.9</v>
      </c>
      <c r="C7848" t="s">
        <v>6207</v>
      </c>
    </row>
    <row r="7849" spans="1:3" x14ac:dyDescent="0.45">
      <c r="A7849" t="s">
        <v>4157</v>
      </c>
      <c r="B7849">
        <v>5.7</v>
      </c>
      <c r="C7849" t="s">
        <v>6199</v>
      </c>
    </row>
    <row r="7850" spans="1:3" x14ac:dyDescent="0.45">
      <c r="A7850" t="s">
        <v>4157</v>
      </c>
      <c r="B7850">
        <v>5.7</v>
      </c>
      <c r="C7850" t="s">
        <v>2124</v>
      </c>
    </row>
    <row r="7851" spans="1:3" x14ac:dyDescent="0.45">
      <c r="A7851" t="s">
        <v>4158</v>
      </c>
      <c r="B7851">
        <v>6.9</v>
      </c>
      <c r="C7851" t="s">
        <v>565</v>
      </c>
    </row>
    <row r="7852" spans="1:3" x14ac:dyDescent="0.45">
      <c r="A7852" t="s">
        <v>4158</v>
      </c>
      <c r="B7852">
        <v>6.9</v>
      </c>
      <c r="C7852" t="s">
        <v>1152</v>
      </c>
    </row>
    <row r="7853" spans="1:3" x14ac:dyDescent="0.45">
      <c r="A7853" t="s">
        <v>4160</v>
      </c>
      <c r="B7853">
        <v>4.4000000000000004</v>
      </c>
      <c r="C7853" t="s">
        <v>451</v>
      </c>
    </row>
    <row r="7854" spans="1:3" x14ac:dyDescent="0.45">
      <c r="A7854" t="s">
        <v>4160</v>
      </c>
      <c r="B7854">
        <v>4.4000000000000004</v>
      </c>
      <c r="C7854" t="s">
        <v>2124</v>
      </c>
    </row>
    <row r="7855" spans="1:3" x14ac:dyDescent="0.45">
      <c r="A7855" t="s">
        <v>4160</v>
      </c>
      <c r="B7855">
        <v>4.4000000000000004</v>
      </c>
      <c r="C7855" t="s">
        <v>3824</v>
      </c>
    </row>
    <row r="7856" spans="1:3" x14ac:dyDescent="0.45">
      <c r="A7856" t="s">
        <v>4160</v>
      </c>
      <c r="B7856">
        <v>4.4000000000000004</v>
      </c>
      <c r="C7856" t="s">
        <v>3302</v>
      </c>
    </row>
    <row r="7857" spans="1:3" x14ac:dyDescent="0.45">
      <c r="A7857" t="s">
        <v>4162</v>
      </c>
      <c r="B7857">
        <v>7</v>
      </c>
      <c r="C7857" t="s">
        <v>1152</v>
      </c>
    </row>
    <row r="7858" spans="1:3" x14ac:dyDescent="0.45">
      <c r="A7858" t="s">
        <v>4162</v>
      </c>
      <c r="B7858">
        <v>7</v>
      </c>
      <c r="C7858" t="s">
        <v>6204</v>
      </c>
    </row>
    <row r="7859" spans="1:3" x14ac:dyDescent="0.45">
      <c r="A7859" t="s">
        <v>4164</v>
      </c>
      <c r="B7859">
        <v>5.4</v>
      </c>
      <c r="C7859" t="s">
        <v>565</v>
      </c>
    </row>
    <row r="7860" spans="1:3" x14ac:dyDescent="0.45">
      <c r="A7860" t="s">
        <v>4164</v>
      </c>
      <c r="B7860">
        <v>5.4</v>
      </c>
      <c r="C7860" t="s">
        <v>6203</v>
      </c>
    </row>
    <row r="7861" spans="1:3" x14ac:dyDescent="0.45">
      <c r="A7861" t="s">
        <v>4164</v>
      </c>
      <c r="B7861">
        <v>5.4</v>
      </c>
      <c r="C7861" t="s">
        <v>5546</v>
      </c>
    </row>
    <row r="7862" spans="1:3" x14ac:dyDescent="0.45">
      <c r="A7862" t="s">
        <v>4166</v>
      </c>
      <c r="B7862">
        <v>5.4</v>
      </c>
      <c r="C7862" t="s">
        <v>320</v>
      </c>
    </row>
    <row r="7863" spans="1:3" x14ac:dyDescent="0.45">
      <c r="A7863" t="s">
        <v>4166</v>
      </c>
      <c r="B7863">
        <v>5.4</v>
      </c>
      <c r="C7863" t="s">
        <v>565</v>
      </c>
    </row>
    <row r="7864" spans="1:3" x14ac:dyDescent="0.45">
      <c r="A7864" t="s">
        <v>4169</v>
      </c>
      <c r="B7864">
        <v>7.6</v>
      </c>
      <c r="C7864" t="s">
        <v>1152</v>
      </c>
    </row>
    <row r="7865" spans="1:3" x14ac:dyDescent="0.45">
      <c r="A7865" t="s">
        <v>4169</v>
      </c>
      <c r="B7865">
        <v>7.6</v>
      </c>
      <c r="C7865" t="s">
        <v>5546</v>
      </c>
    </row>
    <row r="7866" spans="1:3" x14ac:dyDescent="0.45">
      <c r="A7866" t="s">
        <v>4171</v>
      </c>
      <c r="B7866">
        <v>5.9</v>
      </c>
      <c r="C7866" t="s">
        <v>1152</v>
      </c>
    </row>
    <row r="7867" spans="1:3" x14ac:dyDescent="0.45">
      <c r="A7867" t="s">
        <v>4171</v>
      </c>
      <c r="B7867">
        <v>5.9</v>
      </c>
      <c r="C7867" t="s">
        <v>6203</v>
      </c>
    </row>
    <row r="7868" spans="1:3" x14ac:dyDescent="0.45">
      <c r="A7868" t="s">
        <v>4171</v>
      </c>
      <c r="B7868">
        <v>5.9</v>
      </c>
      <c r="C7868" t="s">
        <v>3302</v>
      </c>
    </row>
    <row r="7869" spans="1:3" x14ac:dyDescent="0.45">
      <c r="A7869" t="s">
        <v>4172</v>
      </c>
      <c r="B7869">
        <v>6.6</v>
      </c>
      <c r="C7869" t="s">
        <v>1152</v>
      </c>
    </row>
    <row r="7870" spans="1:3" x14ac:dyDescent="0.45">
      <c r="A7870" t="s">
        <v>4173</v>
      </c>
      <c r="B7870">
        <v>6.7</v>
      </c>
      <c r="C7870" t="s">
        <v>6208</v>
      </c>
    </row>
    <row r="7871" spans="1:3" x14ac:dyDescent="0.45">
      <c r="A7871" t="s">
        <v>4173</v>
      </c>
      <c r="B7871">
        <v>6.7</v>
      </c>
      <c r="C7871" t="s">
        <v>1152</v>
      </c>
    </row>
    <row r="7872" spans="1:3" x14ac:dyDescent="0.45">
      <c r="A7872" t="s">
        <v>4173</v>
      </c>
      <c r="B7872">
        <v>6.7</v>
      </c>
      <c r="C7872" t="s">
        <v>6204</v>
      </c>
    </row>
    <row r="7873" spans="1:3" x14ac:dyDescent="0.45">
      <c r="A7873" t="s">
        <v>4174</v>
      </c>
      <c r="B7873">
        <v>5.7</v>
      </c>
      <c r="C7873" t="s">
        <v>6208</v>
      </c>
    </row>
    <row r="7874" spans="1:3" x14ac:dyDescent="0.45">
      <c r="A7874" t="s">
        <v>4174</v>
      </c>
      <c r="B7874">
        <v>5.7</v>
      </c>
      <c r="C7874" t="s">
        <v>1152</v>
      </c>
    </row>
    <row r="7875" spans="1:3" x14ac:dyDescent="0.45">
      <c r="A7875" t="s">
        <v>4174</v>
      </c>
      <c r="B7875">
        <v>5.7</v>
      </c>
      <c r="C7875" t="s">
        <v>6204</v>
      </c>
    </row>
    <row r="7876" spans="1:3" x14ac:dyDescent="0.45">
      <c r="A7876" t="s">
        <v>4174</v>
      </c>
      <c r="B7876">
        <v>5.7</v>
      </c>
      <c r="C7876" t="s">
        <v>5546</v>
      </c>
    </row>
    <row r="7877" spans="1:3" x14ac:dyDescent="0.45">
      <c r="A7877" t="s">
        <v>4176</v>
      </c>
      <c r="B7877">
        <v>6.5</v>
      </c>
      <c r="C7877" t="s">
        <v>451</v>
      </c>
    </row>
    <row r="7878" spans="1:3" x14ac:dyDescent="0.45">
      <c r="A7878" t="s">
        <v>4176</v>
      </c>
      <c r="B7878">
        <v>6.5</v>
      </c>
      <c r="C7878" t="s">
        <v>320</v>
      </c>
    </row>
    <row r="7879" spans="1:3" x14ac:dyDescent="0.45">
      <c r="A7879" t="s">
        <v>4176</v>
      </c>
      <c r="B7879">
        <v>6.5</v>
      </c>
      <c r="C7879" t="s">
        <v>6204</v>
      </c>
    </row>
    <row r="7880" spans="1:3" x14ac:dyDescent="0.45">
      <c r="A7880" t="s">
        <v>4177</v>
      </c>
      <c r="B7880">
        <v>6.8</v>
      </c>
      <c r="C7880" t="s">
        <v>6208</v>
      </c>
    </row>
    <row r="7881" spans="1:3" x14ac:dyDescent="0.45">
      <c r="A7881" t="s">
        <v>4177</v>
      </c>
      <c r="B7881">
        <v>6.8</v>
      </c>
      <c r="C7881" t="s">
        <v>1152</v>
      </c>
    </row>
    <row r="7882" spans="1:3" x14ac:dyDescent="0.45">
      <c r="A7882" t="s">
        <v>4177</v>
      </c>
      <c r="B7882">
        <v>6.8</v>
      </c>
      <c r="C7882" t="s">
        <v>6204</v>
      </c>
    </row>
    <row r="7883" spans="1:3" x14ac:dyDescent="0.45">
      <c r="A7883" t="s">
        <v>4179</v>
      </c>
      <c r="B7883">
        <v>7.3</v>
      </c>
      <c r="C7883" t="s">
        <v>6208</v>
      </c>
    </row>
    <row r="7884" spans="1:3" x14ac:dyDescent="0.45">
      <c r="A7884" t="s">
        <v>4179</v>
      </c>
      <c r="B7884">
        <v>7.3</v>
      </c>
      <c r="C7884" t="s">
        <v>6206</v>
      </c>
    </row>
    <row r="7885" spans="1:3" x14ac:dyDescent="0.45">
      <c r="A7885" t="s">
        <v>4179</v>
      </c>
      <c r="B7885">
        <v>7.3</v>
      </c>
      <c r="C7885" t="s">
        <v>1152</v>
      </c>
    </row>
    <row r="7886" spans="1:3" x14ac:dyDescent="0.45">
      <c r="A7886" t="s">
        <v>4179</v>
      </c>
      <c r="B7886">
        <v>7.3</v>
      </c>
      <c r="C7886" t="s">
        <v>6207</v>
      </c>
    </row>
    <row r="7887" spans="1:3" x14ac:dyDescent="0.45">
      <c r="A7887" t="s">
        <v>4180</v>
      </c>
      <c r="B7887">
        <v>7</v>
      </c>
      <c r="C7887" t="s">
        <v>565</v>
      </c>
    </row>
    <row r="7888" spans="1:3" x14ac:dyDescent="0.45">
      <c r="A7888" t="s">
        <v>4180</v>
      </c>
      <c r="B7888">
        <v>7</v>
      </c>
      <c r="C7888" t="s">
        <v>1152</v>
      </c>
    </row>
    <row r="7889" spans="1:3" x14ac:dyDescent="0.45">
      <c r="A7889" t="s">
        <v>4180</v>
      </c>
      <c r="B7889">
        <v>7</v>
      </c>
      <c r="C7889" t="s">
        <v>6207</v>
      </c>
    </row>
    <row r="7890" spans="1:3" x14ac:dyDescent="0.45">
      <c r="A7890" t="s">
        <v>4182</v>
      </c>
      <c r="B7890">
        <v>6.5</v>
      </c>
      <c r="C7890" t="s">
        <v>1152</v>
      </c>
    </row>
    <row r="7891" spans="1:3" x14ac:dyDescent="0.45">
      <c r="A7891" t="s">
        <v>4183</v>
      </c>
      <c r="B7891">
        <v>7.7</v>
      </c>
      <c r="C7891" t="s">
        <v>565</v>
      </c>
    </row>
    <row r="7892" spans="1:3" x14ac:dyDescent="0.45">
      <c r="A7892" t="s">
        <v>4183</v>
      </c>
      <c r="B7892">
        <v>7.7</v>
      </c>
      <c r="C7892" t="s">
        <v>1152</v>
      </c>
    </row>
    <row r="7893" spans="1:3" x14ac:dyDescent="0.45">
      <c r="A7893" t="s">
        <v>4183</v>
      </c>
      <c r="B7893">
        <v>7.7</v>
      </c>
      <c r="C7893" t="s">
        <v>5546</v>
      </c>
    </row>
    <row r="7894" spans="1:3" x14ac:dyDescent="0.45">
      <c r="A7894" t="s">
        <v>4184</v>
      </c>
      <c r="B7894">
        <v>7.7</v>
      </c>
      <c r="C7894" t="s">
        <v>1152</v>
      </c>
    </row>
    <row r="7895" spans="1:3" x14ac:dyDescent="0.45">
      <c r="A7895" t="s">
        <v>4184</v>
      </c>
      <c r="B7895">
        <v>7.7</v>
      </c>
      <c r="C7895" t="s">
        <v>5546</v>
      </c>
    </row>
    <row r="7896" spans="1:3" x14ac:dyDescent="0.45">
      <c r="A7896" t="s">
        <v>4185</v>
      </c>
      <c r="B7896">
        <v>6.8</v>
      </c>
      <c r="C7896" t="s">
        <v>565</v>
      </c>
    </row>
    <row r="7897" spans="1:3" x14ac:dyDescent="0.45">
      <c r="A7897" t="s">
        <v>4185</v>
      </c>
      <c r="B7897">
        <v>6.8</v>
      </c>
      <c r="C7897" t="s">
        <v>5546</v>
      </c>
    </row>
    <row r="7898" spans="1:3" x14ac:dyDescent="0.45">
      <c r="A7898" t="s">
        <v>4186</v>
      </c>
      <c r="B7898">
        <v>7.4</v>
      </c>
      <c r="C7898" t="s">
        <v>1152</v>
      </c>
    </row>
    <row r="7899" spans="1:3" x14ac:dyDescent="0.45">
      <c r="A7899" t="s">
        <v>4186</v>
      </c>
      <c r="B7899">
        <v>7.4</v>
      </c>
      <c r="C7899" t="s">
        <v>5546</v>
      </c>
    </row>
    <row r="7900" spans="1:3" x14ac:dyDescent="0.45">
      <c r="A7900" t="s">
        <v>4187</v>
      </c>
      <c r="B7900">
        <v>5.0999999999999996</v>
      </c>
      <c r="C7900" t="s">
        <v>565</v>
      </c>
    </row>
    <row r="7901" spans="1:3" x14ac:dyDescent="0.45">
      <c r="A7901" t="s">
        <v>4187</v>
      </c>
      <c r="B7901">
        <v>5.0999999999999996</v>
      </c>
      <c r="C7901" t="s">
        <v>3824</v>
      </c>
    </row>
    <row r="7902" spans="1:3" x14ac:dyDescent="0.45">
      <c r="A7902" t="s">
        <v>4188</v>
      </c>
      <c r="B7902">
        <v>7.4</v>
      </c>
      <c r="C7902" t="s">
        <v>6208</v>
      </c>
    </row>
    <row r="7903" spans="1:3" x14ac:dyDescent="0.45">
      <c r="A7903" t="s">
        <v>4188</v>
      </c>
      <c r="B7903">
        <v>7.4</v>
      </c>
      <c r="C7903" t="s">
        <v>1152</v>
      </c>
    </row>
    <row r="7904" spans="1:3" x14ac:dyDescent="0.45">
      <c r="A7904" t="s">
        <v>4189</v>
      </c>
      <c r="B7904">
        <v>7.2</v>
      </c>
      <c r="C7904" t="s">
        <v>565</v>
      </c>
    </row>
    <row r="7905" spans="1:3" x14ac:dyDescent="0.45">
      <c r="A7905" t="s">
        <v>4189</v>
      </c>
      <c r="B7905">
        <v>7.2</v>
      </c>
      <c r="C7905" t="s">
        <v>6206</v>
      </c>
    </row>
    <row r="7906" spans="1:3" x14ac:dyDescent="0.45">
      <c r="A7906" t="s">
        <v>4190</v>
      </c>
      <c r="B7906">
        <v>8.3000000000000007</v>
      </c>
      <c r="C7906" t="s">
        <v>6208</v>
      </c>
    </row>
    <row r="7907" spans="1:3" x14ac:dyDescent="0.45">
      <c r="A7907" t="s">
        <v>4190</v>
      </c>
      <c r="B7907">
        <v>8.3000000000000007</v>
      </c>
      <c r="C7907" t="s">
        <v>1152</v>
      </c>
    </row>
    <row r="7908" spans="1:3" x14ac:dyDescent="0.45">
      <c r="A7908" t="s">
        <v>4190</v>
      </c>
      <c r="B7908">
        <v>8.3000000000000007</v>
      </c>
      <c r="C7908" t="s">
        <v>6204</v>
      </c>
    </row>
    <row r="7909" spans="1:3" x14ac:dyDescent="0.45">
      <c r="A7909" t="s">
        <v>4190</v>
      </c>
      <c r="B7909">
        <v>8.3000000000000007</v>
      </c>
      <c r="C7909" t="s">
        <v>6207</v>
      </c>
    </row>
    <row r="7910" spans="1:3" x14ac:dyDescent="0.45">
      <c r="A7910" t="s">
        <v>4191</v>
      </c>
      <c r="B7910">
        <v>8.1</v>
      </c>
      <c r="C7910" t="s">
        <v>6208</v>
      </c>
    </row>
    <row r="7911" spans="1:3" x14ac:dyDescent="0.45">
      <c r="A7911" t="s">
        <v>4191</v>
      </c>
      <c r="B7911">
        <v>8.1</v>
      </c>
      <c r="C7911" t="s">
        <v>1152</v>
      </c>
    </row>
    <row r="7912" spans="1:3" x14ac:dyDescent="0.45">
      <c r="A7912" t="s">
        <v>4191</v>
      </c>
      <c r="B7912">
        <v>8.1</v>
      </c>
      <c r="C7912" t="s">
        <v>5546</v>
      </c>
    </row>
    <row r="7913" spans="1:3" x14ac:dyDescent="0.45">
      <c r="A7913" t="s">
        <v>4193</v>
      </c>
      <c r="B7913">
        <v>7.3</v>
      </c>
      <c r="C7913" t="s">
        <v>6208</v>
      </c>
    </row>
    <row r="7914" spans="1:3" x14ac:dyDescent="0.45">
      <c r="A7914" t="s">
        <v>4193</v>
      </c>
      <c r="B7914">
        <v>7.3</v>
      </c>
      <c r="C7914" t="s">
        <v>565</v>
      </c>
    </row>
    <row r="7915" spans="1:3" x14ac:dyDescent="0.45">
      <c r="A7915" t="s">
        <v>4193</v>
      </c>
      <c r="B7915">
        <v>7.3</v>
      </c>
      <c r="C7915" t="s">
        <v>1152</v>
      </c>
    </row>
    <row r="7916" spans="1:3" x14ac:dyDescent="0.45">
      <c r="A7916" t="s">
        <v>4193</v>
      </c>
      <c r="B7916">
        <v>7.3</v>
      </c>
      <c r="C7916" t="s">
        <v>6207</v>
      </c>
    </row>
    <row r="7917" spans="1:3" x14ac:dyDescent="0.45">
      <c r="A7917" t="s">
        <v>4194</v>
      </c>
      <c r="B7917">
        <v>8</v>
      </c>
      <c r="C7917" t="s">
        <v>1152</v>
      </c>
    </row>
    <row r="7918" spans="1:3" x14ac:dyDescent="0.45">
      <c r="A7918" t="s">
        <v>4194</v>
      </c>
      <c r="B7918">
        <v>8</v>
      </c>
      <c r="C7918" t="s">
        <v>3302</v>
      </c>
    </row>
    <row r="7919" spans="1:3" x14ac:dyDescent="0.45">
      <c r="A7919" t="s">
        <v>4195</v>
      </c>
      <c r="B7919">
        <v>9</v>
      </c>
      <c r="C7919" t="s">
        <v>6206</v>
      </c>
    </row>
    <row r="7920" spans="1:3" x14ac:dyDescent="0.45">
      <c r="A7920" t="s">
        <v>4195</v>
      </c>
      <c r="B7920">
        <v>9</v>
      </c>
      <c r="C7920" t="s">
        <v>1152</v>
      </c>
    </row>
    <row r="7921" spans="1:3" x14ac:dyDescent="0.45">
      <c r="A7921" t="s">
        <v>4196</v>
      </c>
      <c r="B7921">
        <v>6.1</v>
      </c>
      <c r="C7921" t="s">
        <v>1152</v>
      </c>
    </row>
    <row r="7922" spans="1:3" x14ac:dyDescent="0.45">
      <c r="A7922" t="s">
        <v>4196</v>
      </c>
      <c r="B7922">
        <v>6.1</v>
      </c>
      <c r="C7922" t="s">
        <v>6209</v>
      </c>
    </row>
    <row r="7923" spans="1:3" x14ac:dyDescent="0.45">
      <c r="A7923" t="s">
        <v>4196</v>
      </c>
      <c r="B7923">
        <v>6.1</v>
      </c>
      <c r="C7923" t="s">
        <v>5546</v>
      </c>
    </row>
    <row r="7924" spans="1:3" x14ac:dyDescent="0.45">
      <c r="A7924" t="s">
        <v>4197</v>
      </c>
      <c r="B7924">
        <v>5.7</v>
      </c>
      <c r="C7924" t="s">
        <v>6199</v>
      </c>
    </row>
    <row r="7925" spans="1:3" x14ac:dyDescent="0.45">
      <c r="A7925" t="s">
        <v>4197</v>
      </c>
      <c r="B7925">
        <v>5.7</v>
      </c>
      <c r="C7925" t="s">
        <v>2124</v>
      </c>
    </row>
    <row r="7926" spans="1:3" x14ac:dyDescent="0.45">
      <c r="A7926" t="s">
        <v>4197</v>
      </c>
      <c r="B7926">
        <v>5.7</v>
      </c>
      <c r="C7926" t="s">
        <v>3302</v>
      </c>
    </row>
    <row r="7927" spans="1:3" x14ac:dyDescent="0.45">
      <c r="A7927" t="s">
        <v>4198</v>
      </c>
      <c r="B7927">
        <v>6.8</v>
      </c>
      <c r="C7927" t="s">
        <v>1152</v>
      </c>
    </row>
    <row r="7928" spans="1:3" x14ac:dyDescent="0.45">
      <c r="A7928" t="s">
        <v>4200</v>
      </c>
      <c r="B7928">
        <v>5.5</v>
      </c>
      <c r="C7928" t="s">
        <v>565</v>
      </c>
    </row>
    <row r="7929" spans="1:3" x14ac:dyDescent="0.45">
      <c r="A7929" t="s">
        <v>4200</v>
      </c>
      <c r="B7929">
        <v>5.5</v>
      </c>
      <c r="C7929" t="s">
        <v>6203</v>
      </c>
    </row>
    <row r="7930" spans="1:3" x14ac:dyDescent="0.45">
      <c r="A7930" t="s">
        <v>4202</v>
      </c>
      <c r="B7930">
        <v>6.8</v>
      </c>
      <c r="C7930" t="s">
        <v>451</v>
      </c>
    </row>
    <row r="7931" spans="1:3" x14ac:dyDescent="0.45">
      <c r="A7931" t="s">
        <v>4202</v>
      </c>
      <c r="B7931">
        <v>6.8</v>
      </c>
      <c r="C7931" t="s">
        <v>6206</v>
      </c>
    </row>
    <row r="7932" spans="1:3" x14ac:dyDescent="0.45">
      <c r="A7932" t="s">
        <v>4202</v>
      </c>
      <c r="B7932">
        <v>6.8</v>
      </c>
      <c r="C7932" t="s">
        <v>1152</v>
      </c>
    </row>
    <row r="7933" spans="1:3" x14ac:dyDescent="0.45">
      <c r="A7933" t="s">
        <v>4202</v>
      </c>
      <c r="B7933">
        <v>6.8</v>
      </c>
      <c r="C7933" t="s">
        <v>3302</v>
      </c>
    </row>
    <row r="7934" spans="1:3" x14ac:dyDescent="0.45">
      <c r="A7934" t="s">
        <v>4202</v>
      </c>
      <c r="B7934">
        <v>6.8</v>
      </c>
      <c r="C7934" t="s">
        <v>4585</v>
      </c>
    </row>
    <row r="7935" spans="1:3" x14ac:dyDescent="0.45">
      <c r="A7935" t="s">
        <v>4204</v>
      </c>
      <c r="B7935">
        <v>7.3</v>
      </c>
      <c r="C7935" t="s">
        <v>565</v>
      </c>
    </row>
    <row r="7936" spans="1:3" x14ac:dyDescent="0.45">
      <c r="A7936" t="s">
        <v>4204</v>
      </c>
      <c r="B7936">
        <v>7.3</v>
      </c>
      <c r="C7936" t="s">
        <v>1152</v>
      </c>
    </row>
    <row r="7937" spans="1:3" x14ac:dyDescent="0.45">
      <c r="A7937" t="s">
        <v>4205</v>
      </c>
      <c r="B7937">
        <v>6.1</v>
      </c>
      <c r="C7937" t="s">
        <v>565</v>
      </c>
    </row>
    <row r="7938" spans="1:3" x14ac:dyDescent="0.45">
      <c r="A7938" t="s">
        <v>4205</v>
      </c>
      <c r="B7938">
        <v>6.1</v>
      </c>
      <c r="C7938" t="s">
        <v>5546</v>
      </c>
    </row>
    <row r="7939" spans="1:3" x14ac:dyDescent="0.45">
      <c r="A7939" t="s">
        <v>4206</v>
      </c>
      <c r="B7939">
        <v>7.2</v>
      </c>
      <c r="C7939" t="s">
        <v>565</v>
      </c>
    </row>
    <row r="7940" spans="1:3" x14ac:dyDescent="0.45">
      <c r="A7940" t="s">
        <v>4206</v>
      </c>
      <c r="B7940">
        <v>7.2</v>
      </c>
      <c r="C7940" t="s">
        <v>1152</v>
      </c>
    </row>
    <row r="7941" spans="1:3" x14ac:dyDescent="0.45">
      <c r="A7941" t="s">
        <v>4206</v>
      </c>
      <c r="B7941">
        <v>7.2</v>
      </c>
      <c r="C7941" t="s">
        <v>5546</v>
      </c>
    </row>
    <row r="7942" spans="1:3" x14ac:dyDescent="0.45">
      <c r="A7942" t="s">
        <v>4208</v>
      </c>
      <c r="B7942">
        <v>5.9</v>
      </c>
      <c r="C7942" t="s">
        <v>565</v>
      </c>
    </row>
    <row r="7943" spans="1:3" x14ac:dyDescent="0.45">
      <c r="A7943" t="s">
        <v>4210</v>
      </c>
      <c r="B7943">
        <v>6.1</v>
      </c>
      <c r="C7943" t="s">
        <v>451</v>
      </c>
    </row>
    <row r="7944" spans="1:3" x14ac:dyDescent="0.45">
      <c r="A7944" t="s">
        <v>4210</v>
      </c>
      <c r="B7944">
        <v>6.1</v>
      </c>
      <c r="C7944" t="s">
        <v>565</v>
      </c>
    </row>
    <row r="7945" spans="1:3" x14ac:dyDescent="0.45">
      <c r="A7945" t="s">
        <v>4210</v>
      </c>
      <c r="B7945">
        <v>6.1</v>
      </c>
      <c r="C7945" t="s">
        <v>6206</v>
      </c>
    </row>
    <row r="7946" spans="1:3" x14ac:dyDescent="0.45">
      <c r="A7946" t="s">
        <v>4211</v>
      </c>
      <c r="B7946">
        <v>6.8</v>
      </c>
      <c r="C7946" t="s">
        <v>1152</v>
      </c>
    </row>
    <row r="7947" spans="1:3" x14ac:dyDescent="0.45">
      <c r="A7947" t="s">
        <v>4211</v>
      </c>
      <c r="B7947">
        <v>6.8</v>
      </c>
      <c r="C7947" t="s">
        <v>2124</v>
      </c>
    </row>
    <row r="7948" spans="1:3" x14ac:dyDescent="0.45">
      <c r="A7948" t="s">
        <v>4211</v>
      </c>
      <c r="B7948">
        <v>6.8</v>
      </c>
      <c r="C7948" t="s">
        <v>3302</v>
      </c>
    </row>
    <row r="7949" spans="1:3" x14ac:dyDescent="0.45">
      <c r="A7949" t="s">
        <v>4213</v>
      </c>
      <c r="B7949">
        <v>7.7</v>
      </c>
      <c r="C7949" t="s">
        <v>3824</v>
      </c>
    </row>
    <row r="7950" spans="1:3" x14ac:dyDescent="0.45">
      <c r="A7950" t="s">
        <v>4213</v>
      </c>
      <c r="B7950">
        <v>7.7</v>
      </c>
      <c r="C7950" t="s">
        <v>3302</v>
      </c>
    </row>
    <row r="7951" spans="1:3" x14ac:dyDescent="0.45">
      <c r="A7951" t="s">
        <v>4214</v>
      </c>
      <c r="B7951">
        <v>4.9000000000000004</v>
      </c>
      <c r="C7951" t="s">
        <v>320</v>
      </c>
    </row>
    <row r="7952" spans="1:3" x14ac:dyDescent="0.45">
      <c r="A7952" t="s">
        <v>4214</v>
      </c>
      <c r="B7952">
        <v>4.9000000000000004</v>
      </c>
      <c r="C7952" t="s">
        <v>565</v>
      </c>
    </row>
    <row r="7953" spans="1:3" x14ac:dyDescent="0.45">
      <c r="A7953" t="s">
        <v>4214</v>
      </c>
      <c r="B7953">
        <v>4.9000000000000004</v>
      </c>
      <c r="C7953" t="s">
        <v>6201</v>
      </c>
    </row>
    <row r="7954" spans="1:3" x14ac:dyDescent="0.45">
      <c r="A7954" t="s">
        <v>4216</v>
      </c>
      <c r="B7954">
        <v>6.1</v>
      </c>
      <c r="C7954" t="s">
        <v>565</v>
      </c>
    </row>
    <row r="7955" spans="1:3" x14ac:dyDescent="0.45">
      <c r="A7955" t="s">
        <v>4216</v>
      </c>
      <c r="B7955">
        <v>6.1</v>
      </c>
      <c r="C7955" t="s">
        <v>1152</v>
      </c>
    </row>
    <row r="7956" spans="1:3" x14ac:dyDescent="0.45">
      <c r="A7956" t="s">
        <v>4216</v>
      </c>
      <c r="B7956">
        <v>6.1</v>
      </c>
      <c r="C7956" t="s">
        <v>5546</v>
      </c>
    </row>
    <row r="7957" spans="1:3" x14ac:dyDescent="0.45">
      <c r="A7957" t="s">
        <v>4218</v>
      </c>
      <c r="B7957">
        <v>6.1</v>
      </c>
      <c r="C7957" t="s">
        <v>451</v>
      </c>
    </row>
    <row r="7958" spans="1:3" x14ac:dyDescent="0.45">
      <c r="A7958" t="s">
        <v>4218</v>
      </c>
      <c r="B7958">
        <v>6.1</v>
      </c>
      <c r="C7958" t="s">
        <v>565</v>
      </c>
    </row>
    <row r="7959" spans="1:3" x14ac:dyDescent="0.45">
      <c r="A7959" t="s">
        <v>4218</v>
      </c>
      <c r="B7959">
        <v>6.1</v>
      </c>
      <c r="C7959" t="s">
        <v>6206</v>
      </c>
    </row>
    <row r="7960" spans="1:3" x14ac:dyDescent="0.45">
      <c r="A7960" t="s">
        <v>4218</v>
      </c>
      <c r="B7960">
        <v>6.1</v>
      </c>
      <c r="C7960" t="s">
        <v>3302</v>
      </c>
    </row>
    <row r="7961" spans="1:3" x14ac:dyDescent="0.45">
      <c r="A7961" t="s">
        <v>4220</v>
      </c>
      <c r="B7961">
        <v>5.9</v>
      </c>
      <c r="C7961" t="s">
        <v>565</v>
      </c>
    </row>
    <row r="7962" spans="1:3" x14ac:dyDescent="0.45">
      <c r="A7962" t="s">
        <v>4220</v>
      </c>
      <c r="B7962">
        <v>5.9</v>
      </c>
      <c r="C7962" t="s">
        <v>1152</v>
      </c>
    </row>
    <row r="7963" spans="1:3" x14ac:dyDescent="0.45">
      <c r="A7963" t="s">
        <v>4220</v>
      </c>
      <c r="B7963">
        <v>5.9</v>
      </c>
      <c r="C7963" t="s">
        <v>6201</v>
      </c>
    </row>
    <row r="7964" spans="1:3" x14ac:dyDescent="0.45">
      <c r="A7964" t="s">
        <v>4222</v>
      </c>
      <c r="B7964">
        <v>5.7</v>
      </c>
      <c r="C7964" t="s">
        <v>6199</v>
      </c>
    </row>
    <row r="7965" spans="1:3" x14ac:dyDescent="0.45">
      <c r="A7965" t="s">
        <v>4222</v>
      </c>
      <c r="B7965">
        <v>5.7</v>
      </c>
      <c r="C7965" t="s">
        <v>2124</v>
      </c>
    </row>
    <row r="7966" spans="1:3" x14ac:dyDescent="0.45">
      <c r="A7966" t="s">
        <v>4224</v>
      </c>
      <c r="B7966">
        <v>5.6</v>
      </c>
      <c r="C7966" t="s">
        <v>6206</v>
      </c>
    </row>
    <row r="7967" spans="1:3" x14ac:dyDescent="0.45">
      <c r="A7967" t="s">
        <v>4224</v>
      </c>
      <c r="B7967">
        <v>5.6</v>
      </c>
      <c r="C7967" t="s">
        <v>3302</v>
      </c>
    </row>
    <row r="7968" spans="1:3" x14ac:dyDescent="0.45">
      <c r="A7968" t="s">
        <v>4225</v>
      </c>
      <c r="B7968">
        <v>7.2</v>
      </c>
      <c r="C7968" t="s">
        <v>2124</v>
      </c>
    </row>
    <row r="7969" spans="1:3" x14ac:dyDescent="0.45">
      <c r="A7969" t="s">
        <v>4227</v>
      </c>
      <c r="B7969">
        <v>7.7</v>
      </c>
      <c r="C7969" t="s">
        <v>1152</v>
      </c>
    </row>
    <row r="7970" spans="1:3" x14ac:dyDescent="0.45">
      <c r="A7970" t="s">
        <v>4227</v>
      </c>
      <c r="B7970">
        <v>7.7</v>
      </c>
      <c r="C7970" t="s">
        <v>6203</v>
      </c>
    </row>
    <row r="7971" spans="1:3" x14ac:dyDescent="0.45">
      <c r="A7971" t="s">
        <v>4227</v>
      </c>
      <c r="B7971">
        <v>7.7</v>
      </c>
      <c r="C7971" t="s">
        <v>3824</v>
      </c>
    </row>
    <row r="7972" spans="1:3" x14ac:dyDescent="0.45">
      <c r="A7972" t="s">
        <v>4227</v>
      </c>
      <c r="B7972">
        <v>7.7</v>
      </c>
      <c r="C7972" t="s">
        <v>3302</v>
      </c>
    </row>
    <row r="7973" spans="1:3" x14ac:dyDescent="0.45">
      <c r="A7973" t="s">
        <v>4228</v>
      </c>
      <c r="B7973">
        <v>7.8</v>
      </c>
      <c r="C7973" t="s">
        <v>565</v>
      </c>
    </row>
    <row r="7974" spans="1:3" x14ac:dyDescent="0.45">
      <c r="A7974" t="s">
        <v>4228</v>
      </c>
      <c r="B7974">
        <v>7.8</v>
      </c>
      <c r="C7974" t="s">
        <v>1152</v>
      </c>
    </row>
    <row r="7975" spans="1:3" x14ac:dyDescent="0.45">
      <c r="A7975" t="s">
        <v>4228</v>
      </c>
      <c r="B7975">
        <v>7.8</v>
      </c>
      <c r="C7975" t="s">
        <v>6199</v>
      </c>
    </row>
    <row r="7976" spans="1:3" x14ac:dyDescent="0.45">
      <c r="A7976" t="s">
        <v>4230</v>
      </c>
      <c r="B7976">
        <v>6.1</v>
      </c>
      <c r="C7976" t="s">
        <v>565</v>
      </c>
    </row>
    <row r="7977" spans="1:3" x14ac:dyDescent="0.45">
      <c r="A7977" t="s">
        <v>4230</v>
      </c>
      <c r="B7977">
        <v>6.1</v>
      </c>
      <c r="C7977" t="s">
        <v>5546</v>
      </c>
    </row>
    <row r="7978" spans="1:3" x14ac:dyDescent="0.45">
      <c r="A7978" t="s">
        <v>4232</v>
      </c>
      <c r="B7978">
        <v>5.8</v>
      </c>
      <c r="C7978" t="s">
        <v>320</v>
      </c>
    </row>
    <row r="7979" spans="1:3" x14ac:dyDescent="0.45">
      <c r="A7979" t="s">
        <v>4232</v>
      </c>
      <c r="B7979">
        <v>5.8</v>
      </c>
      <c r="C7979" t="s">
        <v>6201</v>
      </c>
    </row>
    <row r="7980" spans="1:3" x14ac:dyDescent="0.45">
      <c r="A7980" t="s">
        <v>4232</v>
      </c>
      <c r="B7980">
        <v>5.8</v>
      </c>
      <c r="C7980" t="s">
        <v>3824</v>
      </c>
    </row>
    <row r="7981" spans="1:3" x14ac:dyDescent="0.45">
      <c r="A7981" t="s">
        <v>4233</v>
      </c>
      <c r="B7981">
        <v>6.5</v>
      </c>
      <c r="C7981" t="s">
        <v>1152</v>
      </c>
    </row>
    <row r="7982" spans="1:3" x14ac:dyDescent="0.45">
      <c r="A7982" t="s">
        <v>4233</v>
      </c>
      <c r="B7982">
        <v>6.5</v>
      </c>
      <c r="C7982" t="s">
        <v>5546</v>
      </c>
    </row>
    <row r="7983" spans="1:3" x14ac:dyDescent="0.45">
      <c r="A7983" t="s">
        <v>4234</v>
      </c>
      <c r="B7983">
        <v>7.9</v>
      </c>
      <c r="C7983" t="s">
        <v>1152</v>
      </c>
    </row>
    <row r="7984" spans="1:3" x14ac:dyDescent="0.45">
      <c r="A7984" t="s">
        <v>4234</v>
      </c>
      <c r="B7984">
        <v>7.9</v>
      </c>
      <c r="C7984" t="s">
        <v>6204</v>
      </c>
    </row>
    <row r="7985" spans="1:3" x14ac:dyDescent="0.45">
      <c r="A7985" t="s">
        <v>4234</v>
      </c>
      <c r="B7985">
        <v>7.9</v>
      </c>
      <c r="C7985" t="s">
        <v>6207</v>
      </c>
    </row>
    <row r="7986" spans="1:3" x14ac:dyDescent="0.45">
      <c r="A7986" t="s">
        <v>4236</v>
      </c>
      <c r="B7986">
        <v>6.3</v>
      </c>
      <c r="C7986" t="s">
        <v>320</v>
      </c>
    </row>
    <row r="7987" spans="1:3" x14ac:dyDescent="0.45">
      <c r="A7987" t="s">
        <v>4236</v>
      </c>
      <c r="B7987">
        <v>6.3</v>
      </c>
      <c r="C7987" t="s">
        <v>1152</v>
      </c>
    </row>
    <row r="7988" spans="1:3" x14ac:dyDescent="0.45">
      <c r="A7988" t="s">
        <v>4236</v>
      </c>
      <c r="B7988">
        <v>6.3</v>
      </c>
      <c r="C7988" t="s">
        <v>3824</v>
      </c>
    </row>
    <row r="7989" spans="1:3" x14ac:dyDescent="0.45">
      <c r="A7989" t="s">
        <v>4239</v>
      </c>
      <c r="B7989">
        <v>8.3000000000000007</v>
      </c>
      <c r="C7989" t="s">
        <v>1152</v>
      </c>
    </row>
    <row r="7990" spans="1:3" x14ac:dyDescent="0.45">
      <c r="A7990" t="s">
        <v>4240</v>
      </c>
      <c r="B7990">
        <v>6.4</v>
      </c>
      <c r="C7990" t="s">
        <v>565</v>
      </c>
    </row>
    <row r="7991" spans="1:3" x14ac:dyDescent="0.45">
      <c r="A7991" t="s">
        <v>4242</v>
      </c>
      <c r="B7991">
        <v>6.7</v>
      </c>
      <c r="C7991" t="s">
        <v>565</v>
      </c>
    </row>
    <row r="7992" spans="1:3" x14ac:dyDescent="0.45">
      <c r="A7992" t="s">
        <v>4242</v>
      </c>
      <c r="B7992">
        <v>6.7</v>
      </c>
      <c r="C7992" t="s">
        <v>6206</v>
      </c>
    </row>
    <row r="7993" spans="1:3" x14ac:dyDescent="0.45">
      <c r="A7993" t="s">
        <v>4242</v>
      </c>
      <c r="B7993">
        <v>6.7</v>
      </c>
      <c r="C7993" t="s">
        <v>3302</v>
      </c>
    </row>
    <row r="7994" spans="1:3" x14ac:dyDescent="0.45">
      <c r="A7994" t="s">
        <v>4243</v>
      </c>
      <c r="B7994">
        <v>6.1</v>
      </c>
      <c r="C7994" t="s">
        <v>565</v>
      </c>
    </row>
    <row r="7995" spans="1:3" x14ac:dyDescent="0.45">
      <c r="A7995" t="s">
        <v>4245</v>
      </c>
      <c r="B7995">
        <v>6</v>
      </c>
      <c r="C7995" t="s">
        <v>1152</v>
      </c>
    </row>
    <row r="7996" spans="1:3" x14ac:dyDescent="0.45">
      <c r="A7996" t="s">
        <v>4245</v>
      </c>
      <c r="B7996">
        <v>6</v>
      </c>
      <c r="C7996" t="s">
        <v>3302</v>
      </c>
    </row>
    <row r="7997" spans="1:3" x14ac:dyDescent="0.45">
      <c r="A7997" t="s">
        <v>4247</v>
      </c>
      <c r="B7997">
        <v>5.8</v>
      </c>
      <c r="C7997" t="s">
        <v>1152</v>
      </c>
    </row>
    <row r="7998" spans="1:3" x14ac:dyDescent="0.45">
      <c r="A7998" t="s">
        <v>4247</v>
      </c>
      <c r="B7998">
        <v>5.8</v>
      </c>
      <c r="C7998" t="s">
        <v>6209</v>
      </c>
    </row>
    <row r="7999" spans="1:3" x14ac:dyDescent="0.45">
      <c r="A7999" t="s">
        <v>4250</v>
      </c>
      <c r="B7999">
        <v>5.6</v>
      </c>
      <c r="C7999" t="s">
        <v>320</v>
      </c>
    </row>
    <row r="8000" spans="1:3" x14ac:dyDescent="0.45">
      <c r="A8000" t="s">
        <v>4250</v>
      </c>
      <c r="B8000">
        <v>5.6</v>
      </c>
      <c r="C8000" t="s">
        <v>565</v>
      </c>
    </row>
    <row r="8001" spans="1:3" x14ac:dyDescent="0.45">
      <c r="A8001" t="s">
        <v>4250</v>
      </c>
      <c r="B8001">
        <v>5.6</v>
      </c>
      <c r="C8001" t="s">
        <v>5546</v>
      </c>
    </row>
    <row r="8002" spans="1:3" x14ac:dyDescent="0.45">
      <c r="A8002" t="s">
        <v>4250</v>
      </c>
      <c r="B8002">
        <v>5.6</v>
      </c>
      <c r="C8002" t="s">
        <v>3824</v>
      </c>
    </row>
    <row r="8003" spans="1:3" x14ac:dyDescent="0.45">
      <c r="A8003" t="s">
        <v>4252</v>
      </c>
      <c r="B8003">
        <v>6.1</v>
      </c>
      <c r="C8003" t="s">
        <v>565</v>
      </c>
    </row>
    <row r="8004" spans="1:3" x14ac:dyDescent="0.45">
      <c r="A8004" t="s">
        <v>4252</v>
      </c>
      <c r="B8004">
        <v>6.1</v>
      </c>
      <c r="C8004" t="s">
        <v>6206</v>
      </c>
    </row>
    <row r="8005" spans="1:3" x14ac:dyDescent="0.45">
      <c r="A8005" t="s">
        <v>4252</v>
      </c>
      <c r="B8005">
        <v>6.1</v>
      </c>
      <c r="C8005" t="s">
        <v>3302</v>
      </c>
    </row>
    <row r="8006" spans="1:3" x14ac:dyDescent="0.45">
      <c r="A8006" t="s">
        <v>4253</v>
      </c>
      <c r="B8006">
        <v>5.9</v>
      </c>
      <c r="C8006" t="s">
        <v>565</v>
      </c>
    </row>
    <row r="8007" spans="1:3" x14ac:dyDescent="0.45">
      <c r="A8007" t="s">
        <v>4255</v>
      </c>
      <c r="B8007">
        <v>7.3</v>
      </c>
      <c r="C8007" t="s">
        <v>565</v>
      </c>
    </row>
    <row r="8008" spans="1:3" x14ac:dyDescent="0.45">
      <c r="A8008" t="s">
        <v>4255</v>
      </c>
      <c r="B8008">
        <v>7.3</v>
      </c>
      <c r="C8008" t="s">
        <v>1152</v>
      </c>
    </row>
    <row r="8009" spans="1:3" x14ac:dyDescent="0.45">
      <c r="A8009" t="s">
        <v>4255</v>
      </c>
      <c r="B8009">
        <v>7.3</v>
      </c>
      <c r="C8009" t="s">
        <v>5546</v>
      </c>
    </row>
    <row r="8010" spans="1:3" x14ac:dyDescent="0.45">
      <c r="A8010" t="s">
        <v>4256</v>
      </c>
      <c r="B8010">
        <v>6.8</v>
      </c>
      <c r="C8010" t="s">
        <v>1152</v>
      </c>
    </row>
    <row r="8011" spans="1:3" x14ac:dyDescent="0.45">
      <c r="A8011" t="s">
        <v>4256</v>
      </c>
      <c r="B8011">
        <v>6.8</v>
      </c>
      <c r="C8011" t="s">
        <v>6205</v>
      </c>
    </row>
    <row r="8012" spans="1:3" x14ac:dyDescent="0.45">
      <c r="A8012" t="s">
        <v>4257</v>
      </c>
      <c r="B8012">
        <v>5.7</v>
      </c>
      <c r="C8012" t="s">
        <v>565</v>
      </c>
    </row>
    <row r="8013" spans="1:3" x14ac:dyDescent="0.45">
      <c r="A8013" t="s">
        <v>4257</v>
      </c>
      <c r="B8013">
        <v>5.7</v>
      </c>
      <c r="C8013" t="s">
        <v>1152</v>
      </c>
    </row>
    <row r="8014" spans="1:3" x14ac:dyDescent="0.45">
      <c r="A8014" t="s">
        <v>4257</v>
      </c>
      <c r="B8014">
        <v>5.7</v>
      </c>
      <c r="C8014" t="s">
        <v>5546</v>
      </c>
    </row>
    <row r="8015" spans="1:3" x14ac:dyDescent="0.45">
      <c r="A8015" t="s">
        <v>4259</v>
      </c>
      <c r="B8015">
        <v>7.3</v>
      </c>
      <c r="C8015" t="s">
        <v>1152</v>
      </c>
    </row>
    <row r="8016" spans="1:3" x14ac:dyDescent="0.45">
      <c r="A8016" t="s">
        <v>4259</v>
      </c>
      <c r="B8016">
        <v>7.3</v>
      </c>
      <c r="C8016" t="s">
        <v>5546</v>
      </c>
    </row>
    <row r="8017" spans="1:3" x14ac:dyDescent="0.45">
      <c r="A8017" t="s">
        <v>4260</v>
      </c>
      <c r="B8017">
        <v>6.3</v>
      </c>
      <c r="C8017" t="s">
        <v>1152</v>
      </c>
    </row>
    <row r="8018" spans="1:3" x14ac:dyDescent="0.45">
      <c r="A8018" t="s">
        <v>4260</v>
      </c>
      <c r="B8018">
        <v>6.3</v>
      </c>
      <c r="C8018" t="s">
        <v>6203</v>
      </c>
    </row>
    <row r="8019" spans="1:3" x14ac:dyDescent="0.45">
      <c r="A8019" t="s">
        <v>4260</v>
      </c>
      <c r="B8019">
        <v>6.3</v>
      </c>
      <c r="C8019" t="s">
        <v>5546</v>
      </c>
    </row>
    <row r="8020" spans="1:3" x14ac:dyDescent="0.45">
      <c r="A8020" t="s">
        <v>4260</v>
      </c>
      <c r="B8020">
        <v>6.3</v>
      </c>
      <c r="C8020" t="s">
        <v>3302</v>
      </c>
    </row>
    <row r="8021" spans="1:3" x14ac:dyDescent="0.45">
      <c r="A8021" t="s">
        <v>4262</v>
      </c>
      <c r="B8021">
        <v>5.9</v>
      </c>
      <c r="C8021" t="s">
        <v>565</v>
      </c>
    </row>
    <row r="8022" spans="1:3" x14ac:dyDescent="0.45">
      <c r="A8022" t="s">
        <v>4262</v>
      </c>
      <c r="B8022">
        <v>5.9</v>
      </c>
      <c r="C8022" t="s">
        <v>6206</v>
      </c>
    </row>
    <row r="8023" spans="1:3" x14ac:dyDescent="0.45">
      <c r="A8023" t="s">
        <v>4262</v>
      </c>
      <c r="B8023">
        <v>5.9</v>
      </c>
      <c r="C8023" t="s">
        <v>1152</v>
      </c>
    </row>
    <row r="8024" spans="1:3" x14ac:dyDescent="0.45">
      <c r="A8024" t="s">
        <v>4263</v>
      </c>
      <c r="B8024">
        <v>7.1</v>
      </c>
      <c r="C8024" t="s">
        <v>6208</v>
      </c>
    </row>
    <row r="8025" spans="1:3" x14ac:dyDescent="0.45">
      <c r="A8025" t="s">
        <v>4263</v>
      </c>
      <c r="B8025">
        <v>7.1</v>
      </c>
      <c r="C8025" t="s">
        <v>565</v>
      </c>
    </row>
    <row r="8026" spans="1:3" x14ac:dyDescent="0.45">
      <c r="A8026" t="s">
        <v>4263</v>
      </c>
      <c r="B8026">
        <v>7.1</v>
      </c>
      <c r="C8026" t="s">
        <v>6206</v>
      </c>
    </row>
    <row r="8027" spans="1:3" x14ac:dyDescent="0.45">
      <c r="A8027" t="s">
        <v>4263</v>
      </c>
      <c r="B8027">
        <v>7.1</v>
      </c>
      <c r="C8027" t="s">
        <v>1152</v>
      </c>
    </row>
    <row r="8028" spans="1:3" x14ac:dyDescent="0.45">
      <c r="A8028" t="s">
        <v>4265</v>
      </c>
      <c r="B8028">
        <v>8</v>
      </c>
      <c r="C8028" t="s">
        <v>1152</v>
      </c>
    </row>
    <row r="8029" spans="1:3" x14ac:dyDescent="0.45">
      <c r="A8029" t="s">
        <v>4265</v>
      </c>
      <c r="B8029">
        <v>8</v>
      </c>
      <c r="C8029" t="s">
        <v>5546</v>
      </c>
    </row>
    <row r="8030" spans="1:3" x14ac:dyDescent="0.45">
      <c r="A8030" t="s">
        <v>4267</v>
      </c>
      <c r="B8030">
        <v>5.0999999999999996</v>
      </c>
      <c r="C8030" t="s">
        <v>451</v>
      </c>
    </row>
    <row r="8031" spans="1:3" x14ac:dyDescent="0.45">
      <c r="A8031" t="s">
        <v>4268</v>
      </c>
      <c r="B8031">
        <v>7.1</v>
      </c>
      <c r="C8031" t="s">
        <v>6208</v>
      </c>
    </row>
    <row r="8032" spans="1:3" x14ac:dyDescent="0.45">
      <c r="A8032" t="s">
        <v>4268</v>
      </c>
      <c r="B8032">
        <v>7.1</v>
      </c>
      <c r="C8032" t="s">
        <v>6206</v>
      </c>
    </row>
    <row r="8033" spans="1:3" x14ac:dyDescent="0.45">
      <c r="A8033" t="s">
        <v>4268</v>
      </c>
      <c r="B8033">
        <v>7.1</v>
      </c>
      <c r="C8033" t="s">
        <v>1152</v>
      </c>
    </row>
    <row r="8034" spans="1:3" x14ac:dyDescent="0.45">
      <c r="A8034" t="s">
        <v>4269</v>
      </c>
      <c r="B8034">
        <v>6.5</v>
      </c>
      <c r="C8034" t="s">
        <v>1152</v>
      </c>
    </row>
    <row r="8035" spans="1:3" x14ac:dyDescent="0.45">
      <c r="A8035" t="s">
        <v>4269</v>
      </c>
      <c r="B8035">
        <v>6.5</v>
      </c>
      <c r="C8035" t="s">
        <v>5546</v>
      </c>
    </row>
    <row r="8036" spans="1:3" x14ac:dyDescent="0.45">
      <c r="A8036" t="s">
        <v>4269</v>
      </c>
      <c r="B8036">
        <v>6.5</v>
      </c>
      <c r="C8036" t="s">
        <v>4585</v>
      </c>
    </row>
    <row r="8037" spans="1:3" x14ac:dyDescent="0.45">
      <c r="A8037" t="s">
        <v>4270</v>
      </c>
      <c r="B8037">
        <v>4.5</v>
      </c>
      <c r="C8037" t="s">
        <v>2124</v>
      </c>
    </row>
    <row r="8038" spans="1:3" x14ac:dyDescent="0.45">
      <c r="A8038" t="s">
        <v>4270</v>
      </c>
      <c r="B8038">
        <v>4.5</v>
      </c>
      <c r="C8038" t="s">
        <v>3302</v>
      </c>
    </row>
    <row r="8039" spans="1:3" x14ac:dyDescent="0.45">
      <c r="A8039" t="s">
        <v>4271</v>
      </c>
      <c r="B8039">
        <v>6.6</v>
      </c>
      <c r="C8039" t="s">
        <v>451</v>
      </c>
    </row>
    <row r="8040" spans="1:3" x14ac:dyDescent="0.45">
      <c r="A8040" t="s">
        <v>4271</v>
      </c>
      <c r="B8040">
        <v>6.6</v>
      </c>
      <c r="C8040" t="s">
        <v>565</v>
      </c>
    </row>
    <row r="8041" spans="1:3" x14ac:dyDescent="0.45">
      <c r="A8041" t="s">
        <v>4271</v>
      </c>
      <c r="B8041">
        <v>6.6</v>
      </c>
      <c r="C8041" t="s">
        <v>3824</v>
      </c>
    </row>
    <row r="8042" spans="1:3" x14ac:dyDescent="0.45">
      <c r="A8042" t="s">
        <v>4271</v>
      </c>
      <c r="B8042">
        <v>6.6</v>
      </c>
      <c r="C8042" t="s">
        <v>3302</v>
      </c>
    </row>
    <row r="8043" spans="1:3" x14ac:dyDescent="0.45">
      <c r="A8043" t="s">
        <v>4272</v>
      </c>
      <c r="B8043">
        <v>4.3</v>
      </c>
      <c r="C8043" t="s">
        <v>1152</v>
      </c>
    </row>
    <row r="8044" spans="1:3" x14ac:dyDescent="0.45">
      <c r="A8044" t="s">
        <v>4272</v>
      </c>
      <c r="B8044">
        <v>4.3</v>
      </c>
      <c r="C8044" t="s">
        <v>5546</v>
      </c>
    </row>
    <row r="8045" spans="1:3" x14ac:dyDescent="0.45">
      <c r="A8045" t="s">
        <v>4272</v>
      </c>
      <c r="B8045">
        <v>4.3</v>
      </c>
      <c r="C8045" t="s">
        <v>6207</v>
      </c>
    </row>
    <row r="8046" spans="1:3" x14ac:dyDescent="0.45">
      <c r="A8046" t="s">
        <v>4274</v>
      </c>
      <c r="B8046">
        <v>6.7</v>
      </c>
      <c r="C8046" t="s">
        <v>6206</v>
      </c>
    </row>
    <row r="8047" spans="1:3" x14ac:dyDescent="0.45">
      <c r="A8047" t="s">
        <v>4274</v>
      </c>
      <c r="B8047">
        <v>6.7</v>
      </c>
      <c r="C8047" t="s">
        <v>3302</v>
      </c>
    </row>
    <row r="8048" spans="1:3" x14ac:dyDescent="0.45">
      <c r="A8048" t="s">
        <v>4276</v>
      </c>
      <c r="B8048">
        <v>6.8</v>
      </c>
      <c r="C8048" t="s">
        <v>451</v>
      </c>
    </row>
    <row r="8049" spans="1:3" x14ac:dyDescent="0.45">
      <c r="A8049" t="s">
        <v>4276</v>
      </c>
      <c r="B8049">
        <v>6.8</v>
      </c>
      <c r="C8049" t="s">
        <v>1152</v>
      </c>
    </row>
    <row r="8050" spans="1:3" x14ac:dyDescent="0.45">
      <c r="A8050" t="s">
        <v>4276</v>
      </c>
      <c r="B8050">
        <v>6.8</v>
      </c>
      <c r="C8050" t="s">
        <v>6204</v>
      </c>
    </row>
    <row r="8051" spans="1:3" x14ac:dyDescent="0.45">
      <c r="A8051" t="s">
        <v>4276</v>
      </c>
      <c r="B8051">
        <v>6.8</v>
      </c>
      <c r="C8051" t="s">
        <v>6207</v>
      </c>
    </row>
    <row r="8052" spans="1:3" x14ac:dyDescent="0.45">
      <c r="A8052" t="s">
        <v>4279</v>
      </c>
      <c r="B8052">
        <v>5.4</v>
      </c>
      <c r="C8052" t="s">
        <v>451</v>
      </c>
    </row>
    <row r="8053" spans="1:3" x14ac:dyDescent="0.45">
      <c r="A8053" t="s">
        <v>4279</v>
      </c>
      <c r="B8053">
        <v>5.4</v>
      </c>
      <c r="C8053" t="s">
        <v>320</v>
      </c>
    </row>
    <row r="8054" spans="1:3" x14ac:dyDescent="0.45">
      <c r="A8054" t="s">
        <v>4279</v>
      </c>
      <c r="B8054">
        <v>5.4</v>
      </c>
      <c r="C8054" t="s">
        <v>565</v>
      </c>
    </row>
    <row r="8055" spans="1:3" x14ac:dyDescent="0.45">
      <c r="A8055" t="s">
        <v>4279</v>
      </c>
      <c r="B8055">
        <v>5.4</v>
      </c>
      <c r="C8055" t="s">
        <v>6201</v>
      </c>
    </row>
    <row r="8056" spans="1:3" x14ac:dyDescent="0.45">
      <c r="A8056" t="s">
        <v>4281</v>
      </c>
      <c r="B8056">
        <v>6.6</v>
      </c>
      <c r="C8056" t="s">
        <v>6208</v>
      </c>
    </row>
    <row r="8057" spans="1:3" x14ac:dyDescent="0.45">
      <c r="A8057" t="s">
        <v>4281</v>
      </c>
      <c r="B8057">
        <v>6.6</v>
      </c>
      <c r="C8057" t="s">
        <v>565</v>
      </c>
    </row>
    <row r="8058" spans="1:3" x14ac:dyDescent="0.45">
      <c r="A8058" t="s">
        <v>4281</v>
      </c>
      <c r="B8058">
        <v>6.6</v>
      </c>
      <c r="C8058" t="s">
        <v>6206</v>
      </c>
    </row>
    <row r="8059" spans="1:3" x14ac:dyDescent="0.45">
      <c r="A8059" t="s">
        <v>4281</v>
      </c>
      <c r="B8059">
        <v>6.6</v>
      </c>
      <c r="C8059" t="s">
        <v>1152</v>
      </c>
    </row>
    <row r="8060" spans="1:3" x14ac:dyDescent="0.45">
      <c r="A8060" t="s">
        <v>4281</v>
      </c>
      <c r="B8060">
        <v>6.6</v>
      </c>
      <c r="C8060" t="s">
        <v>5546</v>
      </c>
    </row>
    <row r="8061" spans="1:3" x14ac:dyDescent="0.45">
      <c r="A8061" t="s">
        <v>4283</v>
      </c>
      <c r="B8061">
        <v>7.3</v>
      </c>
      <c r="C8061" t="s">
        <v>6208</v>
      </c>
    </row>
    <row r="8062" spans="1:3" x14ac:dyDescent="0.45">
      <c r="A8062" t="s">
        <v>4283</v>
      </c>
      <c r="B8062">
        <v>7.3</v>
      </c>
      <c r="C8062" t="s">
        <v>1152</v>
      </c>
    </row>
    <row r="8063" spans="1:3" x14ac:dyDescent="0.45">
      <c r="A8063" t="s">
        <v>4284</v>
      </c>
      <c r="B8063">
        <v>6.9</v>
      </c>
      <c r="C8063" t="s">
        <v>1152</v>
      </c>
    </row>
    <row r="8064" spans="1:3" x14ac:dyDescent="0.45">
      <c r="A8064" t="s">
        <v>4285</v>
      </c>
      <c r="B8064">
        <v>8</v>
      </c>
      <c r="C8064" t="s">
        <v>451</v>
      </c>
    </row>
    <row r="8065" spans="1:3" x14ac:dyDescent="0.45">
      <c r="A8065" t="s">
        <v>4285</v>
      </c>
      <c r="B8065">
        <v>8</v>
      </c>
      <c r="C8065" t="s">
        <v>6206</v>
      </c>
    </row>
    <row r="8066" spans="1:3" x14ac:dyDescent="0.45">
      <c r="A8066" t="s">
        <v>4285</v>
      </c>
      <c r="B8066">
        <v>8</v>
      </c>
      <c r="C8066" t="s">
        <v>1152</v>
      </c>
    </row>
    <row r="8067" spans="1:3" x14ac:dyDescent="0.45">
      <c r="A8067" t="s">
        <v>4285</v>
      </c>
      <c r="B8067">
        <v>8</v>
      </c>
      <c r="C8067" t="s">
        <v>5546</v>
      </c>
    </row>
    <row r="8068" spans="1:3" x14ac:dyDescent="0.45">
      <c r="A8068" t="s">
        <v>4285</v>
      </c>
      <c r="B8068">
        <v>8</v>
      </c>
      <c r="C8068" t="s">
        <v>3302</v>
      </c>
    </row>
    <row r="8069" spans="1:3" x14ac:dyDescent="0.45">
      <c r="A8069" t="s">
        <v>4286</v>
      </c>
      <c r="B8069">
        <v>7.8</v>
      </c>
      <c r="C8069" t="s">
        <v>6206</v>
      </c>
    </row>
    <row r="8070" spans="1:3" x14ac:dyDescent="0.45">
      <c r="A8070" t="s">
        <v>4286</v>
      </c>
      <c r="B8070">
        <v>7.8</v>
      </c>
      <c r="C8070" t="s">
        <v>1152</v>
      </c>
    </row>
    <row r="8071" spans="1:3" x14ac:dyDescent="0.45">
      <c r="A8071" t="s">
        <v>4286</v>
      </c>
      <c r="B8071">
        <v>7.8</v>
      </c>
      <c r="C8071" t="s">
        <v>6203</v>
      </c>
    </row>
    <row r="8072" spans="1:3" x14ac:dyDescent="0.45">
      <c r="A8072" t="s">
        <v>4287</v>
      </c>
      <c r="B8072">
        <v>6.1</v>
      </c>
      <c r="C8072" t="s">
        <v>6206</v>
      </c>
    </row>
    <row r="8073" spans="1:3" x14ac:dyDescent="0.45">
      <c r="A8073" t="s">
        <v>4287</v>
      </c>
      <c r="B8073">
        <v>6.1</v>
      </c>
      <c r="C8073" t="s">
        <v>1152</v>
      </c>
    </row>
    <row r="8074" spans="1:3" x14ac:dyDescent="0.45">
      <c r="A8074" t="s">
        <v>4287</v>
      </c>
      <c r="B8074">
        <v>6.1</v>
      </c>
      <c r="C8074" t="s">
        <v>3302</v>
      </c>
    </row>
    <row r="8075" spans="1:3" x14ac:dyDescent="0.45">
      <c r="A8075" t="s">
        <v>4290</v>
      </c>
      <c r="B8075">
        <v>5.0999999999999996</v>
      </c>
      <c r="C8075" t="s">
        <v>2124</v>
      </c>
    </row>
    <row r="8076" spans="1:3" x14ac:dyDescent="0.45">
      <c r="A8076" t="s">
        <v>4290</v>
      </c>
      <c r="B8076">
        <v>5.0999999999999996</v>
      </c>
      <c r="C8076" t="s">
        <v>6203</v>
      </c>
    </row>
    <row r="8077" spans="1:3" x14ac:dyDescent="0.45">
      <c r="A8077" t="s">
        <v>4291</v>
      </c>
      <c r="B8077">
        <v>7.4</v>
      </c>
      <c r="C8077" t="s">
        <v>565</v>
      </c>
    </row>
    <row r="8078" spans="1:3" x14ac:dyDescent="0.45">
      <c r="A8078" t="s">
        <v>4291</v>
      </c>
      <c r="B8078">
        <v>7.4</v>
      </c>
      <c r="C8078" t="s">
        <v>1152</v>
      </c>
    </row>
    <row r="8079" spans="1:3" x14ac:dyDescent="0.45">
      <c r="A8079" t="s">
        <v>4291</v>
      </c>
      <c r="B8079">
        <v>7.4</v>
      </c>
      <c r="C8079" t="s">
        <v>5546</v>
      </c>
    </row>
    <row r="8080" spans="1:3" x14ac:dyDescent="0.45">
      <c r="A8080" t="s">
        <v>4293</v>
      </c>
      <c r="B8080">
        <v>7.8</v>
      </c>
      <c r="C8080" t="s">
        <v>1152</v>
      </c>
    </row>
    <row r="8081" spans="1:3" x14ac:dyDescent="0.45">
      <c r="A8081" t="s">
        <v>4293</v>
      </c>
      <c r="B8081">
        <v>7.8</v>
      </c>
      <c r="C8081" t="s">
        <v>6207</v>
      </c>
    </row>
    <row r="8082" spans="1:3" x14ac:dyDescent="0.45">
      <c r="A8082" t="s">
        <v>4295</v>
      </c>
      <c r="B8082">
        <v>8</v>
      </c>
      <c r="C8082" t="s">
        <v>6206</v>
      </c>
    </row>
    <row r="8083" spans="1:3" x14ac:dyDescent="0.45">
      <c r="A8083" t="s">
        <v>4295</v>
      </c>
      <c r="B8083">
        <v>8</v>
      </c>
      <c r="C8083" t="s">
        <v>1152</v>
      </c>
    </row>
    <row r="8084" spans="1:3" x14ac:dyDescent="0.45">
      <c r="A8084" t="s">
        <v>4295</v>
      </c>
      <c r="B8084">
        <v>8</v>
      </c>
      <c r="C8084" t="s">
        <v>6202</v>
      </c>
    </row>
    <row r="8085" spans="1:3" x14ac:dyDescent="0.45">
      <c r="A8085" t="s">
        <v>4296</v>
      </c>
      <c r="B8085">
        <v>6.7</v>
      </c>
      <c r="C8085" t="s">
        <v>1152</v>
      </c>
    </row>
    <row r="8086" spans="1:3" x14ac:dyDescent="0.45">
      <c r="A8086" t="s">
        <v>4296</v>
      </c>
      <c r="B8086">
        <v>6.7</v>
      </c>
      <c r="C8086" t="s">
        <v>5546</v>
      </c>
    </row>
    <row r="8087" spans="1:3" x14ac:dyDescent="0.45">
      <c r="A8087" t="s">
        <v>4299</v>
      </c>
      <c r="B8087">
        <v>6.6</v>
      </c>
      <c r="C8087" t="s">
        <v>6206</v>
      </c>
    </row>
    <row r="8088" spans="1:3" x14ac:dyDescent="0.45">
      <c r="A8088" t="s">
        <v>4299</v>
      </c>
      <c r="B8088">
        <v>6.6</v>
      </c>
      <c r="C8088" t="s">
        <v>1152</v>
      </c>
    </row>
    <row r="8089" spans="1:3" x14ac:dyDescent="0.45">
      <c r="A8089" t="s">
        <v>4300</v>
      </c>
      <c r="B8089">
        <v>6.4</v>
      </c>
      <c r="C8089" t="s">
        <v>565</v>
      </c>
    </row>
    <row r="8090" spans="1:3" x14ac:dyDescent="0.45">
      <c r="A8090" t="s">
        <v>4300</v>
      </c>
      <c r="B8090">
        <v>6.4</v>
      </c>
      <c r="C8090" t="s">
        <v>1152</v>
      </c>
    </row>
    <row r="8091" spans="1:3" x14ac:dyDescent="0.45">
      <c r="A8091" t="s">
        <v>4300</v>
      </c>
      <c r="B8091">
        <v>6.4</v>
      </c>
      <c r="C8091" t="s">
        <v>5546</v>
      </c>
    </row>
    <row r="8092" spans="1:3" x14ac:dyDescent="0.45">
      <c r="A8092" t="s">
        <v>4302</v>
      </c>
      <c r="B8092">
        <v>6.7</v>
      </c>
      <c r="C8092" t="s">
        <v>451</v>
      </c>
    </row>
    <row r="8093" spans="1:3" x14ac:dyDescent="0.45">
      <c r="A8093" t="s">
        <v>4302</v>
      </c>
      <c r="B8093">
        <v>6.7</v>
      </c>
      <c r="C8093" t="s">
        <v>6206</v>
      </c>
    </row>
    <row r="8094" spans="1:3" x14ac:dyDescent="0.45">
      <c r="A8094" t="s">
        <v>4302</v>
      </c>
      <c r="B8094">
        <v>6.7</v>
      </c>
      <c r="C8094" t="s">
        <v>3302</v>
      </c>
    </row>
    <row r="8095" spans="1:3" x14ac:dyDescent="0.45">
      <c r="A8095" t="s">
        <v>4304</v>
      </c>
      <c r="B8095">
        <v>6.2</v>
      </c>
      <c r="C8095" t="s">
        <v>6208</v>
      </c>
    </row>
    <row r="8096" spans="1:3" x14ac:dyDescent="0.45">
      <c r="A8096" t="s">
        <v>4304</v>
      </c>
      <c r="B8096">
        <v>6.2</v>
      </c>
      <c r="C8096" t="s">
        <v>565</v>
      </c>
    </row>
    <row r="8097" spans="1:3" x14ac:dyDescent="0.45">
      <c r="A8097" t="s">
        <v>4304</v>
      </c>
      <c r="B8097">
        <v>6.2</v>
      </c>
      <c r="C8097" t="s">
        <v>6206</v>
      </c>
    </row>
    <row r="8098" spans="1:3" x14ac:dyDescent="0.45">
      <c r="A8098" t="s">
        <v>4304</v>
      </c>
      <c r="B8098">
        <v>6.2</v>
      </c>
      <c r="C8098" t="s">
        <v>1152</v>
      </c>
    </row>
    <row r="8099" spans="1:3" x14ac:dyDescent="0.45">
      <c r="A8099" t="s">
        <v>4305</v>
      </c>
      <c r="B8099">
        <v>7.3</v>
      </c>
      <c r="C8099" t="s">
        <v>320</v>
      </c>
    </row>
    <row r="8100" spans="1:3" x14ac:dyDescent="0.45">
      <c r="A8100" t="s">
        <v>4305</v>
      </c>
      <c r="B8100">
        <v>7.3</v>
      </c>
      <c r="C8100" t="s">
        <v>6200</v>
      </c>
    </row>
    <row r="8101" spans="1:3" x14ac:dyDescent="0.45">
      <c r="A8101" t="s">
        <v>4305</v>
      </c>
      <c r="B8101">
        <v>7.3</v>
      </c>
      <c r="C8101" t="s">
        <v>6201</v>
      </c>
    </row>
    <row r="8102" spans="1:3" x14ac:dyDescent="0.45">
      <c r="A8102" t="s">
        <v>4307</v>
      </c>
      <c r="B8102">
        <v>8.1</v>
      </c>
      <c r="C8102" t="s">
        <v>451</v>
      </c>
    </row>
    <row r="8103" spans="1:3" x14ac:dyDescent="0.45">
      <c r="A8103" t="s">
        <v>4307</v>
      </c>
      <c r="B8103">
        <v>8.1</v>
      </c>
      <c r="C8103" t="s">
        <v>1152</v>
      </c>
    </row>
    <row r="8104" spans="1:3" x14ac:dyDescent="0.45">
      <c r="A8104" t="s">
        <v>4307</v>
      </c>
      <c r="B8104">
        <v>8.1</v>
      </c>
      <c r="C8104" t="s">
        <v>6207</v>
      </c>
    </row>
    <row r="8105" spans="1:3" x14ac:dyDescent="0.45">
      <c r="A8105" t="s">
        <v>4309</v>
      </c>
      <c r="B8105">
        <v>7</v>
      </c>
      <c r="C8105" t="s">
        <v>565</v>
      </c>
    </row>
    <row r="8106" spans="1:3" x14ac:dyDescent="0.45">
      <c r="A8106" t="s">
        <v>4309</v>
      </c>
      <c r="B8106">
        <v>7</v>
      </c>
      <c r="C8106" t="s">
        <v>1152</v>
      </c>
    </row>
    <row r="8107" spans="1:3" x14ac:dyDescent="0.45">
      <c r="A8107" t="s">
        <v>4309</v>
      </c>
      <c r="B8107">
        <v>7</v>
      </c>
      <c r="C8107" t="s">
        <v>6201</v>
      </c>
    </row>
    <row r="8108" spans="1:3" x14ac:dyDescent="0.45">
      <c r="A8108" t="s">
        <v>4309</v>
      </c>
      <c r="B8108">
        <v>7</v>
      </c>
      <c r="C8108" t="s">
        <v>6205</v>
      </c>
    </row>
    <row r="8109" spans="1:3" x14ac:dyDescent="0.45">
      <c r="A8109" t="s">
        <v>4310</v>
      </c>
      <c r="B8109">
        <v>8</v>
      </c>
      <c r="C8109" t="s">
        <v>2124</v>
      </c>
    </row>
    <row r="8110" spans="1:3" x14ac:dyDescent="0.45">
      <c r="A8110" t="s">
        <v>4311</v>
      </c>
      <c r="B8110">
        <v>8</v>
      </c>
      <c r="C8110" t="s">
        <v>320</v>
      </c>
    </row>
    <row r="8111" spans="1:3" x14ac:dyDescent="0.45">
      <c r="A8111" t="s">
        <v>4311</v>
      </c>
      <c r="B8111">
        <v>8</v>
      </c>
      <c r="C8111" t="s">
        <v>1152</v>
      </c>
    </row>
    <row r="8112" spans="1:3" x14ac:dyDescent="0.45">
      <c r="A8112" t="s">
        <v>4311</v>
      </c>
      <c r="B8112">
        <v>8</v>
      </c>
      <c r="C8112" t="s">
        <v>3302</v>
      </c>
    </row>
    <row r="8113" spans="1:3" x14ac:dyDescent="0.45">
      <c r="A8113" t="s">
        <v>4312</v>
      </c>
      <c r="B8113">
        <v>7</v>
      </c>
      <c r="C8113" t="s">
        <v>565</v>
      </c>
    </row>
    <row r="8114" spans="1:3" x14ac:dyDescent="0.45">
      <c r="A8114" t="s">
        <v>4315</v>
      </c>
      <c r="B8114">
        <v>7.9</v>
      </c>
      <c r="C8114" t="s">
        <v>6200</v>
      </c>
    </row>
    <row r="8115" spans="1:3" x14ac:dyDescent="0.45">
      <c r="A8115" t="s">
        <v>4315</v>
      </c>
      <c r="B8115">
        <v>7.9</v>
      </c>
      <c r="C8115" t="s">
        <v>565</v>
      </c>
    </row>
    <row r="8116" spans="1:3" x14ac:dyDescent="0.45">
      <c r="A8116" t="s">
        <v>4315</v>
      </c>
      <c r="B8116">
        <v>7.9</v>
      </c>
      <c r="C8116" t="s">
        <v>6206</v>
      </c>
    </row>
    <row r="8117" spans="1:3" x14ac:dyDescent="0.45">
      <c r="A8117" t="s">
        <v>4315</v>
      </c>
      <c r="B8117">
        <v>7.9</v>
      </c>
      <c r="C8117" t="s">
        <v>1152</v>
      </c>
    </row>
    <row r="8118" spans="1:3" x14ac:dyDescent="0.45">
      <c r="A8118" t="s">
        <v>4315</v>
      </c>
      <c r="B8118">
        <v>7.9</v>
      </c>
      <c r="C8118" t="s">
        <v>6201</v>
      </c>
    </row>
    <row r="8119" spans="1:3" x14ac:dyDescent="0.45">
      <c r="A8119" t="s">
        <v>4317</v>
      </c>
      <c r="B8119">
        <v>5.9</v>
      </c>
      <c r="C8119" t="s">
        <v>451</v>
      </c>
    </row>
    <row r="8120" spans="1:3" x14ac:dyDescent="0.45">
      <c r="A8120" t="s">
        <v>4317</v>
      </c>
      <c r="B8120">
        <v>5.9</v>
      </c>
      <c r="C8120" t="s">
        <v>320</v>
      </c>
    </row>
    <row r="8121" spans="1:3" x14ac:dyDescent="0.45">
      <c r="A8121" t="s">
        <v>4317</v>
      </c>
      <c r="B8121">
        <v>5.9</v>
      </c>
      <c r="C8121" t="s">
        <v>565</v>
      </c>
    </row>
    <row r="8122" spans="1:3" x14ac:dyDescent="0.45">
      <c r="A8122" t="s">
        <v>4317</v>
      </c>
      <c r="B8122">
        <v>5.9</v>
      </c>
      <c r="C8122" t="s">
        <v>6199</v>
      </c>
    </row>
    <row r="8123" spans="1:3" x14ac:dyDescent="0.45">
      <c r="A8123" t="s">
        <v>4317</v>
      </c>
      <c r="B8123">
        <v>5.9</v>
      </c>
      <c r="C8123" t="s">
        <v>6203</v>
      </c>
    </row>
    <row r="8124" spans="1:3" x14ac:dyDescent="0.45">
      <c r="A8124" t="s">
        <v>4318</v>
      </c>
      <c r="B8124">
        <v>6.6</v>
      </c>
      <c r="C8124" t="s">
        <v>565</v>
      </c>
    </row>
    <row r="8125" spans="1:3" x14ac:dyDescent="0.45">
      <c r="A8125" t="s">
        <v>4318</v>
      </c>
      <c r="B8125">
        <v>6.6</v>
      </c>
      <c r="C8125" t="s">
        <v>5546</v>
      </c>
    </row>
    <row r="8126" spans="1:3" x14ac:dyDescent="0.45">
      <c r="A8126" t="s">
        <v>4319</v>
      </c>
      <c r="B8126">
        <v>6.3</v>
      </c>
      <c r="C8126" t="s">
        <v>565</v>
      </c>
    </row>
    <row r="8127" spans="1:3" x14ac:dyDescent="0.45">
      <c r="A8127" t="s">
        <v>4319</v>
      </c>
      <c r="B8127">
        <v>6.3</v>
      </c>
      <c r="C8127" t="s">
        <v>1152</v>
      </c>
    </row>
    <row r="8128" spans="1:3" x14ac:dyDescent="0.45">
      <c r="A8128" t="s">
        <v>4320</v>
      </c>
      <c r="B8128">
        <v>7.7</v>
      </c>
      <c r="C8128" t="s">
        <v>451</v>
      </c>
    </row>
    <row r="8129" spans="1:3" x14ac:dyDescent="0.45">
      <c r="A8129" t="s">
        <v>4320</v>
      </c>
      <c r="B8129">
        <v>7.7</v>
      </c>
      <c r="C8129" t="s">
        <v>320</v>
      </c>
    </row>
    <row r="8130" spans="1:3" x14ac:dyDescent="0.45">
      <c r="A8130" t="s">
        <v>4320</v>
      </c>
      <c r="B8130">
        <v>7.7</v>
      </c>
      <c r="C8130" t="s">
        <v>3824</v>
      </c>
    </row>
    <row r="8131" spans="1:3" x14ac:dyDescent="0.45">
      <c r="A8131" t="s">
        <v>4321</v>
      </c>
      <c r="B8131">
        <v>6.9</v>
      </c>
      <c r="C8131" t="s">
        <v>565</v>
      </c>
    </row>
    <row r="8132" spans="1:3" x14ac:dyDescent="0.45">
      <c r="A8132" t="s">
        <v>4323</v>
      </c>
      <c r="B8132">
        <v>7.1</v>
      </c>
      <c r="C8132" t="s">
        <v>3824</v>
      </c>
    </row>
    <row r="8133" spans="1:3" x14ac:dyDescent="0.45">
      <c r="A8133" t="s">
        <v>4323</v>
      </c>
      <c r="B8133">
        <v>7.1</v>
      </c>
      <c r="C8133" t="s">
        <v>3302</v>
      </c>
    </row>
    <row r="8134" spans="1:3" x14ac:dyDescent="0.45">
      <c r="A8134" t="s">
        <v>4324</v>
      </c>
      <c r="B8134">
        <v>7.4</v>
      </c>
      <c r="C8134" t="s">
        <v>6206</v>
      </c>
    </row>
    <row r="8135" spans="1:3" x14ac:dyDescent="0.45">
      <c r="A8135" t="s">
        <v>4324</v>
      </c>
      <c r="B8135">
        <v>7.4</v>
      </c>
      <c r="C8135" t="s">
        <v>1152</v>
      </c>
    </row>
    <row r="8136" spans="1:3" x14ac:dyDescent="0.45">
      <c r="A8136" t="s">
        <v>4324</v>
      </c>
      <c r="B8136">
        <v>7.4</v>
      </c>
      <c r="C8136" t="s">
        <v>5546</v>
      </c>
    </row>
    <row r="8137" spans="1:3" x14ac:dyDescent="0.45">
      <c r="A8137" t="s">
        <v>4324</v>
      </c>
      <c r="B8137">
        <v>7.4</v>
      </c>
      <c r="C8137" t="s">
        <v>3302</v>
      </c>
    </row>
    <row r="8138" spans="1:3" x14ac:dyDescent="0.45">
      <c r="A8138" t="s">
        <v>4327</v>
      </c>
      <c r="B8138">
        <v>6.5</v>
      </c>
      <c r="C8138" t="s">
        <v>451</v>
      </c>
    </row>
    <row r="8139" spans="1:3" x14ac:dyDescent="0.45">
      <c r="A8139" t="s">
        <v>4327</v>
      </c>
      <c r="B8139">
        <v>6.5</v>
      </c>
      <c r="C8139" t="s">
        <v>320</v>
      </c>
    </row>
    <row r="8140" spans="1:3" x14ac:dyDescent="0.45">
      <c r="A8140" t="s">
        <v>4327</v>
      </c>
      <c r="B8140">
        <v>6.5</v>
      </c>
      <c r="C8140" t="s">
        <v>1152</v>
      </c>
    </row>
    <row r="8141" spans="1:3" x14ac:dyDescent="0.45">
      <c r="A8141" t="s">
        <v>4327</v>
      </c>
      <c r="B8141">
        <v>6.5</v>
      </c>
      <c r="C8141" t="s">
        <v>3302</v>
      </c>
    </row>
    <row r="8142" spans="1:3" x14ac:dyDescent="0.45">
      <c r="A8142" t="s">
        <v>4327</v>
      </c>
      <c r="B8142">
        <v>6.5</v>
      </c>
      <c r="C8142" t="s">
        <v>6207</v>
      </c>
    </row>
    <row r="8143" spans="1:3" x14ac:dyDescent="0.45">
      <c r="A8143" t="s">
        <v>4329</v>
      </c>
      <c r="B8143">
        <v>6.5</v>
      </c>
      <c r="C8143" t="s">
        <v>6206</v>
      </c>
    </row>
    <row r="8144" spans="1:3" x14ac:dyDescent="0.45">
      <c r="A8144" t="s">
        <v>4329</v>
      </c>
      <c r="B8144">
        <v>6.5</v>
      </c>
      <c r="C8144" t="s">
        <v>1152</v>
      </c>
    </row>
    <row r="8145" spans="1:3" x14ac:dyDescent="0.45">
      <c r="A8145" t="s">
        <v>4329</v>
      </c>
      <c r="B8145">
        <v>6.5</v>
      </c>
      <c r="C8145" t="s">
        <v>6209</v>
      </c>
    </row>
    <row r="8146" spans="1:3" x14ac:dyDescent="0.45">
      <c r="A8146" t="s">
        <v>4329</v>
      </c>
      <c r="B8146">
        <v>6.5</v>
      </c>
      <c r="C8146" t="s">
        <v>5546</v>
      </c>
    </row>
    <row r="8147" spans="1:3" x14ac:dyDescent="0.45">
      <c r="A8147" t="s">
        <v>4332</v>
      </c>
      <c r="B8147">
        <v>6.8</v>
      </c>
      <c r="C8147" t="s">
        <v>320</v>
      </c>
    </row>
    <row r="8148" spans="1:3" x14ac:dyDescent="0.45">
      <c r="A8148" t="s">
        <v>4332</v>
      </c>
      <c r="B8148">
        <v>6.8</v>
      </c>
      <c r="C8148" t="s">
        <v>6200</v>
      </c>
    </row>
    <row r="8149" spans="1:3" x14ac:dyDescent="0.45">
      <c r="A8149" t="s">
        <v>4332</v>
      </c>
      <c r="B8149">
        <v>6.8</v>
      </c>
      <c r="C8149" t="s">
        <v>565</v>
      </c>
    </row>
    <row r="8150" spans="1:3" x14ac:dyDescent="0.45">
      <c r="A8150" t="s">
        <v>4332</v>
      </c>
      <c r="B8150">
        <v>6.8</v>
      </c>
      <c r="C8150" t="s">
        <v>6206</v>
      </c>
    </row>
    <row r="8151" spans="1:3" x14ac:dyDescent="0.45">
      <c r="A8151" t="s">
        <v>4333</v>
      </c>
      <c r="B8151">
        <v>7.5</v>
      </c>
      <c r="C8151" t="s">
        <v>6206</v>
      </c>
    </row>
    <row r="8152" spans="1:3" x14ac:dyDescent="0.45">
      <c r="A8152" t="s">
        <v>4333</v>
      </c>
      <c r="B8152">
        <v>7.5</v>
      </c>
      <c r="C8152" t="s">
        <v>3302</v>
      </c>
    </row>
    <row r="8153" spans="1:3" x14ac:dyDescent="0.45">
      <c r="A8153" t="s">
        <v>4334</v>
      </c>
      <c r="B8153">
        <v>6.6</v>
      </c>
      <c r="C8153" t="s">
        <v>320</v>
      </c>
    </row>
    <row r="8154" spans="1:3" x14ac:dyDescent="0.45">
      <c r="A8154" t="s">
        <v>4334</v>
      </c>
      <c r="B8154">
        <v>6.6</v>
      </c>
      <c r="C8154" t="s">
        <v>565</v>
      </c>
    </row>
    <row r="8155" spans="1:3" x14ac:dyDescent="0.45">
      <c r="A8155" t="s">
        <v>4335</v>
      </c>
      <c r="B8155">
        <v>7.1</v>
      </c>
      <c r="C8155" t="s">
        <v>1152</v>
      </c>
    </row>
    <row r="8156" spans="1:3" x14ac:dyDescent="0.45">
      <c r="A8156" t="s">
        <v>4335</v>
      </c>
      <c r="B8156">
        <v>7.1</v>
      </c>
      <c r="C8156" t="s">
        <v>3824</v>
      </c>
    </row>
    <row r="8157" spans="1:3" x14ac:dyDescent="0.45">
      <c r="A8157" t="s">
        <v>4335</v>
      </c>
      <c r="B8157">
        <v>7.1</v>
      </c>
      <c r="C8157" t="s">
        <v>3302</v>
      </c>
    </row>
    <row r="8158" spans="1:3" x14ac:dyDescent="0.45">
      <c r="A8158" t="s">
        <v>4336</v>
      </c>
      <c r="B8158">
        <v>6.6</v>
      </c>
      <c r="C8158" t="s">
        <v>1152</v>
      </c>
    </row>
    <row r="8159" spans="1:3" x14ac:dyDescent="0.45">
      <c r="A8159" t="s">
        <v>4336</v>
      </c>
      <c r="B8159">
        <v>6.6</v>
      </c>
      <c r="C8159" t="s">
        <v>6202</v>
      </c>
    </row>
    <row r="8160" spans="1:3" x14ac:dyDescent="0.45">
      <c r="A8160" t="s">
        <v>4336</v>
      </c>
      <c r="B8160">
        <v>6.6</v>
      </c>
      <c r="C8160" t="s">
        <v>5546</v>
      </c>
    </row>
    <row r="8161" spans="1:3" x14ac:dyDescent="0.45">
      <c r="A8161" t="s">
        <v>4338</v>
      </c>
      <c r="B8161">
        <v>7</v>
      </c>
      <c r="C8161" t="s">
        <v>320</v>
      </c>
    </row>
    <row r="8162" spans="1:3" x14ac:dyDescent="0.45">
      <c r="A8162" t="s">
        <v>4338</v>
      </c>
      <c r="B8162">
        <v>7</v>
      </c>
      <c r="C8162" t="s">
        <v>565</v>
      </c>
    </row>
    <row r="8163" spans="1:3" x14ac:dyDescent="0.45">
      <c r="A8163" t="s">
        <v>4338</v>
      </c>
      <c r="B8163">
        <v>7</v>
      </c>
      <c r="C8163" t="s">
        <v>6199</v>
      </c>
    </row>
    <row r="8164" spans="1:3" x14ac:dyDescent="0.45">
      <c r="A8164" t="s">
        <v>4338</v>
      </c>
      <c r="B8164">
        <v>7</v>
      </c>
      <c r="C8164" t="s">
        <v>3824</v>
      </c>
    </row>
    <row r="8165" spans="1:3" x14ac:dyDescent="0.45">
      <c r="A8165" t="s">
        <v>4341</v>
      </c>
      <c r="B8165">
        <v>6.7</v>
      </c>
      <c r="C8165" t="s">
        <v>565</v>
      </c>
    </row>
    <row r="8166" spans="1:3" x14ac:dyDescent="0.45">
      <c r="A8166" t="s">
        <v>4341</v>
      </c>
      <c r="B8166">
        <v>6.7</v>
      </c>
      <c r="C8166" t="s">
        <v>6206</v>
      </c>
    </row>
    <row r="8167" spans="1:3" x14ac:dyDescent="0.45">
      <c r="A8167" t="s">
        <v>4343</v>
      </c>
      <c r="B8167">
        <v>6.8</v>
      </c>
      <c r="C8167" t="s">
        <v>1152</v>
      </c>
    </row>
    <row r="8168" spans="1:3" x14ac:dyDescent="0.45">
      <c r="A8168" t="s">
        <v>4343</v>
      </c>
      <c r="B8168">
        <v>6.8</v>
      </c>
      <c r="C8168" t="s">
        <v>3302</v>
      </c>
    </row>
    <row r="8169" spans="1:3" x14ac:dyDescent="0.45">
      <c r="A8169" t="s">
        <v>4345</v>
      </c>
      <c r="B8169">
        <v>6</v>
      </c>
      <c r="C8169" t="s">
        <v>2124</v>
      </c>
    </row>
    <row r="8170" spans="1:3" x14ac:dyDescent="0.45">
      <c r="A8170" t="s">
        <v>4345</v>
      </c>
      <c r="B8170">
        <v>6</v>
      </c>
      <c r="C8170" t="s">
        <v>3824</v>
      </c>
    </row>
    <row r="8171" spans="1:3" x14ac:dyDescent="0.45">
      <c r="A8171" t="s">
        <v>4345</v>
      </c>
      <c r="B8171">
        <v>6</v>
      </c>
      <c r="C8171" t="s">
        <v>3302</v>
      </c>
    </row>
    <row r="8172" spans="1:3" x14ac:dyDescent="0.45">
      <c r="A8172" t="s">
        <v>4347</v>
      </c>
      <c r="B8172">
        <v>5.4</v>
      </c>
      <c r="C8172" t="s">
        <v>2124</v>
      </c>
    </row>
    <row r="8173" spans="1:3" x14ac:dyDescent="0.45">
      <c r="A8173" t="s">
        <v>4347</v>
      </c>
      <c r="B8173">
        <v>5.4</v>
      </c>
      <c r="C8173" t="s">
        <v>6203</v>
      </c>
    </row>
    <row r="8174" spans="1:3" x14ac:dyDescent="0.45">
      <c r="A8174" t="s">
        <v>4349</v>
      </c>
      <c r="B8174">
        <v>4.3</v>
      </c>
      <c r="C8174" t="s">
        <v>565</v>
      </c>
    </row>
    <row r="8175" spans="1:3" x14ac:dyDescent="0.45">
      <c r="A8175" t="s">
        <v>4350</v>
      </c>
      <c r="B8175">
        <v>6.2</v>
      </c>
      <c r="C8175" t="s">
        <v>565</v>
      </c>
    </row>
    <row r="8176" spans="1:3" x14ac:dyDescent="0.45">
      <c r="A8176" t="s">
        <v>4350</v>
      </c>
      <c r="B8176">
        <v>6.2</v>
      </c>
      <c r="C8176" t="s">
        <v>6199</v>
      </c>
    </row>
    <row r="8177" spans="1:3" x14ac:dyDescent="0.45">
      <c r="A8177" t="s">
        <v>4353</v>
      </c>
      <c r="B8177">
        <v>7.7</v>
      </c>
      <c r="C8177" t="s">
        <v>565</v>
      </c>
    </row>
    <row r="8178" spans="1:3" x14ac:dyDescent="0.45">
      <c r="A8178" t="s">
        <v>4353</v>
      </c>
      <c r="B8178">
        <v>7.7</v>
      </c>
      <c r="C8178" t="s">
        <v>1152</v>
      </c>
    </row>
    <row r="8179" spans="1:3" x14ac:dyDescent="0.45">
      <c r="A8179" t="s">
        <v>4353</v>
      </c>
      <c r="B8179">
        <v>7.7</v>
      </c>
      <c r="C8179" t="s">
        <v>6201</v>
      </c>
    </row>
    <row r="8180" spans="1:3" x14ac:dyDescent="0.45">
      <c r="A8180" t="s">
        <v>4353</v>
      </c>
      <c r="B8180">
        <v>7.7</v>
      </c>
      <c r="C8180" t="s">
        <v>6199</v>
      </c>
    </row>
    <row r="8181" spans="1:3" x14ac:dyDescent="0.45">
      <c r="A8181" t="s">
        <v>4353</v>
      </c>
      <c r="B8181">
        <v>7.7</v>
      </c>
      <c r="C8181" t="s">
        <v>6202</v>
      </c>
    </row>
    <row r="8182" spans="1:3" x14ac:dyDescent="0.45">
      <c r="A8182" t="s">
        <v>4354</v>
      </c>
      <c r="B8182">
        <v>7.4</v>
      </c>
      <c r="C8182" t="s">
        <v>6208</v>
      </c>
    </row>
    <row r="8183" spans="1:3" x14ac:dyDescent="0.45">
      <c r="A8183" t="s">
        <v>4354</v>
      </c>
      <c r="B8183">
        <v>7.4</v>
      </c>
      <c r="C8183" t="s">
        <v>1152</v>
      </c>
    </row>
    <row r="8184" spans="1:3" x14ac:dyDescent="0.45">
      <c r="A8184" t="s">
        <v>4354</v>
      </c>
      <c r="B8184">
        <v>7.4</v>
      </c>
      <c r="C8184" t="s">
        <v>5546</v>
      </c>
    </row>
    <row r="8185" spans="1:3" x14ac:dyDescent="0.45">
      <c r="A8185" t="s">
        <v>4356</v>
      </c>
      <c r="B8185">
        <v>5.9</v>
      </c>
      <c r="C8185" t="s">
        <v>23</v>
      </c>
    </row>
    <row r="8186" spans="1:3" x14ac:dyDescent="0.45">
      <c r="A8186" t="s">
        <v>4356</v>
      </c>
      <c r="B8186">
        <v>5.9</v>
      </c>
      <c r="C8186" t="s">
        <v>6209</v>
      </c>
    </row>
    <row r="8187" spans="1:3" x14ac:dyDescent="0.45">
      <c r="A8187" t="s">
        <v>4358</v>
      </c>
      <c r="B8187">
        <v>7.8</v>
      </c>
      <c r="C8187" t="s">
        <v>1152</v>
      </c>
    </row>
    <row r="8188" spans="1:3" x14ac:dyDescent="0.45">
      <c r="A8188" t="s">
        <v>4358</v>
      </c>
      <c r="B8188">
        <v>7.8</v>
      </c>
      <c r="C8188" t="s">
        <v>5546</v>
      </c>
    </row>
    <row r="8189" spans="1:3" x14ac:dyDescent="0.45">
      <c r="A8189" t="s">
        <v>4359</v>
      </c>
      <c r="B8189">
        <v>7.4</v>
      </c>
      <c r="C8189" t="s">
        <v>6206</v>
      </c>
    </row>
    <row r="8190" spans="1:3" x14ac:dyDescent="0.45">
      <c r="A8190" t="s">
        <v>4359</v>
      </c>
      <c r="B8190">
        <v>7.4</v>
      </c>
      <c r="C8190" t="s">
        <v>1152</v>
      </c>
    </row>
    <row r="8191" spans="1:3" x14ac:dyDescent="0.45">
      <c r="A8191" t="s">
        <v>4360</v>
      </c>
      <c r="B8191">
        <v>6.5</v>
      </c>
      <c r="C8191" t="s">
        <v>565</v>
      </c>
    </row>
    <row r="8192" spans="1:3" x14ac:dyDescent="0.45">
      <c r="A8192" t="s">
        <v>4360</v>
      </c>
      <c r="B8192">
        <v>6.5</v>
      </c>
      <c r="C8192" t="s">
        <v>5546</v>
      </c>
    </row>
    <row r="8193" spans="1:3" x14ac:dyDescent="0.45">
      <c r="A8193" t="s">
        <v>4361</v>
      </c>
      <c r="B8193">
        <v>7</v>
      </c>
      <c r="C8193" t="s">
        <v>2124</v>
      </c>
    </row>
    <row r="8194" spans="1:3" x14ac:dyDescent="0.45">
      <c r="A8194" t="s">
        <v>4361</v>
      </c>
      <c r="B8194">
        <v>7</v>
      </c>
      <c r="C8194" t="s">
        <v>6203</v>
      </c>
    </row>
    <row r="8195" spans="1:3" x14ac:dyDescent="0.45">
      <c r="A8195" t="s">
        <v>4361</v>
      </c>
      <c r="B8195">
        <v>7</v>
      </c>
      <c r="C8195" t="s">
        <v>3302</v>
      </c>
    </row>
    <row r="8196" spans="1:3" x14ac:dyDescent="0.45">
      <c r="A8196" t="s">
        <v>4362</v>
      </c>
      <c r="B8196">
        <v>7.6</v>
      </c>
      <c r="C8196" t="s">
        <v>6208</v>
      </c>
    </row>
    <row r="8197" spans="1:3" x14ac:dyDescent="0.45">
      <c r="A8197" t="s">
        <v>4362</v>
      </c>
      <c r="B8197">
        <v>7.6</v>
      </c>
      <c r="C8197" t="s">
        <v>1152</v>
      </c>
    </row>
    <row r="8198" spans="1:3" x14ac:dyDescent="0.45">
      <c r="A8198" t="s">
        <v>4363</v>
      </c>
      <c r="B8198">
        <v>6.9</v>
      </c>
      <c r="C8198" t="s">
        <v>565</v>
      </c>
    </row>
    <row r="8199" spans="1:3" x14ac:dyDescent="0.45">
      <c r="A8199" t="s">
        <v>4363</v>
      </c>
      <c r="B8199">
        <v>6.9</v>
      </c>
      <c r="C8199" t="s">
        <v>1152</v>
      </c>
    </row>
    <row r="8200" spans="1:3" x14ac:dyDescent="0.45">
      <c r="A8200" t="s">
        <v>4364</v>
      </c>
      <c r="B8200">
        <v>5.3</v>
      </c>
      <c r="C8200" t="s">
        <v>565</v>
      </c>
    </row>
    <row r="8201" spans="1:3" x14ac:dyDescent="0.45">
      <c r="A8201" t="s">
        <v>4364</v>
      </c>
      <c r="B8201">
        <v>5.3</v>
      </c>
      <c r="C8201" t="s">
        <v>6201</v>
      </c>
    </row>
    <row r="8202" spans="1:3" x14ac:dyDescent="0.45">
      <c r="A8202" t="s">
        <v>4364</v>
      </c>
      <c r="B8202">
        <v>5.3</v>
      </c>
      <c r="C8202" t="s">
        <v>6199</v>
      </c>
    </row>
    <row r="8203" spans="1:3" x14ac:dyDescent="0.45">
      <c r="A8203" t="s">
        <v>4364</v>
      </c>
      <c r="B8203">
        <v>5.3</v>
      </c>
      <c r="C8203" t="s">
        <v>5546</v>
      </c>
    </row>
    <row r="8204" spans="1:3" x14ac:dyDescent="0.45">
      <c r="A8204" t="s">
        <v>4366</v>
      </c>
      <c r="B8204">
        <v>6.4</v>
      </c>
      <c r="C8204" t="s">
        <v>1152</v>
      </c>
    </row>
    <row r="8205" spans="1:3" x14ac:dyDescent="0.45">
      <c r="A8205" t="s">
        <v>4366</v>
      </c>
      <c r="B8205">
        <v>6.4</v>
      </c>
      <c r="C8205" t="s">
        <v>6203</v>
      </c>
    </row>
    <row r="8206" spans="1:3" x14ac:dyDescent="0.45">
      <c r="A8206" t="s">
        <v>4366</v>
      </c>
      <c r="B8206">
        <v>6.4</v>
      </c>
      <c r="C8206" t="s">
        <v>5546</v>
      </c>
    </row>
    <row r="8207" spans="1:3" x14ac:dyDescent="0.45">
      <c r="A8207" t="s">
        <v>4367</v>
      </c>
      <c r="B8207">
        <v>7.8</v>
      </c>
      <c r="C8207" t="s">
        <v>320</v>
      </c>
    </row>
    <row r="8208" spans="1:3" x14ac:dyDescent="0.45">
      <c r="A8208" t="s">
        <v>4367</v>
      </c>
      <c r="B8208">
        <v>7.8</v>
      </c>
      <c r="C8208" t="s">
        <v>565</v>
      </c>
    </row>
    <row r="8209" spans="1:3" x14ac:dyDescent="0.45">
      <c r="A8209" t="s">
        <v>4367</v>
      </c>
      <c r="B8209">
        <v>7.8</v>
      </c>
      <c r="C8209" t="s">
        <v>1152</v>
      </c>
    </row>
    <row r="8210" spans="1:3" x14ac:dyDescent="0.45">
      <c r="A8210" t="s">
        <v>4369</v>
      </c>
      <c r="B8210">
        <v>6.7</v>
      </c>
      <c r="C8210" t="s">
        <v>451</v>
      </c>
    </row>
    <row r="8211" spans="1:3" x14ac:dyDescent="0.45">
      <c r="A8211" t="s">
        <v>4369</v>
      </c>
      <c r="B8211">
        <v>6.7</v>
      </c>
      <c r="C8211" t="s">
        <v>6199</v>
      </c>
    </row>
    <row r="8212" spans="1:3" x14ac:dyDescent="0.45">
      <c r="A8212" t="s">
        <v>4369</v>
      </c>
      <c r="B8212">
        <v>6.7</v>
      </c>
      <c r="C8212" t="s">
        <v>2124</v>
      </c>
    </row>
    <row r="8213" spans="1:3" x14ac:dyDescent="0.45">
      <c r="A8213" t="s">
        <v>4369</v>
      </c>
      <c r="B8213">
        <v>6.7</v>
      </c>
      <c r="C8213" t="s">
        <v>3302</v>
      </c>
    </row>
    <row r="8214" spans="1:3" x14ac:dyDescent="0.45">
      <c r="A8214" t="s">
        <v>4371</v>
      </c>
      <c r="B8214">
        <v>5.3</v>
      </c>
      <c r="C8214" t="s">
        <v>565</v>
      </c>
    </row>
    <row r="8215" spans="1:3" x14ac:dyDescent="0.45">
      <c r="A8215" t="s">
        <v>4371</v>
      </c>
      <c r="B8215">
        <v>5.3</v>
      </c>
      <c r="C8215" t="s">
        <v>6206</v>
      </c>
    </row>
    <row r="8216" spans="1:3" x14ac:dyDescent="0.45">
      <c r="A8216" t="s">
        <v>4371</v>
      </c>
      <c r="B8216">
        <v>5.3</v>
      </c>
      <c r="C8216" t="s">
        <v>6201</v>
      </c>
    </row>
    <row r="8217" spans="1:3" x14ac:dyDescent="0.45">
      <c r="A8217" t="s">
        <v>4372</v>
      </c>
      <c r="B8217">
        <v>6.3</v>
      </c>
      <c r="C8217" t="s">
        <v>565</v>
      </c>
    </row>
    <row r="8218" spans="1:3" x14ac:dyDescent="0.45">
      <c r="A8218" t="s">
        <v>4372</v>
      </c>
      <c r="B8218">
        <v>6.3</v>
      </c>
      <c r="C8218" t="s">
        <v>1152</v>
      </c>
    </row>
    <row r="8219" spans="1:3" x14ac:dyDescent="0.45">
      <c r="A8219" t="s">
        <v>4373</v>
      </c>
      <c r="B8219">
        <v>7</v>
      </c>
      <c r="C8219" t="s">
        <v>451</v>
      </c>
    </row>
    <row r="8220" spans="1:3" x14ac:dyDescent="0.45">
      <c r="A8220" t="s">
        <v>4373</v>
      </c>
      <c r="B8220">
        <v>7</v>
      </c>
      <c r="C8220" t="s">
        <v>6206</v>
      </c>
    </row>
    <row r="8221" spans="1:3" x14ac:dyDescent="0.45">
      <c r="A8221" t="s">
        <v>4373</v>
      </c>
      <c r="B8221">
        <v>7</v>
      </c>
      <c r="C8221" t="s">
        <v>3302</v>
      </c>
    </row>
    <row r="8222" spans="1:3" x14ac:dyDescent="0.45">
      <c r="A8222" t="s">
        <v>4374</v>
      </c>
      <c r="B8222">
        <v>6.6</v>
      </c>
      <c r="C8222" t="s">
        <v>565</v>
      </c>
    </row>
    <row r="8223" spans="1:3" x14ac:dyDescent="0.45">
      <c r="A8223" t="s">
        <v>4374</v>
      </c>
      <c r="B8223">
        <v>6.6</v>
      </c>
      <c r="C8223" t="s">
        <v>1152</v>
      </c>
    </row>
    <row r="8224" spans="1:3" x14ac:dyDescent="0.45">
      <c r="A8224" t="s">
        <v>4374</v>
      </c>
      <c r="B8224">
        <v>6.6</v>
      </c>
      <c r="C8224" t="s">
        <v>5546</v>
      </c>
    </row>
    <row r="8225" spans="1:3" x14ac:dyDescent="0.45">
      <c r="A8225" t="s">
        <v>4376</v>
      </c>
      <c r="B8225">
        <v>8.4</v>
      </c>
      <c r="C8225" t="s">
        <v>320</v>
      </c>
    </row>
    <row r="8226" spans="1:3" x14ac:dyDescent="0.45">
      <c r="A8226" t="s">
        <v>4376</v>
      </c>
      <c r="B8226">
        <v>8.4</v>
      </c>
      <c r="C8226" t="s">
        <v>1152</v>
      </c>
    </row>
    <row r="8227" spans="1:3" x14ac:dyDescent="0.45">
      <c r="A8227" t="s">
        <v>4376</v>
      </c>
      <c r="B8227">
        <v>8.4</v>
      </c>
      <c r="C8227" t="s">
        <v>3302</v>
      </c>
    </row>
    <row r="8228" spans="1:3" x14ac:dyDescent="0.45">
      <c r="A8228" t="s">
        <v>4376</v>
      </c>
      <c r="B8228">
        <v>8.4</v>
      </c>
      <c r="C8228" t="s">
        <v>6207</v>
      </c>
    </row>
    <row r="8229" spans="1:3" x14ac:dyDescent="0.45">
      <c r="A8229" t="s">
        <v>4378</v>
      </c>
      <c r="B8229">
        <v>5.4</v>
      </c>
      <c r="C8229" t="s">
        <v>565</v>
      </c>
    </row>
    <row r="8230" spans="1:3" x14ac:dyDescent="0.45">
      <c r="A8230" t="s">
        <v>4379</v>
      </c>
      <c r="B8230">
        <v>7.8</v>
      </c>
      <c r="C8230" t="s">
        <v>1152</v>
      </c>
    </row>
    <row r="8231" spans="1:3" x14ac:dyDescent="0.45">
      <c r="A8231" t="s">
        <v>4379</v>
      </c>
      <c r="B8231">
        <v>7.8</v>
      </c>
      <c r="C8231" t="s">
        <v>6199</v>
      </c>
    </row>
    <row r="8232" spans="1:3" x14ac:dyDescent="0.45">
      <c r="A8232" t="s">
        <v>4379</v>
      </c>
      <c r="B8232">
        <v>7.8</v>
      </c>
      <c r="C8232" t="s">
        <v>5546</v>
      </c>
    </row>
    <row r="8233" spans="1:3" x14ac:dyDescent="0.45">
      <c r="A8233" t="s">
        <v>4380</v>
      </c>
      <c r="B8233">
        <v>7.6</v>
      </c>
      <c r="C8233" t="s">
        <v>451</v>
      </c>
    </row>
    <row r="8234" spans="1:3" x14ac:dyDescent="0.45">
      <c r="A8234" t="s">
        <v>4380</v>
      </c>
      <c r="B8234">
        <v>7.6</v>
      </c>
      <c r="C8234" t="s">
        <v>320</v>
      </c>
    </row>
    <row r="8235" spans="1:3" x14ac:dyDescent="0.45">
      <c r="A8235" t="s">
        <v>4380</v>
      </c>
      <c r="B8235">
        <v>7.6</v>
      </c>
      <c r="C8235" t="s">
        <v>1152</v>
      </c>
    </row>
    <row r="8236" spans="1:3" x14ac:dyDescent="0.45">
      <c r="A8236" t="s">
        <v>4380</v>
      </c>
      <c r="B8236">
        <v>7.6</v>
      </c>
      <c r="C8236" t="s">
        <v>5546</v>
      </c>
    </row>
    <row r="8237" spans="1:3" x14ac:dyDescent="0.45">
      <c r="A8237" t="s">
        <v>4382</v>
      </c>
      <c r="B8237">
        <v>6.6</v>
      </c>
      <c r="C8237" t="s">
        <v>1152</v>
      </c>
    </row>
    <row r="8238" spans="1:3" x14ac:dyDescent="0.45">
      <c r="A8238" t="s">
        <v>4382</v>
      </c>
      <c r="B8238">
        <v>6.6</v>
      </c>
      <c r="C8238" t="s">
        <v>3302</v>
      </c>
    </row>
    <row r="8239" spans="1:3" x14ac:dyDescent="0.45">
      <c r="A8239" t="s">
        <v>4384</v>
      </c>
      <c r="B8239">
        <v>6.4</v>
      </c>
      <c r="C8239" t="s">
        <v>3824</v>
      </c>
    </row>
    <row r="8240" spans="1:3" x14ac:dyDescent="0.45">
      <c r="A8240" t="s">
        <v>4384</v>
      </c>
      <c r="B8240">
        <v>6.4</v>
      </c>
      <c r="C8240" t="s">
        <v>3302</v>
      </c>
    </row>
    <row r="8241" spans="1:3" x14ac:dyDescent="0.45">
      <c r="A8241" t="s">
        <v>4386</v>
      </c>
      <c r="B8241">
        <v>7</v>
      </c>
      <c r="C8241" t="s">
        <v>6208</v>
      </c>
    </row>
    <row r="8242" spans="1:3" x14ac:dyDescent="0.45">
      <c r="A8242" t="s">
        <v>4386</v>
      </c>
      <c r="B8242">
        <v>7</v>
      </c>
      <c r="C8242" t="s">
        <v>1152</v>
      </c>
    </row>
    <row r="8243" spans="1:3" x14ac:dyDescent="0.45">
      <c r="A8243" t="s">
        <v>4386</v>
      </c>
      <c r="B8243">
        <v>7</v>
      </c>
      <c r="C8243" t="s">
        <v>6209</v>
      </c>
    </row>
    <row r="8244" spans="1:3" x14ac:dyDescent="0.45">
      <c r="A8244" t="s">
        <v>4388</v>
      </c>
      <c r="B8244">
        <v>5.7</v>
      </c>
      <c r="C8244" t="s">
        <v>565</v>
      </c>
    </row>
    <row r="8245" spans="1:3" x14ac:dyDescent="0.45">
      <c r="A8245" t="s">
        <v>4388</v>
      </c>
      <c r="B8245">
        <v>5.7</v>
      </c>
      <c r="C8245" t="s">
        <v>6206</v>
      </c>
    </row>
    <row r="8246" spans="1:3" x14ac:dyDescent="0.45">
      <c r="A8246" t="s">
        <v>4390</v>
      </c>
      <c r="B8246">
        <v>5.9</v>
      </c>
      <c r="C8246" t="s">
        <v>451</v>
      </c>
    </row>
    <row r="8247" spans="1:3" x14ac:dyDescent="0.45">
      <c r="A8247" t="s">
        <v>4390</v>
      </c>
      <c r="B8247">
        <v>5.9</v>
      </c>
      <c r="C8247" t="s">
        <v>6206</v>
      </c>
    </row>
    <row r="8248" spans="1:3" x14ac:dyDescent="0.45">
      <c r="A8248" t="s">
        <v>4390</v>
      </c>
      <c r="B8248">
        <v>5.9</v>
      </c>
      <c r="C8248" t="s">
        <v>3824</v>
      </c>
    </row>
    <row r="8249" spans="1:3" x14ac:dyDescent="0.45">
      <c r="A8249" t="s">
        <v>4390</v>
      </c>
      <c r="B8249">
        <v>5.9</v>
      </c>
      <c r="C8249" t="s">
        <v>3302</v>
      </c>
    </row>
    <row r="8250" spans="1:3" x14ac:dyDescent="0.45">
      <c r="A8250" t="s">
        <v>4391</v>
      </c>
      <c r="B8250">
        <v>6.3</v>
      </c>
      <c r="C8250" t="s">
        <v>565</v>
      </c>
    </row>
    <row r="8251" spans="1:3" x14ac:dyDescent="0.45">
      <c r="A8251" t="s">
        <v>4392</v>
      </c>
      <c r="B8251">
        <v>6.3</v>
      </c>
      <c r="C8251" t="s">
        <v>565</v>
      </c>
    </row>
    <row r="8252" spans="1:3" x14ac:dyDescent="0.45">
      <c r="A8252" t="s">
        <v>4392</v>
      </c>
      <c r="B8252">
        <v>6.3</v>
      </c>
      <c r="C8252" t="s">
        <v>1152</v>
      </c>
    </row>
    <row r="8253" spans="1:3" x14ac:dyDescent="0.45">
      <c r="A8253" t="s">
        <v>4393</v>
      </c>
      <c r="B8253">
        <v>6.2</v>
      </c>
      <c r="C8253" t="s">
        <v>565</v>
      </c>
    </row>
    <row r="8254" spans="1:3" x14ac:dyDescent="0.45">
      <c r="A8254" t="s">
        <v>4393</v>
      </c>
      <c r="B8254">
        <v>6.2</v>
      </c>
      <c r="C8254" t="s">
        <v>1152</v>
      </c>
    </row>
    <row r="8255" spans="1:3" x14ac:dyDescent="0.45">
      <c r="A8255" t="s">
        <v>4394</v>
      </c>
      <c r="B8255">
        <v>5</v>
      </c>
      <c r="C8255" t="s">
        <v>565</v>
      </c>
    </row>
    <row r="8256" spans="1:3" x14ac:dyDescent="0.45">
      <c r="A8256" t="s">
        <v>4394</v>
      </c>
      <c r="B8256">
        <v>5</v>
      </c>
      <c r="C8256" t="s">
        <v>1152</v>
      </c>
    </row>
    <row r="8257" spans="1:3" x14ac:dyDescent="0.45">
      <c r="A8257" t="s">
        <v>4396</v>
      </c>
      <c r="B8257">
        <v>5.3</v>
      </c>
      <c r="C8257" t="s">
        <v>6203</v>
      </c>
    </row>
    <row r="8258" spans="1:3" x14ac:dyDescent="0.45">
      <c r="A8258" t="s">
        <v>4396</v>
      </c>
      <c r="B8258">
        <v>5.3</v>
      </c>
      <c r="C8258" t="s">
        <v>3302</v>
      </c>
    </row>
    <row r="8259" spans="1:3" x14ac:dyDescent="0.45">
      <c r="A8259" t="s">
        <v>4397</v>
      </c>
      <c r="B8259">
        <v>7.1</v>
      </c>
      <c r="C8259" t="s">
        <v>1152</v>
      </c>
    </row>
    <row r="8260" spans="1:3" x14ac:dyDescent="0.45">
      <c r="A8260" t="s">
        <v>4397</v>
      </c>
      <c r="B8260">
        <v>7.1</v>
      </c>
      <c r="C8260" t="s">
        <v>5546</v>
      </c>
    </row>
    <row r="8261" spans="1:3" x14ac:dyDescent="0.45">
      <c r="A8261" t="s">
        <v>4399</v>
      </c>
      <c r="B8261">
        <v>7</v>
      </c>
      <c r="C8261" t="s">
        <v>1152</v>
      </c>
    </row>
    <row r="8262" spans="1:3" x14ac:dyDescent="0.45">
      <c r="A8262" t="s">
        <v>1786</v>
      </c>
      <c r="B8262">
        <v>7</v>
      </c>
      <c r="C8262" t="s">
        <v>565</v>
      </c>
    </row>
    <row r="8263" spans="1:3" x14ac:dyDescent="0.45">
      <c r="A8263" t="s">
        <v>1786</v>
      </c>
      <c r="B8263">
        <v>7</v>
      </c>
      <c r="C8263" t="s">
        <v>1152</v>
      </c>
    </row>
    <row r="8264" spans="1:3" x14ac:dyDescent="0.45">
      <c r="A8264" t="s">
        <v>1786</v>
      </c>
      <c r="B8264">
        <v>7</v>
      </c>
      <c r="C8264" t="s">
        <v>2124</v>
      </c>
    </row>
    <row r="8265" spans="1:3" x14ac:dyDescent="0.45">
      <c r="A8265" t="s">
        <v>1786</v>
      </c>
      <c r="B8265">
        <v>7</v>
      </c>
      <c r="C8265" t="s">
        <v>3824</v>
      </c>
    </row>
    <row r="8266" spans="1:3" x14ac:dyDescent="0.45">
      <c r="A8266" t="s">
        <v>4402</v>
      </c>
      <c r="B8266">
        <v>7.1</v>
      </c>
      <c r="C8266" t="s">
        <v>6199</v>
      </c>
    </row>
    <row r="8267" spans="1:3" x14ac:dyDescent="0.45">
      <c r="A8267" t="s">
        <v>4402</v>
      </c>
      <c r="B8267">
        <v>7.1</v>
      </c>
      <c r="C8267" t="s">
        <v>2124</v>
      </c>
    </row>
    <row r="8268" spans="1:3" x14ac:dyDescent="0.45">
      <c r="A8268" t="s">
        <v>4402</v>
      </c>
      <c r="B8268">
        <v>7.1</v>
      </c>
      <c r="C8268" t="s">
        <v>3302</v>
      </c>
    </row>
    <row r="8269" spans="1:3" x14ac:dyDescent="0.45">
      <c r="A8269" t="s">
        <v>4404</v>
      </c>
      <c r="B8269">
        <v>7</v>
      </c>
      <c r="C8269" t="s">
        <v>565</v>
      </c>
    </row>
    <row r="8270" spans="1:3" x14ac:dyDescent="0.45">
      <c r="A8270" t="s">
        <v>4404</v>
      </c>
      <c r="B8270">
        <v>7</v>
      </c>
      <c r="C8270" t="s">
        <v>1152</v>
      </c>
    </row>
    <row r="8271" spans="1:3" x14ac:dyDescent="0.45">
      <c r="A8271" t="s">
        <v>4404</v>
      </c>
      <c r="B8271">
        <v>7</v>
      </c>
      <c r="C8271" t="s">
        <v>5546</v>
      </c>
    </row>
    <row r="8272" spans="1:3" x14ac:dyDescent="0.45">
      <c r="A8272" t="s">
        <v>4406</v>
      </c>
      <c r="B8272">
        <v>7.7</v>
      </c>
      <c r="C8272" t="s">
        <v>1152</v>
      </c>
    </row>
    <row r="8273" spans="1:3" x14ac:dyDescent="0.45">
      <c r="A8273" t="s">
        <v>4408</v>
      </c>
      <c r="B8273">
        <v>7.1</v>
      </c>
      <c r="C8273" t="s">
        <v>565</v>
      </c>
    </row>
    <row r="8274" spans="1:3" x14ac:dyDescent="0.45">
      <c r="A8274" t="s">
        <v>4408</v>
      </c>
      <c r="B8274">
        <v>7.1</v>
      </c>
      <c r="C8274" t="s">
        <v>1152</v>
      </c>
    </row>
    <row r="8275" spans="1:3" x14ac:dyDescent="0.45">
      <c r="A8275" t="s">
        <v>4410</v>
      </c>
      <c r="B8275">
        <v>6.8</v>
      </c>
      <c r="C8275" t="s">
        <v>1152</v>
      </c>
    </row>
    <row r="8276" spans="1:3" x14ac:dyDescent="0.45">
      <c r="A8276" t="s">
        <v>4410</v>
      </c>
      <c r="B8276">
        <v>6.8</v>
      </c>
      <c r="C8276" t="s">
        <v>3302</v>
      </c>
    </row>
    <row r="8277" spans="1:3" x14ac:dyDescent="0.45">
      <c r="A8277" t="s">
        <v>4412</v>
      </c>
      <c r="B8277">
        <v>7.5</v>
      </c>
      <c r="C8277" t="s">
        <v>1152</v>
      </c>
    </row>
    <row r="8278" spans="1:3" x14ac:dyDescent="0.45">
      <c r="A8278" t="s">
        <v>4412</v>
      </c>
      <c r="B8278">
        <v>7.5</v>
      </c>
      <c r="C8278" t="s">
        <v>5546</v>
      </c>
    </row>
    <row r="8279" spans="1:3" x14ac:dyDescent="0.45">
      <c r="A8279" t="s">
        <v>4412</v>
      </c>
      <c r="B8279">
        <v>7.5</v>
      </c>
      <c r="C8279" t="s">
        <v>3824</v>
      </c>
    </row>
    <row r="8280" spans="1:3" x14ac:dyDescent="0.45">
      <c r="A8280" t="s">
        <v>4414</v>
      </c>
      <c r="B8280">
        <v>6.3</v>
      </c>
      <c r="C8280" t="s">
        <v>6206</v>
      </c>
    </row>
    <row r="8281" spans="1:3" x14ac:dyDescent="0.45">
      <c r="A8281" t="s">
        <v>4414</v>
      </c>
      <c r="B8281">
        <v>6.3</v>
      </c>
      <c r="C8281" t="s">
        <v>1152</v>
      </c>
    </row>
    <row r="8282" spans="1:3" x14ac:dyDescent="0.45">
      <c r="A8282" t="s">
        <v>4414</v>
      </c>
      <c r="B8282">
        <v>6.3</v>
      </c>
      <c r="C8282" t="s">
        <v>5546</v>
      </c>
    </row>
    <row r="8283" spans="1:3" x14ac:dyDescent="0.45">
      <c r="A8283" t="s">
        <v>4416</v>
      </c>
      <c r="B8283">
        <v>7.3</v>
      </c>
      <c r="C8283" t="s">
        <v>320</v>
      </c>
    </row>
    <row r="8284" spans="1:3" x14ac:dyDescent="0.45">
      <c r="A8284" t="s">
        <v>4416</v>
      </c>
      <c r="B8284">
        <v>7.3</v>
      </c>
      <c r="C8284" t="s">
        <v>1152</v>
      </c>
    </row>
    <row r="8285" spans="1:3" x14ac:dyDescent="0.45">
      <c r="A8285" t="s">
        <v>4416</v>
      </c>
      <c r="B8285">
        <v>7.3</v>
      </c>
      <c r="C8285" t="s">
        <v>6201</v>
      </c>
    </row>
    <row r="8286" spans="1:3" x14ac:dyDescent="0.45">
      <c r="A8286" t="s">
        <v>4417</v>
      </c>
      <c r="B8286">
        <v>6.8</v>
      </c>
      <c r="C8286" t="s">
        <v>1152</v>
      </c>
    </row>
    <row r="8287" spans="1:3" x14ac:dyDescent="0.45">
      <c r="A8287" t="s">
        <v>4417</v>
      </c>
      <c r="B8287">
        <v>6.8</v>
      </c>
      <c r="C8287" t="s">
        <v>6203</v>
      </c>
    </row>
    <row r="8288" spans="1:3" x14ac:dyDescent="0.45">
      <c r="A8288" t="s">
        <v>4417</v>
      </c>
      <c r="B8288">
        <v>6.8</v>
      </c>
      <c r="C8288" t="s">
        <v>5546</v>
      </c>
    </row>
    <row r="8289" spans="1:3" x14ac:dyDescent="0.45">
      <c r="A8289" t="s">
        <v>4419</v>
      </c>
      <c r="B8289">
        <v>7.2</v>
      </c>
      <c r="C8289" t="s">
        <v>6206</v>
      </c>
    </row>
    <row r="8290" spans="1:3" x14ac:dyDescent="0.45">
      <c r="A8290" t="s">
        <v>4419</v>
      </c>
      <c r="B8290">
        <v>7.2</v>
      </c>
      <c r="C8290" t="s">
        <v>1152</v>
      </c>
    </row>
    <row r="8291" spans="1:3" x14ac:dyDescent="0.45">
      <c r="A8291" t="s">
        <v>4419</v>
      </c>
      <c r="B8291">
        <v>7.2</v>
      </c>
      <c r="C8291" t="s">
        <v>3302</v>
      </c>
    </row>
    <row r="8292" spans="1:3" x14ac:dyDescent="0.45">
      <c r="A8292" t="s">
        <v>4420</v>
      </c>
      <c r="B8292">
        <v>6.4</v>
      </c>
      <c r="C8292" t="s">
        <v>565</v>
      </c>
    </row>
    <row r="8293" spans="1:3" x14ac:dyDescent="0.45">
      <c r="A8293" t="s">
        <v>4420</v>
      </c>
      <c r="B8293">
        <v>6.4</v>
      </c>
      <c r="C8293" t="s">
        <v>6206</v>
      </c>
    </row>
    <row r="8294" spans="1:3" x14ac:dyDescent="0.45">
      <c r="A8294" t="s">
        <v>4421</v>
      </c>
      <c r="B8294">
        <v>6</v>
      </c>
      <c r="C8294" t="s">
        <v>565</v>
      </c>
    </row>
    <row r="8295" spans="1:3" x14ac:dyDescent="0.45">
      <c r="A8295" t="s">
        <v>4421</v>
      </c>
      <c r="B8295">
        <v>6</v>
      </c>
      <c r="C8295" t="s">
        <v>1152</v>
      </c>
    </row>
    <row r="8296" spans="1:3" x14ac:dyDescent="0.45">
      <c r="A8296" t="s">
        <v>4422</v>
      </c>
      <c r="B8296">
        <v>6.4</v>
      </c>
      <c r="C8296" t="s">
        <v>1152</v>
      </c>
    </row>
    <row r="8297" spans="1:3" x14ac:dyDescent="0.45">
      <c r="A8297" t="s">
        <v>4422</v>
      </c>
      <c r="B8297">
        <v>6.4</v>
      </c>
      <c r="C8297" t="s">
        <v>6203</v>
      </c>
    </row>
    <row r="8298" spans="1:3" x14ac:dyDescent="0.45">
      <c r="A8298" t="s">
        <v>4422</v>
      </c>
      <c r="B8298">
        <v>6.4</v>
      </c>
      <c r="C8298" t="s">
        <v>3302</v>
      </c>
    </row>
    <row r="8299" spans="1:3" x14ac:dyDescent="0.45">
      <c r="A8299" t="s">
        <v>4424</v>
      </c>
      <c r="B8299">
        <v>7.5</v>
      </c>
      <c r="C8299" t="s">
        <v>6206</v>
      </c>
    </row>
    <row r="8300" spans="1:3" x14ac:dyDescent="0.45">
      <c r="A8300" t="s">
        <v>4424</v>
      </c>
      <c r="B8300">
        <v>7.5</v>
      </c>
      <c r="C8300" t="s">
        <v>1152</v>
      </c>
    </row>
    <row r="8301" spans="1:3" x14ac:dyDescent="0.45">
      <c r="A8301" t="s">
        <v>4424</v>
      </c>
      <c r="B8301">
        <v>7.5</v>
      </c>
      <c r="C8301" t="s">
        <v>3302</v>
      </c>
    </row>
    <row r="8302" spans="1:3" x14ac:dyDescent="0.45">
      <c r="A8302" t="s">
        <v>4426</v>
      </c>
      <c r="B8302">
        <v>7.1</v>
      </c>
      <c r="C8302" t="s">
        <v>1152</v>
      </c>
    </row>
    <row r="8303" spans="1:3" x14ac:dyDescent="0.45">
      <c r="A8303" t="s">
        <v>4426</v>
      </c>
      <c r="B8303">
        <v>7.1</v>
      </c>
      <c r="C8303" t="s">
        <v>5546</v>
      </c>
    </row>
    <row r="8304" spans="1:3" x14ac:dyDescent="0.45">
      <c r="A8304" t="s">
        <v>4426</v>
      </c>
      <c r="B8304">
        <v>7.1</v>
      </c>
      <c r="C8304" t="s">
        <v>6207</v>
      </c>
    </row>
    <row r="8305" spans="1:3" x14ac:dyDescent="0.45">
      <c r="A8305" t="s">
        <v>4429</v>
      </c>
      <c r="B8305">
        <v>4.5999999999999996</v>
      </c>
      <c r="C8305" t="s">
        <v>565</v>
      </c>
    </row>
    <row r="8306" spans="1:3" x14ac:dyDescent="0.45">
      <c r="A8306" t="s">
        <v>4431</v>
      </c>
      <c r="B8306">
        <v>7.7</v>
      </c>
      <c r="C8306" t="s">
        <v>1152</v>
      </c>
    </row>
    <row r="8307" spans="1:3" x14ac:dyDescent="0.45">
      <c r="A8307" t="s">
        <v>4431</v>
      </c>
      <c r="B8307">
        <v>7.7</v>
      </c>
      <c r="C8307" t="s">
        <v>6204</v>
      </c>
    </row>
    <row r="8308" spans="1:3" x14ac:dyDescent="0.45">
      <c r="A8308" t="s">
        <v>4431</v>
      </c>
      <c r="B8308">
        <v>7.7</v>
      </c>
      <c r="C8308" t="s">
        <v>6207</v>
      </c>
    </row>
    <row r="8309" spans="1:3" x14ac:dyDescent="0.45">
      <c r="A8309" t="s">
        <v>4432</v>
      </c>
      <c r="B8309">
        <v>5.6</v>
      </c>
      <c r="C8309" t="s">
        <v>451</v>
      </c>
    </row>
    <row r="8310" spans="1:3" x14ac:dyDescent="0.45">
      <c r="A8310" t="s">
        <v>4432</v>
      </c>
      <c r="B8310">
        <v>5.6</v>
      </c>
      <c r="C8310" t="s">
        <v>1152</v>
      </c>
    </row>
    <row r="8311" spans="1:3" x14ac:dyDescent="0.45">
      <c r="A8311" t="s">
        <v>4432</v>
      </c>
      <c r="B8311">
        <v>5.6</v>
      </c>
      <c r="C8311" t="s">
        <v>6207</v>
      </c>
    </row>
    <row r="8312" spans="1:3" x14ac:dyDescent="0.45">
      <c r="A8312" t="s">
        <v>4435</v>
      </c>
      <c r="B8312">
        <v>7.5</v>
      </c>
      <c r="C8312" t="s">
        <v>1152</v>
      </c>
    </row>
    <row r="8313" spans="1:3" x14ac:dyDescent="0.45">
      <c r="A8313" t="s">
        <v>4436</v>
      </c>
      <c r="B8313">
        <v>5.8</v>
      </c>
      <c r="C8313" t="s">
        <v>6208</v>
      </c>
    </row>
    <row r="8314" spans="1:3" x14ac:dyDescent="0.45">
      <c r="A8314" t="s">
        <v>4436</v>
      </c>
      <c r="B8314">
        <v>5.8</v>
      </c>
      <c r="C8314" t="s">
        <v>1152</v>
      </c>
    </row>
    <row r="8315" spans="1:3" x14ac:dyDescent="0.45">
      <c r="A8315" t="s">
        <v>4437</v>
      </c>
      <c r="B8315">
        <v>8.3000000000000007</v>
      </c>
      <c r="C8315" t="s">
        <v>565</v>
      </c>
    </row>
    <row r="8316" spans="1:3" x14ac:dyDescent="0.45">
      <c r="A8316" t="s">
        <v>4437</v>
      </c>
      <c r="B8316">
        <v>8.3000000000000007</v>
      </c>
      <c r="C8316" t="s">
        <v>6206</v>
      </c>
    </row>
    <row r="8317" spans="1:3" x14ac:dyDescent="0.45">
      <c r="A8317" t="s">
        <v>4438</v>
      </c>
      <c r="B8317">
        <v>6.6</v>
      </c>
      <c r="C8317" t="s">
        <v>6199</v>
      </c>
    </row>
    <row r="8318" spans="1:3" x14ac:dyDescent="0.45">
      <c r="A8318" t="s">
        <v>4438</v>
      </c>
      <c r="B8318">
        <v>6.6</v>
      </c>
      <c r="C8318" t="s">
        <v>2124</v>
      </c>
    </row>
    <row r="8319" spans="1:3" x14ac:dyDescent="0.45">
      <c r="A8319" t="s">
        <v>4440</v>
      </c>
      <c r="B8319">
        <v>7.5</v>
      </c>
      <c r="C8319" t="s">
        <v>1152</v>
      </c>
    </row>
    <row r="8320" spans="1:3" x14ac:dyDescent="0.45">
      <c r="A8320" t="s">
        <v>4441</v>
      </c>
      <c r="B8320">
        <v>7.2</v>
      </c>
      <c r="C8320" t="s">
        <v>565</v>
      </c>
    </row>
    <row r="8321" spans="1:3" x14ac:dyDescent="0.45">
      <c r="A8321" t="s">
        <v>4441</v>
      </c>
      <c r="B8321">
        <v>7.2</v>
      </c>
      <c r="C8321" t="s">
        <v>6199</v>
      </c>
    </row>
    <row r="8322" spans="1:3" x14ac:dyDescent="0.45">
      <c r="A8322" t="s">
        <v>4441</v>
      </c>
      <c r="B8322">
        <v>7.2</v>
      </c>
      <c r="C8322" t="s">
        <v>2124</v>
      </c>
    </row>
    <row r="8323" spans="1:3" x14ac:dyDescent="0.45">
      <c r="A8323" t="s">
        <v>4442</v>
      </c>
      <c r="B8323">
        <v>8.6999999999999993</v>
      </c>
      <c r="C8323" t="s">
        <v>451</v>
      </c>
    </row>
    <row r="8324" spans="1:3" x14ac:dyDescent="0.45">
      <c r="A8324" t="s">
        <v>4442</v>
      </c>
      <c r="B8324">
        <v>8.6999999999999993</v>
      </c>
      <c r="C8324" t="s">
        <v>320</v>
      </c>
    </row>
    <row r="8325" spans="1:3" x14ac:dyDescent="0.45">
      <c r="A8325" t="s">
        <v>4442</v>
      </c>
      <c r="B8325">
        <v>8.6999999999999993</v>
      </c>
      <c r="C8325" t="s">
        <v>6199</v>
      </c>
    </row>
    <row r="8326" spans="1:3" x14ac:dyDescent="0.45">
      <c r="A8326" t="s">
        <v>4442</v>
      </c>
      <c r="B8326">
        <v>8.6999999999999993</v>
      </c>
      <c r="C8326" t="s">
        <v>3824</v>
      </c>
    </row>
    <row r="8327" spans="1:3" x14ac:dyDescent="0.45">
      <c r="A8327" t="s">
        <v>4444</v>
      </c>
      <c r="B8327">
        <v>6</v>
      </c>
      <c r="C8327" t="s">
        <v>565</v>
      </c>
    </row>
    <row r="8328" spans="1:3" x14ac:dyDescent="0.45">
      <c r="A8328" t="s">
        <v>4445</v>
      </c>
      <c r="B8328">
        <v>8</v>
      </c>
      <c r="C8328" t="s">
        <v>1152</v>
      </c>
    </row>
    <row r="8329" spans="1:3" x14ac:dyDescent="0.45">
      <c r="A8329" t="s">
        <v>4445</v>
      </c>
      <c r="B8329">
        <v>8</v>
      </c>
      <c r="C8329" t="s">
        <v>5546</v>
      </c>
    </row>
    <row r="8330" spans="1:3" x14ac:dyDescent="0.45">
      <c r="A8330" t="s">
        <v>4445</v>
      </c>
      <c r="B8330">
        <v>8</v>
      </c>
      <c r="C8330" t="s">
        <v>6207</v>
      </c>
    </row>
    <row r="8331" spans="1:3" x14ac:dyDescent="0.45">
      <c r="A8331" t="s">
        <v>4447</v>
      </c>
      <c r="B8331">
        <v>4.5</v>
      </c>
      <c r="C8331" t="s">
        <v>565</v>
      </c>
    </row>
    <row r="8332" spans="1:3" x14ac:dyDescent="0.45">
      <c r="A8332" t="s">
        <v>4447</v>
      </c>
      <c r="B8332">
        <v>4.5</v>
      </c>
      <c r="C8332" t="s">
        <v>1152</v>
      </c>
    </row>
    <row r="8333" spans="1:3" x14ac:dyDescent="0.45">
      <c r="A8333" t="s">
        <v>4447</v>
      </c>
      <c r="B8333">
        <v>4.5</v>
      </c>
      <c r="C8333" t="s">
        <v>6201</v>
      </c>
    </row>
    <row r="8334" spans="1:3" x14ac:dyDescent="0.45">
      <c r="A8334" t="s">
        <v>4447</v>
      </c>
      <c r="B8334">
        <v>4.5</v>
      </c>
      <c r="C8334" t="s">
        <v>6209</v>
      </c>
    </row>
    <row r="8335" spans="1:3" x14ac:dyDescent="0.45">
      <c r="A8335" t="s">
        <v>4447</v>
      </c>
      <c r="B8335">
        <v>4.5</v>
      </c>
      <c r="C8335" t="s">
        <v>6202</v>
      </c>
    </row>
    <row r="8336" spans="1:3" x14ac:dyDescent="0.45">
      <c r="A8336" t="s">
        <v>4447</v>
      </c>
      <c r="B8336">
        <v>4.5</v>
      </c>
      <c r="C8336" t="s">
        <v>5546</v>
      </c>
    </row>
    <row r="8337" spans="1:3" x14ac:dyDescent="0.45">
      <c r="A8337" t="s">
        <v>4448</v>
      </c>
      <c r="B8337">
        <v>7.9</v>
      </c>
      <c r="C8337" t="s">
        <v>6208</v>
      </c>
    </row>
    <row r="8338" spans="1:3" x14ac:dyDescent="0.45">
      <c r="A8338" t="s">
        <v>4448</v>
      </c>
      <c r="B8338">
        <v>7.9</v>
      </c>
      <c r="C8338" t="s">
        <v>1152</v>
      </c>
    </row>
    <row r="8339" spans="1:3" x14ac:dyDescent="0.45">
      <c r="A8339" t="s">
        <v>4448</v>
      </c>
      <c r="B8339">
        <v>7.9</v>
      </c>
      <c r="C8339" t="s">
        <v>6205</v>
      </c>
    </row>
    <row r="8340" spans="1:3" x14ac:dyDescent="0.45">
      <c r="A8340" t="s">
        <v>4449</v>
      </c>
      <c r="B8340">
        <v>7.5</v>
      </c>
      <c r="C8340" t="s">
        <v>565</v>
      </c>
    </row>
    <row r="8341" spans="1:3" x14ac:dyDescent="0.45">
      <c r="A8341" t="s">
        <v>4449</v>
      </c>
      <c r="B8341">
        <v>7.5</v>
      </c>
      <c r="C8341" t="s">
        <v>6206</v>
      </c>
    </row>
    <row r="8342" spans="1:3" x14ac:dyDescent="0.45">
      <c r="A8342" t="s">
        <v>4452</v>
      </c>
      <c r="B8342">
        <v>6.8</v>
      </c>
      <c r="C8342" t="s">
        <v>1152</v>
      </c>
    </row>
    <row r="8343" spans="1:3" x14ac:dyDescent="0.45">
      <c r="A8343" t="s">
        <v>4452</v>
      </c>
      <c r="B8343">
        <v>6.8</v>
      </c>
      <c r="C8343" t="s">
        <v>6199</v>
      </c>
    </row>
    <row r="8344" spans="1:3" x14ac:dyDescent="0.45">
      <c r="A8344" t="s">
        <v>4452</v>
      </c>
      <c r="B8344">
        <v>6.8</v>
      </c>
      <c r="C8344" t="s">
        <v>6209</v>
      </c>
    </row>
    <row r="8345" spans="1:3" x14ac:dyDescent="0.45">
      <c r="A8345" t="s">
        <v>4452</v>
      </c>
      <c r="B8345">
        <v>6.8</v>
      </c>
      <c r="C8345" t="s">
        <v>5546</v>
      </c>
    </row>
    <row r="8346" spans="1:3" x14ac:dyDescent="0.45">
      <c r="A8346" t="s">
        <v>4454</v>
      </c>
      <c r="B8346">
        <v>7.2</v>
      </c>
      <c r="C8346" t="s">
        <v>565</v>
      </c>
    </row>
    <row r="8347" spans="1:3" x14ac:dyDescent="0.45">
      <c r="A8347" t="s">
        <v>4454</v>
      </c>
      <c r="B8347">
        <v>7.2</v>
      </c>
      <c r="C8347" t="s">
        <v>6205</v>
      </c>
    </row>
    <row r="8348" spans="1:3" x14ac:dyDescent="0.45">
      <c r="A8348" t="s">
        <v>4455</v>
      </c>
      <c r="B8348">
        <v>7.1</v>
      </c>
      <c r="C8348" t="s">
        <v>6206</v>
      </c>
    </row>
    <row r="8349" spans="1:3" x14ac:dyDescent="0.45">
      <c r="A8349" t="s">
        <v>4455</v>
      </c>
      <c r="B8349">
        <v>7.1</v>
      </c>
      <c r="C8349" t="s">
        <v>3302</v>
      </c>
    </row>
    <row r="8350" spans="1:3" x14ac:dyDescent="0.45">
      <c r="A8350" t="s">
        <v>4456</v>
      </c>
      <c r="B8350">
        <v>7.4</v>
      </c>
      <c r="C8350" t="s">
        <v>1152</v>
      </c>
    </row>
    <row r="8351" spans="1:3" x14ac:dyDescent="0.45">
      <c r="A8351" t="s">
        <v>4456</v>
      </c>
      <c r="B8351">
        <v>7.4</v>
      </c>
      <c r="C8351" t="s">
        <v>5546</v>
      </c>
    </row>
    <row r="8352" spans="1:3" x14ac:dyDescent="0.45">
      <c r="A8352" t="s">
        <v>4457</v>
      </c>
      <c r="B8352">
        <v>7.6</v>
      </c>
      <c r="C8352" t="s">
        <v>6206</v>
      </c>
    </row>
    <row r="8353" spans="1:3" x14ac:dyDescent="0.45">
      <c r="A8353" t="s">
        <v>4457</v>
      </c>
      <c r="B8353">
        <v>7.6</v>
      </c>
      <c r="C8353" t="s">
        <v>1152</v>
      </c>
    </row>
    <row r="8354" spans="1:3" x14ac:dyDescent="0.45">
      <c r="A8354" t="s">
        <v>4458</v>
      </c>
      <c r="B8354">
        <v>6.9</v>
      </c>
      <c r="C8354" t="s">
        <v>1152</v>
      </c>
    </row>
    <row r="8355" spans="1:3" x14ac:dyDescent="0.45">
      <c r="A8355" t="s">
        <v>4458</v>
      </c>
      <c r="B8355">
        <v>6.9</v>
      </c>
      <c r="C8355" t="s">
        <v>5546</v>
      </c>
    </row>
    <row r="8356" spans="1:3" x14ac:dyDescent="0.45">
      <c r="A8356" t="s">
        <v>4459</v>
      </c>
      <c r="B8356">
        <v>6</v>
      </c>
      <c r="C8356" t="s">
        <v>2124</v>
      </c>
    </row>
    <row r="8357" spans="1:3" x14ac:dyDescent="0.45">
      <c r="A8357" t="s">
        <v>4459</v>
      </c>
      <c r="B8357">
        <v>6</v>
      </c>
      <c r="C8357" t="s">
        <v>6203</v>
      </c>
    </row>
    <row r="8358" spans="1:3" x14ac:dyDescent="0.45">
      <c r="A8358" t="s">
        <v>4460</v>
      </c>
      <c r="B8358">
        <v>7.3</v>
      </c>
      <c r="C8358" t="s">
        <v>1152</v>
      </c>
    </row>
    <row r="8359" spans="1:3" x14ac:dyDescent="0.45">
      <c r="A8359" t="s">
        <v>4462</v>
      </c>
      <c r="B8359">
        <v>4.5999999999999996</v>
      </c>
      <c r="C8359" t="s">
        <v>565</v>
      </c>
    </row>
    <row r="8360" spans="1:3" x14ac:dyDescent="0.45">
      <c r="A8360" t="s">
        <v>4462</v>
      </c>
      <c r="B8360">
        <v>4.5999999999999996</v>
      </c>
      <c r="C8360" t="s">
        <v>6206</v>
      </c>
    </row>
    <row r="8361" spans="1:3" x14ac:dyDescent="0.45">
      <c r="A8361" t="s">
        <v>4463</v>
      </c>
      <c r="B8361">
        <v>6</v>
      </c>
      <c r="C8361" t="s">
        <v>6206</v>
      </c>
    </row>
    <row r="8362" spans="1:3" x14ac:dyDescent="0.45">
      <c r="A8362" t="s">
        <v>4463</v>
      </c>
      <c r="B8362">
        <v>6</v>
      </c>
      <c r="C8362" t="s">
        <v>1152</v>
      </c>
    </row>
    <row r="8363" spans="1:3" x14ac:dyDescent="0.45">
      <c r="A8363" t="s">
        <v>4463</v>
      </c>
      <c r="B8363">
        <v>6</v>
      </c>
      <c r="C8363" t="s">
        <v>3302</v>
      </c>
    </row>
    <row r="8364" spans="1:3" x14ac:dyDescent="0.45">
      <c r="A8364" t="s">
        <v>4464</v>
      </c>
      <c r="B8364">
        <v>5.5</v>
      </c>
      <c r="C8364" t="s">
        <v>2124</v>
      </c>
    </row>
    <row r="8365" spans="1:3" x14ac:dyDescent="0.45">
      <c r="A8365" t="s">
        <v>4464</v>
      </c>
      <c r="B8365">
        <v>5.5</v>
      </c>
      <c r="C8365" t="s">
        <v>3824</v>
      </c>
    </row>
    <row r="8366" spans="1:3" x14ac:dyDescent="0.45">
      <c r="A8366" t="s">
        <v>4466</v>
      </c>
      <c r="B8366">
        <v>7.5</v>
      </c>
      <c r="C8366" t="s">
        <v>1152</v>
      </c>
    </row>
    <row r="8367" spans="1:3" x14ac:dyDescent="0.45">
      <c r="A8367" t="s">
        <v>4466</v>
      </c>
      <c r="B8367">
        <v>7.5</v>
      </c>
      <c r="C8367" t="s">
        <v>5546</v>
      </c>
    </row>
    <row r="8368" spans="1:3" x14ac:dyDescent="0.45">
      <c r="A8368" t="s">
        <v>4468</v>
      </c>
      <c r="B8368">
        <v>6.3</v>
      </c>
      <c r="C8368" t="s">
        <v>565</v>
      </c>
    </row>
    <row r="8369" spans="1:3" x14ac:dyDescent="0.45">
      <c r="A8369" t="s">
        <v>4468</v>
      </c>
      <c r="B8369">
        <v>6.3</v>
      </c>
      <c r="C8369" t="s">
        <v>6205</v>
      </c>
    </row>
    <row r="8370" spans="1:3" x14ac:dyDescent="0.45">
      <c r="A8370" t="s">
        <v>4469</v>
      </c>
      <c r="B8370">
        <v>5.0999999999999996</v>
      </c>
      <c r="C8370" t="s">
        <v>565</v>
      </c>
    </row>
    <row r="8371" spans="1:3" x14ac:dyDescent="0.45">
      <c r="A8371" t="s">
        <v>4471</v>
      </c>
      <c r="B8371">
        <v>6.8</v>
      </c>
      <c r="C8371" t="s">
        <v>565</v>
      </c>
    </row>
    <row r="8372" spans="1:3" x14ac:dyDescent="0.45">
      <c r="A8372" t="s">
        <v>4471</v>
      </c>
      <c r="B8372">
        <v>6.8</v>
      </c>
      <c r="C8372" t="s">
        <v>1152</v>
      </c>
    </row>
    <row r="8373" spans="1:3" x14ac:dyDescent="0.45">
      <c r="A8373" t="s">
        <v>4473</v>
      </c>
      <c r="B8373">
        <v>5.3</v>
      </c>
      <c r="C8373" t="s">
        <v>565</v>
      </c>
    </row>
    <row r="8374" spans="1:3" x14ac:dyDescent="0.45">
      <c r="A8374" t="s">
        <v>4474</v>
      </c>
      <c r="B8374">
        <v>7.3</v>
      </c>
      <c r="C8374" t="s">
        <v>6206</v>
      </c>
    </row>
    <row r="8375" spans="1:3" x14ac:dyDescent="0.45">
      <c r="A8375" t="s">
        <v>4474</v>
      </c>
      <c r="B8375">
        <v>7.3</v>
      </c>
      <c r="C8375" t="s">
        <v>1152</v>
      </c>
    </row>
    <row r="8376" spans="1:3" x14ac:dyDescent="0.45">
      <c r="A8376" t="s">
        <v>4474</v>
      </c>
      <c r="B8376">
        <v>7.3</v>
      </c>
      <c r="C8376" t="s">
        <v>3302</v>
      </c>
    </row>
    <row r="8377" spans="1:3" x14ac:dyDescent="0.45">
      <c r="A8377" t="s">
        <v>4476</v>
      </c>
      <c r="B8377">
        <v>7.3</v>
      </c>
      <c r="C8377" t="s">
        <v>6208</v>
      </c>
    </row>
    <row r="8378" spans="1:3" x14ac:dyDescent="0.45">
      <c r="A8378" t="s">
        <v>4476</v>
      </c>
      <c r="B8378">
        <v>7.3</v>
      </c>
      <c r="C8378" t="s">
        <v>1152</v>
      </c>
    </row>
    <row r="8379" spans="1:3" x14ac:dyDescent="0.45">
      <c r="A8379" t="s">
        <v>4476</v>
      </c>
      <c r="B8379">
        <v>7.3</v>
      </c>
      <c r="C8379" t="s">
        <v>6204</v>
      </c>
    </row>
    <row r="8380" spans="1:3" x14ac:dyDescent="0.45">
      <c r="A8380" t="s">
        <v>4477</v>
      </c>
      <c r="B8380">
        <v>7.1</v>
      </c>
      <c r="C8380" t="s">
        <v>6208</v>
      </c>
    </row>
    <row r="8381" spans="1:3" x14ac:dyDescent="0.45">
      <c r="A8381" t="s">
        <v>4477</v>
      </c>
      <c r="B8381">
        <v>7.1</v>
      </c>
      <c r="C8381" t="s">
        <v>1152</v>
      </c>
    </row>
    <row r="8382" spans="1:3" x14ac:dyDescent="0.45">
      <c r="A8382" t="s">
        <v>4478</v>
      </c>
      <c r="B8382">
        <v>7.6</v>
      </c>
      <c r="C8382" t="s">
        <v>565</v>
      </c>
    </row>
    <row r="8383" spans="1:3" x14ac:dyDescent="0.45">
      <c r="A8383" t="s">
        <v>4478</v>
      </c>
      <c r="B8383">
        <v>7.6</v>
      </c>
      <c r="C8383" t="s">
        <v>6199</v>
      </c>
    </row>
    <row r="8384" spans="1:3" x14ac:dyDescent="0.45">
      <c r="A8384" t="s">
        <v>4478</v>
      </c>
      <c r="B8384">
        <v>7.6</v>
      </c>
      <c r="C8384" t="s">
        <v>2124</v>
      </c>
    </row>
    <row r="8385" spans="1:3" x14ac:dyDescent="0.45">
      <c r="A8385" t="s">
        <v>4480</v>
      </c>
      <c r="B8385">
        <v>5.3</v>
      </c>
      <c r="C8385" t="s">
        <v>565</v>
      </c>
    </row>
    <row r="8386" spans="1:3" x14ac:dyDescent="0.45">
      <c r="A8386" t="s">
        <v>4480</v>
      </c>
      <c r="B8386">
        <v>5.3</v>
      </c>
      <c r="C8386" t="s">
        <v>5546</v>
      </c>
    </row>
    <row r="8387" spans="1:3" x14ac:dyDescent="0.45">
      <c r="A8387" t="s">
        <v>4481</v>
      </c>
      <c r="B8387">
        <v>7.8</v>
      </c>
      <c r="C8387" t="s">
        <v>1152</v>
      </c>
    </row>
    <row r="8388" spans="1:3" x14ac:dyDescent="0.45">
      <c r="A8388" t="s">
        <v>4481</v>
      </c>
      <c r="B8388">
        <v>7.8</v>
      </c>
      <c r="C8388" t="s">
        <v>5546</v>
      </c>
    </row>
    <row r="8389" spans="1:3" x14ac:dyDescent="0.45">
      <c r="A8389" t="s">
        <v>4483</v>
      </c>
      <c r="B8389">
        <v>7.7</v>
      </c>
      <c r="C8389" t="s">
        <v>6208</v>
      </c>
    </row>
    <row r="8390" spans="1:3" x14ac:dyDescent="0.45">
      <c r="A8390" t="s">
        <v>4483</v>
      </c>
      <c r="B8390">
        <v>7.7</v>
      </c>
      <c r="C8390" t="s">
        <v>1152</v>
      </c>
    </row>
    <row r="8391" spans="1:3" x14ac:dyDescent="0.45">
      <c r="A8391" t="s">
        <v>4483</v>
      </c>
      <c r="B8391">
        <v>7.7</v>
      </c>
      <c r="C8391" t="s">
        <v>6204</v>
      </c>
    </row>
    <row r="8392" spans="1:3" x14ac:dyDescent="0.45">
      <c r="A8392" t="s">
        <v>4484</v>
      </c>
      <c r="B8392">
        <v>7.7</v>
      </c>
      <c r="C8392" t="s">
        <v>6206</v>
      </c>
    </row>
    <row r="8393" spans="1:3" x14ac:dyDescent="0.45">
      <c r="A8393" t="s">
        <v>4484</v>
      </c>
      <c r="B8393">
        <v>7.7</v>
      </c>
      <c r="C8393" t="s">
        <v>1152</v>
      </c>
    </row>
    <row r="8394" spans="1:3" x14ac:dyDescent="0.45">
      <c r="A8394" t="s">
        <v>4485</v>
      </c>
      <c r="B8394">
        <v>5.4</v>
      </c>
      <c r="C8394" t="s">
        <v>565</v>
      </c>
    </row>
    <row r="8395" spans="1:3" x14ac:dyDescent="0.45">
      <c r="A8395" t="s">
        <v>4485</v>
      </c>
      <c r="B8395">
        <v>5.4</v>
      </c>
      <c r="C8395" t="s">
        <v>6209</v>
      </c>
    </row>
    <row r="8396" spans="1:3" x14ac:dyDescent="0.45">
      <c r="A8396" t="s">
        <v>4485</v>
      </c>
      <c r="B8396">
        <v>5.4</v>
      </c>
      <c r="C8396" t="s">
        <v>5546</v>
      </c>
    </row>
    <row r="8397" spans="1:3" x14ac:dyDescent="0.45">
      <c r="A8397" t="s">
        <v>4486</v>
      </c>
      <c r="B8397">
        <v>6.2</v>
      </c>
      <c r="C8397" t="s">
        <v>565</v>
      </c>
    </row>
    <row r="8398" spans="1:3" x14ac:dyDescent="0.45">
      <c r="A8398" t="s">
        <v>4486</v>
      </c>
      <c r="B8398">
        <v>6.2</v>
      </c>
      <c r="C8398" t="s">
        <v>1152</v>
      </c>
    </row>
    <row r="8399" spans="1:3" x14ac:dyDescent="0.45">
      <c r="A8399" t="s">
        <v>4486</v>
      </c>
      <c r="B8399">
        <v>6.2</v>
      </c>
      <c r="C8399" t="s">
        <v>5546</v>
      </c>
    </row>
    <row r="8400" spans="1:3" x14ac:dyDescent="0.45">
      <c r="A8400" t="s">
        <v>4487</v>
      </c>
      <c r="B8400">
        <v>7.4</v>
      </c>
      <c r="C8400" t="s">
        <v>1152</v>
      </c>
    </row>
    <row r="8401" spans="1:3" x14ac:dyDescent="0.45">
      <c r="A8401" t="s">
        <v>4487</v>
      </c>
      <c r="B8401">
        <v>7.4</v>
      </c>
      <c r="C8401" t="s">
        <v>6209</v>
      </c>
    </row>
    <row r="8402" spans="1:3" x14ac:dyDescent="0.45">
      <c r="A8402" t="s">
        <v>4488</v>
      </c>
      <c r="B8402">
        <v>6.2</v>
      </c>
      <c r="C8402" t="s">
        <v>1152</v>
      </c>
    </row>
    <row r="8403" spans="1:3" x14ac:dyDescent="0.45">
      <c r="A8403" t="s">
        <v>4488</v>
      </c>
      <c r="B8403">
        <v>6.2</v>
      </c>
      <c r="C8403" t="s">
        <v>5546</v>
      </c>
    </row>
    <row r="8404" spans="1:3" x14ac:dyDescent="0.45">
      <c r="A8404" t="s">
        <v>4488</v>
      </c>
      <c r="B8404">
        <v>6.2</v>
      </c>
      <c r="C8404" t="s">
        <v>3302</v>
      </c>
    </row>
    <row r="8405" spans="1:3" x14ac:dyDescent="0.45">
      <c r="A8405" t="s">
        <v>4490</v>
      </c>
      <c r="B8405">
        <v>5.0999999999999996</v>
      </c>
      <c r="C8405" t="s">
        <v>320</v>
      </c>
    </row>
    <row r="8406" spans="1:3" x14ac:dyDescent="0.45">
      <c r="A8406" t="s">
        <v>4490</v>
      </c>
      <c r="B8406">
        <v>5.0999999999999996</v>
      </c>
      <c r="C8406" t="s">
        <v>1152</v>
      </c>
    </row>
    <row r="8407" spans="1:3" x14ac:dyDescent="0.45">
      <c r="A8407" t="s">
        <v>4490</v>
      </c>
      <c r="B8407">
        <v>5.0999999999999996</v>
      </c>
      <c r="C8407" t="s">
        <v>5546</v>
      </c>
    </row>
    <row r="8408" spans="1:3" x14ac:dyDescent="0.45">
      <c r="A8408" t="s">
        <v>4492</v>
      </c>
      <c r="B8408">
        <v>6.8</v>
      </c>
      <c r="C8408" t="s">
        <v>6208</v>
      </c>
    </row>
    <row r="8409" spans="1:3" x14ac:dyDescent="0.45">
      <c r="A8409" t="s">
        <v>4492</v>
      </c>
      <c r="B8409">
        <v>6.8</v>
      </c>
      <c r="C8409" t="s">
        <v>1152</v>
      </c>
    </row>
    <row r="8410" spans="1:3" x14ac:dyDescent="0.45">
      <c r="A8410" t="s">
        <v>4492</v>
      </c>
      <c r="B8410">
        <v>6.8</v>
      </c>
      <c r="C8410" t="s">
        <v>6209</v>
      </c>
    </row>
    <row r="8411" spans="1:3" x14ac:dyDescent="0.45">
      <c r="A8411" t="s">
        <v>4494</v>
      </c>
      <c r="B8411">
        <v>5.8</v>
      </c>
      <c r="C8411" t="s">
        <v>2124</v>
      </c>
    </row>
    <row r="8412" spans="1:3" x14ac:dyDescent="0.45">
      <c r="A8412" t="s">
        <v>4494</v>
      </c>
      <c r="B8412">
        <v>5.8</v>
      </c>
      <c r="C8412" t="s">
        <v>6203</v>
      </c>
    </row>
    <row r="8413" spans="1:3" x14ac:dyDescent="0.45">
      <c r="A8413" t="s">
        <v>4496</v>
      </c>
      <c r="B8413">
        <v>6.4</v>
      </c>
      <c r="C8413" t="s">
        <v>6206</v>
      </c>
    </row>
    <row r="8414" spans="1:3" x14ac:dyDescent="0.45">
      <c r="A8414" t="s">
        <v>4496</v>
      </c>
      <c r="B8414">
        <v>6.4</v>
      </c>
      <c r="C8414" t="s">
        <v>1152</v>
      </c>
    </row>
    <row r="8415" spans="1:3" x14ac:dyDescent="0.45">
      <c r="A8415" t="s">
        <v>4496</v>
      </c>
      <c r="B8415">
        <v>6.4</v>
      </c>
      <c r="C8415" t="s">
        <v>6203</v>
      </c>
    </row>
    <row r="8416" spans="1:3" x14ac:dyDescent="0.45">
      <c r="A8416" t="s">
        <v>4496</v>
      </c>
      <c r="B8416">
        <v>6.4</v>
      </c>
      <c r="C8416" t="s">
        <v>3302</v>
      </c>
    </row>
    <row r="8417" spans="1:3" x14ac:dyDescent="0.45">
      <c r="A8417" t="s">
        <v>4498</v>
      </c>
      <c r="B8417">
        <v>6</v>
      </c>
      <c r="C8417" t="s">
        <v>1152</v>
      </c>
    </row>
    <row r="8418" spans="1:3" x14ac:dyDescent="0.45">
      <c r="A8418" t="s">
        <v>4499</v>
      </c>
      <c r="B8418">
        <v>6.9</v>
      </c>
      <c r="C8418" t="s">
        <v>565</v>
      </c>
    </row>
    <row r="8419" spans="1:3" x14ac:dyDescent="0.45">
      <c r="A8419" t="s">
        <v>4499</v>
      </c>
      <c r="B8419">
        <v>6.9</v>
      </c>
      <c r="C8419" t="s">
        <v>5546</v>
      </c>
    </row>
    <row r="8420" spans="1:3" x14ac:dyDescent="0.45">
      <c r="A8420" t="s">
        <v>4501</v>
      </c>
      <c r="B8420">
        <v>5.5</v>
      </c>
      <c r="C8420" t="s">
        <v>2124</v>
      </c>
    </row>
    <row r="8421" spans="1:3" x14ac:dyDescent="0.45">
      <c r="A8421" t="s">
        <v>4501</v>
      </c>
      <c r="B8421">
        <v>5.5</v>
      </c>
      <c r="C8421" t="s">
        <v>3824</v>
      </c>
    </row>
    <row r="8422" spans="1:3" x14ac:dyDescent="0.45">
      <c r="A8422" t="s">
        <v>4501</v>
      </c>
      <c r="B8422">
        <v>5.5</v>
      </c>
      <c r="C8422" t="s">
        <v>3302</v>
      </c>
    </row>
    <row r="8423" spans="1:3" x14ac:dyDescent="0.45">
      <c r="A8423" t="s">
        <v>4503</v>
      </c>
      <c r="B8423">
        <v>5.4</v>
      </c>
      <c r="C8423" t="s">
        <v>2124</v>
      </c>
    </row>
    <row r="8424" spans="1:3" x14ac:dyDescent="0.45">
      <c r="A8424" t="s">
        <v>4504</v>
      </c>
      <c r="B8424">
        <v>8.3000000000000007</v>
      </c>
      <c r="C8424" t="s">
        <v>320</v>
      </c>
    </row>
    <row r="8425" spans="1:3" x14ac:dyDescent="0.45">
      <c r="A8425" t="s">
        <v>4504</v>
      </c>
      <c r="B8425">
        <v>8.3000000000000007</v>
      </c>
      <c r="C8425" t="s">
        <v>6203</v>
      </c>
    </row>
    <row r="8426" spans="1:3" x14ac:dyDescent="0.45">
      <c r="A8426" t="s">
        <v>4504</v>
      </c>
      <c r="B8426">
        <v>8.3000000000000007</v>
      </c>
      <c r="C8426" t="s">
        <v>3824</v>
      </c>
    </row>
    <row r="8427" spans="1:3" x14ac:dyDescent="0.45">
      <c r="A8427" t="s">
        <v>4506</v>
      </c>
      <c r="B8427">
        <v>7.9</v>
      </c>
      <c r="C8427" t="s">
        <v>6201</v>
      </c>
    </row>
    <row r="8428" spans="1:3" x14ac:dyDescent="0.45">
      <c r="A8428" t="s">
        <v>4506</v>
      </c>
      <c r="B8428">
        <v>7.9</v>
      </c>
      <c r="C8428" t="s">
        <v>3824</v>
      </c>
    </row>
    <row r="8429" spans="1:3" x14ac:dyDescent="0.45">
      <c r="A8429" t="s">
        <v>4508</v>
      </c>
      <c r="B8429">
        <v>6.5</v>
      </c>
      <c r="C8429" t="s">
        <v>565</v>
      </c>
    </row>
    <row r="8430" spans="1:3" x14ac:dyDescent="0.45">
      <c r="A8430" t="s">
        <v>4508</v>
      </c>
      <c r="B8430">
        <v>6.5</v>
      </c>
      <c r="C8430" t="s">
        <v>1152</v>
      </c>
    </row>
    <row r="8431" spans="1:3" x14ac:dyDescent="0.45">
      <c r="A8431" t="s">
        <v>4508</v>
      </c>
      <c r="B8431">
        <v>6.5</v>
      </c>
      <c r="C8431" t="s">
        <v>5546</v>
      </c>
    </row>
    <row r="8432" spans="1:3" x14ac:dyDescent="0.45">
      <c r="A8432" t="s">
        <v>4511</v>
      </c>
      <c r="B8432">
        <v>6.4</v>
      </c>
      <c r="C8432" t="s">
        <v>565</v>
      </c>
    </row>
    <row r="8433" spans="1:3" x14ac:dyDescent="0.45">
      <c r="A8433" t="s">
        <v>4511</v>
      </c>
      <c r="B8433">
        <v>6.4</v>
      </c>
      <c r="C8433" t="s">
        <v>1152</v>
      </c>
    </row>
    <row r="8434" spans="1:3" x14ac:dyDescent="0.45">
      <c r="A8434" t="s">
        <v>4513</v>
      </c>
      <c r="B8434">
        <v>6.6</v>
      </c>
      <c r="C8434" t="s">
        <v>1152</v>
      </c>
    </row>
    <row r="8435" spans="1:3" x14ac:dyDescent="0.45">
      <c r="A8435" t="s">
        <v>4513</v>
      </c>
      <c r="B8435">
        <v>6.6</v>
      </c>
      <c r="C8435" t="s">
        <v>6204</v>
      </c>
    </row>
    <row r="8436" spans="1:3" x14ac:dyDescent="0.45">
      <c r="A8436" t="s">
        <v>4513</v>
      </c>
      <c r="B8436">
        <v>6.6</v>
      </c>
      <c r="C8436" t="s">
        <v>6207</v>
      </c>
    </row>
    <row r="8437" spans="1:3" x14ac:dyDescent="0.45">
      <c r="A8437" t="s">
        <v>4514</v>
      </c>
      <c r="B8437">
        <v>8.3000000000000007</v>
      </c>
      <c r="C8437" t="s">
        <v>1152</v>
      </c>
    </row>
    <row r="8438" spans="1:3" x14ac:dyDescent="0.45">
      <c r="A8438" t="s">
        <v>4516</v>
      </c>
      <c r="B8438">
        <v>6.2</v>
      </c>
      <c r="C8438" t="s">
        <v>2124</v>
      </c>
    </row>
    <row r="8439" spans="1:3" x14ac:dyDescent="0.45">
      <c r="A8439" t="s">
        <v>4516</v>
      </c>
      <c r="B8439">
        <v>6.2</v>
      </c>
      <c r="C8439" t="s">
        <v>6203</v>
      </c>
    </row>
    <row r="8440" spans="1:3" x14ac:dyDescent="0.45">
      <c r="A8440" t="s">
        <v>4518</v>
      </c>
      <c r="B8440">
        <v>6.9</v>
      </c>
      <c r="C8440" t="s">
        <v>451</v>
      </c>
    </row>
    <row r="8441" spans="1:3" x14ac:dyDescent="0.45">
      <c r="A8441" t="s">
        <v>4518</v>
      </c>
      <c r="B8441">
        <v>6.9</v>
      </c>
      <c r="C8441" t="s">
        <v>565</v>
      </c>
    </row>
    <row r="8442" spans="1:3" x14ac:dyDescent="0.45">
      <c r="A8442" t="s">
        <v>4518</v>
      </c>
      <c r="B8442">
        <v>6.9</v>
      </c>
      <c r="C8442" t="s">
        <v>6207</v>
      </c>
    </row>
    <row r="8443" spans="1:3" x14ac:dyDescent="0.45">
      <c r="A8443" t="s">
        <v>4519</v>
      </c>
      <c r="B8443">
        <v>5.9</v>
      </c>
      <c r="C8443" t="s">
        <v>565</v>
      </c>
    </row>
    <row r="8444" spans="1:3" x14ac:dyDescent="0.45">
      <c r="A8444" t="s">
        <v>4519</v>
      </c>
      <c r="B8444">
        <v>5.9</v>
      </c>
      <c r="C8444" t="s">
        <v>6205</v>
      </c>
    </row>
    <row r="8445" spans="1:3" x14ac:dyDescent="0.45">
      <c r="A8445" t="s">
        <v>4521</v>
      </c>
      <c r="B8445">
        <v>6.1</v>
      </c>
      <c r="C8445" t="s">
        <v>451</v>
      </c>
    </row>
    <row r="8446" spans="1:3" x14ac:dyDescent="0.45">
      <c r="A8446" t="s">
        <v>4521</v>
      </c>
      <c r="B8446">
        <v>6.1</v>
      </c>
      <c r="C8446" t="s">
        <v>2124</v>
      </c>
    </row>
    <row r="8447" spans="1:3" x14ac:dyDescent="0.45">
      <c r="A8447" t="s">
        <v>4521</v>
      </c>
      <c r="B8447">
        <v>6.1</v>
      </c>
      <c r="C8447" t="s">
        <v>3824</v>
      </c>
    </row>
    <row r="8448" spans="1:3" x14ac:dyDescent="0.45">
      <c r="A8448" t="s">
        <v>4521</v>
      </c>
      <c r="B8448">
        <v>6.1</v>
      </c>
      <c r="C8448" t="s">
        <v>3302</v>
      </c>
    </row>
    <row r="8449" spans="1:3" x14ac:dyDescent="0.45">
      <c r="A8449" t="s">
        <v>4522</v>
      </c>
      <c r="B8449">
        <v>5.8</v>
      </c>
      <c r="C8449" t="s">
        <v>565</v>
      </c>
    </row>
    <row r="8450" spans="1:3" x14ac:dyDescent="0.45">
      <c r="A8450" t="s">
        <v>4522</v>
      </c>
      <c r="B8450">
        <v>5.8</v>
      </c>
      <c r="C8450" t="s">
        <v>5546</v>
      </c>
    </row>
    <row r="8451" spans="1:3" x14ac:dyDescent="0.45">
      <c r="A8451" t="s">
        <v>4523</v>
      </c>
      <c r="B8451">
        <v>5.9</v>
      </c>
      <c r="C8451" t="s">
        <v>2124</v>
      </c>
    </row>
    <row r="8452" spans="1:3" x14ac:dyDescent="0.45">
      <c r="A8452" t="s">
        <v>4523</v>
      </c>
      <c r="B8452">
        <v>5.9</v>
      </c>
      <c r="C8452" t="s">
        <v>6203</v>
      </c>
    </row>
    <row r="8453" spans="1:3" x14ac:dyDescent="0.45">
      <c r="A8453" t="s">
        <v>4524</v>
      </c>
      <c r="B8453">
        <v>5.5</v>
      </c>
      <c r="C8453" t="s">
        <v>1152</v>
      </c>
    </row>
    <row r="8454" spans="1:3" x14ac:dyDescent="0.45">
      <c r="A8454" t="s">
        <v>4524</v>
      </c>
      <c r="B8454">
        <v>5.5</v>
      </c>
      <c r="C8454" t="s">
        <v>2124</v>
      </c>
    </row>
    <row r="8455" spans="1:3" x14ac:dyDescent="0.45">
      <c r="A8455" t="s">
        <v>4524</v>
      </c>
      <c r="B8455">
        <v>5.5</v>
      </c>
      <c r="C8455" t="s">
        <v>6203</v>
      </c>
    </row>
    <row r="8456" spans="1:3" x14ac:dyDescent="0.45">
      <c r="A8456" t="s">
        <v>4524</v>
      </c>
      <c r="B8456">
        <v>5.5</v>
      </c>
      <c r="C8456" t="s">
        <v>3302</v>
      </c>
    </row>
    <row r="8457" spans="1:3" x14ac:dyDescent="0.45">
      <c r="A8457" t="s">
        <v>4525</v>
      </c>
      <c r="B8457">
        <v>5</v>
      </c>
      <c r="C8457" t="s">
        <v>565</v>
      </c>
    </row>
    <row r="8458" spans="1:3" x14ac:dyDescent="0.45">
      <c r="A8458" t="s">
        <v>4525</v>
      </c>
      <c r="B8458">
        <v>5</v>
      </c>
      <c r="C8458" t="s">
        <v>1152</v>
      </c>
    </row>
    <row r="8459" spans="1:3" x14ac:dyDescent="0.45">
      <c r="A8459" t="s">
        <v>4525</v>
      </c>
      <c r="B8459">
        <v>5</v>
      </c>
      <c r="C8459" t="s">
        <v>5546</v>
      </c>
    </row>
    <row r="8460" spans="1:3" x14ac:dyDescent="0.45">
      <c r="A8460" t="s">
        <v>4526</v>
      </c>
      <c r="B8460">
        <v>7</v>
      </c>
      <c r="C8460" t="s">
        <v>1152</v>
      </c>
    </row>
    <row r="8461" spans="1:3" x14ac:dyDescent="0.45">
      <c r="A8461" t="s">
        <v>4526</v>
      </c>
      <c r="B8461">
        <v>7</v>
      </c>
      <c r="C8461" t="s">
        <v>6205</v>
      </c>
    </row>
    <row r="8462" spans="1:3" x14ac:dyDescent="0.45">
      <c r="A8462" t="s">
        <v>4527</v>
      </c>
      <c r="B8462">
        <v>6.4</v>
      </c>
      <c r="C8462" t="s">
        <v>565</v>
      </c>
    </row>
    <row r="8463" spans="1:3" x14ac:dyDescent="0.45">
      <c r="A8463" t="s">
        <v>4527</v>
      </c>
      <c r="B8463">
        <v>6.4</v>
      </c>
      <c r="C8463" t="s">
        <v>1152</v>
      </c>
    </row>
    <row r="8464" spans="1:3" x14ac:dyDescent="0.45">
      <c r="A8464" t="s">
        <v>4527</v>
      </c>
      <c r="B8464">
        <v>6.4</v>
      </c>
      <c r="C8464" t="s">
        <v>6201</v>
      </c>
    </row>
    <row r="8465" spans="1:3" x14ac:dyDescent="0.45">
      <c r="A8465" t="s">
        <v>4527</v>
      </c>
      <c r="B8465">
        <v>6.4</v>
      </c>
      <c r="C8465" t="s">
        <v>6205</v>
      </c>
    </row>
    <row r="8466" spans="1:3" x14ac:dyDescent="0.45">
      <c r="A8466" t="s">
        <v>4528</v>
      </c>
      <c r="B8466">
        <v>5.9</v>
      </c>
      <c r="C8466" t="s">
        <v>2124</v>
      </c>
    </row>
    <row r="8467" spans="1:3" x14ac:dyDescent="0.45">
      <c r="A8467" t="s">
        <v>4528</v>
      </c>
      <c r="B8467">
        <v>5.9</v>
      </c>
      <c r="C8467" t="s">
        <v>6203</v>
      </c>
    </row>
    <row r="8468" spans="1:3" x14ac:dyDescent="0.45">
      <c r="A8468" t="s">
        <v>4528</v>
      </c>
      <c r="B8468">
        <v>5.9</v>
      </c>
      <c r="C8468" t="s">
        <v>3302</v>
      </c>
    </row>
    <row r="8469" spans="1:3" x14ac:dyDescent="0.45">
      <c r="A8469" t="s">
        <v>4529</v>
      </c>
      <c r="B8469">
        <v>7</v>
      </c>
      <c r="C8469" t="s">
        <v>565</v>
      </c>
    </row>
    <row r="8470" spans="1:3" x14ac:dyDescent="0.45">
      <c r="A8470" t="s">
        <v>4529</v>
      </c>
      <c r="B8470">
        <v>7</v>
      </c>
      <c r="C8470" t="s">
        <v>6205</v>
      </c>
    </row>
    <row r="8471" spans="1:3" x14ac:dyDescent="0.45">
      <c r="A8471" t="s">
        <v>4530</v>
      </c>
      <c r="B8471">
        <v>6.1</v>
      </c>
      <c r="C8471" t="s">
        <v>2124</v>
      </c>
    </row>
    <row r="8472" spans="1:3" x14ac:dyDescent="0.45">
      <c r="A8472" t="s">
        <v>4530</v>
      </c>
      <c r="B8472">
        <v>6.1</v>
      </c>
      <c r="C8472" t="s">
        <v>6203</v>
      </c>
    </row>
    <row r="8473" spans="1:3" x14ac:dyDescent="0.45">
      <c r="A8473" t="s">
        <v>4532</v>
      </c>
      <c r="B8473">
        <v>6.9</v>
      </c>
      <c r="C8473" t="s">
        <v>320</v>
      </c>
    </row>
    <row r="8474" spans="1:3" x14ac:dyDescent="0.45">
      <c r="A8474" t="s">
        <v>4532</v>
      </c>
      <c r="B8474">
        <v>6.9</v>
      </c>
      <c r="C8474" t="s">
        <v>565</v>
      </c>
    </row>
    <row r="8475" spans="1:3" x14ac:dyDescent="0.45">
      <c r="A8475" t="s">
        <v>4532</v>
      </c>
      <c r="B8475">
        <v>6.9</v>
      </c>
      <c r="C8475" t="s">
        <v>6209</v>
      </c>
    </row>
    <row r="8476" spans="1:3" x14ac:dyDescent="0.45">
      <c r="A8476" t="s">
        <v>4532</v>
      </c>
      <c r="B8476">
        <v>6.9</v>
      </c>
      <c r="C8476" t="s">
        <v>3824</v>
      </c>
    </row>
    <row r="8477" spans="1:3" x14ac:dyDescent="0.45">
      <c r="A8477" t="s">
        <v>4535</v>
      </c>
      <c r="B8477">
        <v>7.5</v>
      </c>
      <c r="C8477" t="s">
        <v>1152</v>
      </c>
    </row>
    <row r="8478" spans="1:3" x14ac:dyDescent="0.45">
      <c r="A8478" t="s">
        <v>4535</v>
      </c>
      <c r="B8478">
        <v>7.5</v>
      </c>
      <c r="C8478" t="s">
        <v>6201</v>
      </c>
    </row>
    <row r="8479" spans="1:3" x14ac:dyDescent="0.45">
      <c r="A8479" t="s">
        <v>4535</v>
      </c>
      <c r="B8479">
        <v>7.5</v>
      </c>
      <c r="C8479" t="s">
        <v>6202</v>
      </c>
    </row>
    <row r="8480" spans="1:3" x14ac:dyDescent="0.45">
      <c r="A8480" t="s">
        <v>4536</v>
      </c>
      <c r="B8480">
        <v>7.3</v>
      </c>
      <c r="C8480" t="s">
        <v>565</v>
      </c>
    </row>
    <row r="8481" spans="1:3" x14ac:dyDescent="0.45">
      <c r="A8481" t="s">
        <v>4536</v>
      </c>
      <c r="B8481">
        <v>7.3</v>
      </c>
      <c r="C8481" t="s">
        <v>1152</v>
      </c>
    </row>
    <row r="8482" spans="1:3" x14ac:dyDescent="0.45">
      <c r="A8482" t="s">
        <v>4538</v>
      </c>
      <c r="B8482">
        <v>6.5</v>
      </c>
      <c r="C8482" t="s">
        <v>6200</v>
      </c>
    </row>
    <row r="8483" spans="1:3" x14ac:dyDescent="0.45">
      <c r="A8483" t="s">
        <v>4538</v>
      </c>
      <c r="B8483">
        <v>6.5</v>
      </c>
      <c r="C8483" t="s">
        <v>565</v>
      </c>
    </row>
    <row r="8484" spans="1:3" x14ac:dyDescent="0.45">
      <c r="A8484" t="s">
        <v>4538</v>
      </c>
      <c r="B8484">
        <v>6.5</v>
      </c>
      <c r="C8484" t="s">
        <v>6201</v>
      </c>
    </row>
    <row r="8485" spans="1:3" x14ac:dyDescent="0.45">
      <c r="A8485" t="s">
        <v>4538</v>
      </c>
      <c r="B8485">
        <v>6.5</v>
      </c>
      <c r="C8485" t="s">
        <v>6203</v>
      </c>
    </row>
    <row r="8486" spans="1:3" x14ac:dyDescent="0.45">
      <c r="A8486" t="s">
        <v>4538</v>
      </c>
      <c r="B8486">
        <v>6.5</v>
      </c>
      <c r="C8486" t="s">
        <v>3824</v>
      </c>
    </row>
    <row r="8487" spans="1:3" x14ac:dyDescent="0.45">
      <c r="A8487" t="s">
        <v>4539</v>
      </c>
      <c r="B8487">
        <v>6.2</v>
      </c>
      <c r="C8487" t="s">
        <v>451</v>
      </c>
    </row>
    <row r="8488" spans="1:3" x14ac:dyDescent="0.45">
      <c r="A8488" t="s">
        <v>4539</v>
      </c>
      <c r="B8488">
        <v>6.2</v>
      </c>
      <c r="C8488" t="s">
        <v>320</v>
      </c>
    </row>
    <row r="8489" spans="1:3" x14ac:dyDescent="0.45">
      <c r="A8489" t="s">
        <v>4539</v>
      </c>
      <c r="B8489">
        <v>6.2</v>
      </c>
      <c r="C8489" t="s">
        <v>3824</v>
      </c>
    </row>
    <row r="8490" spans="1:3" x14ac:dyDescent="0.45">
      <c r="A8490" t="s">
        <v>4539</v>
      </c>
      <c r="B8490">
        <v>6.2</v>
      </c>
      <c r="C8490" t="s">
        <v>3302</v>
      </c>
    </row>
    <row r="8491" spans="1:3" x14ac:dyDescent="0.45">
      <c r="A8491" t="s">
        <v>4540</v>
      </c>
      <c r="B8491">
        <v>6</v>
      </c>
      <c r="C8491" t="s">
        <v>2124</v>
      </c>
    </row>
    <row r="8492" spans="1:3" x14ac:dyDescent="0.45">
      <c r="A8492" t="s">
        <v>4540</v>
      </c>
      <c r="B8492">
        <v>6</v>
      </c>
      <c r="C8492" t="s">
        <v>6203</v>
      </c>
    </row>
    <row r="8493" spans="1:3" x14ac:dyDescent="0.45">
      <c r="A8493" t="s">
        <v>4540</v>
      </c>
      <c r="B8493">
        <v>6</v>
      </c>
      <c r="C8493" t="s">
        <v>3302</v>
      </c>
    </row>
    <row r="8494" spans="1:3" x14ac:dyDescent="0.45">
      <c r="A8494" t="s">
        <v>4541</v>
      </c>
      <c r="B8494">
        <v>6.3</v>
      </c>
      <c r="C8494" t="s">
        <v>2124</v>
      </c>
    </row>
    <row r="8495" spans="1:3" x14ac:dyDescent="0.45">
      <c r="A8495" t="s">
        <v>4541</v>
      </c>
      <c r="B8495">
        <v>6.3</v>
      </c>
      <c r="C8495" t="s">
        <v>6203</v>
      </c>
    </row>
    <row r="8496" spans="1:3" x14ac:dyDescent="0.45">
      <c r="A8496" t="s">
        <v>4541</v>
      </c>
      <c r="B8496">
        <v>6.3</v>
      </c>
      <c r="C8496" t="s">
        <v>3302</v>
      </c>
    </row>
    <row r="8497" spans="1:3" x14ac:dyDescent="0.45">
      <c r="A8497" t="s">
        <v>4543</v>
      </c>
      <c r="B8497">
        <v>5.8</v>
      </c>
      <c r="C8497" t="s">
        <v>565</v>
      </c>
    </row>
    <row r="8498" spans="1:3" x14ac:dyDescent="0.45">
      <c r="A8498" t="s">
        <v>4543</v>
      </c>
      <c r="B8498">
        <v>5.8</v>
      </c>
      <c r="C8498" t="s">
        <v>1152</v>
      </c>
    </row>
    <row r="8499" spans="1:3" x14ac:dyDescent="0.45">
      <c r="A8499" t="s">
        <v>4544</v>
      </c>
      <c r="B8499">
        <v>6.1</v>
      </c>
      <c r="C8499" t="s">
        <v>6199</v>
      </c>
    </row>
    <row r="8500" spans="1:3" x14ac:dyDescent="0.45">
      <c r="A8500" t="s">
        <v>4544</v>
      </c>
      <c r="B8500">
        <v>6.1</v>
      </c>
      <c r="C8500" t="s">
        <v>2124</v>
      </c>
    </row>
    <row r="8501" spans="1:3" x14ac:dyDescent="0.45">
      <c r="A8501" t="s">
        <v>4544</v>
      </c>
      <c r="B8501">
        <v>6.1</v>
      </c>
      <c r="C8501" t="s">
        <v>3302</v>
      </c>
    </row>
    <row r="8502" spans="1:3" x14ac:dyDescent="0.45">
      <c r="A8502" t="s">
        <v>4547</v>
      </c>
      <c r="B8502">
        <v>6.9</v>
      </c>
      <c r="C8502" t="s">
        <v>451</v>
      </c>
    </row>
    <row r="8503" spans="1:3" x14ac:dyDescent="0.45">
      <c r="A8503" t="s">
        <v>4547</v>
      </c>
      <c r="B8503">
        <v>6.9</v>
      </c>
      <c r="C8503" t="s">
        <v>565</v>
      </c>
    </row>
    <row r="8504" spans="1:3" x14ac:dyDescent="0.45">
      <c r="A8504" t="s">
        <v>4547</v>
      </c>
      <c r="B8504">
        <v>6.9</v>
      </c>
      <c r="C8504" t="s">
        <v>1152</v>
      </c>
    </row>
    <row r="8505" spans="1:3" x14ac:dyDescent="0.45">
      <c r="A8505" t="s">
        <v>4547</v>
      </c>
      <c r="B8505">
        <v>6.9</v>
      </c>
      <c r="C8505" t="s">
        <v>6209</v>
      </c>
    </row>
    <row r="8506" spans="1:3" x14ac:dyDescent="0.45">
      <c r="A8506" t="s">
        <v>4548</v>
      </c>
      <c r="B8506">
        <v>5.4</v>
      </c>
      <c r="C8506" t="s">
        <v>2124</v>
      </c>
    </row>
    <row r="8507" spans="1:3" x14ac:dyDescent="0.45">
      <c r="A8507" t="s">
        <v>4548</v>
      </c>
      <c r="B8507">
        <v>5.4</v>
      </c>
      <c r="C8507" t="s">
        <v>3824</v>
      </c>
    </row>
    <row r="8508" spans="1:3" x14ac:dyDescent="0.45">
      <c r="A8508" t="s">
        <v>4550</v>
      </c>
      <c r="B8508">
        <v>6.7</v>
      </c>
      <c r="C8508" t="s">
        <v>565</v>
      </c>
    </row>
    <row r="8509" spans="1:3" x14ac:dyDescent="0.45">
      <c r="A8509" t="s">
        <v>4550</v>
      </c>
      <c r="B8509">
        <v>6.7</v>
      </c>
      <c r="C8509" t="s">
        <v>1152</v>
      </c>
    </row>
    <row r="8510" spans="1:3" x14ac:dyDescent="0.45">
      <c r="A8510" t="s">
        <v>4550</v>
      </c>
      <c r="B8510">
        <v>6.7</v>
      </c>
      <c r="C8510" t="s">
        <v>6209</v>
      </c>
    </row>
    <row r="8511" spans="1:3" x14ac:dyDescent="0.45">
      <c r="A8511" t="s">
        <v>4550</v>
      </c>
      <c r="B8511">
        <v>6.7</v>
      </c>
      <c r="C8511" t="s">
        <v>5546</v>
      </c>
    </row>
    <row r="8512" spans="1:3" x14ac:dyDescent="0.45">
      <c r="A8512" t="s">
        <v>4551</v>
      </c>
      <c r="B8512">
        <v>7.4</v>
      </c>
      <c r="C8512" t="s">
        <v>320</v>
      </c>
    </row>
    <row r="8513" spans="1:3" x14ac:dyDescent="0.45">
      <c r="A8513" t="s">
        <v>4551</v>
      </c>
      <c r="B8513">
        <v>7.4</v>
      </c>
      <c r="C8513" t="s">
        <v>565</v>
      </c>
    </row>
    <row r="8514" spans="1:3" x14ac:dyDescent="0.45">
      <c r="A8514" t="s">
        <v>4551</v>
      </c>
      <c r="B8514">
        <v>7.4</v>
      </c>
      <c r="C8514" t="s">
        <v>1152</v>
      </c>
    </row>
    <row r="8515" spans="1:3" x14ac:dyDescent="0.45">
      <c r="A8515" t="s">
        <v>4551</v>
      </c>
      <c r="B8515">
        <v>7.4</v>
      </c>
      <c r="C8515" t="s">
        <v>6199</v>
      </c>
    </row>
    <row r="8516" spans="1:3" x14ac:dyDescent="0.45">
      <c r="A8516" t="s">
        <v>4553</v>
      </c>
      <c r="B8516">
        <v>5.6</v>
      </c>
      <c r="C8516" t="s">
        <v>565</v>
      </c>
    </row>
    <row r="8517" spans="1:3" x14ac:dyDescent="0.45">
      <c r="A8517" t="s">
        <v>4553</v>
      </c>
      <c r="B8517">
        <v>5.6</v>
      </c>
      <c r="C8517" t="s">
        <v>1152</v>
      </c>
    </row>
    <row r="8518" spans="1:3" x14ac:dyDescent="0.45">
      <c r="A8518" t="s">
        <v>4555</v>
      </c>
      <c r="B8518">
        <v>6.5</v>
      </c>
      <c r="C8518" t="s">
        <v>6199</v>
      </c>
    </row>
    <row r="8519" spans="1:3" x14ac:dyDescent="0.45">
      <c r="A8519" t="s">
        <v>4555</v>
      </c>
      <c r="B8519">
        <v>6.5</v>
      </c>
      <c r="C8519" t="s">
        <v>2124</v>
      </c>
    </row>
    <row r="8520" spans="1:3" x14ac:dyDescent="0.45">
      <c r="A8520" t="s">
        <v>4555</v>
      </c>
      <c r="B8520">
        <v>6.5</v>
      </c>
      <c r="C8520" t="s">
        <v>3824</v>
      </c>
    </row>
    <row r="8521" spans="1:3" x14ac:dyDescent="0.45">
      <c r="A8521" t="s">
        <v>4556</v>
      </c>
      <c r="B8521">
        <v>6.5</v>
      </c>
      <c r="C8521" t="s">
        <v>451</v>
      </c>
    </row>
    <row r="8522" spans="1:3" x14ac:dyDescent="0.45">
      <c r="A8522" t="s">
        <v>4556</v>
      </c>
      <c r="B8522">
        <v>6.5</v>
      </c>
      <c r="C8522" t="s">
        <v>3302</v>
      </c>
    </row>
    <row r="8523" spans="1:3" x14ac:dyDescent="0.45">
      <c r="A8523" t="s">
        <v>4557</v>
      </c>
      <c r="B8523">
        <v>5.8</v>
      </c>
      <c r="C8523" t="s">
        <v>451</v>
      </c>
    </row>
    <row r="8524" spans="1:3" x14ac:dyDescent="0.45">
      <c r="A8524" t="s">
        <v>4557</v>
      </c>
      <c r="B8524">
        <v>5.8</v>
      </c>
      <c r="C8524" t="s">
        <v>565</v>
      </c>
    </row>
    <row r="8525" spans="1:3" x14ac:dyDescent="0.45">
      <c r="A8525" t="s">
        <v>4557</v>
      </c>
      <c r="B8525">
        <v>5.8</v>
      </c>
      <c r="C8525" t="s">
        <v>6206</v>
      </c>
    </row>
    <row r="8526" spans="1:3" x14ac:dyDescent="0.45">
      <c r="A8526" t="s">
        <v>4558</v>
      </c>
      <c r="B8526">
        <v>5</v>
      </c>
      <c r="C8526" t="s">
        <v>1152</v>
      </c>
    </row>
    <row r="8527" spans="1:3" x14ac:dyDescent="0.45">
      <c r="A8527" t="s">
        <v>4558</v>
      </c>
      <c r="B8527">
        <v>5</v>
      </c>
      <c r="C8527" t="s">
        <v>3302</v>
      </c>
    </row>
    <row r="8528" spans="1:3" x14ac:dyDescent="0.45">
      <c r="A8528" t="s">
        <v>4560</v>
      </c>
      <c r="B8528">
        <v>5.5</v>
      </c>
      <c r="C8528" t="s">
        <v>565</v>
      </c>
    </row>
    <row r="8529" spans="1:3" x14ac:dyDescent="0.45">
      <c r="A8529" t="s">
        <v>4560</v>
      </c>
      <c r="B8529">
        <v>5.5</v>
      </c>
      <c r="C8529" t="s">
        <v>5546</v>
      </c>
    </row>
    <row r="8530" spans="1:3" x14ac:dyDescent="0.45">
      <c r="A8530" t="s">
        <v>4561</v>
      </c>
      <c r="B8530">
        <v>6.5</v>
      </c>
      <c r="C8530" t="s">
        <v>565</v>
      </c>
    </row>
    <row r="8531" spans="1:3" x14ac:dyDescent="0.45">
      <c r="A8531" t="s">
        <v>4561</v>
      </c>
      <c r="B8531">
        <v>6.5</v>
      </c>
      <c r="C8531" t="s">
        <v>5546</v>
      </c>
    </row>
    <row r="8532" spans="1:3" x14ac:dyDescent="0.45">
      <c r="A8532" t="s">
        <v>4562</v>
      </c>
      <c r="B8532">
        <v>7.2</v>
      </c>
      <c r="C8532" t="s">
        <v>6206</v>
      </c>
    </row>
    <row r="8533" spans="1:3" x14ac:dyDescent="0.45">
      <c r="A8533" t="s">
        <v>4562</v>
      </c>
      <c r="B8533">
        <v>7.2</v>
      </c>
      <c r="C8533" t="s">
        <v>1152</v>
      </c>
    </row>
    <row r="8534" spans="1:3" x14ac:dyDescent="0.45">
      <c r="A8534" t="s">
        <v>4564</v>
      </c>
      <c r="B8534">
        <v>5.2</v>
      </c>
      <c r="C8534" t="s">
        <v>2124</v>
      </c>
    </row>
    <row r="8535" spans="1:3" x14ac:dyDescent="0.45">
      <c r="A8535" t="s">
        <v>4564</v>
      </c>
      <c r="B8535">
        <v>5.2</v>
      </c>
      <c r="C8535" t="s">
        <v>6203</v>
      </c>
    </row>
    <row r="8536" spans="1:3" x14ac:dyDescent="0.45">
      <c r="A8536" t="s">
        <v>4564</v>
      </c>
      <c r="B8536">
        <v>5.2</v>
      </c>
      <c r="C8536" t="s">
        <v>3302</v>
      </c>
    </row>
    <row r="8537" spans="1:3" x14ac:dyDescent="0.45">
      <c r="A8537" t="s">
        <v>4566</v>
      </c>
      <c r="B8537">
        <v>5.7</v>
      </c>
      <c r="C8537" t="s">
        <v>1152</v>
      </c>
    </row>
    <row r="8538" spans="1:3" x14ac:dyDescent="0.45">
      <c r="A8538" t="s">
        <v>4566</v>
      </c>
      <c r="B8538">
        <v>5.7</v>
      </c>
      <c r="C8538" t="s">
        <v>6209</v>
      </c>
    </row>
    <row r="8539" spans="1:3" x14ac:dyDescent="0.45">
      <c r="A8539" t="s">
        <v>4567</v>
      </c>
      <c r="B8539">
        <v>4.7</v>
      </c>
      <c r="C8539" t="s">
        <v>2124</v>
      </c>
    </row>
    <row r="8540" spans="1:3" x14ac:dyDescent="0.45">
      <c r="A8540" t="s">
        <v>4567</v>
      </c>
      <c r="B8540">
        <v>4.7</v>
      </c>
      <c r="C8540" t="s">
        <v>6203</v>
      </c>
    </row>
    <row r="8541" spans="1:3" x14ac:dyDescent="0.45">
      <c r="A8541" t="s">
        <v>4567</v>
      </c>
      <c r="B8541">
        <v>4.7</v>
      </c>
      <c r="C8541" t="s">
        <v>3302</v>
      </c>
    </row>
    <row r="8542" spans="1:3" x14ac:dyDescent="0.45">
      <c r="A8542" t="s">
        <v>4569</v>
      </c>
      <c r="B8542">
        <v>5.9</v>
      </c>
      <c r="C8542" t="s">
        <v>6203</v>
      </c>
    </row>
    <row r="8543" spans="1:3" x14ac:dyDescent="0.45">
      <c r="A8543" t="s">
        <v>4569</v>
      </c>
      <c r="B8543">
        <v>5.9</v>
      </c>
      <c r="C8543" t="s">
        <v>3824</v>
      </c>
    </row>
    <row r="8544" spans="1:3" x14ac:dyDescent="0.45">
      <c r="A8544" t="s">
        <v>4569</v>
      </c>
      <c r="B8544">
        <v>5.9</v>
      </c>
      <c r="C8544" t="s">
        <v>3302</v>
      </c>
    </row>
    <row r="8545" spans="1:3" x14ac:dyDescent="0.45">
      <c r="A8545" t="s">
        <v>4570</v>
      </c>
      <c r="B8545">
        <v>6.8</v>
      </c>
      <c r="C8545" t="s">
        <v>565</v>
      </c>
    </row>
    <row r="8546" spans="1:3" x14ac:dyDescent="0.45">
      <c r="A8546" t="s">
        <v>4570</v>
      </c>
      <c r="B8546">
        <v>6.8</v>
      </c>
      <c r="C8546" t="s">
        <v>1152</v>
      </c>
    </row>
    <row r="8547" spans="1:3" x14ac:dyDescent="0.45">
      <c r="A8547" t="s">
        <v>4570</v>
      </c>
      <c r="B8547">
        <v>6.8</v>
      </c>
      <c r="C8547" t="s">
        <v>6209</v>
      </c>
    </row>
    <row r="8548" spans="1:3" x14ac:dyDescent="0.45">
      <c r="A8548" t="s">
        <v>4572</v>
      </c>
      <c r="B8548">
        <v>5.9</v>
      </c>
      <c r="C8548" t="s">
        <v>1152</v>
      </c>
    </row>
    <row r="8549" spans="1:3" x14ac:dyDescent="0.45">
      <c r="A8549" t="s">
        <v>4572</v>
      </c>
      <c r="B8549">
        <v>5.9</v>
      </c>
      <c r="C8549" t="s">
        <v>3302</v>
      </c>
    </row>
    <row r="8550" spans="1:3" x14ac:dyDescent="0.45">
      <c r="A8550" t="s">
        <v>4574</v>
      </c>
      <c r="B8550">
        <v>7.7</v>
      </c>
      <c r="C8550" t="s">
        <v>565</v>
      </c>
    </row>
    <row r="8551" spans="1:3" x14ac:dyDescent="0.45">
      <c r="A8551" t="s">
        <v>4574</v>
      </c>
      <c r="B8551">
        <v>7.7</v>
      </c>
      <c r="C8551" t="s">
        <v>1152</v>
      </c>
    </row>
    <row r="8552" spans="1:3" x14ac:dyDescent="0.45">
      <c r="A8552" t="s">
        <v>4575</v>
      </c>
      <c r="B8552">
        <v>4.4000000000000004</v>
      </c>
      <c r="C8552" t="s">
        <v>451</v>
      </c>
    </row>
    <row r="8553" spans="1:3" x14ac:dyDescent="0.45">
      <c r="A8553" t="s">
        <v>4575</v>
      </c>
      <c r="B8553">
        <v>4.4000000000000004</v>
      </c>
      <c r="C8553" t="s">
        <v>3824</v>
      </c>
    </row>
    <row r="8554" spans="1:3" x14ac:dyDescent="0.45">
      <c r="A8554" t="s">
        <v>4575</v>
      </c>
      <c r="B8554">
        <v>4.4000000000000004</v>
      </c>
      <c r="C8554" t="s">
        <v>3302</v>
      </c>
    </row>
    <row r="8555" spans="1:3" x14ac:dyDescent="0.45">
      <c r="A8555" t="s">
        <v>4576</v>
      </c>
      <c r="B8555">
        <v>6.6</v>
      </c>
      <c r="C8555" t="s">
        <v>565</v>
      </c>
    </row>
    <row r="8556" spans="1:3" x14ac:dyDescent="0.45">
      <c r="A8556" t="s">
        <v>4576</v>
      </c>
      <c r="B8556">
        <v>6.6</v>
      </c>
      <c r="C8556" t="s">
        <v>1152</v>
      </c>
    </row>
    <row r="8557" spans="1:3" x14ac:dyDescent="0.45">
      <c r="A8557" t="s">
        <v>4578</v>
      </c>
      <c r="B8557">
        <v>6.7</v>
      </c>
      <c r="C8557" t="s">
        <v>1152</v>
      </c>
    </row>
    <row r="8558" spans="1:3" x14ac:dyDescent="0.45">
      <c r="A8558" t="s">
        <v>4578</v>
      </c>
      <c r="B8558">
        <v>6.7</v>
      </c>
      <c r="C8558" t="s">
        <v>6201</v>
      </c>
    </row>
    <row r="8559" spans="1:3" x14ac:dyDescent="0.45">
      <c r="A8559" t="s">
        <v>4579</v>
      </c>
      <c r="B8559">
        <v>5.5</v>
      </c>
      <c r="C8559" t="s">
        <v>565</v>
      </c>
    </row>
    <row r="8560" spans="1:3" x14ac:dyDescent="0.45">
      <c r="A8560" t="s">
        <v>4579</v>
      </c>
      <c r="B8560">
        <v>5.5</v>
      </c>
      <c r="C8560" t="s">
        <v>6201</v>
      </c>
    </row>
    <row r="8561" spans="1:3" x14ac:dyDescent="0.45">
      <c r="A8561" t="s">
        <v>4579</v>
      </c>
      <c r="B8561">
        <v>5.5</v>
      </c>
      <c r="C8561" t="s">
        <v>5546</v>
      </c>
    </row>
    <row r="8562" spans="1:3" x14ac:dyDescent="0.45">
      <c r="A8562" t="s">
        <v>4580</v>
      </c>
      <c r="B8562">
        <v>6.5</v>
      </c>
      <c r="C8562" t="s">
        <v>1152</v>
      </c>
    </row>
    <row r="8563" spans="1:3" x14ac:dyDescent="0.45">
      <c r="A8563" t="s">
        <v>4580</v>
      </c>
      <c r="B8563">
        <v>6.5</v>
      </c>
      <c r="C8563" t="s">
        <v>6209</v>
      </c>
    </row>
    <row r="8564" spans="1:3" x14ac:dyDescent="0.45">
      <c r="A8564" t="s">
        <v>4580</v>
      </c>
      <c r="B8564">
        <v>6.5</v>
      </c>
      <c r="C8564" t="s">
        <v>5546</v>
      </c>
    </row>
    <row r="8565" spans="1:3" x14ac:dyDescent="0.45">
      <c r="A8565" t="s">
        <v>4581</v>
      </c>
      <c r="B8565">
        <v>6.2</v>
      </c>
      <c r="C8565" t="s">
        <v>451</v>
      </c>
    </row>
    <row r="8566" spans="1:3" x14ac:dyDescent="0.45">
      <c r="A8566" t="s">
        <v>4581</v>
      </c>
      <c r="B8566">
        <v>6.2</v>
      </c>
      <c r="C8566" t="s">
        <v>565</v>
      </c>
    </row>
    <row r="8567" spans="1:3" x14ac:dyDescent="0.45">
      <c r="A8567" t="s">
        <v>4582</v>
      </c>
      <c r="B8567">
        <v>7.1</v>
      </c>
      <c r="C8567" t="s">
        <v>565</v>
      </c>
    </row>
    <row r="8568" spans="1:3" x14ac:dyDescent="0.45">
      <c r="A8568" t="s">
        <v>4582</v>
      </c>
      <c r="B8568">
        <v>7.1</v>
      </c>
      <c r="C8568" t="s">
        <v>2124</v>
      </c>
    </row>
    <row r="8569" spans="1:3" x14ac:dyDescent="0.45">
      <c r="A8569" t="s">
        <v>4582</v>
      </c>
      <c r="B8569">
        <v>7.1</v>
      </c>
      <c r="C8569" t="s">
        <v>3824</v>
      </c>
    </row>
    <row r="8570" spans="1:3" x14ac:dyDescent="0.45">
      <c r="A8570" t="s">
        <v>4584</v>
      </c>
      <c r="B8570">
        <v>6.1</v>
      </c>
      <c r="C8570" t="s">
        <v>2124</v>
      </c>
    </row>
    <row r="8571" spans="1:3" x14ac:dyDescent="0.45">
      <c r="A8571" t="s">
        <v>4584</v>
      </c>
      <c r="B8571">
        <v>6.1</v>
      </c>
      <c r="C8571" t="s">
        <v>3302</v>
      </c>
    </row>
    <row r="8572" spans="1:3" x14ac:dyDescent="0.45">
      <c r="A8572" t="s">
        <v>4586</v>
      </c>
      <c r="B8572">
        <v>6</v>
      </c>
      <c r="C8572" t="s">
        <v>451</v>
      </c>
    </row>
    <row r="8573" spans="1:3" x14ac:dyDescent="0.45">
      <c r="A8573" t="s">
        <v>4586</v>
      </c>
      <c r="B8573">
        <v>6</v>
      </c>
      <c r="C8573" t="s">
        <v>6206</v>
      </c>
    </row>
    <row r="8574" spans="1:3" x14ac:dyDescent="0.45">
      <c r="A8574" t="s">
        <v>4586</v>
      </c>
      <c r="B8574">
        <v>6</v>
      </c>
      <c r="C8574" t="s">
        <v>1152</v>
      </c>
    </row>
    <row r="8575" spans="1:3" x14ac:dyDescent="0.45">
      <c r="A8575" t="s">
        <v>4586</v>
      </c>
      <c r="B8575">
        <v>6</v>
      </c>
      <c r="C8575" t="s">
        <v>6203</v>
      </c>
    </row>
    <row r="8576" spans="1:3" x14ac:dyDescent="0.45">
      <c r="A8576" t="s">
        <v>4586</v>
      </c>
      <c r="B8576">
        <v>6</v>
      </c>
      <c r="C8576" t="s">
        <v>3302</v>
      </c>
    </row>
    <row r="8577" spans="1:3" x14ac:dyDescent="0.45">
      <c r="A8577" t="s">
        <v>4587</v>
      </c>
      <c r="B8577">
        <v>7.4</v>
      </c>
      <c r="C8577" t="s">
        <v>1152</v>
      </c>
    </row>
    <row r="8578" spans="1:3" x14ac:dyDescent="0.45">
      <c r="A8578" t="s">
        <v>4589</v>
      </c>
      <c r="B8578">
        <v>5.9</v>
      </c>
      <c r="C8578" t="s">
        <v>565</v>
      </c>
    </row>
    <row r="8579" spans="1:3" x14ac:dyDescent="0.45">
      <c r="A8579" t="s">
        <v>4589</v>
      </c>
      <c r="B8579">
        <v>5.9</v>
      </c>
      <c r="C8579" t="s">
        <v>6206</v>
      </c>
    </row>
    <row r="8580" spans="1:3" x14ac:dyDescent="0.45">
      <c r="A8580" t="s">
        <v>4591</v>
      </c>
      <c r="B8580">
        <v>4.0999999999999996</v>
      </c>
      <c r="C8580" t="s">
        <v>23</v>
      </c>
    </row>
    <row r="8581" spans="1:3" x14ac:dyDescent="0.45">
      <c r="A8581" t="s">
        <v>4591</v>
      </c>
      <c r="B8581">
        <v>4.0999999999999996</v>
      </c>
      <c r="C8581" t="s">
        <v>6209</v>
      </c>
    </row>
    <row r="8582" spans="1:3" x14ac:dyDescent="0.45">
      <c r="A8582" t="s">
        <v>4593</v>
      </c>
      <c r="B8582">
        <v>5.9</v>
      </c>
      <c r="C8582" t="s">
        <v>320</v>
      </c>
    </row>
    <row r="8583" spans="1:3" x14ac:dyDescent="0.45">
      <c r="A8583" t="s">
        <v>4593</v>
      </c>
      <c r="B8583">
        <v>5.9</v>
      </c>
      <c r="C8583" t="s">
        <v>6200</v>
      </c>
    </row>
    <row r="8584" spans="1:3" x14ac:dyDescent="0.45">
      <c r="A8584" t="s">
        <v>4593</v>
      </c>
      <c r="B8584">
        <v>5.9</v>
      </c>
      <c r="C8584" t="s">
        <v>565</v>
      </c>
    </row>
    <row r="8585" spans="1:3" x14ac:dyDescent="0.45">
      <c r="A8585" t="s">
        <v>4593</v>
      </c>
      <c r="B8585">
        <v>5.9</v>
      </c>
      <c r="C8585" t="s">
        <v>6201</v>
      </c>
    </row>
    <row r="8586" spans="1:3" x14ac:dyDescent="0.45">
      <c r="A8586" t="s">
        <v>4594</v>
      </c>
      <c r="B8586">
        <v>7</v>
      </c>
      <c r="C8586" t="s">
        <v>6208</v>
      </c>
    </row>
    <row r="8587" spans="1:3" x14ac:dyDescent="0.45">
      <c r="A8587" t="s">
        <v>4594</v>
      </c>
      <c r="B8587">
        <v>7</v>
      </c>
      <c r="C8587" t="s">
        <v>1152</v>
      </c>
    </row>
    <row r="8588" spans="1:3" x14ac:dyDescent="0.45">
      <c r="A8588" t="s">
        <v>4595</v>
      </c>
      <c r="B8588">
        <v>6.8</v>
      </c>
      <c r="C8588" t="s">
        <v>565</v>
      </c>
    </row>
    <row r="8589" spans="1:3" x14ac:dyDescent="0.45">
      <c r="A8589" t="s">
        <v>4595</v>
      </c>
      <c r="B8589">
        <v>6.8</v>
      </c>
      <c r="C8589" t="s">
        <v>6206</v>
      </c>
    </row>
    <row r="8590" spans="1:3" x14ac:dyDescent="0.45">
      <c r="A8590" t="s">
        <v>4595</v>
      </c>
      <c r="B8590">
        <v>6.8</v>
      </c>
      <c r="C8590" t="s">
        <v>1152</v>
      </c>
    </row>
    <row r="8591" spans="1:3" x14ac:dyDescent="0.45">
      <c r="A8591" t="s">
        <v>4595</v>
      </c>
      <c r="B8591">
        <v>6.8</v>
      </c>
      <c r="C8591" t="s">
        <v>3302</v>
      </c>
    </row>
    <row r="8592" spans="1:3" x14ac:dyDescent="0.45">
      <c r="A8592" t="s">
        <v>4597</v>
      </c>
      <c r="B8592">
        <v>7.4</v>
      </c>
      <c r="C8592" t="s">
        <v>1152</v>
      </c>
    </row>
    <row r="8593" spans="1:3" x14ac:dyDescent="0.45">
      <c r="A8593" t="s">
        <v>4597</v>
      </c>
      <c r="B8593">
        <v>7.4</v>
      </c>
      <c r="C8593" t="s">
        <v>5546</v>
      </c>
    </row>
    <row r="8594" spans="1:3" x14ac:dyDescent="0.45">
      <c r="A8594" t="s">
        <v>4599</v>
      </c>
      <c r="B8594">
        <v>7.1</v>
      </c>
      <c r="C8594" t="s">
        <v>6203</v>
      </c>
    </row>
    <row r="8595" spans="1:3" x14ac:dyDescent="0.45">
      <c r="A8595" t="s">
        <v>4599</v>
      </c>
      <c r="B8595">
        <v>7.1</v>
      </c>
      <c r="C8595" t="s">
        <v>3302</v>
      </c>
    </row>
    <row r="8596" spans="1:3" x14ac:dyDescent="0.45">
      <c r="A8596" t="s">
        <v>4601</v>
      </c>
      <c r="B8596">
        <v>7</v>
      </c>
      <c r="C8596" t="s">
        <v>320</v>
      </c>
    </row>
    <row r="8597" spans="1:3" x14ac:dyDescent="0.45">
      <c r="A8597" t="s">
        <v>4601</v>
      </c>
      <c r="B8597">
        <v>7</v>
      </c>
      <c r="C8597" t="s">
        <v>1152</v>
      </c>
    </row>
    <row r="8598" spans="1:3" x14ac:dyDescent="0.45">
      <c r="A8598" t="s">
        <v>4602</v>
      </c>
      <c r="B8598">
        <v>5.8</v>
      </c>
      <c r="C8598" t="s">
        <v>565</v>
      </c>
    </row>
    <row r="8599" spans="1:3" x14ac:dyDescent="0.45">
      <c r="A8599" t="s">
        <v>4602</v>
      </c>
      <c r="B8599">
        <v>5.8</v>
      </c>
      <c r="C8599" t="s">
        <v>5546</v>
      </c>
    </row>
    <row r="8600" spans="1:3" x14ac:dyDescent="0.45">
      <c r="A8600" t="s">
        <v>4603</v>
      </c>
      <c r="B8600">
        <v>7.8</v>
      </c>
      <c r="C8600" t="s">
        <v>565</v>
      </c>
    </row>
    <row r="8601" spans="1:3" x14ac:dyDescent="0.45">
      <c r="A8601" t="s">
        <v>4606</v>
      </c>
      <c r="B8601">
        <v>6.5</v>
      </c>
      <c r="C8601" t="s">
        <v>565</v>
      </c>
    </row>
    <row r="8602" spans="1:3" x14ac:dyDescent="0.45">
      <c r="A8602" t="s">
        <v>4606</v>
      </c>
      <c r="B8602">
        <v>6.5</v>
      </c>
      <c r="C8602" t="s">
        <v>5546</v>
      </c>
    </row>
    <row r="8603" spans="1:3" x14ac:dyDescent="0.45">
      <c r="A8603" t="s">
        <v>4606</v>
      </c>
      <c r="B8603">
        <v>6.5</v>
      </c>
      <c r="C8603" t="s">
        <v>3302</v>
      </c>
    </row>
    <row r="8604" spans="1:3" x14ac:dyDescent="0.45">
      <c r="A8604" t="s">
        <v>4608</v>
      </c>
      <c r="B8604">
        <v>7</v>
      </c>
      <c r="C8604" t="s">
        <v>6208</v>
      </c>
    </row>
    <row r="8605" spans="1:3" x14ac:dyDescent="0.45">
      <c r="A8605" t="s">
        <v>4608</v>
      </c>
      <c r="B8605">
        <v>7</v>
      </c>
      <c r="C8605" t="s">
        <v>6206</v>
      </c>
    </row>
    <row r="8606" spans="1:3" x14ac:dyDescent="0.45">
      <c r="A8606" t="s">
        <v>4608</v>
      </c>
      <c r="B8606">
        <v>7</v>
      </c>
      <c r="C8606" t="s">
        <v>1152</v>
      </c>
    </row>
    <row r="8607" spans="1:3" x14ac:dyDescent="0.45">
      <c r="A8607" t="s">
        <v>4608</v>
      </c>
      <c r="B8607">
        <v>7</v>
      </c>
      <c r="C8607" t="s">
        <v>5546</v>
      </c>
    </row>
    <row r="8608" spans="1:3" x14ac:dyDescent="0.45">
      <c r="A8608" t="s">
        <v>4609</v>
      </c>
      <c r="B8608">
        <v>6.3</v>
      </c>
      <c r="C8608" t="s">
        <v>565</v>
      </c>
    </row>
    <row r="8609" spans="1:3" x14ac:dyDescent="0.45">
      <c r="A8609" t="s">
        <v>4609</v>
      </c>
      <c r="B8609">
        <v>6.3</v>
      </c>
      <c r="C8609" t="s">
        <v>6206</v>
      </c>
    </row>
    <row r="8610" spans="1:3" x14ac:dyDescent="0.45">
      <c r="A8610" t="s">
        <v>4609</v>
      </c>
      <c r="B8610">
        <v>6.3</v>
      </c>
      <c r="C8610" t="s">
        <v>3302</v>
      </c>
    </row>
    <row r="8611" spans="1:3" x14ac:dyDescent="0.45">
      <c r="A8611" t="s">
        <v>4610</v>
      </c>
      <c r="B8611">
        <v>5.3</v>
      </c>
      <c r="C8611" t="s">
        <v>565</v>
      </c>
    </row>
    <row r="8612" spans="1:3" x14ac:dyDescent="0.45">
      <c r="A8612" t="s">
        <v>4610</v>
      </c>
      <c r="B8612">
        <v>5.3</v>
      </c>
      <c r="C8612" t="s">
        <v>5546</v>
      </c>
    </row>
    <row r="8613" spans="1:3" x14ac:dyDescent="0.45">
      <c r="A8613" t="s">
        <v>4611</v>
      </c>
      <c r="B8613">
        <v>5.5</v>
      </c>
      <c r="C8613" t="s">
        <v>451</v>
      </c>
    </row>
    <row r="8614" spans="1:3" x14ac:dyDescent="0.45">
      <c r="A8614" t="s">
        <v>4611</v>
      </c>
      <c r="B8614">
        <v>5.5</v>
      </c>
      <c r="C8614" t="s">
        <v>565</v>
      </c>
    </row>
    <row r="8615" spans="1:3" x14ac:dyDescent="0.45">
      <c r="A8615" t="s">
        <v>4611</v>
      </c>
      <c r="B8615">
        <v>5.5</v>
      </c>
      <c r="C8615" t="s">
        <v>5546</v>
      </c>
    </row>
    <row r="8616" spans="1:3" x14ac:dyDescent="0.45">
      <c r="A8616" t="s">
        <v>4612</v>
      </c>
      <c r="B8616">
        <v>7.4</v>
      </c>
      <c r="C8616" t="s">
        <v>6206</v>
      </c>
    </row>
    <row r="8617" spans="1:3" x14ac:dyDescent="0.45">
      <c r="A8617" t="s">
        <v>4612</v>
      </c>
      <c r="B8617">
        <v>7.4</v>
      </c>
      <c r="C8617" t="s">
        <v>1152</v>
      </c>
    </row>
    <row r="8618" spans="1:3" x14ac:dyDescent="0.45">
      <c r="A8618" t="s">
        <v>4612</v>
      </c>
      <c r="B8618">
        <v>7.4</v>
      </c>
      <c r="C8618" t="s">
        <v>3302</v>
      </c>
    </row>
    <row r="8619" spans="1:3" x14ac:dyDescent="0.45">
      <c r="A8619" t="s">
        <v>4613</v>
      </c>
      <c r="B8619">
        <v>4.3</v>
      </c>
      <c r="C8619" t="s">
        <v>565</v>
      </c>
    </row>
    <row r="8620" spans="1:3" x14ac:dyDescent="0.45">
      <c r="A8620" t="s">
        <v>4615</v>
      </c>
      <c r="B8620">
        <v>5.2</v>
      </c>
      <c r="C8620" t="s">
        <v>565</v>
      </c>
    </row>
    <row r="8621" spans="1:3" x14ac:dyDescent="0.45">
      <c r="A8621" t="s">
        <v>4615</v>
      </c>
      <c r="B8621">
        <v>5.2</v>
      </c>
      <c r="C8621" t="s">
        <v>6199</v>
      </c>
    </row>
    <row r="8622" spans="1:3" x14ac:dyDescent="0.45">
      <c r="A8622" t="s">
        <v>4615</v>
      </c>
      <c r="B8622">
        <v>5.2</v>
      </c>
      <c r="C8622" t="s">
        <v>5546</v>
      </c>
    </row>
    <row r="8623" spans="1:3" x14ac:dyDescent="0.45">
      <c r="A8623" t="s">
        <v>4618</v>
      </c>
      <c r="B8623">
        <v>6.7</v>
      </c>
      <c r="C8623" t="s">
        <v>320</v>
      </c>
    </row>
    <row r="8624" spans="1:3" x14ac:dyDescent="0.45">
      <c r="A8624" t="s">
        <v>4618</v>
      </c>
      <c r="B8624">
        <v>6.7</v>
      </c>
      <c r="C8624" t="s">
        <v>565</v>
      </c>
    </row>
    <row r="8625" spans="1:3" x14ac:dyDescent="0.45">
      <c r="A8625" t="s">
        <v>4618</v>
      </c>
      <c r="B8625">
        <v>6.7</v>
      </c>
      <c r="C8625" t="s">
        <v>1152</v>
      </c>
    </row>
    <row r="8626" spans="1:3" x14ac:dyDescent="0.45">
      <c r="A8626" t="s">
        <v>4618</v>
      </c>
      <c r="B8626">
        <v>6.7</v>
      </c>
      <c r="C8626" t="s">
        <v>5546</v>
      </c>
    </row>
    <row r="8627" spans="1:3" x14ac:dyDescent="0.45">
      <c r="A8627" t="s">
        <v>4618</v>
      </c>
      <c r="B8627">
        <v>6.7</v>
      </c>
      <c r="C8627" t="s">
        <v>3824</v>
      </c>
    </row>
    <row r="8628" spans="1:3" x14ac:dyDescent="0.45">
      <c r="A8628" t="s">
        <v>4619</v>
      </c>
      <c r="B8628">
        <v>8.6</v>
      </c>
      <c r="C8628" t="s">
        <v>6206</v>
      </c>
    </row>
    <row r="8629" spans="1:3" x14ac:dyDescent="0.45">
      <c r="A8629" t="s">
        <v>4619</v>
      </c>
      <c r="B8629">
        <v>8.6</v>
      </c>
      <c r="C8629" t="s">
        <v>1152</v>
      </c>
    </row>
    <row r="8630" spans="1:3" x14ac:dyDescent="0.45">
      <c r="A8630" t="s">
        <v>4621</v>
      </c>
      <c r="B8630">
        <v>6.1</v>
      </c>
      <c r="C8630" t="s">
        <v>451</v>
      </c>
    </row>
    <row r="8631" spans="1:3" x14ac:dyDescent="0.45">
      <c r="A8631" t="s">
        <v>4621</v>
      </c>
      <c r="B8631">
        <v>6.1</v>
      </c>
      <c r="C8631" t="s">
        <v>2124</v>
      </c>
    </row>
    <row r="8632" spans="1:3" x14ac:dyDescent="0.45">
      <c r="A8632" t="s">
        <v>4621</v>
      </c>
      <c r="B8632">
        <v>6.1</v>
      </c>
      <c r="C8632" t="s">
        <v>3302</v>
      </c>
    </row>
    <row r="8633" spans="1:3" x14ac:dyDescent="0.45">
      <c r="A8633" t="s">
        <v>4623</v>
      </c>
      <c r="B8633">
        <v>5.8</v>
      </c>
      <c r="C8633" t="s">
        <v>6200</v>
      </c>
    </row>
    <row r="8634" spans="1:3" x14ac:dyDescent="0.45">
      <c r="A8634" t="s">
        <v>4623</v>
      </c>
      <c r="B8634">
        <v>5.8</v>
      </c>
      <c r="C8634" t="s">
        <v>565</v>
      </c>
    </row>
    <row r="8635" spans="1:3" x14ac:dyDescent="0.45">
      <c r="A8635" t="s">
        <v>4623</v>
      </c>
      <c r="B8635">
        <v>5.8</v>
      </c>
      <c r="C8635" t="s">
        <v>6201</v>
      </c>
    </row>
    <row r="8636" spans="1:3" x14ac:dyDescent="0.45">
      <c r="A8636" t="s">
        <v>4623</v>
      </c>
      <c r="B8636">
        <v>5.8</v>
      </c>
      <c r="C8636" t="s">
        <v>6199</v>
      </c>
    </row>
    <row r="8637" spans="1:3" x14ac:dyDescent="0.45">
      <c r="A8637" t="s">
        <v>4623</v>
      </c>
      <c r="B8637">
        <v>5.8</v>
      </c>
      <c r="C8637" t="s">
        <v>6202</v>
      </c>
    </row>
    <row r="8638" spans="1:3" x14ac:dyDescent="0.45">
      <c r="A8638" t="s">
        <v>4626</v>
      </c>
      <c r="B8638">
        <v>7.7</v>
      </c>
      <c r="C8638" t="s">
        <v>1152</v>
      </c>
    </row>
    <row r="8639" spans="1:3" x14ac:dyDescent="0.45">
      <c r="A8639" t="s">
        <v>4626</v>
      </c>
      <c r="B8639">
        <v>7.7</v>
      </c>
      <c r="C8639" t="s">
        <v>6209</v>
      </c>
    </row>
    <row r="8640" spans="1:3" x14ac:dyDescent="0.45">
      <c r="A8640" t="s">
        <v>4626</v>
      </c>
      <c r="B8640">
        <v>7.7</v>
      </c>
      <c r="C8640" t="s">
        <v>6203</v>
      </c>
    </row>
    <row r="8641" spans="1:3" x14ac:dyDescent="0.45">
      <c r="A8641" t="s">
        <v>4626</v>
      </c>
      <c r="B8641">
        <v>7.7</v>
      </c>
      <c r="C8641" t="s">
        <v>5546</v>
      </c>
    </row>
    <row r="8642" spans="1:3" x14ac:dyDescent="0.45">
      <c r="A8642" t="s">
        <v>4627</v>
      </c>
      <c r="B8642">
        <v>8</v>
      </c>
      <c r="C8642" t="s">
        <v>6208</v>
      </c>
    </row>
    <row r="8643" spans="1:3" x14ac:dyDescent="0.45">
      <c r="A8643" t="s">
        <v>4627</v>
      </c>
      <c r="B8643">
        <v>8</v>
      </c>
      <c r="C8643" t="s">
        <v>1152</v>
      </c>
    </row>
    <row r="8644" spans="1:3" x14ac:dyDescent="0.45">
      <c r="A8644" t="s">
        <v>4630</v>
      </c>
      <c r="B8644">
        <v>5.6</v>
      </c>
      <c r="C8644" t="s">
        <v>451</v>
      </c>
    </row>
    <row r="8645" spans="1:3" x14ac:dyDescent="0.45">
      <c r="A8645" t="s">
        <v>4630</v>
      </c>
      <c r="B8645">
        <v>5.6</v>
      </c>
      <c r="C8645" t="s">
        <v>6206</v>
      </c>
    </row>
    <row r="8646" spans="1:3" x14ac:dyDescent="0.45">
      <c r="A8646" t="s">
        <v>4630</v>
      </c>
      <c r="B8646">
        <v>5.6</v>
      </c>
      <c r="C8646" t="s">
        <v>1152</v>
      </c>
    </row>
    <row r="8647" spans="1:3" x14ac:dyDescent="0.45">
      <c r="A8647" t="s">
        <v>4632</v>
      </c>
      <c r="B8647">
        <v>6.7</v>
      </c>
      <c r="C8647" t="s">
        <v>565</v>
      </c>
    </row>
    <row r="8648" spans="1:3" x14ac:dyDescent="0.45">
      <c r="A8648" t="s">
        <v>4632</v>
      </c>
      <c r="B8648">
        <v>6.7</v>
      </c>
      <c r="C8648" t="s">
        <v>1152</v>
      </c>
    </row>
    <row r="8649" spans="1:3" x14ac:dyDescent="0.45">
      <c r="A8649" t="s">
        <v>4634</v>
      </c>
      <c r="B8649">
        <v>6.6</v>
      </c>
      <c r="C8649" t="s">
        <v>1152</v>
      </c>
    </row>
    <row r="8650" spans="1:3" x14ac:dyDescent="0.45">
      <c r="A8650" t="s">
        <v>4636</v>
      </c>
      <c r="B8650">
        <v>4.0999999999999996</v>
      </c>
      <c r="C8650" t="s">
        <v>565</v>
      </c>
    </row>
    <row r="8651" spans="1:3" x14ac:dyDescent="0.45">
      <c r="A8651" t="s">
        <v>4636</v>
      </c>
      <c r="B8651">
        <v>4.0999999999999996</v>
      </c>
      <c r="C8651" t="s">
        <v>6201</v>
      </c>
    </row>
    <row r="8652" spans="1:3" x14ac:dyDescent="0.45">
      <c r="A8652" t="s">
        <v>4636</v>
      </c>
      <c r="B8652">
        <v>4.0999999999999996</v>
      </c>
      <c r="C8652" t="s">
        <v>5546</v>
      </c>
    </row>
    <row r="8653" spans="1:3" x14ac:dyDescent="0.45">
      <c r="A8653" t="s">
        <v>4638</v>
      </c>
      <c r="B8653">
        <v>7.3</v>
      </c>
      <c r="C8653" t="s">
        <v>320</v>
      </c>
    </row>
    <row r="8654" spans="1:3" x14ac:dyDescent="0.45">
      <c r="A8654" t="s">
        <v>4638</v>
      </c>
      <c r="B8654">
        <v>7.3</v>
      </c>
      <c r="C8654" t="s">
        <v>6208</v>
      </c>
    </row>
    <row r="8655" spans="1:3" x14ac:dyDescent="0.45">
      <c r="A8655" t="s">
        <v>4638</v>
      </c>
      <c r="B8655">
        <v>7.3</v>
      </c>
      <c r="C8655" t="s">
        <v>1152</v>
      </c>
    </row>
    <row r="8656" spans="1:3" x14ac:dyDescent="0.45">
      <c r="A8656" t="s">
        <v>4638</v>
      </c>
      <c r="B8656">
        <v>7.3</v>
      </c>
      <c r="C8656" t="s">
        <v>6207</v>
      </c>
    </row>
    <row r="8657" spans="1:3" x14ac:dyDescent="0.45">
      <c r="A8657" t="s">
        <v>4640</v>
      </c>
      <c r="B8657">
        <v>7.1</v>
      </c>
      <c r="C8657" t="s">
        <v>565</v>
      </c>
    </row>
    <row r="8658" spans="1:3" x14ac:dyDescent="0.45">
      <c r="A8658" t="s">
        <v>4640</v>
      </c>
      <c r="B8658">
        <v>7.1</v>
      </c>
      <c r="C8658" t="s">
        <v>1152</v>
      </c>
    </row>
    <row r="8659" spans="1:3" x14ac:dyDescent="0.45">
      <c r="A8659" t="s">
        <v>4640</v>
      </c>
      <c r="B8659">
        <v>7.1</v>
      </c>
      <c r="C8659" t="s">
        <v>6209</v>
      </c>
    </row>
    <row r="8660" spans="1:3" x14ac:dyDescent="0.45">
      <c r="A8660" t="s">
        <v>4642</v>
      </c>
      <c r="B8660">
        <v>6.5</v>
      </c>
      <c r="C8660" t="s">
        <v>565</v>
      </c>
    </row>
    <row r="8661" spans="1:3" x14ac:dyDescent="0.45">
      <c r="A8661" t="s">
        <v>4642</v>
      </c>
      <c r="B8661">
        <v>6.5</v>
      </c>
      <c r="C8661" t="s">
        <v>1152</v>
      </c>
    </row>
    <row r="8662" spans="1:3" x14ac:dyDescent="0.45">
      <c r="A8662" t="s">
        <v>4644</v>
      </c>
      <c r="B8662">
        <v>7</v>
      </c>
      <c r="C8662" t="s">
        <v>1152</v>
      </c>
    </row>
    <row r="8663" spans="1:3" x14ac:dyDescent="0.45">
      <c r="A8663" t="s">
        <v>4644</v>
      </c>
      <c r="B8663">
        <v>7</v>
      </c>
      <c r="C8663" t="s">
        <v>5546</v>
      </c>
    </row>
    <row r="8664" spans="1:3" x14ac:dyDescent="0.45">
      <c r="A8664" t="s">
        <v>4646</v>
      </c>
      <c r="B8664">
        <v>5.5</v>
      </c>
      <c r="C8664" t="s">
        <v>1152</v>
      </c>
    </row>
    <row r="8665" spans="1:3" x14ac:dyDescent="0.45">
      <c r="A8665" t="s">
        <v>4646</v>
      </c>
      <c r="B8665">
        <v>5.5</v>
      </c>
      <c r="C8665" t="s">
        <v>6203</v>
      </c>
    </row>
    <row r="8666" spans="1:3" x14ac:dyDescent="0.45">
      <c r="A8666" t="s">
        <v>4646</v>
      </c>
      <c r="B8666">
        <v>5.5</v>
      </c>
      <c r="C8666" t="s">
        <v>3824</v>
      </c>
    </row>
    <row r="8667" spans="1:3" x14ac:dyDescent="0.45">
      <c r="A8667" t="s">
        <v>4648</v>
      </c>
      <c r="B8667">
        <v>6.6</v>
      </c>
      <c r="C8667" t="s">
        <v>451</v>
      </c>
    </row>
    <row r="8668" spans="1:3" x14ac:dyDescent="0.45">
      <c r="A8668" t="s">
        <v>4648</v>
      </c>
      <c r="B8668">
        <v>6.6</v>
      </c>
      <c r="C8668" t="s">
        <v>6206</v>
      </c>
    </row>
    <row r="8669" spans="1:3" x14ac:dyDescent="0.45">
      <c r="A8669" t="s">
        <v>4648</v>
      </c>
      <c r="B8669">
        <v>6.6</v>
      </c>
      <c r="C8669" t="s">
        <v>1152</v>
      </c>
    </row>
    <row r="8670" spans="1:3" x14ac:dyDescent="0.45">
      <c r="A8670" t="s">
        <v>4648</v>
      </c>
      <c r="B8670">
        <v>6.6</v>
      </c>
      <c r="C8670" t="s">
        <v>3302</v>
      </c>
    </row>
    <row r="8671" spans="1:3" x14ac:dyDescent="0.45">
      <c r="A8671" t="s">
        <v>4649</v>
      </c>
      <c r="B8671">
        <v>7.1</v>
      </c>
      <c r="C8671" t="s">
        <v>6206</v>
      </c>
    </row>
    <row r="8672" spans="1:3" x14ac:dyDescent="0.45">
      <c r="A8672" t="s">
        <v>4649</v>
      </c>
      <c r="B8672">
        <v>7.1</v>
      </c>
      <c r="C8672" t="s">
        <v>1152</v>
      </c>
    </row>
    <row r="8673" spans="1:3" x14ac:dyDescent="0.45">
      <c r="A8673" t="s">
        <v>4649</v>
      </c>
      <c r="B8673">
        <v>7.1</v>
      </c>
      <c r="C8673" t="s">
        <v>6203</v>
      </c>
    </row>
    <row r="8674" spans="1:3" x14ac:dyDescent="0.45">
      <c r="A8674" t="s">
        <v>4649</v>
      </c>
      <c r="B8674">
        <v>7.1</v>
      </c>
      <c r="C8674" t="s">
        <v>3302</v>
      </c>
    </row>
    <row r="8675" spans="1:3" x14ac:dyDescent="0.45">
      <c r="A8675" t="s">
        <v>4650</v>
      </c>
      <c r="B8675">
        <v>7.9</v>
      </c>
      <c r="C8675" t="s">
        <v>6206</v>
      </c>
    </row>
    <row r="8676" spans="1:3" x14ac:dyDescent="0.45">
      <c r="A8676" t="s">
        <v>4650</v>
      </c>
      <c r="B8676">
        <v>7.9</v>
      </c>
      <c r="C8676" t="s">
        <v>1152</v>
      </c>
    </row>
    <row r="8677" spans="1:3" x14ac:dyDescent="0.45">
      <c r="A8677" t="s">
        <v>4650</v>
      </c>
      <c r="B8677">
        <v>7.9</v>
      </c>
      <c r="C8677" t="s">
        <v>3302</v>
      </c>
    </row>
    <row r="8678" spans="1:3" x14ac:dyDescent="0.45">
      <c r="A8678" t="s">
        <v>4652</v>
      </c>
      <c r="B8678">
        <v>7.1</v>
      </c>
      <c r="C8678" t="s">
        <v>1152</v>
      </c>
    </row>
    <row r="8679" spans="1:3" x14ac:dyDescent="0.45">
      <c r="A8679" t="s">
        <v>4652</v>
      </c>
      <c r="B8679">
        <v>7.1</v>
      </c>
      <c r="C8679" t="s">
        <v>5546</v>
      </c>
    </row>
    <row r="8680" spans="1:3" x14ac:dyDescent="0.45">
      <c r="A8680" t="s">
        <v>4654</v>
      </c>
      <c r="B8680">
        <v>5.6</v>
      </c>
      <c r="C8680" t="s">
        <v>451</v>
      </c>
    </row>
    <row r="8681" spans="1:3" x14ac:dyDescent="0.45">
      <c r="A8681" t="s">
        <v>4654</v>
      </c>
      <c r="B8681">
        <v>5.6</v>
      </c>
      <c r="C8681" t="s">
        <v>1152</v>
      </c>
    </row>
    <row r="8682" spans="1:3" x14ac:dyDescent="0.45">
      <c r="A8682" t="s">
        <v>4654</v>
      </c>
      <c r="B8682">
        <v>5.6</v>
      </c>
      <c r="C8682" t="s">
        <v>3302</v>
      </c>
    </row>
    <row r="8683" spans="1:3" x14ac:dyDescent="0.45">
      <c r="A8683" t="s">
        <v>4655</v>
      </c>
      <c r="B8683">
        <v>7.3</v>
      </c>
      <c r="C8683" t="s">
        <v>1152</v>
      </c>
    </row>
    <row r="8684" spans="1:3" x14ac:dyDescent="0.45">
      <c r="A8684" t="s">
        <v>4655</v>
      </c>
      <c r="B8684">
        <v>7.3</v>
      </c>
      <c r="C8684" t="s">
        <v>5546</v>
      </c>
    </row>
    <row r="8685" spans="1:3" x14ac:dyDescent="0.45">
      <c r="A8685" t="s">
        <v>4655</v>
      </c>
      <c r="B8685">
        <v>7.3</v>
      </c>
      <c r="C8685" t="s">
        <v>6205</v>
      </c>
    </row>
    <row r="8686" spans="1:3" x14ac:dyDescent="0.45">
      <c r="A8686" t="s">
        <v>4656</v>
      </c>
      <c r="B8686">
        <v>6.5</v>
      </c>
      <c r="C8686" t="s">
        <v>565</v>
      </c>
    </row>
    <row r="8687" spans="1:3" x14ac:dyDescent="0.45">
      <c r="A8687" t="s">
        <v>4656</v>
      </c>
      <c r="B8687">
        <v>6.5</v>
      </c>
      <c r="C8687" t="s">
        <v>1152</v>
      </c>
    </row>
    <row r="8688" spans="1:3" x14ac:dyDescent="0.45">
      <c r="A8688" t="s">
        <v>4656</v>
      </c>
      <c r="B8688">
        <v>6.5</v>
      </c>
      <c r="C8688" t="s">
        <v>6209</v>
      </c>
    </row>
    <row r="8689" spans="1:3" x14ac:dyDescent="0.45">
      <c r="A8689" t="s">
        <v>4658</v>
      </c>
      <c r="B8689">
        <v>4.8</v>
      </c>
      <c r="C8689" t="s">
        <v>2124</v>
      </c>
    </row>
    <row r="8690" spans="1:3" x14ac:dyDescent="0.45">
      <c r="A8690" t="s">
        <v>4658</v>
      </c>
      <c r="B8690">
        <v>4.8</v>
      </c>
      <c r="C8690" t="s">
        <v>6203</v>
      </c>
    </row>
    <row r="8691" spans="1:3" x14ac:dyDescent="0.45">
      <c r="A8691" t="s">
        <v>4658</v>
      </c>
      <c r="B8691">
        <v>4.8</v>
      </c>
      <c r="C8691" t="s">
        <v>3302</v>
      </c>
    </row>
    <row r="8692" spans="1:3" x14ac:dyDescent="0.45">
      <c r="A8692" t="s">
        <v>4659</v>
      </c>
      <c r="B8692">
        <v>5.2</v>
      </c>
      <c r="C8692" t="s">
        <v>320</v>
      </c>
    </row>
    <row r="8693" spans="1:3" x14ac:dyDescent="0.45">
      <c r="A8693" t="s">
        <v>4659</v>
      </c>
      <c r="B8693">
        <v>5.2</v>
      </c>
      <c r="C8693" t="s">
        <v>6203</v>
      </c>
    </row>
    <row r="8694" spans="1:3" x14ac:dyDescent="0.45">
      <c r="A8694" t="s">
        <v>4659</v>
      </c>
      <c r="B8694">
        <v>5.2</v>
      </c>
      <c r="C8694" t="s">
        <v>3302</v>
      </c>
    </row>
    <row r="8695" spans="1:3" x14ac:dyDescent="0.45">
      <c r="A8695" t="s">
        <v>4661</v>
      </c>
      <c r="B8695">
        <v>6.3</v>
      </c>
      <c r="C8695" t="s">
        <v>565</v>
      </c>
    </row>
    <row r="8696" spans="1:3" x14ac:dyDescent="0.45">
      <c r="A8696" t="s">
        <v>4661</v>
      </c>
      <c r="B8696">
        <v>6.3</v>
      </c>
      <c r="C8696" t="s">
        <v>1152</v>
      </c>
    </row>
    <row r="8697" spans="1:3" x14ac:dyDescent="0.45">
      <c r="A8697" t="s">
        <v>4662</v>
      </c>
      <c r="B8697">
        <v>7.2</v>
      </c>
      <c r="C8697" t="s">
        <v>1152</v>
      </c>
    </row>
    <row r="8698" spans="1:3" x14ac:dyDescent="0.45">
      <c r="A8698" t="s">
        <v>4662</v>
      </c>
      <c r="B8698">
        <v>7.2</v>
      </c>
      <c r="C8698" t="s">
        <v>5546</v>
      </c>
    </row>
    <row r="8699" spans="1:3" x14ac:dyDescent="0.45">
      <c r="A8699" t="s">
        <v>4663</v>
      </c>
      <c r="B8699">
        <v>6.8</v>
      </c>
      <c r="C8699" t="s">
        <v>1152</v>
      </c>
    </row>
    <row r="8700" spans="1:3" x14ac:dyDescent="0.45">
      <c r="A8700" t="s">
        <v>4663</v>
      </c>
      <c r="B8700">
        <v>6.8</v>
      </c>
      <c r="C8700" t="s">
        <v>6203</v>
      </c>
    </row>
    <row r="8701" spans="1:3" x14ac:dyDescent="0.45">
      <c r="A8701" t="s">
        <v>4663</v>
      </c>
      <c r="B8701">
        <v>6.8</v>
      </c>
      <c r="C8701" t="s">
        <v>3302</v>
      </c>
    </row>
    <row r="8702" spans="1:3" x14ac:dyDescent="0.45">
      <c r="A8702" t="s">
        <v>4665</v>
      </c>
      <c r="B8702">
        <v>5.7</v>
      </c>
      <c r="C8702" t="s">
        <v>565</v>
      </c>
    </row>
    <row r="8703" spans="1:3" x14ac:dyDescent="0.45">
      <c r="A8703" t="s">
        <v>4665</v>
      </c>
      <c r="B8703">
        <v>5.7</v>
      </c>
      <c r="C8703" t="s">
        <v>6206</v>
      </c>
    </row>
    <row r="8704" spans="1:3" x14ac:dyDescent="0.45">
      <c r="A8704" t="s">
        <v>4665</v>
      </c>
      <c r="B8704">
        <v>5.7</v>
      </c>
      <c r="C8704" t="s">
        <v>5546</v>
      </c>
    </row>
    <row r="8705" spans="1:3" x14ac:dyDescent="0.45">
      <c r="A8705" t="s">
        <v>4666</v>
      </c>
      <c r="B8705">
        <v>7.2</v>
      </c>
      <c r="C8705" t="s">
        <v>1152</v>
      </c>
    </row>
    <row r="8706" spans="1:3" x14ac:dyDescent="0.45">
      <c r="A8706" t="s">
        <v>4666</v>
      </c>
      <c r="B8706">
        <v>7.2</v>
      </c>
      <c r="C8706" t="s">
        <v>5546</v>
      </c>
    </row>
    <row r="8707" spans="1:3" x14ac:dyDescent="0.45">
      <c r="A8707" t="s">
        <v>4667</v>
      </c>
      <c r="B8707">
        <v>6.9</v>
      </c>
      <c r="C8707" t="s">
        <v>6208</v>
      </c>
    </row>
    <row r="8708" spans="1:3" x14ac:dyDescent="0.45">
      <c r="A8708" t="s">
        <v>4667</v>
      </c>
      <c r="B8708">
        <v>6.9</v>
      </c>
      <c r="C8708" t="s">
        <v>6206</v>
      </c>
    </row>
    <row r="8709" spans="1:3" x14ac:dyDescent="0.45">
      <c r="A8709" t="s">
        <v>4667</v>
      </c>
      <c r="B8709">
        <v>6.9</v>
      </c>
      <c r="C8709" t="s">
        <v>1152</v>
      </c>
    </row>
    <row r="8710" spans="1:3" x14ac:dyDescent="0.45">
      <c r="A8710" t="s">
        <v>4668</v>
      </c>
      <c r="B8710">
        <v>6.2</v>
      </c>
      <c r="C8710" t="s">
        <v>565</v>
      </c>
    </row>
    <row r="8711" spans="1:3" x14ac:dyDescent="0.45">
      <c r="A8711" t="s">
        <v>4668</v>
      </c>
      <c r="B8711">
        <v>6.2</v>
      </c>
      <c r="C8711" t="s">
        <v>6206</v>
      </c>
    </row>
    <row r="8712" spans="1:3" x14ac:dyDescent="0.45">
      <c r="A8712" t="s">
        <v>4668</v>
      </c>
      <c r="B8712">
        <v>6.2</v>
      </c>
      <c r="C8712" t="s">
        <v>3302</v>
      </c>
    </row>
    <row r="8713" spans="1:3" x14ac:dyDescent="0.45">
      <c r="A8713" t="s">
        <v>4669</v>
      </c>
      <c r="B8713">
        <v>6.7</v>
      </c>
      <c r="C8713" t="s">
        <v>6206</v>
      </c>
    </row>
    <row r="8714" spans="1:3" x14ac:dyDescent="0.45">
      <c r="A8714" t="s">
        <v>4669</v>
      </c>
      <c r="B8714">
        <v>6.7</v>
      </c>
      <c r="C8714" t="s">
        <v>1152</v>
      </c>
    </row>
    <row r="8715" spans="1:3" x14ac:dyDescent="0.45">
      <c r="A8715" t="s">
        <v>4669</v>
      </c>
      <c r="B8715">
        <v>6.7</v>
      </c>
      <c r="C8715" t="s">
        <v>5546</v>
      </c>
    </row>
    <row r="8716" spans="1:3" x14ac:dyDescent="0.45">
      <c r="A8716" t="s">
        <v>4669</v>
      </c>
      <c r="B8716">
        <v>6.7</v>
      </c>
      <c r="C8716" t="s">
        <v>3302</v>
      </c>
    </row>
    <row r="8717" spans="1:3" x14ac:dyDescent="0.45">
      <c r="A8717" t="s">
        <v>4671</v>
      </c>
      <c r="B8717">
        <v>6.5</v>
      </c>
      <c r="C8717" t="s">
        <v>565</v>
      </c>
    </row>
    <row r="8718" spans="1:3" x14ac:dyDescent="0.45">
      <c r="A8718" t="s">
        <v>4671</v>
      </c>
      <c r="B8718">
        <v>6.5</v>
      </c>
      <c r="C8718" t="s">
        <v>1152</v>
      </c>
    </row>
    <row r="8719" spans="1:3" x14ac:dyDescent="0.45">
      <c r="A8719" t="s">
        <v>4673</v>
      </c>
      <c r="B8719">
        <v>7.2</v>
      </c>
      <c r="C8719" t="s">
        <v>6206</v>
      </c>
    </row>
    <row r="8720" spans="1:3" x14ac:dyDescent="0.45">
      <c r="A8720" t="s">
        <v>4673</v>
      </c>
      <c r="B8720">
        <v>7.2</v>
      </c>
      <c r="C8720" t="s">
        <v>1152</v>
      </c>
    </row>
    <row r="8721" spans="1:3" x14ac:dyDescent="0.45">
      <c r="A8721" t="s">
        <v>4673</v>
      </c>
      <c r="B8721">
        <v>7.2</v>
      </c>
      <c r="C8721" t="s">
        <v>3302</v>
      </c>
    </row>
    <row r="8722" spans="1:3" x14ac:dyDescent="0.45">
      <c r="A8722" t="s">
        <v>4675</v>
      </c>
      <c r="B8722">
        <v>5.3</v>
      </c>
      <c r="C8722" t="s">
        <v>565</v>
      </c>
    </row>
    <row r="8723" spans="1:3" x14ac:dyDescent="0.45">
      <c r="A8723" t="s">
        <v>4676</v>
      </c>
      <c r="B8723">
        <v>6.7</v>
      </c>
      <c r="C8723" t="s">
        <v>1152</v>
      </c>
    </row>
    <row r="8724" spans="1:3" x14ac:dyDescent="0.45">
      <c r="A8724" t="s">
        <v>4676</v>
      </c>
      <c r="B8724">
        <v>6.7</v>
      </c>
      <c r="C8724" t="s">
        <v>5546</v>
      </c>
    </row>
    <row r="8725" spans="1:3" x14ac:dyDescent="0.45">
      <c r="A8725" t="s">
        <v>4678</v>
      </c>
      <c r="B8725">
        <v>5.7</v>
      </c>
      <c r="C8725" t="s">
        <v>451</v>
      </c>
    </row>
    <row r="8726" spans="1:3" x14ac:dyDescent="0.45">
      <c r="A8726" t="s">
        <v>4678</v>
      </c>
      <c r="B8726">
        <v>5.7</v>
      </c>
      <c r="C8726" t="s">
        <v>565</v>
      </c>
    </row>
    <row r="8727" spans="1:3" x14ac:dyDescent="0.45">
      <c r="A8727" t="s">
        <v>4678</v>
      </c>
      <c r="B8727">
        <v>5.7</v>
      </c>
      <c r="C8727" t="s">
        <v>3302</v>
      </c>
    </row>
    <row r="8728" spans="1:3" x14ac:dyDescent="0.45">
      <c r="A8728" t="s">
        <v>4679</v>
      </c>
      <c r="B8728">
        <v>7.3</v>
      </c>
      <c r="C8728" t="s">
        <v>451</v>
      </c>
    </row>
    <row r="8729" spans="1:3" x14ac:dyDescent="0.45">
      <c r="A8729" t="s">
        <v>4679</v>
      </c>
      <c r="B8729">
        <v>7.3</v>
      </c>
      <c r="C8729" t="s">
        <v>565</v>
      </c>
    </row>
    <row r="8730" spans="1:3" x14ac:dyDescent="0.45">
      <c r="A8730" t="s">
        <v>4679</v>
      </c>
      <c r="B8730">
        <v>7.3</v>
      </c>
      <c r="C8730" t="s">
        <v>6205</v>
      </c>
    </row>
    <row r="8731" spans="1:3" x14ac:dyDescent="0.45">
      <c r="A8731" t="s">
        <v>4680</v>
      </c>
      <c r="B8731">
        <v>5</v>
      </c>
      <c r="C8731" t="s">
        <v>1152</v>
      </c>
    </row>
    <row r="8732" spans="1:3" x14ac:dyDescent="0.45">
      <c r="A8732" t="s">
        <v>4682</v>
      </c>
      <c r="B8732">
        <v>6.6</v>
      </c>
      <c r="C8732" t="s">
        <v>565</v>
      </c>
    </row>
    <row r="8733" spans="1:3" x14ac:dyDescent="0.45">
      <c r="A8733" t="s">
        <v>4682</v>
      </c>
      <c r="B8733">
        <v>6.6</v>
      </c>
      <c r="C8733" t="s">
        <v>6206</v>
      </c>
    </row>
    <row r="8734" spans="1:3" x14ac:dyDescent="0.45">
      <c r="A8734" t="s">
        <v>4682</v>
      </c>
      <c r="B8734">
        <v>6.6</v>
      </c>
      <c r="C8734" t="s">
        <v>3302</v>
      </c>
    </row>
    <row r="8735" spans="1:3" x14ac:dyDescent="0.45">
      <c r="A8735" t="s">
        <v>4683</v>
      </c>
      <c r="B8735">
        <v>6.6</v>
      </c>
      <c r="C8735" t="s">
        <v>6208</v>
      </c>
    </row>
    <row r="8736" spans="1:3" x14ac:dyDescent="0.45">
      <c r="A8736" t="s">
        <v>4683</v>
      </c>
      <c r="B8736">
        <v>6.6</v>
      </c>
      <c r="C8736" t="s">
        <v>1152</v>
      </c>
    </row>
    <row r="8737" spans="1:3" x14ac:dyDescent="0.45">
      <c r="A8737" t="s">
        <v>4685</v>
      </c>
      <c r="B8737">
        <v>7.3</v>
      </c>
      <c r="C8737" t="s">
        <v>565</v>
      </c>
    </row>
    <row r="8738" spans="1:3" x14ac:dyDescent="0.45">
      <c r="A8738" t="s">
        <v>4685</v>
      </c>
      <c r="B8738">
        <v>7.3</v>
      </c>
      <c r="C8738" t="s">
        <v>1152</v>
      </c>
    </row>
    <row r="8739" spans="1:3" x14ac:dyDescent="0.45">
      <c r="A8739" t="s">
        <v>4688</v>
      </c>
      <c r="B8739">
        <v>6.2</v>
      </c>
      <c r="C8739" t="s">
        <v>451</v>
      </c>
    </row>
    <row r="8740" spans="1:3" x14ac:dyDescent="0.45">
      <c r="A8740" t="s">
        <v>4688</v>
      </c>
      <c r="B8740">
        <v>6.2</v>
      </c>
      <c r="C8740" t="s">
        <v>565</v>
      </c>
    </row>
    <row r="8741" spans="1:3" x14ac:dyDescent="0.45">
      <c r="A8741" t="s">
        <v>4688</v>
      </c>
      <c r="B8741">
        <v>6.2</v>
      </c>
      <c r="C8741" t="s">
        <v>1152</v>
      </c>
    </row>
    <row r="8742" spans="1:3" x14ac:dyDescent="0.45">
      <c r="A8742" t="s">
        <v>4689</v>
      </c>
      <c r="B8742">
        <v>6.6</v>
      </c>
      <c r="C8742" t="s">
        <v>565</v>
      </c>
    </row>
    <row r="8743" spans="1:3" x14ac:dyDescent="0.45">
      <c r="A8743" t="s">
        <v>4689</v>
      </c>
      <c r="B8743">
        <v>6.6</v>
      </c>
      <c r="C8743" t="s">
        <v>2124</v>
      </c>
    </row>
    <row r="8744" spans="1:3" x14ac:dyDescent="0.45">
      <c r="A8744" t="s">
        <v>4689</v>
      </c>
      <c r="B8744">
        <v>6.6</v>
      </c>
      <c r="C8744" t="s">
        <v>3302</v>
      </c>
    </row>
    <row r="8745" spans="1:3" x14ac:dyDescent="0.45">
      <c r="A8745" t="s">
        <v>4690</v>
      </c>
      <c r="B8745">
        <v>6.3</v>
      </c>
      <c r="C8745" t="s">
        <v>1152</v>
      </c>
    </row>
    <row r="8746" spans="1:3" x14ac:dyDescent="0.45">
      <c r="A8746" t="s">
        <v>4690</v>
      </c>
      <c r="B8746">
        <v>6.3</v>
      </c>
      <c r="C8746" t="s">
        <v>3302</v>
      </c>
    </row>
    <row r="8747" spans="1:3" x14ac:dyDescent="0.45">
      <c r="A8747" t="s">
        <v>4692</v>
      </c>
      <c r="B8747">
        <v>6.2</v>
      </c>
      <c r="C8747" t="s">
        <v>1152</v>
      </c>
    </row>
    <row r="8748" spans="1:3" x14ac:dyDescent="0.45">
      <c r="A8748" t="s">
        <v>4692</v>
      </c>
      <c r="B8748">
        <v>6.2</v>
      </c>
      <c r="C8748" t="s">
        <v>6204</v>
      </c>
    </row>
    <row r="8749" spans="1:3" x14ac:dyDescent="0.45">
      <c r="A8749" t="s">
        <v>4692</v>
      </c>
      <c r="B8749">
        <v>6.2</v>
      </c>
      <c r="C8749" t="s">
        <v>6207</v>
      </c>
    </row>
    <row r="8750" spans="1:3" x14ac:dyDescent="0.45">
      <c r="A8750" t="s">
        <v>4694</v>
      </c>
      <c r="B8750">
        <v>5.5</v>
      </c>
      <c r="C8750" t="s">
        <v>565</v>
      </c>
    </row>
    <row r="8751" spans="1:3" x14ac:dyDescent="0.45">
      <c r="A8751" t="s">
        <v>4694</v>
      </c>
      <c r="B8751">
        <v>5.5</v>
      </c>
      <c r="C8751" t="s">
        <v>1152</v>
      </c>
    </row>
    <row r="8752" spans="1:3" x14ac:dyDescent="0.45">
      <c r="A8752" t="s">
        <v>4696</v>
      </c>
      <c r="B8752">
        <v>5.9</v>
      </c>
      <c r="C8752" t="s">
        <v>565</v>
      </c>
    </row>
    <row r="8753" spans="1:3" x14ac:dyDescent="0.45">
      <c r="A8753" t="s">
        <v>4696</v>
      </c>
      <c r="B8753">
        <v>5.9</v>
      </c>
      <c r="C8753" t="s">
        <v>5546</v>
      </c>
    </row>
    <row r="8754" spans="1:3" x14ac:dyDescent="0.45">
      <c r="A8754" t="s">
        <v>4698</v>
      </c>
      <c r="B8754">
        <v>4.7</v>
      </c>
      <c r="C8754" t="s">
        <v>565</v>
      </c>
    </row>
    <row r="8755" spans="1:3" x14ac:dyDescent="0.45">
      <c r="A8755" t="s">
        <v>4698</v>
      </c>
      <c r="B8755">
        <v>4.7</v>
      </c>
      <c r="C8755" t="s">
        <v>1152</v>
      </c>
    </row>
    <row r="8756" spans="1:3" x14ac:dyDescent="0.45">
      <c r="A8756" t="s">
        <v>4700</v>
      </c>
      <c r="B8756">
        <v>6.1</v>
      </c>
      <c r="C8756" t="s">
        <v>6206</v>
      </c>
    </row>
    <row r="8757" spans="1:3" x14ac:dyDescent="0.45">
      <c r="A8757" t="s">
        <v>4700</v>
      </c>
      <c r="B8757">
        <v>6.1</v>
      </c>
      <c r="C8757" t="s">
        <v>6203</v>
      </c>
    </row>
    <row r="8758" spans="1:3" x14ac:dyDescent="0.45">
      <c r="A8758" t="s">
        <v>4700</v>
      </c>
      <c r="B8758">
        <v>6.1</v>
      </c>
      <c r="C8758" t="s">
        <v>3302</v>
      </c>
    </row>
    <row r="8759" spans="1:3" x14ac:dyDescent="0.45">
      <c r="A8759" t="s">
        <v>4702</v>
      </c>
      <c r="B8759">
        <v>6.7</v>
      </c>
      <c r="C8759" t="s">
        <v>565</v>
      </c>
    </row>
    <row r="8760" spans="1:3" x14ac:dyDescent="0.45">
      <c r="A8760" t="s">
        <v>4702</v>
      </c>
      <c r="B8760">
        <v>6.7</v>
      </c>
      <c r="C8760" t="s">
        <v>1152</v>
      </c>
    </row>
    <row r="8761" spans="1:3" x14ac:dyDescent="0.45">
      <c r="A8761" t="s">
        <v>4704</v>
      </c>
      <c r="B8761">
        <v>6.9</v>
      </c>
      <c r="C8761" t="s">
        <v>565</v>
      </c>
    </row>
    <row r="8762" spans="1:3" x14ac:dyDescent="0.45">
      <c r="A8762" t="s">
        <v>4704</v>
      </c>
      <c r="B8762">
        <v>6.9</v>
      </c>
      <c r="C8762" t="s">
        <v>1152</v>
      </c>
    </row>
    <row r="8763" spans="1:3" x14ac:dyDescent="0.45">
      <c r="A8763" t="s">
        <v>4704</v>
      </c>
      <c r="B8763">
        <v>6.9</v>
      </c>
      <c r="C8763" t="s">
        <v>5546</v>
      </c>
    </row>
    <row r="8764" spans="1:3" x14ac:dyDescent="0.45">
      <c r="A8764" t="s">
        <v>4706</v>
      </c>
      <c r="B8764">
        <v>7.3</v>
      </c>
      <c r="C8764" t="s">
        <v>451</v>
      </c>
    </row>
    <row r="8765" spans="1:3" x14ac:dyDescent="0.45">
      <c r="A8765" t="s">
        <v>4706</v>
      </c>
      <c r="B8765">
        <v>7.3</v>
      </c>
      <c r="C8765" t="s">
        <v>320</v>
      </c>
    </row>
    <row r="8766" spans="1:3" x14ac:dyDescent="0.45">
      <c r="A8766" t="s">
        <v>4706</v>
      </c>
      <c r="B8766">
        <v>7.3</v>
      </c>
      <c r="C8766" t="s">
        <v>565</v>
      </c>
    </row>
    <row r="8767" spans="1:3" x14ac:dyDescent="0.45">
      <c r="A8767" t="s">
        <v>4706</v>
      </c>
      <c r="B8767">
        <v>7.3</v>
      </c>
      <c r="C8767" t="s">
        <v>4585</v>
      </c>
    </row>
    <row r="8768" spans="1:3" x14ac:dyDescent="0.45">
      <c r="A8768" t="s">
        <v>4708</v>
      </c>
      <c r="B8768">
        <v>6.7</v>
      </c>
      <c r="C8768" t="s">
        <v>1152</v>
      </c>
    </row>
    <row r="8769" spans="1:3" x14ac:dyDescent="0.45">
      <c r="A8769" t="s">
        <v>4708</v>
      </c>
      <c r="B8769">
        <v>6.7</v>
      </c>
      <c r="C8769" t="s">
        <v>5546</v>
      </c>
    </row>
    <row r="8770" spans="1:3" x14ac:dyDescent="0.45">
      <c r="A8770" t="s">
        <v>4709</v>
      </c>
      <c r="B8770">
        <v>6.1</v>
      </c>
      <c r="C8770" t="s">
        <v>565</v>
      </c>
    </row>
    <row r="8771" spans="1:3" x14ac:dyDescent="0.45">
      <c r="A8771" t="s">
        <v>4710</v>
      </c>
      <c r="B8771">
        <v>6.9</v>
      </c>
      <c r="C8771" t="s">
        <v>451</v>
      </c>
    </row>
    <row r="8772" spans="1:3" x14ac:dyDescent="0.45">
      <c r="A8772" t="s">
        <v>4710</v>
      </c>
      <c r="B8772">
        <v>6.9</v>
      </c>
      <c r="C8772" t="s">
        <v>320</v>
      </c>
    </row>
    <row r="8773" spans="1:3" x14ac:dyDescent="0.45">
      <c r="A8773" t="s">
        <v>4710</v>
      </c>
      <c r="B8773">
        <v>6.9</v>
      </c>
      <c r="C8773" t="s">
        <v>3302</v>
      </c>
    </row>
    <row r="8774" spans="1:3" x14ac:dyDescent="0.45">
      <c r="A8774" t="s">
        <v>4711</v>
      </c>
      <c r="B8774">
        <v>7.9</v>
      </c>
      <c r="C8774" t="s">
        <v>1152</v>
      </c>
    </row>
    <row r="8775" spans="1:3" x14ac:dyDescent="0.45">
      <c r="A8775" t="s">
        <v>4711</v>
      </c>
      <c r="B8775">
        <v>7.9</v>
      </c>
      <c r="C8775" t="s">
        <v>5546</v>
      </c>
    </row>
    <row r="8776" spans="1:3" x14ac:dyDescent="0.45">
      <c r="A8776" t="s">
        <v>4713</v>
      </c>
      <c r="B8776">
        <v>4.5</v>
      </c>
      <c r="C8776" t="s">
        <v>2124</v>
      </c>
    </row>
    <row r="8777" spans="1:3" x14ac:dyDescent="0.45">
      <c r="A8777" t="s">
        <v>4713</v>
      </c>
      <c r="B8777">
        <v>4.5</v>
      </c>
      <c r="C8777" t="s">
        <v>3302</v>
      </c>
    </row>
    <row r="8778" spans="1:3" x14ac:dyDescent="0.45">
      <c r="A8778" t="s">
        <v>4715</v>
      </c>
      <c r="B8778">
        <v>7.6</v>
      </c>
      <c r="C8778" t="s">
        <v>451</v>
      </c>
    </row>
    <row r="8779" spans="1:3" x14ac:dyDescent="0.45">
      <c r="A8779" t="s">
        <v>4715</v>
      </c>
      <c r="B8779">
        <v>7.6</v>
      </c>
      <c r="C8779" t="s">
        <v>320</v>
      </c>
    </row>
    <row r="8780" spans="1:3" x14ac:dyDescent="0.45">
      <c r="A8780" t="s">
        <v>4715</v>
      </c>
      <c r="B8780">
        <v>7.6</v>
      </c>
      <c r="C8780" t="s">
        <v>565</v>
      </c>
    </row>
    <row r="8781" spans="1:3" x14ac:dyDescent="0.45">
      <c r="A8781" t="s">
        <v>4715</v>
      </c>
      <c r="B8781">
        <v>7.6</v>
      </c>
      <c r="C8781" t="s">
        <v>6206</v>
      </c>
    </row>
    <row r="8782" spans="1:3" x14ac:dyDescent="0.45">
      <c r="A8782" t="s">
        <v>4716</v>
      </c>
      <c r="B8782">
        <v>7.5</v>
      </c>
      <c r="C8782" t="s">
        <v>1152</v>
      </c>
    </row>
    <row r="8783" spans="1:3" x14ac:dyDescent="0.45">
      <c r="A8783" t="s">
        <v>4716</v>
      </c>
      <c r="B8783">
        <v>7.5</v>
      </c>
      <c r="C8783" t="s">
        <v>6207</v>
      </c>
    </row>
    <row r="8784" spans="1:3" x14ac:dyDescent="0.45">
      <c r="A8784" t="s">
        <v>4719</v>
      </c>
      <c r="B8784">
        <v>6</v>
      </c>
      <c r="C8784" t="s">
        <v>451</v>
      </c>
    </row>
    <row r="8785" spans="1:3" x14ac:dyDescent="0.45">
      <c r="A8785" t="s">
        <v>4719</v>
      </c>
      <c r="B8785">
        <v>6</v>
      </c>
      <c r="C8785" t="s">
        <v>1152</v>
      </c>
    </row>
    <row r="8786" spans="1:3" x14ac:dyDescent="0.45">
      <c r="A8786" t="s">
        <v>4719</v>
      </c>
      <c r="B8786">
        <v>6</v>
      </c>
      <c r="C8786" t="s">
        <v>5546</v>
      </c>
    </row>
    <row r="8787" spans="1:3" x14ac:dyDescent="0.45">
      <c r="A8787" t="s">
        <v>4719</v>
      </c>
      <c r="B8787">
        <v>6</v>
      </c>
      <c r="C8787" t="s">
        <v>3302</v>
      </c>
    </row>
    <row r="8788" spans="1:3" x14ac:dyDescent="0.45">
      <c r="A8788" t="s">
        <v>4720</v>
      </c>
      <c r="B8788">
        <v>7.1</v>
      </c>
      <c r="C8788" t="s">
        <v>1152</v>
      </c>
    </row>
    <row r="8789" spans="1:3" x14ac:dyDescent="0.45">
      <c r="A8789" t="s">
        <v>4720</v>
      </c>
      <c r="B8789">
        <v>7.1</v>
      </c>
      <c r="C8789" t="s">
        <v>3824</v>
      </c>
    </row>
    <row r="8790" spans="1:3" x14ac:dyDescent="0.45">
      <c r="A8790" t="s">
        <v>4722</v>
      </c>
      <c r="B8790">
        <v>6.9</v>
      </c>
      <c r="C8790" t="s">
        <v>1152</v>
      </c>
    </row>
    <row r="8791" spans="1:3" x14ac:dyDescent="0.45">
      <c r="A8791" t="s">
        <v>4722</v>
      </c>
      <c r="B8791">
        <v>6.9</v>
      </c>
      <c r="C8791" t="s">
        <v>5546</v>
      </c>
    </row>
    <row r="8792" spans="1:3" x14ac:dyDescent="0.45">
      <c r="A8792" t="s">
        <v>4723</v>
      </c>
      <c r="B8792">
        <v>8.5</v>
      </c>
      <c r="C8792" t="s">
        <v>2124</v>
      </c>
    </row>
    <row r="8793" spans="1:3" x14ac:dyDescent="0.45">
      <c r="A8793" t="s">
        <v>4723</v>
      </c>
      <c r="B8793">
        <v>8.5</v>
      </c>
      <c r="C8793" t="s">
        <v>3824</v>
      </c>
    </row>
    <row r="8794" spans="1:3" x14ac:dyDescent="0.45">
      <c r="A8794" t="s">
        <v>4724</v>
      </c>
      <c r="B8794">
        <v>7.5</v>
      </c>
      <c r="C8794" t="s">
        <v>2124</v>
      </c>
    </row>
    <row r="8795" spans="1:3" x14ac:dyDescent="0.45">
      <c r="A8795" t="s">
        <v>4724</v>
      </c>
      <c r="B8795">
        <v>7.5</v>
      </c>
      <c r="C8795" t="s">
        <v>3302</v>
      </c>
    </row>
    <row r="8796" spans="1:3" x14ac:dyDescent="0.45">
      <c r="A8796" t="s">
        <v>4726</v>
      </c>
      <c r="B8796">
        <v>6.6</v>
      </c>
      <c r="C8796" t="s">
        <v>6208</v>
      </c>
    </row>
    <row r="8797" spans="1:3" x14ac:dyDescent="0.45">
      <c r="A8797" t="s">
        <v>4726</v>
      </c>
      <c r="B8797">
        <v>6.6</v>
      </c>
      <c r="C8797" t="s">
        <v>1152</v>
      </c>
    </row>
    <row r="8798" spans="1:3" x14ac:dyDescent="0.45">
      <c r="A8798" t="s">
        <v>4726</v>
      </c>
      <c r="B8798">
        <v>6.6</v>
      </c>
      <c r="C8798" t="s">
        <v>6209</v>
      </c>
    </row>
    <row r="8799" spans="1:3" x14ac:dyDescent="0.45">
      <c r="A8799" t="s">
        <v>4727</v>
      </c>
      <c r="B8799">
        <v>8</v>
      </c>
      <c r="C8799" t="s">
        <v>1152</v>
      </c>
    </row>
    <row r="8800" spans="1:3" x14ac:dyDescent="0.45">
      <c r="A8800" t="s">
        <v>4727</v>
      </c>
      <c r="B8800">
        <v>8</v>
      </c>
      <c r="C8800" t="s">
        <v>6201</v>
      </c>
    </row>
    <row r="8801" spans="1:3" x14ac:dyDescent="0.45">
      <c r="A8801" t="s">
        <v>4727</v>
      </c>
      <c r="B8801">
        <v>8</v>
      </c>
      <c r="C8801" t="s">
        <v>6202</v>
      </c>
    </row>
    <row r="8802" spans="1:3" x14ac:dyDescent="0.45">
      <c r="A8802" t="s">
        <v>4727</v>
      </c>
      <c r="B8802">
        <v>8</v>
      </c>
      <c r="C8802" t="s">
        <v>5546</v>
      </c>
    </row>
    <row r="8803" spans="1:3" x14ac:dyDescent="0.45">
      <c r="A8803" t="s">
        <v>4728</v>
      </c>
      <c r="B8803">
        <v>7</v>
      </c>
      <c r="C8803" t="s">
        <v>451</v>
      </c>
    </row>
    <row r="8804" spans="1:3" x14ac:dyDescent="0.45">
      <c r="A8804" t="s">
        <v>4728</v>
      </c>
      <c r="B8804">
        <v>7</v>
      </c>
      <c r="C8804" t="s">
        <v>320</v>
      </c>
    </row>
    <row r="8805" spans="1:3" x14ac:dyDescent="0.45">
      <c r="A8805" t="s">
        <v>4728</v>
      </c>
      <c r="B8805">
        <v>7</v>
      </c>
      <c r="C8805" t="s">
        <v>3302</v>
      </c>
    </row>
    <row r="8806" spans="1:3" x14ac:dyDescent="0.45">
      <c r="A8806" t="s">
        <v>4729</v>
      </c>
      <c r="B8806">
        <v>6.8</v>
      </c>
      <c r="C8806" t="s">
        <v>451</v>
      </c>
    </row>
    <row r="8807" spans="1:3" x14ac:dyDescent="0.45">
      <c r="A8807" t="s">
        <v>4729</v>
      </c>
      <c r="B8807">
        <v>6.8</v>
      </c>
      <c r="C8807" t="s">
        <v>6206</v>
      </c>
    </row>
    <row r="8808" spans="1:3" x14ac:dyDescent="0.45">
      <c r="A8808" t="s">
        <v>4729</v>
      </c>
      <c r="B8808">
        <v>6.8</v>
      </c>
      <c r="C8808" t="s">
        <v>1152</v>
      </c>
    </row>
    <row r="8809" spans="1:3" x14ac:dyDescent="0.45">
      <c r="A8809" t="s">
        <v>4729</v>
      </c>
      <c r="B8809">
        <v>6.8</v>
      </c>
      <c r="C8809" t="s">
        <v>5546</v>
      </c>
    </row>
    <row r="8810" spans="1:3" x14ac:dyDescent="0.45">
      <c r="A8810" t="s">
        <v>4729</v>
      </c>
      <c r="B8810">
        <v>6.8</v>
      </c>
      <c r="C8810" t="s">
        <v>3302</v>
      </c>
    </row>
    <row r="8811" spans="1:3" x14ac:dyDescent="0.45">
      <c r="A8811" t="s">
        <v>4730</v>
      </c>
      <c r="B8811">
        <v>6.7</v>
      </c>
      <c r="C8811" t="s">
        <v>565</v>
      </c>
    </row>
    <row r="8812" spans="1:3" x14ac:dyDescent="0.45">
      <c r="A8812" t="s">
        <v>4730</v>
      </c>
      <c r="B8812">
        <v>6.7</v>
      </c>
      <c r="C8812" t="s">
        <v>1152</v>
      </c>
    </row>
    <row r="8813" spans="1:3" x14ac:dyDescent="0.45">
      <c r="A8813" t="s">
        <v>4731</v>
      </c>
      <c r="B8813">
        <v>6.5</v>
      </c>
      <c r="C8813" t="s">
        <v>6199</v>
      </c>
    </row>
    <row r="8814" spans="1:3" x14ac:dyDescent="0.45">
      <c r="A8814" t="s">
        <v>4731</v>
      </c>
      <c r="B8814">
        <v>6.5</v>
      </c>
      <c r="C8814" t="s">
        <v>2124</v>
      </c>
    </row>
    <row r="8815" spans="1:3" x14ac:dyDescent="0.45">
      <c r="A8815" t="s">
        <v>4732</v>
      </c>
      <c r="B8815">
        <v>8</v>
      </c>
      <c r="C8815" t="s">
        <v>23</v>
      </c>
    </row>
    <row r="8816" spans="1:3" x14ac:dyDescent="0.45">
      <c r="A8816" t="s">
        <v>4732</v>
      </c>
      <c r="B8816">
        <v>8</v>
      </c>
      <c r="C8816" t="s">
        <v>1152</v>
      </c>
    </row>
    <row r="8817" spans="1:3" x14ac:dyDescent="0.45">
      <c r="A8817" t="s">
        <v>4733</v>
      </c>
      <c r="B8817">
        <v>6.5</v>
      </c>
      <c r="C8817" t="s">
        <v>451</v>
      </c>
    </row>
    <row r="8818" spans="1:3" x14ac:dyDescent="0.45">
      <c r="A8818" t="s">
        <v>4733</v>
      </c>
      <c r="B8818">
        <v>6.5</v>
      </c>
      <c r="C8818" t="s">
        <v>2124</v>
      </c>
    </row>
    <row r="8819" spans="1:3" x14ac:dyDescent="0.45">
      <c r="A8819" t="s">
        <v>4733</v>
      </c>
      <c r="B8819">
        <v>6.5</v>
      </c>
      <c r="C8819" t="s">
        <v>3824</v>
      </c>
    </row>
    <row r="8820" spans="1:3" x14ac:dyDescent="0.45">
      <c r="A8820" t="s">
        <v>4733</v>
      </c>
      <c r="B8820">
        <v>6.5</v>
      </c>
      <c r="C8820" t="s">
        <v>3302</v>
      </c>
    </row>
    <row r="8821" spans="1:3" x14ac:dyDescent="0.45">
      <c r="A8821" t="s">
        <v>4735</v>
      </c>
      <c r="B8821">
        <v>4.9000000000000004</v>
      </c>
      <c r="C8821" t="s">
        <v>565</v>
      </c>
    </row>
    <row r="8822" spans="1:3" x14ac:dyDescent="0.45">
      <c r="A8822" t="s">
        <v>4735</v>
      </c>
      <c r="B8822">
        <v>4.9000000000000004</v>
      </c>
      <c r="C8822" t="s">
        <v>1152</v>
      </c>
    </row>
    <row r="8823" spans="1:3" x14ac:dyDescent="0.45">
      <c r="A8823" t="s">
        <v>4735</v>
      </c>
      <c r="B8823">
        <v>4.9000000000000004</v>
      </c>
      <c r="C8823" t="s">
        <v>5546</v>
      </c>
    </row>
    <row r="8824" spans="1:3" x14ac:dyDescent="0.45">
      <c r="A8824" t="s">
        <v>4736</v>
      </c>
      <c r="B8824">
        <v>7.1</v>
      </c>
      <c r="C8824" t="s">
        <v>320</v>
      </c>
    </row>
    <row r="8825" spans="1:3" x14ac:dyDescent="0.45">
      <c r="A8825" t="s">
        <v>4736</v>
      </c>
      <c r="B8825">
        <v>7.1</v>
      </c>
      <c r="C8825" t="s">
        <v>565</v>
      </c>
    </row>
    <row r="8826" spans="1:3" x14ac:dyDescent="0.45">
      <c r="A8826" t="s">
        <v>4737</v>
      </c>
      <c r="B8826">
        <v>7</v>
      </c>
      <c r="C8826" t="s">
        <v>1152</v>
      </c>
    </row>
    <row r="8827" spans="1:3" x14ac:dyDescent="0.45">
      <c r="A8827" t="s">
        <v>4737</v>
      </c>
      <c r="B8827">
        <v>7</v>
      </c>
      <c r="C8827" t="s">
        <v>3302</v>
      </c>
    </row>
    <row r="8828" spans="1:3" x14ac:dyDescent="0.45">
      <c r="A8828" t="s">
        <v>4739</v>
      </c>
      <c r="B8828">
        <v>7</v>
      </c>
      <c r="C8828" t="s">
        <v>6206</v>
      </c>
    </row>
    <row r="8829" spans="1:3" x14ac:dyDescent="0.45">
      <c r="A8829" t="s">
        <v>4739</v>
      </c>
      <c r="B8829">
        <v>7</v>
      </c>
      <c r="C8829" t="s">
        <v>1152</v>
      </c>
    </row>
    <row r="8830" spans="1:3" x14ac:dyDescent="0.45">
      <c r="A8830" t="s">
        <v>4739</v>
      </c>
      <c r="B8830">
        <v>7</v>
      </c>
      <c r="C8830" t="s">
        <v>3302</v>
      </c>
    </row>
    <row r="8831" spans="1:3" x14ac:dyDescent="0.45">
      <c r="A8831" t="s">
        <v>4740</v>
      </c>
      <c r="B8831">
        <v>4.5</v>
      </c>
      <c r="C8831" t="s">
        <v>2124</v>
      </c>
    </row>
    <row r="8832" spans="1:3" x14ac:dyDescent="0.45">
      <c r="A8832" t="s">
        <v>4742</v>
      </c>
      <c r="B8832">
        <v>7.7</v>
      </c>
      <c r="C8832" t="s">
        <v>451</v>
      </c>
    </row>
    <row r="8833" spans="1:3" x14ac:dyDescent="0.45">
      <c r="A8833" t="s">
        <v>4742</v>
      </c>
      <c r="B8833">
        <v>7.7</v>
      </c>
      <c r="C8833" t="s">
        <v>6208</v>
      </c>
    </row>
    <row r="8834" spans="1:3" x14ac:dyDescent="0.45">
      <c r="A8834" t="s">
        <v>4742</v>
      </c>
      <c r="B8834">
        <v>7.7</v>
      </c>
      <c r="C8834" t="s">
        <v>1152</v>
      </c>
    </row>
    <row r="8835" spans="1:3" x14ac:dyDescent="0.45">
      <c r="A8835" t="s">
        <v>4742</v>
      </c>
      <c r="B8835">
        <v>7.7</v>
      </c>
      <c r="C8835" t="s">
        <v>6204</v>
      </c>
    </row>
    <row r="8836" spans="1:3" x14ac:dyDescent="0.45">
      <c r="A8836" t="s">
        <v>4742</v>
      </c>
      <c r="B8836">
        <v>7.7</v>
      </c>
      <c r="C8836" t="s">
        <v>5546</v>
      </c>
    </row>
    <row r="8837" spans="1:3" x14ac:dyDescent="0.45">
      <c r="A8837" t="s">
        <v>4742</v>
      </c>
      <c r="B8837">
        <v>7.7</v>
      </c>
      <c r="C8837" t="s">
        <v>6207</v>
      </c>
    </row>
    <row r="8838" spans="1:3" x14ac:dyDescent="0.45">
      <c r="A8838" t="s">
        <v>4744</v>
      </c>
      <c r="B8838">
        <v>6.7</v>
      </c>
      <c r="C8838" t="s">
        <v>451</v>
      </c>
    </row>
    <row r="8839" spans="1:3" x14ac:dyDescent="0.45">
      <c r="A8839" t="s">
        <v>4744</v>
      </c>
      <c r="B8839">
        <v>6.7</v>
      </c>
      <c r="C8839" t="s">
        <v>6206</v>
      </c>
    </row>
    <row r="8840" spans="1:3" x14ac:dyDescent="0.45">
      <c r="A8840" t="s">
        <v>4744</v>
      </c>
      <c r="B8840">
        <v>6.7</v>
      </c>
      <c r="C8840" t="s">
        <v>1152</v>
      </c>
    </row>
    <row r="8841" spans="1:3" x14ac:dyDescent="0.45">
      <c r="A8841" t="s">
        <v>4744</v>
      </c>
      <c r="B8841">
        <v>6.7</v>
      </c>
      <c r="C8841" t="s">
        <v>3302</v>
      </c>
    </row>
    <row r="8842" spans="1:3" x14ac:dyDescent="0.45">
      <c r="A8842" t="s">
        <v>4745</v>
      </c>
      <c r="B8842">
        <v>7</v>
      </c>
      <c r="C8842" t="s">
        <v>565</v>
      </c>
    </row>
    <row r="8843" spans="1:3" x14ac:dyDescent="0.45">
      <c r="A8843" t="s">
        <v>4745</v>
      </c>
      <c r="B8843">
        <v>7</v>
      </c>
      <c r="C8843" t="s">
        <v>1152</v>
      </c>
    </row>
    <row r="8844" spans="1:3" x14ac:dyDescent="0.45">
      <c r="A8844" t="s">
        <v>4747</v>
      </c>
      <c r="B8844">
        <v>6.5</v>
      </c>
      <c r="C8844" t="s">
        <v>565</v>
      </c>
    </row>
    <row r="8845" spans="1:3" x14ac:dyDescent="0.45">
      <c r="A8845" t="s">
        <v>4748</v>
      </c>
      <c r="B8845">
        <v>6.2</v>
      </c>
      <c r="C8845" t="s">
        <v>6208</v>
      </c>
    </row>
    <row r="8846" spans="1:3" x14ac:dyDescent="0.45">
      <c r="A8846" t="s">
        <v>4748</v>
      </c>
      <c r="B8846">
        <v>6.2</v>
      </c>
      <c r="C8846" t="s">
        <v>1152</v>
      </c>
    </row>
    <row r="8847" spans="1:3" x14ac:dyDescent="0.45">
      <c r="A8847" t="s">
        <v>4748</v>
      </c>
      <c r="B8847">
        <v>6.2</v>
      </c>
      <c r="C8847" t="s">
        <v>6205</v>
      </c>
    </row>
    <row r="8848" spans="1:3" x14ac:dyDescent="0.45">
      <c r="A8848" t="s">
        <v>4749</v>
      </c>
      <c r="B8848">
        <v>5.7</v>
      </c>
      <c r="C8848" t="s">
        <v>565</v>
      </c>
    </row>
    <row r="8849" spans="1:3" x14ac:dyDescent="0.45">
      <c r="A8849" t="s">
        <v>4749</v>
      </c>
      <c r="B8849">
        <v>5.7</v>
      </c>
      <c r="C8849" t="s">
        <v>1152</v>
      </c>
    </row>
    <row r="8850" spans="1:3" x14ac:dyDescent="0.45">
      <c r="A8850" t="s">
        <v>4749</v>
      </c>
      <c r="B8850">
        <v>5.7</v>
      </c>
      <c r="C8850" t="s">
        <v>5546</v>
      </c>
    </row>
    <row r="8851" spans="1:3" x14ac:dyDescent="0.45">
      <c r="A8851" t="s">
        <v>4750</v>
      </c>
      <c r="B8851">
        <v>6.4</v>
      </c>
      <c r="C8851" t="s">
        <v>565</v>
      </c>
    </row>
    <row r="8852" spans="1:3" x14ac:dyDescent="0.45">
      <c r="A8852" t="s">
        <v>4750</v>
      </c>
      <c r="B8852">
        <v>6.4</v>
      </c>
      <c r="C8852" t="s">
        <v>6209</v>
      </c>
    </row>
    <row r="8853" spans="1:3" x14ac:dyDescent="0.45">
      <c r="A8853" t="s">
        <v>4751</v>
      </c>
      <c r="B8853">
        <v>5.4</v>
      </c>
      <c r="C8853" t="s">
        <v>23</v>
      </c>
    </row>
    <row r="8854" spans="1:3" x14ac:dyDescent="0.45">
      <c r="A8854" t="s">
        <v>4751</v>
      </c>
      <c r="B8854">
        <v>5.4</v>
      </c>
      <c r="C8854" t="s">
        <v>6209</v>
      </c>
    </row>
    <row r="8855" spans="1:3" x14ac:dyDescent="0.45">
      <c r="A8855" t="s">
        <v>4753</v>
      </c>
      <c r="B8855">
        <v>6.6</v>
      </c>
      <c r="C8855" t="s">
        <v>451</v>
      </c>
    </row>
    <row r="8856" spans="1:3" x14ac:dyDescent="0.45">
      <c r="A8856" t="s">
        <v>4753</v>
      </c>
      <c r="B8856">
        <v>6.6</v>
      </c>
      <c r="C8856" t="s">
        <v>320</v>
      </c>
    </row>
    <row r="8857" spans="1:3" x14ac:dyDescent="0.45">
      <c r="A8857" t="s">
        <v>4753</v>
      </c>
      <c r="B8857">
        <v>6.6</v>
      </c>
      <c r="C8857" t="s">
        <v>1152</v>
      </c>
    </row>
    <row r="8858" spans="1:3" x14ac:dyDescent="0.45">
      <c r="A8858" t="s">
        <v>4753</v>
      </c>
      <c r="B8858">
        <v>6.6</v>
      </c>
      <c r="C8858" t="s">
        <v>6204</v>
      </c>
    </row>
    <row r="8859" spans="1:3" x14ac:dyDescent="0.45">
      <c r="A8859" t="s">
        <v>4753</v>
      </c>
      <c r="B8859">
        <v>6.6</v>
      </c>
      <c r="C8859" t="s">
        <v>6207</v>
      </c>
    </row>
    <row r="8860" spans="1:3" x14ac:dyDescent="0.45">
      <c r="A8860" t="s">
        <v>4755</v>
      </c>
      <c r="B8860">
        <v>6.1</v>
      </c>
      <c r="C8860" t="s">
        <v>2124</v>
      </c>
    </row>
    <row r="8861" spans="1:3" x14ac:dyDescent="0.45">
      <c r="A8861" t="s">
        <v>4756</v>
      </c>
      <c r="B8861">
        <v>7.6</v>
      </c>
      <c r="C8861" t="s">
        <v>1152</v>
      </c>
    </row>
    <row r="8862" spans="1:3" x14ac:dyDescent="0.45">
      <c r="A8862" t="s">
        <v>4758</v>
      </c>
      <c r="B8862">
        <v>6.2</v>
      </c>
      <c r="C8862" t="s">
        <v>1152</v>
      </c>
    </row>
    <row r="8863" spans="1:3" x14ac:dyDescent="0.45">
      <c r="A8863" t="s">
        <v>4759</v>
      </c>
      <c r="B8863">
        <v>6.6</v>
      </c>
      <c r="C8863" t="s">
        <v>1152</v>
      </c>
    </row>
    <row r="8864" spans="1:3" x14ac:dyDescent="0.45">
      <c r="A8864" t="s">
        <v>4759</v>
      </c>
      <c r="B8864">
        <v>6.6</v>
      </c>
      <c r="C8864" t="s">
        <v>6201</v>
      </c>
    </row>
    <row r="8865" spans="1:3" x14ac:dyDescent="0.45">
      <c r="A8865" t="s">
        <v>4761</v>
      </c>
      <c r="B8865">
        <v>7.3</v>
      </c>
      <c r="C8865" t="s">
        <v>1152</v>
      </c>
    </row>
    <row r="8866" spans="1:3" x14ac:dyDescent="0.45">
      <c r="A8866" t="s">
        <v>4761</v>
      </c>
      <c r="B8866">
        <v>7.3</v>
      </c>
      <c r="C8866" t="s">
        <v>6204</v>
      </c>
    </row>
    <row r="8867" spans="1:3" x14ac:dyDescent="0.45">
      <c r="A8867" t="s">
        <v>4761</v>
      </c>
      <c r="B8867">
        <v>7.3</v>
      </c>
      <c r="C8867" t="s">
        <v>3302</v>
      </c>
    </row>
    <row r="8868" spans="1:3" x14ac:dyDescent="0.45">
      <c r="A8868" t="s">
        <v>4761</v>
      </c>
      <c r="B8868">
        <v>7.3</v>
      </c>
      <c r="C8868" t="s">
        <v>6207</v>
      </c>
    </row>
    <row r="8869" spans="1:3" x14ac:dyDescent="0.45">
      <c r="A8869" t="s">
        <v>4764</v>
      </c>
      <c r="B8869">
        <v>4.2</v>
      </c>
      <c r="C8869" t="s">
        <v>565</v>
      </c>
    </row>
    <row r="8870" spans="1:3" x14ac:dyDescent="0.45">
      <c r="A8870" t="s">
        <v>4764</v>
      </c>
      <c r="B8870">
        <v>4.2</v>
      </c>
      <c r="C8870" t="s">
        <v>6209</v>
      </c>
    </row>
    <row r="8871" spans="1:3" x14ac:dyDescent="0.45">
      <c r="A8871" t="s">
        <v>4764</v>
      </c>
      <c r="B8871">
        <v>4.2</v>
      </c>
      <c r="C8871" t="s">
        <v>5546</v>
      </c>
    </row>
    <row r="8872" spans="1:3" x14ac:dyDescent="0.45">
      <c r="A8872" t="s">
        <v>4766</v>
      </c>
      <c r="B8872">
        <v>6.5</v>
      </c>
      <c r="C8872" t="s">
        <v>320</v>
      </c>
    </row>
    <row r="8873" spans="1:3" x14ac:dyDescent="0.45">
      <c r="A8873" t="s">
        <v>4766</v>
      </c>
      <c r="B8873">
        <v>6.5</v>
      </c>
      <c r="C8873" t="s">
        <v>565</v>
      </c>
    </row>
    <row r="8874" spans="1:3" x14ac:dyDescent="0.45">
      <c r="A8874" t="s">
        <v>4768</v>
      </c>
      <c r="B8874">
        <v>6.5</v>
      </c>
      <c r="C8874" t="s">
        <v>6206</v>
      </c>
    </row>
    <row r="8875" spans="1:3" x14ac:dyDescent="0.45">
      <c r="A8875" t="s">
        <v>4768</v>
      </c>
      <c r="B8875">
        <v>6.5</v>
      </c>
      <c r="C8875" t="s">
        <v>6203</v>
      </c>
    </row>
    <row r="8876" spans="1:3" x14ac:dyDescent="0.45">
      <c r="A8876" t="s">
        <v>4768</v>
      </c>
      <c r="B8876">
        <v>6.5</v>
      </c>
      <c r="C8876" t="s">
        <v>3302</v>
      </c>
    </row>
    <row r="8877" spans="1:3" x14ac:dyDescent="0.45">
      <c r="A8877" t="s">
        <v>4770</v>
      </c>
      <c r="B8877">
        <v>5.7</v>
      </c>
      <c r="C8877" t="s">
        <v>451</v>
      </c>
    </row>
    <row r="8878" spans="1:3" x14ac:dyDescent="0.45">
      <c r="A8878" t="s">
        <v>4770</v>
      </c>
      <c r="B8878">
        <v>5.7</v>
      </c>
      <c r="C8878" t="s">
        <v>6206</v>
      </c>
    </row>
    <row r="8879" spans="1:3" x14ac:dyDescent="0.45">
      <c r="A8879" t="s">
        <v>4770</v>
      </c>
      <c r="B8879">
        <v>5.7</v>
      </c>
      <c r="C8879" t="s">
        <v>3302</v>
      </c>
    </row>
    <row r="8880" spans="1:3" x14ac:dyDescent="0.45">
      <c r="A8880" t="s">
        <v>4771</v>
      </c>
      <c r="B8880">
        <v>7.3</v>
      </c>
      <c r="C8880" t="s">
        <v>1152</v>
      </c>
    </row>
    <row r="8881" spans="1:3" x14ac:dyDescent="0.45">
      <c r="A8881" t="s">
        <v>4771</v>
      </c>
      <c r="B8881">
        <v>7.3</v>
      </c>
      <c r="C8881" t="s">
        <v>6209</v>
      </c>
    </row>
    <row r="8882" spans="1:3" x14ac:dyDescent="0.45">
      <c r="A8882" t="s">
        <v>4771</v>
      </c>
      <c r="B8882">
        <v>7.3</v>
      </c>
      <c r="C8882" t="s">
        <v>5546</v>
      </c>
    </row>
    <row r="8883" spans="1:3" x14ac:dyDescent="0.45">
      <c r="A8883" t="s">
        <v>4773</v>
      </c>
      <c r="B8883">
        <v>6.9</v>
      </c>
      <c r="C8883" t="s">
        <v>1152</v>
      </c>
    </row>
    <row r="8884" spans="1:3" x14ac:dyDescent="0.45">
      <c r="A8884" t="s">
        <v>4773</v>
      </c>
      <c r="B8884">
        <v>6.9</v>
      </c>
      <c r="C8884" t="s">
        <v>6209</v>
      </c>
    </row>
    <row r="8885" spans="1:3" x14ac:dyDescent="0.45">
      <c r="A8885" t="s">
        <v>4773</v>
      </c>
      <c r="B8885">
        <v>6.9</v>
      </c>
      <c r="C8885" t="s">
        <v>5546</v>
      </c>
    </row>
    <row r="8886" spans="1:3" x14ac:dyDescent="0.45">
      <c r="A8886" t="s">
        <v>4775</v>
      </c>
      <c r="B8886">
        <v>5</v>
      </c>
      <c r="C8886" t="s">
        <v>565</v>
      </c>
    </row>
    <row r="8887" spans="1:3" x14ac:dyDescent="0.45">
      <c r="A8887" t="s">
        <v>4776</v>
      </c>
      <c r="B8887">
        <v>7.3</v>
      </c>
      <c r="C8887" t="s">
        <v>565</v>
      </c>
    </row>
    <row r="8888" spans="1:3" x14ac:dyDescent="0.45">
      <c r="A8888" t="s">
        <v>4776</v>
      </c>
      <c r="B8888">
        <v>7.3</v>
      </c>
      <c r="C8888" t="s">
        <v>1152</v>
      </c>
    </row>
    <row r="8889" spans="1:3" x14ac:dyDescent="0.45">
      <c r="A8889" t="s">
        <v>4778</v>
      </c>
      <c r="B8889">
        <v>6.5</v>
      </c>
      <c r="C8889" t="s">
        <v>565</v>
      </c>
    </row>
    <row r="8890" spans="1:3" x14ac:dyDescent="0.45">
      <c r="A8890" t="s">
        <v>4779</v>
      </c>
      <c r="B8890">
        <v>7</v>
      </c>
      <c r="C8890" t="s">
        <v>6208</v>
      </c>
    </row>
    <row r="8891" spans="1:3" x14ac:dyDescent="0.45">
      <c r="A8891" t="s">
        <v>4779</v>
      </c>
      <c r="B8891">
        <v>7</v>
      </c>
      <c r="C8891" t="s">
        <v>1152</v>
      </c>
    </row>
    <row r="8892" spans="1:3" x14ac:dyDescent="0.45">
      <c r="A8892" t="s">
        <v>4779</v>
      </c>
      <c r="B8892">
        <v>7</v>
      </c>
      <c r="C8892" t="s">
        <v>5546</v>
      </c>
    </row>
    <row r="8893" spans="1:3" x14ac:dyDescent="0.45">
      <c r="A8893" t="s">
        <v>4780</v>
      </c>
      <c r="B8893">
        <v>8</v>
      </c>
      <c r="C8893" t="s">
        <v>320</v>
      </c>
    </row>
    <row r="8894" spans="1:3" x14ac:dyDescent="0.45">
      <c r="A8894" t="s">
        <v>4780</v>
      </c>
      <c r="B8894">
        <v>8</v>
      </c>
      <c r="C8894" t="s">
        <v>1152</v>
      </c>
    </row>
    <row r="8895" spans="1:3" x14ac:dyDescent="0.45">
      <c r="A8895" t="s">
        <v>4780</v>
      </c>
      <c r="B8895">
        <v>8</v>
      </c>
      <c r="C8895" t="s">
        <v>3302</v>
      </c>
    </row>
    <row r="8896" spans="1:3" x14ac:dyDescent="0.45">
      <c r="A8896" t="s">
        <v>4781</v>
      </c>
      <c r="B8896">
        <v>6.9</v>
      </c>
      <c r="C8896" t="s">
        <v>451</v>
      </c>
    </row>
    <row r="8897" spans="1:3" x14ac:dyDescent="0.45">
      <c r="A8897" t="s">
        <v>4781</v>
      </c>
      <c r="B8897">
        <v>6.9</v>
      </c>
      <c r="C8897" t="s">
        <v>320</v>
      </c>
    </row>
    <row r="8898" spans="1:3" x14ac:dyDescent="0.45">
      <c r="A8898" t="s">
        <v>4781</v>
      </c>
      <c r="B8898">
        <v>6.9</v>
      </c>
      <c r="C8898" t="s">
        <v>1152</v>
      </c>
    </row>
    <row r="8899" spans="1:3" x14ac:dyDescent="0.45">
      <c r="A8899" t="s">
        <v>4783</v>
      </c>
      <c r="B8899">
        <v>7.1</v>
      </c>
      <c r="C8899" t="s">
        <v>320</v>
      </c>
    </row>
    <row r="8900" spans="1:3" x14ac:dyDescent="0.45">
      <c r="A8900" t="s">
        <v>4783</v>
      </c>
      <c r="B8900">
        <v>7.1</v>
      </c>
      <c r="C8900" t="s">
        <v>1152</v>
      </c>
    </row>
    <row r="8901" spans="1:3" x14ac:dyDescent="0.45">
      <c r="A8901" t="s">
        <v>4783</v>
      </c>
      <c r="B8901">
        <v>7.1</v>
      </c>
      <c r="C8901" t="s">
        <v>3302</v>
      </c>
    </row>
    <row r="8902" spans="1:3" x14ac:dyDescent="0.45">
      <c r="A8902" t="s">
        <v>4785</v>
      </c>
      <c r="B8902">
        <v>6.7</v>
      </c>
      <c r="C8902" t="s">
        <v>2124</v>
      </c>
    </row>
    <row r="8903" spans="1:3" x14ac:dyDescent="0.45">
      <c r="A8903" t="s">
        <v>4785</v>
      </c>
      <c r="B8903">
        <v>6.7</v>
      </c>
      <c r="C8903" t="s">
        <v>6202</v>
      </c>
    </row>
    <row r="8904" spans="1:3" x14ac:dyDescent="0.45">
      <c r="A8904" t="s">
        <v>4785</v>
      </c>
      <c r="B8904">
        <v>6.7</v>
      </c>
      <c r="C8904" t="s">
        <v>3824</v>
      </c>
    </row>
    <row r="8905" spans="1:3" x14ac:dyDescent="0.45">
      <c r="A8905" t="s">
        <v>4787</v>
      </c>
      <c r="B8905">
        <v>8.9</v>
      </c>
      <c r="C8905" t="s">
        <v>6206</v>
      </c>
    </row>
    <row r="8906" spans="1:3" x14ac:dyDescent="0.45">
      <c r="A8906" t="s">
        <v>4787</v>
      </c>
      <c r="B8906">
        <v>8.9</v>
      </c>
      <c r="C8906" t="s">
        <v>1152</v>
      </c>
    </row>
    <row r="8907" spans="1:3" x14ac:dyDescent="0.45">
      <c r="A8907" t="s">
        <v>4789</v>
      </c>
      <c r="B8907">
        <v>7.9</v>
      </c>
      <c r="C8907" t="s">
        <v>6206</v>
      </c>
    </row>
    <row r="8908" spans="1:3" x14ac:dyDescent="0.45">
      <c r="A8908" t="s">
        <v>4789</v>
      </c>
      <c r="B8908">
        <v>7.9</v>
      </c>
      <c r="C8908" t="s">
        <v>1152</v>
      </c>
    </row>
    <row r="8909" spans="1:3" x14ac:dyDescent="0.45">
      <c r="A8909" t="s">
        <v>4789</v>
      </c>
      <c r="B8909">
        <v>7.9</v>
      </c>
      <c r="C8909" t="s">
        <v>3302</v>
      </c>
    </row>
    <row r="8910" spans="1:3" x14ac:dyDescent="0.45">
      <c r="A8910" t="s">
        <v>4790</v>
      </c>
      <c r="B8910">
        <v>5.6</v>
      </c>
      <c r="C8910" t="s">
        <v>565</v>
      </c>
    </row>
    <row r="8911" spans="1:3" x14ac:dyDescent="0.45">
      <c r="A8911" t="s">
        <v>4790</v>
      </c>
      <c r="B8911">
        <v>5.6</v>
      </c>
      <c r="C8911" t="s">
        <v>2124</v>
      </c>
    </row>
    <row r="8912" spans="1:3" x14ac:dyDescent="0.45">
      <c r="A8912" t="s">
        <v>4790</v>
      </c>
      <c r="B8912">
        <v>5.6</v>
      </c>
      <c r="C8912" t="s">
        <v>3302</v>
      </c>
    </row>
    <row r="8913" spans="1:3" x14ac:dyDescent="0.45">
      <c r="A8913" t="s">
        <v>4792</v>
      </c>
      <c r="B8913">
        <v>8</v>
      </c>
      <c r="C8913" t="s">
        <v>6208</v>
      </c>
    </row>
    <row r="8914" spans="1:3" x14ac:dyDescent="0.45">
      <c r="A8914" t="s">
        <v>4792</v>
      </c>
      <c r="B8914">
        <v>8</v>
      </c>
      <c r="C8914" t="s">
        <v>1152</v>
      </c>
    </row>
    <row r="8915" spans="1:3" x14ac:dyDescent="0.45">
      <c r="A8915" t="s">
        <v>4792</v>
      </c>
      <c r="B8915">
        <v>8</v>
      </c>
      <c r="C8915" t="s">
        <v>6201</v>
      </c>
    </row>
    <row r="8916" spans="1:3" x14ac:dyDescent="0.45">
      <c r="A8916" t="s">
        <v>4792</v>
      </c>
      <c r="B8916">
        <v>8</v>
      </c>
      <c r="C8916" t="s">
        <v>6202</v>
      </c>
    </row>
    <row r="8917" spans="1:3" x14ac:dyDescent="0.45">
      <c r="A8917" t="s">
        <v>4792</v>
      </c>
      <c r="B8917">
        <v>8</v>
      </c>
      <c r="C8917" t="s">
        <v>5546</v>
      </c>
    </row>
    <row r="8918" spans="1:3" x14ac:dyDescent="0.45">
      <c r="A8918" t="s">
        <v>4793</v>
      </c>
      <c r="B8918">
        <v>6.2</v>
      </c>
      <c r="C8918" t="s">
        <v>565</v>
      </c>
    </row>
    <row r="8919" spans="1:3" x14ac:dyDescent="0.45">
      <c r="A8919" t="s">
        <v>4793</v>
      </c>
      <c r="B8919">
        <v>6.2</v>
      </c>
      <c r="C8919" t="s">
        <v>6199</v>
      </c>
    </row>
    <row r="8920" spans="1:3" x14ac:dyDescent="0.45">
      <c r="A8920" t="s">
        <v>4793</v>
      </c>
      <c r="B8920">
        <v>6.2</v>
      </c>
      <c r="C8920" t="s">
        <v>5546</v>
      </c>
    </row>
    <row r="8921" spans="1:3" x14ac:dyDescent="0.45">
      <c r="A8921" t="s">
        <v>4795</v>
      </c>
      <c r="B8921">
        <v>7.9</v>
      </c>
      <c r="C8921" t="s">
        <v>565</v>
      </c>
    </row>
    <row r="8922" spans="1:3" x14ac:dyDescent="0.45">
      <c r="A8922" t="s">
        <v>4795</v>
      </c>
      <c r="B8922">
        <v>7.9</v>
      </c>
      <c r="C8922" t="s">
        <v>1152</v>
      </c>
    </row>
    <row r="8923" spans="1:3" x14ac:dyDescent="0.45">
      <c r="A8923" t="s">
        <v>4796</v>
      </c>
      <c r="B8923">
        <v>8.1</v>
      </c>
      <c r="C8923" t="s">
        <v>320</v>
      </c>
    </row>
    <row r="8924" spans="1:3" x14ac:dyDescent="0.45">
      <c r="A8924" t="s">
        <v>4796</v>
      </c>
      <c r="B8924">
        <v>8.1</v>
      </c>
      <c r="C8924" t="s">
        <v>1152</v>
      </c>
    </row>
    <row r="8925" spans="1:3" x14ac:dyDescent="0.45">
      <c r="A8925" t="s">
        <v>4797</v>
      </c>
      <c r="B8925">
        <v>7.6</v>
      </c>
      <c r="C8925" t="s">
        <v>1152</v>
      </c>
    </row>
    <row r="8926" spans="1:3" x14ac:dyDescent="0.45">
      <c r="A8926" t="s">
        <v>4797</v>
      </c>
      <c r="B8926">
        <v>7.6</v>
      </c>
      <c r="C8926" t="s">
        <v>2124</v>
      </c>
    </row>
    <row r="8927" spans="1:3" x14ac:dyDescent="0.45">
      <c r="A8927" t="s">
        <v>4797</v>
      </c>
      <c r="B8927">
        <v>7.6</v>
      </c>
      <c r="C8927" t="s">
        <v>3824</v>
      </c>
    </row>
    <row r="8928" spans="1:3" x14ac:dyDescent="0.45">
      <c r="A8928" t="s">
        <v>4797</v>
      </c>
      <c r="B8928">
        <v>7.6</v>
      </c>
      <c r="C8928" t="s">
        <v>3302</v>
      </c>
    </row>
    <row r="8929" spans="1:3" x14ac:dyDescent="0.45">
      <c r="A8929" t="s">
        <v>4799</v>
      </c>
      <c r="B8929">
        <v>7.6</v>
      </c>
      <c r="C8929" t="s">
        <v>6208</v>
      </c>
    </row>
    <row r="8930" spans="1:3" x14ac:dyDescent="0.45">
      <c r="A8930" t="s">
        <v>4799</v>
      </c>
      <c r="B8930">
        <v>7.6</v>
      </c>
      <c r="C8930" t="s">
        <v>6206</v>
      </c>
    </row>
    <row r="8931" spans="1:3" x14ac:dyDescent="0.45">
      <c r="A8931" t="s">
        <v>4799</v>
      </c>
      <c r="B8931">
        <v>7.6</v>
      </c>
      <c r="C8931" t="s">
        <v>1152</v>
      </c>
    </row>
    <row r="8932" spans="1:3" x14ac:dyDescent="0.45">
      <c r="A8932" t="s">
        <v>4800</v>
      </c>
      <c r="B8932">
        <v>6.5</v>
      </c>
      <c r="C8932" t="s">
        <v>565</v>
      </c>
    </row>
    <row r="8933" spans="1:3" x14ac:dyDescent="0.45">
      <c r="A8933" t="s">
        <v>4800</v>
      </c>
      <c r="B8933">
        <v>6.5</v>
      </c>
      <c r="C8933" t="s">
        <v>1152</v>
      </c>
    </row>
    <row r="8934" spans="1:3" x14ac:dyDescent="0.45">
      <c r="A8934" t="s">
        <v>4800</v>
      </c>
      <c r="B8934">
        <v>6.5</v>
      </c>
      <c r="C8934" t="s">
        <v>6209</v>
      </c>
    </row>
    <row r="8935" spans="1:3" x14ac:dyDescent="0.45">
      <c r="A8935" t="s">
        <v>4800</v>
      </c>
      <c r="B8935">
        <v>6.5</v>
      </c>
      <c r="C8935" t="s">
        <v>5546</v>
      </c>
    </row>
    <row r="8936" spans="1:3" x14ac:dyDescent="0.45">
      <c r="A8936" t="s">
        <v>4803</v>
      </c>
      <c r="B8936">
        <v>5.6</v>
      </c>
      <c r="C8936" t="s">
        <v>565</v>
      </c>
    </row>
    <row r="8937" spans="1:3" x14ac:dyDescent="0.45">
      <c r="A8937" t="s">
        <v>4803</v>
      </c>
      <c r="B8937">
        <v>5.6</v>
      </c>
      <c r="C8937" t="s">
        <v>6206</v>
      </c>
    </row>
    <row r="8938" spans="1:3" x14ac:dyDescent="0.45">
      <c r="A8938" t="s">
        <v>4803</v>
      </c>
      <c r="B8938">
        <v>5.6</v>
      </c>
      <c r="C8938" t="s">
        <v>1152</v>
      </c>
    </row>
    <row r="8939" spans="1:3" x14ac:dyDescent="0.45">
      <c r="A8939" t="s">
        <v>4803</v>
      </c>
      <c r="B8939">
        <v>5.6</v>
      </c>
      <c r="C8939" t="s">
        <v>5546</v>
      </c>
    </row>
    <row r="8940" spans="1:3" x14ac:dyDescent="0.45">
      <c r="A8940" t="s">
        <v>4803</v>
      </c>
      <c r="B8940">
        <v>5.6</v>
      </c>
      <c r="C8940" t="s">
        <v>3302</v>
      </c>
    </row>
    <row r="8941" spans="1:3" x14ac:dyDescent="0.45">
      <c r="A8941" t="s">
        <v>4804</v>
      </c>
      <c r="B8941">
        <v>7.7</v>
      </c>
      <c r="C8941" t="s">
        <v>565</v>
      </c>
    </row>
    <row r="8942" spans="1:3" x14ac:dyDescent="0.45">
      <c r="A8942" t="s">
        <v>4804</v>
      </c>
      <c r="B8942">
        <v>7.7</v>
      </c>
      <c r="C8942" t="s">
        <v>1152</v>
      </c>
    </row>
    <row r="8943" spans="1:3" x14ac:dyDescent="0.45">
      <c r="A8943" t="s">
        <v>4804</v>
      </c>
      <c r="B8943">
        <v>7.7</v>
      </c>
      <c r="C8943" t="s">
        <v>5546</v>
      </c>
    </row>
    <row r="8944" spans="1:3" x14ac:dyDescent="0.45">
      <c r="A8944" t="s">
        <v>4806</v>
      </c>
      <c r="B8944">
        <v>5.2</v>
      </c>
      <c r="C8944" t="s">
        <v>2124</v>
      </c>
    </row>
    <row r="8945" spans="1:3" x14ac:dyDescent="0.45">
      <c r="A8945" t="s">
        <v>4806</v>
      </c>
      <c r="B8945">
        <v>5.2</v>
      </c>
      <c r="C8945" t="s">
        <v>6203</v>
      </c>
    </row>
    <row r="8946" spans="1:3" x14ac:dyDescent="0.45">
      <c r="A8946" t="s">
        <v>4806</v>
      </c>
      <c r="B8946">
        <v>5.2</v>
      </c>
      <c r="C8946" t="s">
        <v>3302</v>
      </c>
    </row>
    <row r="8947" spans="1:3" x14ac:dyDescent="0.45">
      <c r="A8947" t="s">
        <v>4808</v>
      </c>
      <c r="B8947">
        <v>6.1</v>
      </c>
      <c r="C8947" t="s">
        <v>565</v>
      </c>
    </row>
    <row r="8948" spans="1:3" x14ac:dyDescent="0.45">
      <c r="A8948" t="s">
        <v>4808</v>
      </c>
      <c r="B8948">
        <v>6.1</v>
      </c>
      <c r="C8948" t="s">
        <v>5546</v>
      </c>
    </row>
    <row r="8949" spans="1:3" x14ac:dyDescent="0.45">
      <c r="A8949" t="s">
        <v>4809</v>
      </c>
      <c r="B8949">
        <v>7.4</v>
      </c>
      <c r="C8949" t="s">
        <v>565</v>
      </c>
    </row>
    <row r="8950" spans="1:3" x14ac:dyDescent="0.45">
      <c r="A8950" t="s">
        <v>4809</v>
      </c>
      <c r="B8950">
        <v>7.4</v>
      </c>
      <c r="C8950" t="s">
        <v>1152</v>
      </c>
    </row>
    <row r="8951" spans="1:3" x14ac:dyDescent="0.45">
      <c r="A8951" t="s">
        <v>4809</v>
      </c>
      <c r="B8951">
        <v>7.4</v>
      </c>
      <c r="C8951" t="s">
        <v>5546</v>
      </c>
    </row>
    <row r="8952" spans="1:3" x14ac:dyDescent="0.45">
      <c r="A8952" t="s">
        <v>4811</v>
      </c>
      <c r="B8952">
        <v>6.8</v>
      </c>
      <c r="C8952" t="s">
        <v>451</v>
      </c>
    </row>
    <row r="8953" spans="1:3" x14ac:dyDescent="0.45">
      <c r="A8953" t="s">
        <v>4811</v>
      </c>
      <c r="B8953">
        <v>6.8</v>
      </c>
      <c r="C8953" t="s">
        <v>320</v>
      </c>
    </row>
    <row r="8954" spans="1:3" x14ac:dyDescent="0.45">
      <c r="A8954" t="s">
        <v>4811</v>
      </c>
      <c r="B8954">
        <v>6.8</v>
      </c>
      <c r="C8954" t="s">
        <v>3302</v>
      </c>
    </row>
    <row r="8955" spans="1:3" x14ac:dyDescent="0.45">
      <c r="A8955" t="s">
        <v>4812</v>
      </c>
      <c r="B8955">
        <v>6.4</v>
      </c>
      <c r="C8955" t="s">
        <v>6199</v>
      </c>
    </row>
    <row r="8956" spans="1:3" x14ac:dyDescent="0.45">
      <c r="A8956" t="s">
        <v>4812</v>
      </c>
      <c r="B8956">
        <v>6.4</v>
      </c>
      <c r="C8956" t="s">
        <v>2124</v>
      </c>
    </row>
    <row r="8957" spans="1:3" x14ac:dyDescent="0.45">
      <c r="A8957" t="s">
        <v>4812</v>
      </c>
      <c r="B8957">
        <v>6.4</v>
      </c>
      <c r="C8957" t="s">
        <v>6203</v>
      </c>
    </row>
    <row r="8958" spans="1:3" x14ac:dyDescent="0.45">
      <c r="A8958" t="s">
        <v>4812</v>
      </c>
      <c r="B8958">
        <v>6.4</v>
      </c>
      <c r="C8958" t="s">
        <v>3302</v>
      </c>
    </row>
    <row r="8959" spans="1:3" x14ac:dyDescent="0.45">
      <c r="A8959" t="s">
        <v>4813</v>
      </c>
      <c r="B8959">
        <v>5.7</v>
      </c>
      <c r="C8959" t="s">
        <v>565</v>
      </c>
    </row>
    <row r="8960" spans="1:3" x14ac:dyDescent="0.45">
      <c r="A8960" t="s">
        <v>4813</v>
      </c>
      <c r="B8960">
        <v>5.7</v>
      </c>
      <c r="C8960" t="s">
        <v>1152</v>
      </c>
    </row>
    <row r="8961" spans="1:3" x14ac:dyDescent="0.45">
      <c r="A8961" t="s">
        <v>4813</v>
      </c>
      <c r="B8961">
        <v>5.7</v>
      </c>
      <c r="C8961" t="s">
        <v>5546</v>
      </c>
    </row>
    <row r="8962" spans="1:3" x14ac:dyDescent="0.45">
      <c r="A8962" t="s">
        <v>4814</v>
      </c>
      <c r="B8962">
        <v>6.7</v>
      </c>
      <c r="C8962" t="s">
        <v>565</v>
      </c>
    </row>
    <row r="8963" spans="1:3" x14ac:dyDescent="0.45">
      <c r="A8963" t="s">
        <v>4814</v>
      </c>
      <c r="B8963">
        <v>6.7</v>
      </c>
      <c r="C8963" t="s">
        <v>6206</v>
      </c>
    </row>
    <row r="8964" spans="1:3" x14ac:dyDescent="0.45">
      <c r="A8964" t="s">
        <v>4816</v>
      </c>
      <c r="B8964">
        <v>5.6</v>
      </c>
      <c r="C8964" t="s">
        <v>565</v>
      </c>
    </row>
    <row r="8965" spans="1:3" x14ac:dyDescent="0.45">
      <c r="A8965" t="s">
        <v>4816</v>
      </c>
      <c r="B8965">
        <v>5.6</v>
      </c>
      <c r="C8965" t="s">
        <v>5546</v>
      </c>
    </row>
    <row r="8966" spans="1:3" x14ac:dyDescent="0.45">
      <c r="A8966" t="s">
        <v>4818</v>
      </c>
      <c r="B8966">
        <v>7.6</v>
      </c>
      <c r="C8966" t="s">
        <v>6206</v>
      </c>
    </row>
    <row r="8967" spans="1:3" x14ac:dyDescent="0.45">
      <c r="A8967" t="s">
        <v>4818</v>
      </c>
      <c r="B8967">
        <v>7.6</v>
      </c>
      <c r="C8967" t="s">
        <v>1152</v>
      </c>
    </row>
    <row r="8968" spans="1:3" x14ac:dyDescent="0.45">
      <c r="A8968" t="s">
        <v>4819</v>
      </c>
      <c r="B8968">
        <v>6.5</v>
      </c>
      <c r="C8968" t="s">
        <v>1152</v>
      </c>
    </row>
    <row r="8969" spans="1:3" x14ac:dyDescent="0.45">
      <c r="A8969" t="s">
        <v>4819</v>
      </c>
      <c r="B8969">
        <v>6.5</v>
      </c>
      <c r="C8969" t="s">
        <v>5546</v>
      </c>
    </row>
    <row r="8970" spans="1:3" x14ac:dyDescent="0.45">
      <c r="A8970" t="s">
        <v>4821</v>
      </c>
      <c r="B8970">
        <v>6.3</v>
      </c>
      <c r="C8970" t="s">
        <v>451</v>
      </c>
    </row>
    <row r="8971" spans="1:3" x14ac:dyDescent="0.45">
      <c r="A8971" t="s">
        <v>4821</v>
      </c>
      <c r="B8971">
        <v>6.3</v>
      </c>
      <c r="C8971" t="s">
        <v>6206</v>
      </c>
    </row>
    <row r="8972" spans="1:3" x14ac:dyDescent="0.45">
      <c r="A8972" t="s">
        <v>4821</v>
      </c>
      <c r="B8972">
        <v>6.3</v>
      </c>
      <c r="C8972" t="s">
        <v>3302</v>
      </c>
    </row>
    <row r="8973" spans="1:3" x14ac:dyDescent="0.45">
      <c r="A8973" t="s">
        <v>4823</v>
      </c>
      <c r="B8973">
        <v>7.1</v>
      </c>
      <c r="C8973" t="s">
        <v>565</v>
      </c>
    </row>
    <row r="8974" spans="1:3" x14ac:dyDescent="0.45">
      <c r="A8974" t="s">
        <v>4823</v>
      </c>
      <c r="B8974">
        <v>7.1</v>
      </c>
      <c r="C8974" t="s">
        <v>1152</v>
      </c>
    </row>
    <row r="8975" spans="1:3" x14ac:dyDescent="0.45">
      <c r="A8975" t="s">
        <v>4823</v>
      </c>
      <c r="B8975">
        <v>7.1</v>
      </c>
      <c r="C8975" t="s">
        <v>5546</v>
      </c>
    </row>
    <row r="8976" spans="1:3" x14ac:dyDescent="0.45">
      <c r="A8976" t="s">
        <v>4824</v>
      </c>
      <c r="B8976">
        <v>7.1</v>
      </c>
      <c r="C8976" t="s">
        <v>565</v>
      </c>
    </row>
    <row r="8977" spans="1:3" x14ac:dyDescent="0.45">
      <c r="A8977" t="s">
        <v>4824</v>
      </c>
      <c r="B8977">
        <v>7.1</v>
      </c>
      <c r="C8977" t="s">
        <v>5546</v>
      </c>
    </row>
    <row r="8978" spans="1:3" x14ac:dyDescent="0.45">
      <c r="A8978" t="s">
        <v>4826</v>
      </c>
      <c r="B8978">
        <v>6.9</v>
      </c>
      <c r="C8978" t="s">
        <v>1152</v>
      </c>
    </row>
    <row r="8979" spans="1:3" x14ac:dyDescent="0.45">
      <c r="A8979" t="s">
        <v>4826</v>
      </c>
      <c r="B8979">
        <v>6.9</v>
      </c>
      <c r="C8979" t="s">
        <v>2124</v>
      </c>
    </row>
    <row r="8980" spans="1:3" x14ac:dyDescent="0.45">
      <c r="A8980" t="s">
        <v>4827</v>
      </c>
      <c r="B8980">
        <v>5.4</v>
      </c>
      <c r="C8980" t="s">
        <v>565</v>
      </c>
    </row>
    <row r="8981" spans="1:3" x14ac:dyDescent="0.45">
      <c r="A8981" t="s">
        <v>4827</v>
      </c>
      <c r="B8981">
        <v>5.4</v>
      </c>
      <c r="C8981" t="s">
        <v>1152</v>
      </c>
    </row>
    <row r="8982" spans="1:3" x14ac:dyDescent="0.45">
      <c r="A8982" t="s">
        <v>4828</v>
      </c>
      <c r="B8982">
        <v>5.0999999999999996</v>
      </c>
      <c r="C8982" t="s">
        <v>565</v>
      </c>
    </row>
    <row r="8983" spans="1:3" x14ac:dyDescent="0.45">
      <c r="A8983" t="s">
        <v>4830</v>
      </c>
      <c r="B8983">
        <v>5.3</v>
      </c>
      <c r="C8983" t="s">
        <v>565</v>
      </c>
    </row>
    <row r="8984" spans="1:3" x14ac:dyDescent="0.45">
      <c r="A8984" t="s">
        <v>4830</v>
      </c>
      <c r="B8984">
        <v>5.3</v>
      </c>
      <c r="C8984" t="s">
        <v>6199</v>
      </c>
    </row>
    <row r="8985" spans="1:3" x14ac:dyDescent="0.45">
      <c r="A8985" t="s">
        <v>4830</v>
      </c>
      <c r="B8985">
        <v>5.3</v>
      </c>
      <c r="C8985" t="s">
        <v>5546</v>
      </c>
    </row>
    <row r="8986" spans="1:3" x14ac:dyDescent="0.45">
      <c r="A8986" t="s">
        <v>4833</v>
      </c>
      <c r="B8986">
        <v>7.3</v>
      </c>
      <c r="C8986" t="s">
        <v>6200</v>
      </c>
    </row>
    <row r="8987" spans="1:3" x14ac:dyDescent="0.45">
      <c r="A8987" t="s">
        <v>4833</v>
      </c>
      <c r="B8987">
        <v>7.3</v>
      </c>
      <c r="C8987" t="s">
        <v>565</v>
      </c>
    </row>
    <row r="8988" spans="1:3" x14ac:dyDescent="0.45">
      <c r="A8988" t="s">
        <v>4833</v>
      </c>
      <c r="B8988">
        <v>7.3</v>
      </c>
      <c r="C8988" t="s">
        <v>1152</v>
      </c>
    </row>
    <row r="8989" spans="1:3" x14ac:dyDescent="0.45">
      <c r="A8989" t="s">
        <v>4833</v>
      </c>
      <c r="B8989">
        <v>7.3</v>
      </c>
      <c r="C8989" t="s">
        <v>5546</v>
      </c>
    </row>
    <row r="8990" spans="1:3" x14ac:dyDescent="0.45">
      <c r="A8990" t="s">
        <v>4834</v>
      </c>
      <c r="B8990">
        <v>7.3</v>
      </c>
      <c r="C8990" t="s">
        <v>565</v>
      </c>
    </row>
    <row r="8991" spans="1:3" x14ac:dyDescent="0.45">
      <c r="A8991" t="s">
        <v>4834</v>
      </c>
      <c r="B8991">
        <v>7.3</v>
      </c>
      <c r="C8991" t="s">
        <v>1152</v>
      </c>
    </row>
    <row r="8992" spans="1:3" x14ac:dyDescent="0.45">
      <c r="A8992" t="s">
        <v>4837</v>
      </c>
      <c r="B8992">
        <v>7.1</v>
      </c>
      <c r="C8992" t="s">
        <v>565</v>
      </c>
    </row>
    <row r="8993" spans="1:3" x14ac:dyDescent="0.45">
      <c r="A8993" t="s">
        <v>4837</v>
      </c>
      <c r="B8993">
        <v>7.1</v>
      </c>
      <c r="C8993" t="s">
        <v>6206</v>
      </c>
    </row>
    <row r="8994" spans="1:3" x14ac:dyDescent="0.45">
      <c r="A8994" t="s">
        <v>4837</v>
      </c>
      <c r="B8994">
        <v>7.1</v>
      </c>
      <c r="C8994" t="s">
        <v>6202</v>
      </c>
    </row>
    <row r="8995" spans="1:3" x14ac:dyDescent="0.45">
      <c r="A8995" t="s">
        <v>4837</v>
      </c>
      <c r="B8995">
        <v>7.1</v>
      </c>
      <c r="C8995" t="s">
        <v>5546</v>
      </c>
    </row>
    <row r="8996" spans="1:3" x14ac:dyDescent="0.45">
      <c r="A8996" t="s">
        <v>4838</v>
      </c>
      <c r="B8996">
        <v>6</v>
      </c>
      <c r="C8996" t="s">
        <v>451</v>
      </c>
    </row>
    <row r="8997" spans="1:3" x14ac:dyDescent="0.45">
      <c r="A8997" t="s">
        <v>4838</v>
      </c>
      <c r="B8997">
        <v>6</v>
      </c>
      <c r="C8997" t="s">
        <v>565</v>
      </c>
    </row>
    <row r="8998" spans="1:3" x14ac:dyDescent="0.45">
      <c r="A8998" t="s">
        <v>4838</v>
      </c>
      <c r="B8998">
        <v>6</v>
      </c>
      <c r="C8998" t="s">
        <v>6206</v>
      </c>
    </row>
    <row r="8999" spans="1:3" x14ac:dyDescent="0.45">
      <c r="A8999" t="s">
        <v>4838</v>
      </c>
      <c r="B8999">
        <v>6</v>
      </c>
      <c r="C8999" t="s">
        <v>3302</v>
      </c>
    </row>
    <row r="9000" spans="1:3" x14ac:dyDescent="0.45">
      <c r="A9000" t="s">
        <v>4839</v>
      </c>
      <c r="B9000">
        <v>6.6</v>
      </c>
      <c r="C9000" t="s">
        <v>565</v>
      </c>
    </row>
    <row r="9001" spans="1:3" x14ac:dyDescent="0.45">
      <c r="A9001" t="s">
        <v>4839</v>
      </c>
      <c r="B9001">
        <v>6.6</v>
      </c>
      <c r="C9001" t="s">
        <v>6206</v>
      </c>
    </row>
    <row r="9002" spans="1:3" x14ac:dyDescent="0.45">
      <c r="A9002" t="s">
        <v>4841</v>
      </c>
      <c r="B9002">
        <v>7.2</v>
      </c>
      <c r="C9002" t="s">
        <v>565</v>
      </c>
    </row>
    <row r="9003" spans="1:3" x14ac:dyDescent="0.45">
      <c r="A9003" t="s">
        <v>4841</v>
      </c>
      <c r="B9003">
        <v>7.2</v>
      </c>
      <c r="C9003" t="s">
        <v>1152</v>
      </c>
    </row>
    <row r="9004" spans="1:3" x14ac:dyDescent="0.45">
      <c r="A9004" t="s">
        <v>4841</v>
      </c>
      <c r="B9004">
        <v>7.2</v>
      </c>
      <c r="C9004" t="s">
        <v>5546</v>
      </c>
    </row>
    <row r="9005" spans="1:3" x14ac:dyDescent="0.45">
      <c r="A9005" t="s">
        <v>4842</v>
      </c>
      <c r="B9005">
        <v>7.2</v>
      </c>
      <c r="C9005" t="s">
        <v>6208</v>
      </c>
    </row>
    <row r="9006" spans="1:3" x14ac:dyDescent="0.45">
      <c r="A9006" t="s">
        <v>4842</v>
      </c>
      <c r="B9006">
        <v>7.2</v>
      </c>
      <c r="C9006" t="s">
        <v>565</v>
      </c>
    </row>
    <row r="9007" spans="1:3" x14ac:dyDescent="0.45">
      <c r="A9007" t="s">
        <v>4842</v>
      </c>
      <c r="B9007">
        <v>7.2</v>
      </c>
      <c r="C9007" t="s">
        <v>1152</v>
      </c>
    </row>
    <row r="9008" spans="1:3" x14ac:dyDescent="0.45">
      <c r="A9008" t="s">
        <v>4842</v>
      </c>
      <c r="B9008">
        <v>7.2</v>
      </c>
      <c r="C9008" t="s">
        <v>6204</v>
      </c>
    </row>
    <row r="9009" spans="1:3" x14ac:dyDescent="0.45">
      <c r="A9009" t="s">
        <v>4843</v>
      </c>
      <c r="B9009">
        <v>6.9</v>
      </c>
      <c r="C9009" t="s">
        <v>6208</v>
      </c>
    </row>
    <row r="9010" spans="1:3" x14ac:dyDescent="0.45">
      <c r="A9010" t="s">
        <v>4843</v>
      </c>
      <c r="B9010">
        <v>6.9</v>
      </c>
      <c r="C9010" t="s">
        <v>1152</v>
      </c>
    </row>
    <row r="9011" spans="1:3" x14ac:dyDescent="0.45">
      <c r="A9011" t="s">
        <v>4845</v>
      </c>
      <c r="B9011">
        <v>6.8</v>
      </c>
      <c r="C9011" t="s">
        <v>6208</v>
      </c>
    </row>
    <row r="9012" spans="1:3" x14ac:dyDescent="0.45">
      <c r="A9012" t="s">
        <v>4845</v>
      </c>
      <c r="B9012">
        <v>6.8</v>
      </c>
      <c r="C9012" t="s">
        <v>1152</v>
      </c>
    </row>
    <row r="9013" spans="1:3" x14ac:dyDescent="0.45">
      <c r="A9013" t="s">
        <v>4845</v>
      </c>
      <c r="B9013">
        <v>6.8</v>
      </c>
      <c r="C9013" t="s">
        <v>5546</v>
      </c>
    </row>
    <row r="9014" spans="1:3" x14ac:dyDescent="0.45">
      <c r="A9014" t="s">
        <v>4845</v>
      </c>
      <c r="B9014">
        <v>6.8</v>
      </c>
      <c r="C9014" t="s">
        <v>6205</v>
      </c>
    </row>
    <row r="9015" spans="1:3" x14ac:dyDescent="0.45">
      <c r="A9015" t="s">
        <v>4847</v>
      </c>
      <c r="B9015">
        <v>7.7</v>
      </c>
      <c r="C9015" t="s">
        <v>320</v>
      </c>
    </row>
    <row r="9016" spans="1:3" x14ac:dyDescent="0.45">
      <c r="A9016" t="s">
        <v>4847</v>
      </c>
      <c r="B9016">
        <v>7.7</v>
      </c>
      <c r="C9016" t="s">
        <v>6200</v>
      </c>
    </row>
    <row r="9017" spans="1:3" x14ac:dyDescent="0.45">
      <c r="A9017" t="s">
        <v>4847</v>
      </c>
      <c r="B9017">
        <v>7.7</v>
      </c>
      <c r="C9017" t="s">
        <v>6201</v>
      </c>
    </row>
    <row r="9018" spans="1:3" x14ac:dyDescent="0.45">
      <c r="A9018" t="s">
        <v>4847</v>
      </c>
      <c r="B9018">
        <v>7.7</v>
      </c>
      <c r="C9018" t="s">
        <v>6199</v>
      </c>
    </row>
    <row r="9019" spans="1:3" x14ac:dyDescent="0.45">
      <c r="A9019" t="s">
        <v>4849</v>
      </c>
      <c r="B9019">
        <v>7.4</v>
      </c>
      <c r="C9019" t="s">
        <v>1152</v>
      </c>
    </row>
    <row r="9020" spans="1:3" x14ac:dyDescent="0.45">
      <c r="A9020" t="s">
        <v>4849</v>
      </c>
      <c r="B9020">
        <v>7.4</v>
      </c>
      <c r="C9020" t="s">
        <v>6209</v>
      </c>
    </row>
    <row r="9021" spans="1:3" x14ac:dyDescent="0.45">
      <c r="A9021" t="s">
        <v>4851</v>
      </c>
      <c r="B9021">
        <v>6.5</v>
      </c>
      <c r="C9021" t="s">
        <v>1152</v>
      </c>
    </row>
    <row r="9022" spans="1:3" x14ac:dyDescent="0.45">
      <c r="A9022" t="s">
        <v>4851</v>
      </c>
      <c r="B9022">
        <v>6.5</v>
      </c>
      <c r="C9022" t="s">
        <v>5546</v>
      </c>
    </row>
    <row r="9023" spans="1:3" x14ac:dyDescent="0.45">
      <c r="A9023" t="s">
        <v>4851</v>
      </c>
      <c r="B9023">
        <v>6.5</v>
      </c>
      <c r="C9023" t="s">
        <v>3302</v>
      </c>
    </row>
    <row r="9024" spans="1:3" x14ac:dyDescent="0.45">
      <c r="A9024" t="s">
        <v>4853</v>
      </c>
      <c r="B9024">
        <v>6.4</v>
      </c>
      <c r="C9024" t="s">
        <v>6206</v>
      </c>
    </row>
    <row r="9025" spans="1:3" x14ac:dyDescent="0.45">
      <c r="A9025" t="s">
        <v>4853</v>
      </c>
      <c r="B9025">
        <v>6.4</v>
      </c>
      <c r="C9025" t="s">
        <v>1152</v>
      </c>
    </row>
    <row r="9026" spans="1:3" x14ac:dyDescent="0.45">
      <c r="A9026" t="s">
        <v>4856</v>
      </c>
      <c r="B9026">
        <v>5.6</v>
      </c>
      <c r="C9026" t="s">
        <v>565</v>
      </c>
    </row>
    <row r="9027" spans="1:3" x14ac:dyDescent="0.45">
      <c r="A9027" t="s">
        <v>4856</v>
      </c>
      <c r="B9027">
        <v>5.6</v>
      </c>
      <c r="C9027" t="s">
        <v>6206</v>
      </c>
    </row>
    <row r="9028" spans="1:3" x14ac:dyDescent="0.45">
      <c r="A9028" t="s">
        <v>4856</v>
      </c>
      <c r="B9028">
        <v>5.6</v>
      </c>
      <c r="C9028" t="s">
        <v>6202</v>
      </c>
    </row>
    <row r="9029" spans="1:3" x14ac:dyDescent="0.45">
      <c r="A9029" t="s">
        <v>4856</v>
      </c>
      <c r="B9029">
        <v>5.6</v>
      </c>
      <c r="C9029" t="s">
        <v>6203</v>
      </c>
    </row>
    <row r="9030" spans="1:3" x14ac:dyDescent="0.45">
      <c r="A9030" t="s">
        <v>4858</v>
      </c>
      <c r="B9030">
        <v>6.8</v>
      </c>
      <c r="C9030" t="s">
        <v>565</v>
      </c>
    </row>
    <row r="9031" spans="1:3" x14ac:dyDescent="0.45">
      <c r="A9031" t="s">
        <v>4858</v>
      </c>
      <c r="B9031">
        <v>6.8</v>
      </c>
      <c r="C9031" t="s">
        <v>1152</v>
      </c>
    </row>
    <row r="9032" spans="1:3" x14ac:dyDescent="0.45">
      <c r="A9032" t="s">
        <v>4858</v>
      </c>
      <c r="B9032">
        <v>6.8</v>
      </c>
      <c r="C9032" t="s">
        <v>2124</v>
      </c>
    </row>
    <row r="9033" spans="1:3" x14ac:dyDescent="0.45">
      <c r="A9033" t="s">
        <v>4858</v>
      </c>
      <c r="B9033">
        <v>6.8</v>
      </c>
      <c r="C9033" t="s">
        <v>3824</v>
      </c>
    </row>
    <row r="9034" spans="1:3" x14ac:dyDescent="0.45">
      <c r="A9034" t="s">
        <v>4859</v>
      </c>
      <c r="B9034">
        <v>5.5</v>
      </c>
      <c r="C9034" t="s">
        <v>565</v>
      </c>
    </row>
    <row r="9035" spans="1:3" x14ac:dyDescent="0.45">
      <c r="A9035" t="s">
        <v>4859</v>
      </c>
      <c r="B9035">
        <v>5.5</v>
      </c>
      <c r="C9035" t="s">
        <v>1152</v>
      </c>
    </row>
    <row r="9036" spans="1:3" x14ac:dyDescent="0.45">
      <c r="A9036" t="s">
        <v>4859</v>
      </c>
      <c r="B9036">
        <v>5.5</v>
      </c>
      <c r="C9036" t="s">
        <v>5546</v>
      </c>
    </row>
    <row r="9037" spans="1:3" x14ac:dyDescent="0.45">
      <c r="A9037" t="s">
        <v>4860</v>
      </c>
      <c r="B9037">
        <v>6.9</v>
      </c>
      <c r="C9037" t="s">
        <v>451</v>
      </c>
    </row>
    <row r="9038" spans="1:3" x14ac:dyDescent="0.45">
      <c r="A9038" t="s">
        <v>4860</v>
      </c>
      <c r="B9038">
        <v>6.9</v>
      </c>
      <c r="C9038" t="s">
        <v>565</v>
      </c>
    </row>
    <row r="9039" spans="1:3" x14ac:dyDescent="0.45">
      <c r="A9039" t="s">
        <v>4860</v>
      </c>
      <c r="B9039">
        <v>6.9</v>
      </c>
      <c r="C9039" t="s">
        <v>6206</v>
      </c>
    </row>
    <row r="9040" spans="1:3" x14ac:dyDescent="0.45">
      <c r="A9040" t="s">
        <v>4862</v>
      </c>
      <c r="B9040">
        <v>6</v>
      </c>
      <c r="C9040" t="s">
        <v>6206</v>
      </c>
    </row>
    <row r="9041" spans="1:3" x14ac:dyDescent="0.45">
      <c r="A9041" t="s">
        <v>4862</v>
      </c>
      <c r="B9041">
        <v>6</v>
      </c>
      <c r="C9041" t="s">
        <v>2124</v>
      </c>
    </row>
    <row r="9042" spans="1:3" x14ac:dyDescent="0.45">
      <c r="A9042" t="s">
        <v>4862</v>
      </c>
      <c r="B9042">
        <v>6</v>
      </c>
      <c r="C9042" t="s">
        <v>3302</v>
      </c>
    </row>
    <row r="9043" spans="1:3" x14ac:dyDescent="0.45">
      <c r="A9043" t="s">
        <v>4864</v>
      </c>
      <c r="B9043">
        <v>6.4</v>
      </c>
      <c r="C9043" t="s">
        <v>6206</v>
      </c>
    </row>
    <row r="9044" spans="1:3" x14ac:dyDescent="0.45">
      <c r="A9044" t="s">
        <v>4864</v>
      </c>
      <c r="B9044">
        <v>6.4</v>
      </c>
      <c r="C9044" t="s">
        <v>1152</v>
      </c>
    </row>
    <row r="9045" spans="1:3" x14ac:dyDescent="0.45">
      <c r="A9045" t="s">
        <v>4864</v>
      </c>
      <c r="B9045">
        <v>6.4</v>
      </c>
      <c r="C9045" t="s">
        <v>3302</v>
      </c>
    </row>
    <row r="9046" spans="1:3" x14ac:dyDescent="0.45">
      <c r="A9046" t="s">
        <v>4866</v>
      </c>
      <c r="B9046">
        <v>6.6</v>
      </c>
      <c r="C9046" t="s">
        <v>565</v>
      </c>
    </row>
    <row r="9047" spans="1:3" x14ac:dyDescent="0.45">
      <c r="A9047" t="s">
        <v>4866</v>
      </c>
      <c r="B9047">
        <v>6.6</v>
      </c>
      <c r="C9047" t="s">
        <v>6206</v>
      </c>
    </row>
    <row r="9048" spans="1:3" x14ac:dyDescent="0.45">
      <c r="A9048" t="s">
        <v>4866</v>
      </c>
      <c r="B9048">
        <v>6.6</v>
      </c>
      <c r="C9048" t="s">
        <v>1152</v>
      </c>
    </row>
    <row r="9049" spans="1:3" x14ac:dyDescent="0.45">
      <c r="A9049" t="s">
        <v>4866</v>
      </c>
      <c r="B9049">
        <v>6.6</v>
      </c>
      <c r="C9049" t="s">
        <v>5546</v>
      </c>
    </row>
    <row r="9050" spans="1:3" x14ac:dyDescent="0.45">
      <c r="A9050" t="s">
        <v>4868</v>
      </c>
      <c r="B9050">
        <v>5.3</v>
      </c>
      <c r="C9050" t="s">
        <v>1152</v>
      </c>
    </row>
    <row r="9051" spans="1:3" x14ac:dyDescent="0.45">
      <c r="A9051" t="s">
        <v>4870</v>
      </c>
      <c r="B9051">
        <v>8.1</v>
      </c>
      <c r="C9051" t="s">
        <v>451</v>
      </c>
    </row>
    <row r="9052" spans="1:3" x14ac:dyDescent="0.45">
      <c r="A9052" t="s">
        <v>4870</v>
      </c>
      <c r="B9052">
        <v>8.1</v>
      </c>
      <c r="C9052" t="s">
        <v>6200</v>
      </c>
    </row>
    <row r="9053" spans="1:3" x14ac:dyDescent="0.45">
      <c r="A9053" t="s">
        <v>4870</v>
      </c>
      <c r="B9053">
        <v>8.1</v>
      </c>
      <c r="C9053" t="s">
        <v>3824</v>
      </c>
    </row>
    <row r="9054" spans="1:3" x14ac:dyDescent="0.45">
      <c r="A9054" t="s">
        <v>4872</v>
      </c>
      <c r="B9054">
        <v>6.9</v>
      </c>
      <c r="C9054" t="s">
        <v>565</v>
      </c>
    </row>
    <row r="9055" spans="1:3" x14ac:dyDescent="0.45">
      <c r="A9055" t="s">
        <v>4872</v>
      </c>
      <c r="B9055">
        <v>6.9</v>
      </c>
      <c r="C9055" t="s">
        <v>1152</v>
      </c>
    </row>
    <row r="9056" spans="1:3" x14ac:dyDescent="0.45">
      <c r="A9056" t="s">
        <v>4872</v>
      </c>
      <c r="B9056">
        <v>6.9</v>
      </c>
      <c r="C9056" t="s">
        <v>5546</v>
      </c>
    </row>
    <row r="9057" spans="1:3" x14ac:dyDescent="0.45">
      <c r="A9057" t="s">
        <v>4874</v>
      </c>
      <c r="B9057">
        <v>6.5</v>
      </c>
      <c r="C9057" t="s">
        <v>451</v>
      </c>
    </row>
    <row r="9058" spans="1:3" x14ac:dyDescent="0.45">
      <c r="A9058" t="s">
        <v>4874</v>
      </c>
      <c r="B9058">
        <v>6.5</v>
      </c>
      <c r="C9058" t="s">
        <v>3824</v>
      </c>
    </row>
    <row r="9059" spans="1:3" x14ac:dyDescent="0.45">
      <c r="A9059" t="s">
        <v>4874</v>
      </c>
      <c r="B9059">
        <v>6.5</v>
      </c>
      <c r="C9059" t="s">
        <v>6205</v>
      </c>
    </row>
    <row r="9060" spans="1:3" x14ac:dyDescent="0.45">
      <c r="A9060" t="s">
        <v>4875</v>
      </c>
      <c r="B9060">
        <v>7.4</v>
      </c>
      <c r="C9060" t="s">
        <v>565</v>
      </c>
    </row>
    <row r="9061" spans="1:3" x14ac:dyDescent="0.45">
      <c r="A9061" t="s">
        <v>4875</v>
      </c>
      <c r="B9061">
        <v>7.4</v>
      </c>
      <c r="C9061" t="s">
        <v>1152</v>
      </c>
    </row>
    <row r="9062" spans="1:3" x14ac:dyDescent="0.45">
      <c r="A9062" t="s">
        <v>4875</v>
      </c>
      <c r="B9062">
        <v>7.4</v>
      </c>
      <c r="C9062" t="s">
        <v>6201</v>
      </c>
    </row>
    <row r="9063" spans="1:3" x14ac:dyDescent="0.45">
      <c r="A9063" t="s">
        <v>4876</v>
      </c>
      <c r="B9063">
        <v>6.9</v>
      </c>
      <c r="C9063" t="s">
        <v>565</v>
      </c>
    </row>
    <row r="9064" spans="1:3" x14ac:dyDescent="0.45">
      <c r="A9064" t="s">
        <v>4876</v>
      </c>
      <c r="B9064">
        <v>6.9</v>
      </c>
      <c r="C9064" t="s">
        <v>1152</v>
      </c>
    </row>
    <row r="9065" spans="1:3" x14ac:dyDescent="0.45">
      <c r="A9065" t="s">
        <v>4878</v>
      </c>
      <c r="B9065">
        <v>6.7</v>
      </c>
      <c r="C9065" t="s">
        <v>451</v>
      </c>
    </row>
    <row r="9066" spans="1:3" x14ac:dyDescent="0.45">
      <c r="A9066" t="s">
        <v>4878</v>
      </c>
      <c r="B9066">
        <v>6.7</v>
      </c>
      <c r="C9066" t="s">
        <v>565</v>
      </c>
    </row>
    <row r="9067" spans="1:3" x14ac:dyDescent="0.45">
      <c r="A9067" t="s">
        <v>4879</v>
      </c>
      <c r="B9067">
        <v>7.6</v>
      </c>
      <c r="C9067" t="s">
        <v>565</v>
      </c>
    </row>
    <row r="9068" spans="1:3" x14ac:dyDescent="0.45">
      <c r="A9068" t="s">
        <v>4879</v>
      </c>
      <c r="B9068">
        <v>7.6</v>
      </c>
      <c r="C9068" t="s">
        <v>1152</v>
      </c>
    </row>
    <row r="9069" spans="1:3" x14ac:dyDescent="0.45">
      <c r="A9069" t="s">
        <v>4881</v>
      </c>
      <c r="B9069">
        <v>5.4</v>
      </c>
      <c r="C9069" t="s">
        <v>2124</v>
      </c>
    </row>
    <row r="9070" spans="1:3" x14ac:dyDescent="0.45">
      <c r="A9070" t="s">
        <v>4882</v>
      </c>
      <c r="B9070">
        <v>7.3</v>
      </c>
      <c r="C9070" t="s">
        <v>1152</v>
      </c>
    </row>
    <row r="9071" spans="1:3" x14ac:dyDescent="0.45">
      <c r="A9071" t="s">
        <v>4884</v>
      </c>
      <c r="B9071">
        <v>6</v>
      </c>
      <c r="C9071" t="s">
        <v>565</v>
      </c>
    </row>
    <row r="9072" spans="1:3" x14ac:dyDescent="0.45">
      <c r="A9072" t="s">
        <v>4884</v>
      </c>
      <c r="B9072">
        <v>6</v>
      </c>
      <c r="C9072" t="s">
        <v>1152</v>
      </c>
    </row>
    <row r="9073" spans="1:3" x14ac:dyDescent="0.45">
      <c r="A9073" t="s">
        <v>4884</v>
      </c>
      <c r="B9073">
        <v>6</v>
      </c>
      <c r="C9073" t="s">
        <v>5546</v>
      </c>
    </row>
    <row r="9074" spans="1:3" x14ac:dyDescent="0.45">
      <c r="A9074" t="s">
        <v>4885</v>
      </c>
      <c r="B9074">
        <v>7.2</v>
      </c>
      <c r="C9074" t="s">
        <v>6206</v>
      </c>
    </row>
    <row r="9075" spans="1:3" x14ac:dyDescent="0.45">
      <c r="A9075" t="s">
        <v>4885</v>
      </c>
      <c r="B9075">
        <v>7.2</v>
      </c>
      <c r="C9075" t="s">
        <v>1152</v>
      </c>
    </row>
    <row r="9076" spans="1:3" x14ac:dyDescent="0.45">
      <c r="A9076" t="s">
        <v>4885</v>
      </c>
      <c r="B9076">
        <v>7.2</v>
      </c>
      <c r="C9076" t="s">
        <v>6203</v>
      </c>
    </row>
    <row r="9077" spans="1:3" x14ac:dyDescent="0.45">
      <c r="A9077" t="s">
        <v>4885</v>
      </c>
      <c r="B9077">
        <v>7.2</v>
      </c>
      <c r="C9077" t="s">
        <v>3302</v>
      </c>
    </row>
    <row r="9078" spans="1:3" x14ac:dyDescent="0.45">
      <c r="A9078" t="s">
        <v>4886</v>
      </c>
      <c r="B9078">
        <v>6</v>
      </c>
      <c r="C9078" t="s">
        <v>565</v>
      </c>
    </row>
    <row r="9079" spans="1:3" x14ac:dyDescent="0.45">
      <c r="A9079" t="s">
        <v>4886</v>
      </c>
      <c r="B9079">
        <v>6</v>
      </c>
      <c r="C9079" t="s">
        <v>1152</v>
      </c>
    </row>
    <row r="9080" spans="1:3" x14ac:dyDescent="0.45">
      <c r="A9080" t="s">
        <v>4886</v>
      </c>
      <c r="B9080">
        <v>6</v>
      </c>
      <c r="C9080" t="s">
        <v>5546</v>
      </c>
    </row>
    <row r="9081" spans="1:3" x14ac:dyDescent="0.45">
      <c r="A9081" t="s">
        <v>4886</v>
      </c>
      <c r="B9081">
        <v>6</v>
      </c>
      <c r="C9081" t="s">
        <v>6205</v>
      </c>
    </row>
    <row r="9082" spans="1:3" x14ac:dyDescent="0.45">
      <c r="A9082" t="s">
        <v>4888</v>
      </c>
      <c r="B9082">
        <v>6.9</v>
      </c>
      <c r="C9082" t="s">
        <v>1152</v>
      </c>
    </row>
    <row r="9083" spans="1:3" x14ac:dyDescent="0.45">
      <c r="A9083" t="s">
        <v>4888</v>
      </c>
      <c r="B9083">
        <v>6.9</v>
      </c>
      <c r="C9083" t="s">
        <v>5546</v>
      </c>
    </row>
    <row r="9084" spans="1:3" x14ac:dyDescent="0.45">
      <c r="A9084" t="s">
        <v>4889</v>
      </c>
      <c r="B9084">
        <v>6.2</v>
      </c>
      <c r="C9084" t="s">
        <v>565</v>
      </c>
    </row>
    <row r="9085" spans="1:3" x14ac:dyDescent="0.45">
      <c r="A9085" t="s">
        <v>4889</v>
      </c>
      <c r="B9085">
        <v>6.2</v>
      </c>
      <c r="C9085" t="s">
        <v>6206</v>
      </c>
    </row>
    <row r="9086" spans="1:3" x14ac:dyDescent="0.45">
      <c r="A9086" t="s">
        <v>4889</v>
      </c>
      <c r="B9086">
        <v>6.2</v>
      </c>
      <c r="C9086" t="s">
        <v>5546</v>
      </c>
    </row>
    <row r="9087" spans="1:3" x14ac:dyDescent="0.45">
      <c r="A9087" t="s">
        <v>4891</v>
      </c>
      <c r="B9087">
        <v>6.9</v>
      </c>
      <c r="C9087" t="s">
        <v>565</v>
      </c>
    </row>
    <row r="9088" spans="1:3" x14ac:dyDescent="0.45">
      <c r="A9088" t="s">
        <v>4891</v>
      </c>
      <c r="B9088">
        <v>6.9</v>
      </c>
      <c r="C9088" t="s">
        <v>6206</v>
      </c>
    </row>
    <row r="9089" spans="1:3" x14ac:dyDescent="0.45">
      <c r="A9089" t="s">
        <v>4891</v>
      </c>
      <c r="B9089">
        <v>6.9</v>
      </c>
      <c r="C9089" t="s">
        <v>1152</v>
      </c>
    </row>
    <row r="9090" spans="1:3" x14ac:dyDescent="0.45">
      <c r="A9090" t="s">
        <v>4891</v>
      </c>
      <c r="B9090">
        <v>6.9</v>
      </c>
      <c r="C9090" t="s">
        <v>5546</v>
      </c>
    </row>
    <row r="9091" spans="1:3" x14ac:dyDescent="0.45">
      <c r="A9091" t="s">
        <v>4891</v>
      </c>
      <c r="B9091">
        <v>6.9</v>
      </c>
      <c r="C9091" t="s">
        <v>3302</v>
      </c>
    </row>
    <row r="9092" spans="1:3" x14ac:dyDescent="0.45">
      <c r="A9092" t="s">
        <v>4893</v>
      </c>
      <c r="B9092">
        <v>6.3</v>
      </c>
      <c r="C9092" t="s">
        <v>1152</v>
      </c>
    </row>
    <row r="9093" spans="1:3" x14ac:dyDescent="0.45">
      <c r="A9093" t="s">
        <v>4893</v>
      </c>
      <c r="B9093">
        <v>6.3</v>
      </c>
      <c r="C9093" t="s">
        <v>5546</v>
      </c>
    </row>
    <row r="9094" spans="1:3" x14ac:dyDescent="0.45">
      <c r="A9094" t="s">
        <v>4893</v>
      </c>
      <c r="B9094">
        <v>6.3</v>
      </c>
      <c r="C9094" t="s">
        <v>3824</v>
      </c>
    </row>
    <row r="9095" spans="1:3" x14ac:dyDescent="0.45">
      <c r="A9095" t="s">
        <v>4893</v>
      </c>
      <c r="B9095">
        <v>6.3</v>
      </c>
      <c r="C9095" t="s">
        <v>3302</v>
      </c>
    </row>
    <row r="9096" spans="1:3" x14ac:dyDescent="0.45">
      <c r="A9096" t="s">
        <v>4895</v>
      </c>
      <c r="B9096">
        <v>6.7</v>
      </c>
      <c r="C9096" t="s">
        <v>1152</v>
      </c>
    </row>
    <row r="9097" spans="1:3" x14ac:dyDescent="0.45">
      <c r="A9097" t="s">
        <v>4897</v>
      </c>
      <c r="B9097">
        <v>5.4</v>
      </c>
      <c r="C9097" t="s">
        <v>565</v>
      </c>
    </row>
    <row r="9098" spans="1:3" x14ac:dyDescent="0.45">
      <c r="A9098" t="s">
        <v>4897</v>
      </c>
      <c r="B9098">
        <v>5.4</v>
      </c>
      <c r="C9098" t="s">
        <v>6201</v>
      </c>
    </row>
    <row r="9099" spans="1:3" x14ac:dyDescent="0.45">
      <c r="A9099" t="s">
        <v>4897</v>
      </c>
      <c r="B9099">
        <v>5.4</v>
      </c>
      <c r="C9099" t="s">
        <v>5546</v>
      </c>
    </row>
    <row r="9100" spans="1:3" x14ac:dyDescent="0.45">
      <c r="A9100" t="s">
        <v>4900</v>
      </c>
      <c r="B9100">
        <v>8</v>
      </c>
      <c r="C9100" t="s">
        <v>6200</v>
      </c>
    </row>
    <row r="9101" spans="1:3" x14ac:dyDescent="0.45">
      <c r="A9101" t="s">
        <v>4900</v>
      </c>
      <c r="B9101">
        <v>8</v>
      </c>
      <c r="C9101" t="s">
        <v>6208</v>
      </c>
    </row>
    <row r="9102" spans="1:3" x14ac:dyDescent="0.45">
      <c r="A9102" t="s">
        <v>4900</v>
      </c>
      <c r="B9102">
        <v>8</v>
      </c>
      <c r="C9102" t="s">
        <v>1152</v>
      </c>
    </row>
    <row r="9103" spans="1:3" x14ac:dyDescent="0.45">
      <c r="A9103" t="s">
        <v>4900</v>
      </c>
      <c r="B9103">
        <v>8</v>
      </c>
      <c r="C9103" t="s">
        <v>6207</v>
      </c>
    </row>
    <row r="9104" spans="1:3" x14ac:dyDescent="0.45">
      <c r="A9104" t="s">
        <v>4901</v>
      </c>
      <c r="B9104">
        <v>7</v>
      </c>
      <c r="C9104" t="s">
        <v>2124</v>
      </c>
    </row>
    <row r="9105" spans="1:3" x14ac:dyDescent="0.45">
      <c r="A9105" t="s">
        <v>4901</v>
      </c>
      <c r="B9105">
        <v>7</v>
      </c>
      <c r="C9105" t="s">
        <v>3302</v>
      </c>
    </row>
    <row r="9106" spans="1:3" x14ac:dyDescent="0.45">
      <c r="A9106" t="s">
        <v>4903</v>
      </c>
      <c r="B9106">
        <v>7.2</v>
      </c>
      <c r="C9106" t="s">
        <v>451</v>
      </c>
    </row>
    <row r="9107" spans="1:3" x14ac:dyDescent="0.45">
      <c r="A9107" t="s">
        <v>4903</v>
      </c>
      <c r="B9107">
        <v>7.2</v>
      </c>
      <c r="C9107" t="s">
        <v>6206</v>
      </c>
    </row>
    <row r="9108" spans="1:3" x14ac:dyDescent="0.45">
      <c r="A9108" t="s">
        <v>4903</v>
      </c>
      <c r="B9108">
        <v>7.2</v>
      </c>
      <c r="C9108" t="s">
        <v>1152</v>
      </c>
    </row>
    <row r="9109" spans="1:3" x14ac:dyDescent="0.45">
      <c r="A9109" t="s">
        <v>4903</v>
      </c>
      <c r="B9109">
        <v>7.2</v>
      </c>
      <c r="C9109" t="s">
        <v>3302</v>
      </c>
    </row>
    <row r="9110" spans="1:3" x14ac:dyDescent="0.45">
      <c r="A9110" t="s">
        <v>4904</v>
      </c>
      <c r="B9110">
        <v>7.5</v>
      </c>
      <c r="C9110" t="s">
        <v>565</v>
      </c>
    </row>
    <row r="9111" spans="1:3" x14ac:dyDescent="0.45">
      <c r="A9111" t="s">
        <v>4904</v>
      </c>
      <c r="B9111">
        <v>7.5</v>
      </c>
      <c r="C9111" t="s">
        <v>1152</v>
      </c>
    </row>
    <row r="9112" spans="1:3" x14ac:dyDescent="0.45">
      <c r="A9112" t="s">
        <v>4904</v>
      </c>
      <c r="B9112">
        <v>7.5</v>
      </c>
      <c r="C9112" t="s">
        <v>5546</v>
      </c>
    </row>
    <row r="9113" spans="1:3" x14ac:dyDescent="0.45">
      <c r="A9113" t="s">
        <v>4907</v>
      </c>
      <c r="B9113">
        <v>6.7</v>
      </c>
      <c r="C9113" t="s">
        <v>451</v>
      </c>
    </row>
    <row r="9114" spans="1:3" x14ac:dyDescent="0.45">
      <c r="A9114" t="s">
        <v>4907</v>
      </c>
      <c r="B9114">
        <v>6.7</v>
      </c>
      <c r="C9114" t="s">
        <v>320</v>
      </c>
    </row>
    <row r="9115" spans="1:3" x14ac:dyDescent="0.45">
      <c r="A9115" t="s">
        <v>4907</v>
      </c>
      <c r="B9115">
        <v>6.7</v>
      </c>
      <c r="C9115" t="s">
        <v>3302</v>
      </c>
    </row>
    <row r="9116" spans="1:3" x14ac:dyDescent="0.45">
      <c r="A9116" t="s">
        <v>4908</v>
      </c>
      <c r="B9116">
        <v>6.1</v>
      </c>
      <c r="C9116" t="s">
        <v>1152</v>
      </c>
    </row>
    <row r="9117" spans="1:3" x14ac:dyDescent="0.45">
      <c r="A9117" t="s">
        <v>4908</v>
      </c>
      <c r="B9117">
        <v>6.1</v>
      </c>
      <c r="C9117" t="s">
        <v>6209</v>
      </c>
    </row>
    <row r="9118" spans="1:3" x14ac:dyDescent="0.45">
      <c r="A9118" t="s">
        <v>4908</v>
      </c>
      <c r="B9118">
        <v>6.1</v>
      </c>
      <c r="C9118" t="s">
        <v>5546</v>
      </c>
    </row>
    <row r="9119" spans="1:3" x14ac:dyDescent="0.45">
      <c r="A9119" t="s">
        <v>4909</v>
      </c>
      <c r="B9119">
        <v>7.7</v>
      </c>
      <c r="C9119" t="s">
        <v>565</v>
      </c>
    </row>
    <row r="9120" spans="1:3" x14ac:dyDescent="0.45">
      <c r="A9120" t="s">
        <v>4909</v>
      </c>
      <c r="B9120">
        <v>7.7</v>
      </c>
      <c r="C9120" t="s">
        <v>1152</v>
      </c>
    </row>
    <row r="9121" spans="1:3" x14ac:dyDescent="0.45">
      <c r="A9121" t="s">
        <v>4909</v>
      </c>
      <c r="B9121">
        <v>7.7</v>
      </c>
      <c r="C9121" t="s">
        <v>5546</v>
      </c>
    </row>
    <row r="9122" spans="1:3" x14ac:dyDescent="0.45">
      <c r="A9122" t="s">
        <v>4910</v>
      </c>
      <c r="B9122">
        <v>7.6</v>
      </c>
      <c r="C9122" t="s">
        <v>1152</v>
      </c>
    </row>
    <row r="9123" spans="1:3" x14ac:dyDescent="0.45">
      <c r="A9123" t="s">
        <v>4910</v>
      </c>
      <c r="B9123">
        <v>7.6</v>
      </c>
      <c r="C9123" t="s">
        <v>6209</v>
      </c>
    </row>
    <row r="9124" spans="1:3" x14ac:dyDescent="0.45">
      <c r="A9124" t="s">
        <v>4910</v>
      </c>
      <c r="B9124">
        <v>7.6</v>
      </c>
      <c r="C9124" t="s">
        <v>5546</v>
      </c>
    </row>
    <row r="9125" spans="1:3" x14ac:dyDescent="0.45">
      <c r="A9125" t="s">
        <v>4911</v>
      </c>
      <c r="B9125">
        <v>6.1</v>
      </c>
      <c r="C9125" t="s">
        <v>565</v>
      </c>
    </row>
    <row r="9126" spans="1:3" x14ac:dyDescent="0.45">
      <c r="A9126" t="s">
        <v>4911</v>
      </c>
      <c r="B9126">
        <v>6.1</v>
      </c>
      <c r="C9126" t="s">
        <v>1152</v>
      </c>
    </row>
    <row r="9127" spans="1:3" x14ac:dyDescent="0.45">
      <c r="A9127" t="s">
        <v>4912</v>
      </c>
      <c r="B9127">
        <v>4.9000000000000004</v>
      </c>
      <c r="C9127" t="s">
        <v>2124</v>
      </c>
    </row>
    <row r="9128" spans="1:3" x14ac:dyDescent="0.45">
      <c r="A9128" t="s">
        <v>4912</v>
      </c>
      <c r="B9128">
        <v>4.9000000000000004</v>
      </c>
      <c r="C9128" t="s">
        <v>6203</v>
      </c>
    </row>
    <row r="9129" spans="1:3" x14ac:dyDescent="0.45">
      <c r="A9129" t="s">
        <v>4912</v>
      </c>
      <c r="B9129">
        <v>4.9000000000000004</v>
      </c>
      <c r="C9129" t="s">
        <v>3302</v>
      </c>
    </row>
    <row r="9130" spans="1:3" x14ac:dyDescent="0.45">
      <c r="A9130" t="s">
        <v>4913</v>
      </c>
      <c r="B9130">
        <v>6.8</v>
      </c>
      <c r="C9130" t="s">
        <v>451</v>
      </c>
    </row>
    <row r="9131" spans="1:3" x14ac:dyDescent="0.45">
      <c r="A9131" t="s">
        <v>4913</v>
      </c>
      <c r="B9131">
        <v>6.8</v>
      </c>
      <c r="C9131" t="s">
        <v>320</v>
      </c>
    </row>
    <row r="9132" spans="1:3" x14ac:dyDescent="0.45">
      <c r="A9132" t="s">
        <v>4913</v>
      </c>
      <c r="B9132">
        <v>6.8</v>
      </c>
      <c r="C9132" t="s">
        <v>3302</v>
      </c>
    </row>
    <row r="9133" spans="1:3" x14ac:dyDescent="0.45">
      <c r="A9133" t="s">
        <v>4914</v>
      </c>
      <c r="B9133">
        <v>7</v>
      </c>
      <c r="C9133" t="s">
        <v>1152</v>
      </c>
    </row>
    <row r="9134" spans="1:3" x14ac:dyDescent="0.45">
      <c r="A9134" t="s">
        <v>4914</v>
      </c>
      <c r="B9134">
        <v>7</v>
      </c>
      <c r="C9134" t="s">
        <v>6201</v>
      </c>
    </row>
    <row r="9135" spans="1:3" x14ac:dyDescent="0.45">
      <c r="A9135" t="s">
        <v>4914</v>
      </c>
      <c r="B9135">
        <v>7</v>
      </c>
      <c r="C9135" t="s">
        <v>6205</v>
      </c>
    </row>
    <row r="9136" spans="1:3" x14ac:dyDescent="0.45">
      <c r="A9136" t="s">
        <v>4915</v>
      </c>
      <c r="B9136">
        <v>5.7</v>
      </c>
      <c r="C9136" t="s">
        <v>565</v>
      </c>
    </row>
    <row r="9137" spans="1:3" x14ac:dyDescent="0.45">
      <c r="A9137" t="s">
        <v>4915</v>
      </c>
      <c r="B9137">
        <v>5.7</v>
      </c>
      <c r="C9137" t="s">
        <v>1152</v>
      </c>
    </row>
    <row r="9138" spans="1:3" x14ac:dyDescent="0.45">
      <c r="A9138" t="s">
        <v>4916</v>
      </c>
      <c r="B9138">
        <v>7.5</v>
      </c>
      <c r="C9138" t="s">
        <v>6208</v>
      </c>
    </row>
    <row r="9139" spans="1:3" x14ac:dyDescent="0.45">
      <c r="A9139" t="s">
        <v>4916</v>
      </c>
      <c r="B9139">
        <v>7.5</v>
      </c>
      <c r="C9139" t="s">
        <v>1152</v>
      </c>
    </row>
    <row r="9140" spans="1:3" x14ac:dyDescent="0.45">
      <c r="A9140" t="s">
        <v>4916</v>
      </c>
      <c r="B9140">
        <v>7.5</v>
      </c>
      <c r="C9140" t="s">
        <v>6204</v>
      </c>
    </row>
    <row r="9141" spans="1:3" x14ac:dyDescent="0.45">
      <c r="A9141" t="s">
        <v>4917</v>
      </c>
      <c r="B9141">
        <v>7.4</v>
      </c>
      <c r="C9141" t="s">
        <v>6208</v>
      </c>
    </row>
    <row r="9142" spans="1:3" x14ac:dyDescent="0.45">
      <c r="A9142" t="s">
        <v>4917</v>
      </c>
      <c r="B9142">
        <v>7.4</v>
      </c>
      <c r="C9142" t="s">
        <v>6206</v>
      </c>
    </row>
    <row r="9143" spans="1:3" x14ac:dyDescent="0.45">
      <c r="A9143" t="s">
        <v>4917</v>
      </c>
      <c r="B9143">
        <v>7.4</v>
      </c>
      <c r="C9143" t="s">
        <v>1152</v>
      </c>
    </row>
    <row r="9144" spans="1:3" x14ac:dyDescent="0.45">
      <c r="A9144" t="s">
        <v>4918</v>
      </c>
      <c r="B9144">
        <v>7.2</v>
      </c>
      <c r="C9144" t="s">
        <v>451</v>
      </c>
    </row>
    <row r="9145" spans="1:3" x14ac:dyDescent="0.45">
      <c r="A9145" t="s">
        <v>4918</v>
      </c>
      <c r="B9145">
        <v>7.2</v>
      </c>
      <c r="C9145" t="s">
        <v>6206</v>
      </c>
    </row>
    <row r="9146" spans="1:3" x14ac:dyDescent="0.45">
      <c r="A9146" t="s">
        <v>4918</v>
      </c>
      <c r="B9146">
        <v>7.2</v>
      </c>
      <c r="C9146" t="s">
        <v>3302</v>
      </c>
    </row>
    <row r="9147" spans="1:3" x14ac:dyDescent="0.45">
      <c r="A9147" t="s">
        <v>4920</v>
      </c>
      <c r="B9147">
        <v>6.8</v>
      </c>
      <c r="C9147" t="s">
        <v>451</v>
      </c>
    </row>
    <row r="9148" spans="1:3" x14ac:dyDescent="0.45">
      <c r="A9148" t="s">
        <v>4920</v>
      </c>
      <c r="B9148">
        <v>6.8</v>
      </c>
      <c r="C9148" t="s">
        <v>320</v>
      </c>
    </row>
    <row r="9149" spans="1:3" x14ac:dyDescent="0.45">
      <c r="A9149" t="s">
        <v>4920</v>
      </c>
      <c r="B9149">
        <v>6.8</v>
      </c>
      <c r="C9149" t="s">
        <v>3824</v>
      </c>
    </row>
    <row r="9150" spans="1:3" x14ac:dyDescent="0.45">
      <c r="A9150" t="s">
        <v>4921</v>
      </c>
      <c r="B9150">
        <v>6.8</v>
      </c>
      <c r="C9150" t="s">
        <v>451</v>
      </c>
    </row>
    <row r="9151" spans="1:3" x14ac:dyDescent="0.45">
      <c r="A9151" t="s">
        <v>4921</v>
      </c>
      <c r="B9151">
        <v>6.8</v>
      </c>
      <c r="C9151" t="s">
        <v>320</v>
      </c>
    </row>
    <row r="9152" spans="1:3" x14ac:dyDescent="0.45">
      <c r="A9152" t="s">
        <v>4921</v>
      </c>
      <c r="B9152">
        <v>6.8</v>
      </c>
      <c r="C9152" t="s">
        <v>3302</v>
      </c>
    </row>
    <row r="9153" spans="1:3" x14ac:dyDescent="0.45">
      <c r="A9153" t="s">
        <v>4922</v>
      </c>
      <c r="B9153">
        <v>5.2</v>
      </c>
      <c r="C9153" t="s">
        <v>451</v>
      </c>
    </row>
    <row r="9154" spans="1:3" x14ac:dyDescent="0.45">
      <c r="A9154" t="s">
        <v>4922</v>
      </c>
      <c r="B9154">
        <v>5.2</v>
      </c>
      <c r="C9154" t="s">
        <v>565</v>
      </c>
    </row>
    <row r="9155" spans="1:3" x14ac:dyDescent="0.45">
      <c r="A9155" t="s">
        <v>4922</v>
      </c>
      <c r="B9155">
        <v>5.2</v>
      </c>
      <c r="C9155" t="s">
        <v>6206</v>
      </c>
    </row>
    <row r="9156" spans="1:3" x14ac:dyDescent="0.45">
      <c r="A9156" t="s">
        <v>4922</v>
      </c>
      <c r="B9156">
        <v>5.2</v>
      </c>
      <c r="C9156" t="s">
        <v>3302</v>
      </c>
    </row>
    <row r="9157" spans="1:3" x14ac:dyDescent="0.45">
      <c r="A9157" t="s">
        <v>4923</v>
      </c>
      <c r="B9157">
        <v>7.2</v>
      </c>
      <c r="C9157" t="s">
        <v>320</v>
      </c>
    </row>
    <row r="9158" spans="1:3" x14ac:dyDescent="0.45">
      <c r="A9158" t="s">
        <v>4923</v>
      </c>
      <c r="B9158">
        <v>7.2</v>
      </c>
      <c r="C9158" t="s">
        <v>2124</v>
      </c>
    </row>
    <row r="9159" spans="1:3" x14ac:dyDescent="0.45">
      <c r="A9159" t="s">
        <v>4923</v>
      </c>
      <c r="B9159">
        <v>7.2</v>
      </c>
      <c r="C9159" t="s">
        <v>3302</v>
      </c>
    </row>
    <row r="9160" spans="1:3" x14ac:dyDescent="0.45">
      <c r="A9160" t="s">
        <v>4926</v>
      </c>
      <c r="B9160">
        <v>4</v>
      </c>
      <c r="C9160" t="s">
        <v>2124</v>
      </c>
    </row>
    <row r="9161" spans="1:3" x14ac:dyDescent="0.45">
      <c r="A9161" t="s">
        <v>4926</v>
      </c>
      <c r="B9161">
        <v>4</v>
      </c>
      <c r="C9161" t="s">
        <v>6203</v>
      </c>
    </row>
    <row r="9162" spans="1:3" x14ac:dyDescent="0.45">
      <c r="A9162" t="s">
        <v>4927</v>
      </c>
      <c r="B9162">
        <v>6.8</v>
      </c>
      <c r="C9162" t="s">
        <v>565</v>
      </c>
    </row>
    <row r="9163" spans="1:3" x14ac:dyDescent="0.45">
      <c r="A9163" t="s">
        <v>4929</v>
      </c>
      <c r="B9163">
        <v>6.9</v>
      </c>
      <c r="C9163" t="s">
        <v>6206</v>
      </c>
    </row>
    <row r="9164" spans="1:3" x14ac:dyDescent="0.45">
      <c r="A9164" t="s">
        <v>4929</v>
      </c>
      <c r="B9164">
        <v>6.9</v>
      </c>
      <c r="C9164" t="s">
        <v>2124</v>
      </c>
    </row>
    <row r="9165" spans="1:3" x14ac:dyDescent="0.45">
      <c r="A9165" t="s">
        <v>4930</v>
      </c>
      <c r="B9165">
        <v>7.3</v>
      </c>
      <c r="C9165" t="s">
        <v>565</v>
      </c>
    </row>
    <row r="9166" spans="1:3" x14ac:dyDescent="0.45">
      <c r="A9166" t="s">
        <v>4930</v>
      </c>
      <c r="B9166">
        <v>7.3</v>
      </c>
      <c r="C9166" t="s">
        <v>6206</v>
      </c>
    </row>
    <row r="9167" spans="1:3" x14ac:dyDescent="0.45">
      <c r="A9167" t="s">
        <v>4930</v>
      </c>
      <c r="B9167">
        <v>7.3</v>
      </c>
      <c r="C9167" t="s">
        <v>1152</v>
      </c>
    </row>
    <row r="9168" spans="1:3" x14ac:dyDescent="0.45">
      <c r="A9168" t="s">
        <v>4931</v>
      </c>
      <c r="B9168">
        <v>6.1</v>
      </c>
      <c r="C9168" t="s">
        <v>6206</v>
      </c>
    </row>
    <row r="9169" spans="1:3" x14ac:dyDescent="0.45">
      <c r="A9169" t="s">
        <v>4931</v>
      </c>
      <c r="B9169">
        <v>6.1</v>
      </c>
      <c r="C9169" t="s">
        <v>1152</v>
      </c>
    </row>
    <row r="9170" spans="1:3" x14ac:dyDescent="0.45">
      <c r="A9170" t="s">
        <v>4931</v>
      </c>
      <c r="B9170">
        <v>6.1</v>
      </c>
      <c r="C9170" t="s">
        <v>3302</v>
      </c>
    </row>
    <row r="9171" spans="1:3" x14ac:dyDescent="0.45">
      <c r="A9171" t="s">
        <v>4932</v>
      </c>
      <c r="B9171">
        <v>6</v>
      </c>
      <c r="C9171" t="s">
        <v>2124</v>
      </c>
    </row>
    <row r="9172" spans="1:3" x14ac:dyDescent="0.45">
      <c r="A9172" t="s">
        <v>4933</v>
      </c>
      <c r="B9172">
        <v>7</v>
      </c>
      <c r="C9172" t="s">
        <v>565</v>
      </c>
    </row>
    <row r="9173" spans="1:3" x14ac:dyDescent="0.45">
      <c r="A9173" t="s">
        <v>4933</v>
      </c>
      <c r="B9173">
        <v>7</v>
      </c>
      <c r="C9173" t="s">
        <v>1152</v>
      </c>
    </row>
    <row r="9174" spans="1:3" x14ac:dyDescent="0.45">
      <c r="A9174" t="s">
        <v>4935</v>
      </c>
      <c r="B9174">
        <v>7.1</v>
      </c>
      <c r="C9174" t="s">
        <v>1152</v>
      </c>
    </row>
    <row r="9175" spans="1:3" x14ac:dyDescent="0.45">
      <c r="A9175" t="s">
        <v>4935</v>
      </c>
      <c r="B9175">
        <v>7.1</v>
      </c>
      <c r="C9175" t="s">
        <v>6203</v>
      </c>
    </row>
    <row r="9176" spans="1:3" x14ac:dyDescent="0.45">
      <c r="A9176" t="s">
        <v>4936</v>
      </c>
      <c r="B9176">
        <v>6.2</v>
      </c>
      <c r="C9176" t="s">
        <v>451</v>
      </c>
    </row>
    <row r="9177" spans="1:3" x14ac:dyDescent="0.45">
      <c r="A9177" t="s">
        <v>4936</v>
      </c>
      <c r="B9177">
        <v>6.2</v>
      </c>
      <c r="C9177" t="s">
        <v>6199</v>
      </c>
    </row>
    <row r="9178" spans="1:3" x14ac:dyDescent="0.45">
      <c r="A9178" t="s">
        <v>4936</v>
      </c>
      <c r="B9178">
        <v>6.2</v>
      </c>
      <c r="C9178" t="s">
        <v>2124</v>
      </c>
    </row>
    <row r="9179" spans="1:3" x14ac:dyDescent="0.45">
      <c r="A9179" t="s">
        <v>4936</v>
      </c>
      <c r="B9179">
        <v>6.2</v>
      </c>
      <c r="C9179" t="s">
        <v>3302</v>
      </c>
    </row>
    <row r="9180" spans="1:3" x14ac:dyDescent="0.45">
      <c r="A9180" t="s">
        <v>4937</v>
      </c>
      <c r="B9180">
        <v>6.9</v>
      </c>
      <c r="C9180" t="s">
        <v>1152</v>
      </c>
    </row>
    <row r="9181" spans="1:3" x14ac:dyDescent="0.45">
      <c r="A9181" t="s">
        <v>4937</v>
      </c>
      <c r="B9181">
        <v>6.9</v>
      </c>
      <c r="C9181" t="s">
        <v>6209</v>
      </c>
    </row>
    <row r="9182" spans="1:3" x14ac:dyDescent="0.45">
      <c r="A9182" t="s">
        <v>4939</v>
      </c>
      <c r="B9182">
        <v>7.6</v>
      </c>
      <c r="C9182" t="s">
        <v>1152</v>
      </c>
    </row>
    <row r="9183" spans="1:3" x14ac:dyDescent="0.45">
      <c r="A9183" t="s">
        <v>4939</v>
      </c>
      <c r="B9183">
        <v>7.6</v>
      </c>
      <c r="C9183" t="s">
        <v>5546</v>
      </c>
    </row>
    <row r="9184" spans="1:3" x14ac:dyDescent="0.45">
      <c r="A9184" t="s">
        <v>4940</v>
      </c>
      <c r="B9184">
        <v>7.6</v>
      </c>
      <c r="C9184" t="s">
        <v>1152</v>
      </c>
    </row>
    <row r="9185" spans="1:3" x14ac:dyDescent="0.45">
      <c r="A9185" t="s">
        <v>4941</v>
      </c>
      <c r="B9185">
        <v>6.4</v>
      </c>
      <c r="C9185" t="s">
        <v>565</v>
      </c>
    </row>
    <row r="9186" spans="1:3" x14ac:dyDescent="0.45">
      <c r="A9186" t="s">
        <v>4941</v>
      </c>
      <c r="B9186">
        <v>6.4</v>
      </c>
      <c r="C9186" t="s">
        <v>1152</v>
      </c>
    </row>
    <row r="9187" spans="1:3" x14ac:dyDescent="0.45">
      <c r="A9187" t="s">
        <v>4941</v>
      </c>
      <c r="B9187">
        <v>6.4</v>
      </c>
      <c r="C9187" t="s">
        <v>5546</v>
      </c>
    </row>
    <row r="9188" spans="1:3" x14ac:dyDescent="0.45">
      <c r="A9188" t="s">
        <v>4942</v>
      </c>
      <c r="B9188">
        <v>6.2</v>
      </c>
      <c r="C9188" t="s">
        <v>565</v>
      </c>
    </row>
    <row r="9189" spans="1:3" x14ac:dyDescent="0.45">
      <c r="A9189" t="s">
        <v>4942</v>
      </c>
      <c r="B9189">
        <v>6.2</v>
      </c>
      <c r="C9189" t="s">
        <v>1152</v>
      </c>
    </row>
    <row r="9190" spans="1:3" x14ac:dyDescent="0.45">
      <c r="A9190" t="s">
        <v>4942</v>
      </c>
      <c r="B9190">
        <v>6.2</v>
      </c>
      <c r="C9190" t="s">
        <v>6202</v>
      </c>
    </row>
    <row r="9191" spans="1:3" x14ac:dyDescent="0.45">
      <c r="A9191" t="s">
        <v>4942</v>
      </c>
      <c r="B9191">
        <v>6.2</v>
      </c>
      <c r="C9191" t="s">
        <v>5546</v>
      </c>
    </row>
    <row r="9192" spans="1:3" x14ac:dyDescent="0.45">
      <c r="A9192" t="s">
        <v>4944</v>
      </c>
      <c r="B9192">
        <v>7.5</v>
      </c>
      <c r="C9192" t="s">
        <v>320</v>
      </c>
    </row>
    <row r="9193" spans="1:3" x14ac:dyDescent="0.45">
      <c r="A9193" t="s">
        <v>4944</v>
      </c>
      <c r="B9193">
        <v>7.5</v>
      </c>
      <c r="C9193" t="s">
        <v>6208</v>
      </c>
    </row>
    <row r="9194" spans="1:3" x14ac:dyDescent="0.45">
      <c r="A9194" t="s">
        <v>4944</v>
      </c>
      <c r="B9194">
        <v>7.5</v>
      </c>
      <c r="C9194" t="s">
        <v>1152</v>
      </c>
    </row>
    <row r="9195" spans="1:3" x14ac:dyDescent="0.45">
      <c r="A9195" t="s">
        <v>4944</v>
      </c>
      <c r="B9195">
        <v>7.5</v>
      </c>
      <c r="C9195" t="s">
        <v>6204</v>
      </c>
    </row>
    <row r="9196" spans="1:3" x14ac:dyDescent="0.45">
      <c r="A9196" t="s">
        <v>4947</v>
      </c>
      <c r="B9196">
        <v>6.2</v>
      </c>
      <c r="C9196" t="s">
        <v>451</v>
      </c>
    </row>
    <row r="9197" spans="1:3" x14ac:dyDescent="0.45">
      <c r="A9197" t="s">
        <v>4947</v>
      </c>
      <c r="B9197">
        <v>6.2</v>
      </c>
      <c r="C9197" t="s">
        <v>6206</v>
      </c>
    </row>
    <row r="9198" spans="1:3" x14ac:dyDescent="0.45">
      <c r="A9198" t="s">
        <v>4947</v>
      </c>
      <c r="B9198">
        <v>6.2</v>
      </c>
      <c r="C9198" t="s">
        <v>2124</v>
      </c>
    </row>
    <row r="9199" spans="1:3" x14ac:dyDescent="0.45">
      <c r="A9199" t="s">
        <v>4947</v>
      </c>
      <c r="B9199">
        <v>6.2</v>
      </c>
      <c r="C9199" t="s">
        <v>3824</v>
      </c>
    </row>
    <row r="9200" spans="1:3" x14ac:dyDescent="0.45">
      <c r="A9200" t="s">
        <v>4947</v>
      </c>
      <c r="B9200">
        <v>6.2</v>
      </c>
      <c r="C9200" t="s">
        <v>3302</v>
      </c>
    </row>
    <row r="9201" spans="1:3" x14ac:dyDescent="0.45">
      <c r="A9201" t="s">
        <v>4949</v>
      </c>
      <c r="B9201">
        <v>6.5</v>
      </c>
      <c r="C9201" t="s">
        <v>320</v>
      </c>
    </row>
    <row r="9202" spans="1:3" x14ac:dyDescent="0.45">
      <c r="A9202" t="s">
        <v>4949</v>
      </c>
      <c r="B9202">
        <v>6.5</v>
      </c>
      <c r="C9202" t="s">
        <v>6208</v>
      </c>
    </row>
    <row r="9203" spans="1:3" x14ac:dyDescent="0.45">
      <c r="A9203" t="s">
        <v>4949</v>
      </c>
      <c r="B9203">
        <v>6.5</v>
      </c>
      <c r="C9203" t="s">
        <v>1152</v>
      </c>
    </row>
    <row r="9204" spans="1:3" x14ac:dyDescent="0.45">
      <c r="A9204" t="s">
        <v>4950</v>
      </c>
      <c r="B9204">
        <v>7.9</v>
      </c>
      <c r="C9204" t="s">
        <v>1152</v>
      </c>
    </row>
    <row r="9205" spans="1:3" x14ac:dyDescent="0.45">
      <c r="A9205" t="s">
        <v>4950</v>
      </c>
      <c r="B9205">
        <v>7.9</v>
      </c>
      <c r="C9205" t="s">
        <v>6202</v>
      </c>
    </row>
    <row r="9206" spans="1:3" x14ac:dyDescent="0.45">
      <c r="A9206" t="s">
        <v>4950</v>
      </c>
      <c r="B9206">
        <v>7.9</v>
      </c>
      <c r="C9206" t="s">
        <v>5546</v>
      </c>
    </row>
    <row r="9207" spans="1:3" x14ac:dyDescent="0.45">
      <c r="A9207" t="s">
        <v>4951</v>
      </c>
      <c r="B9207">
        <v>6.8</v>
      </c>
      <c r="C9207" t="s">
        <v>1152</v>
      </c>
    </row>
    <row r="9208" spans="1:3" x14ac:dyDescent="0.45">
      <c r="A9208" t="s">
        <v>4951</v>
      </c>
      <c r="B9208">
        <v>6.8</v>
      </c>
      <c r="C9208" t="s">
        <v>6205</v>
      </c>
    </row>
    <row r="9209" spans="1:3" x14ac:dyDescent="0.45">
      <c r="A9209" t="s">
        <v>4952</v>
      </c>
      <c r="B9209">
        <v>6.3</v>
      </c>
      <c r="C9209" t="s">
        <v>565</v>
      </c>
    </row>
    <row r="9210" spans="1:3" x14ac:dyDescent="0.45">
      <c r="A9210" t="s">
        <v>4952</v>
      </c>
      <c r="B9210">
        <v>6.3</v>
      </c>
      <c r="C9210" t="s">
        <v>1152</v>
      </c>
    </row>
    <row r="9211" spans="1:3" x14ac:dyDescent="0.45">
      <c r="A9211" t="s">
        <v>4952</v>
      </c>
      <c r="B9211">
        <v>6.3</v>
      </c>
      <c r="C9211" t="s">
        <v>5546</v>
      </c>
    </row>
    <row r="9212" spans="1:3" x14ac:dyDescent="0.45">
      <c r="A9212" t="s">
        <v>4954</v>
      </c>
      <c r="B9212">
        <v>6.3</v>
      </c>
      <c r="C9212" t="s">
        <v>1152</v>
      </c>
    </row>
    <row r="9213" spans="1:3" x14ac:dyDescent="0.45">
      <c r="A9213" t="s">
        <v>4954</v>
      </c>
      <c r="B9213">
        <v>6.3</v>
      </c>
      <c r="C9213" t="s">
        <v>6201</v>
      </c>
    </row>
    <row r="9214" spans="1:3" x14ac:dyDescent="0.45">
      <c r="A9214" t="s">
        <v>4955</v>
      </c>
      <c r="B9214">
        <v>6.6</v>
      </c>
      <c r="C9214" t="s">
        <v>6208</v>
      </c>
    </row>
    <row r="9215" spans="1:3" x14ac:dyDescent="0.45">
      <c r="A9215" t="s">
        <v>4955</v>
      </c>
      <c r="B9215">
        <v>6.6</v>
      </c>
      <c r="C9215" t="s">
        <v>6206</v>
      </c>
    </row>
    <row r="9216" spans="1:3" x14ac:dyDescent="0.45">
      <c r="A9216" t="s">
        <v>4955</v>
      </c>
      <c r="B9216">
        <v>6.6</v>
      </c>
      <c r="C9216" t="s">
        <v>1152</v>
      </c>
    </row>
    <row r="9217" spans="1:3" x14ac:dyDescent="0.45">
      <c r="A9217" t="s">
        <v>4956</v>
      </c>
      <c r="B9217">
        <v>6.4</v>
      </c>
      <c r="C9217" t="s">
        <v>6208</v>
      </c>
    </row>
    <row r="9218" spans="1:3" x14ac:dyDescent="0.45">
      <c r="A9218" t="s">
        <v>4956</v>
      </c>
      <c r="B9218">
        <v>6.4</v>
      </c>
      <c r="C9218" t="s">
        <v>1152</v>
      </c>
    </row>
    <row r="9219" spans="1:3" x14ac:dyDescent="0.45">
      <c r="A9219" t="s">
        <v>4958</v>
      </c>
      <c r="B9219">
        <v>7.5</v>
      </c>
      <c r="C9219" t="s">
        <v>1152</v>
      </c>
    </row>
    <row r="9220" spans="1:3" x14ac:dyDescent="0.45">
      <c r="A9220" t="s">
        <v>4958</v>
      </c>
      <c r="B9220">
        <v>7.5</v>
      </c>
      <c r="C9220" t="s">
        <v>3302</v>
      </c>
    </row>
    <row r="9221" spans="1:3" x14ac:dyDescent="0.45">
      <c r="A9221" t="s">
        <v>4960</v>
      </c>
      <c r="B9221">
        <v>6.5</v>
      </c>
      <c r="C9221" t="s">
        <v>1152</v>
      </c>
    </row>
    <row r="9222" spans="1:3" x14ac:dyDescent="0.45">
      <c r="A9222" t="s">
        <v>4960</v>
      </c>
      <c r="B9222">
        <v>6.5</v>
      </c>
      <c r="C9222" t="s">
        <v>6205</v>
      </c>
    </row>
    <row r="9223" spans="1:3" x14ac:dyDescent="0.45">
      <c r="A9223" t="s">
        <v>4961</v>
      </c>
      <c r="B9223">
        <v>7.2</v>
      </c>
      <c r="C9223" t="s">
        <v>1152</v>
      </c>
    </row>
    <row r="9224" spans="1:3" x14ac:dyDescent="0.45">
      <c r="A9224" t="s">
        <v>4961</v>
      </c>
      <c r="B9224">
        <v>7.2</v>
      </c>
      <c r="C9224" t="s">
        <v>5546</v>
      </c>
    </row>
    <row r="9225" spans="1:3" x14ac:dyDescent="0.45">
      <c r="A9225" t="s">
        <v>4963</v>
      </c>
      <c r="B9225">
        <v>6.3</v>
      </c>
      <c r="C9225" t="s">
        <v>320</v>
      </c>
    </row>
    <row r="9226" spans="1:3" x14ac:dyDescent="0.45">
      <c r="A9226" t="s">
        <v>4963</v>
      </c>
      <c r="B9226">
        <v>6.3</v>
      </c>
      <c r="C9226" t="s">
        <v>1152</v>
      </c>
    </row>
    <row r="9227" spans="1:3" x14ac:dyDescent="0.45">
      <c r="A9227" t="s">
        <v>4963</v>
      </c>
      <c r="B9227">
        <v>6.3</v>
      </c>
      <c r="C9227" t="s">
        <v>5546</v>
      </c>
    </row>
    <row r="9228" spans="1:3" x14ac:dyDescent="0.45">
      <c r="A9228" t="s">
        <v>4963</v>
      </c>
      <c r="B9228">
        <v>6.3</v>
      </c>
      <c r="C9228" t="s">
        <v>6207</v>
      </c>
    </row>
    <row r="9229" spans="1:3" x14ac:dyDescent="0.45">
      <c r="A9229" t="s">
        <v>4964</v>
      </c>
      <c r="B9229">
        <v>7</v>
      </c>
      <c r="C9229" t="s">
        <v>565</v>
      </c>
    </row>
    <row r="9230" spans="1:3" x14ac:dyDescent="0.45">
      <c r="A9230" t="s">
        <v>4964</v>
      </c>
      <c r="B9230">
        <v>7</v>
      </c>
      <c r="C9230" t="s">
        <v>6199</v>
      </c>
    </row>
    <row r="9231" spans="1:3" x14ac:dyDescent="0.45">
      <c r="A9231" t="s">
        <v>4964</v>
      </c>
      <c r="B9231">
        <v>7</v>
      </c>
      <c r="C9231" t="s">
        <v>3824</v>
      </c>
    </row>
    <row r="9232" spans="1:3" x14ac:dyDescent="0.45">
      <c r="A9232" t="s">
        <v>4965</v>
      </c>
      <c r="B9232">
        <v>6.3</v>
      </c>
      <c r="C9232" t="s">
        <v>565</v>
      </c>
    </row>
    <row r="9233" spans="1:3" x14ac:dyDescent="0.45">
      <c r="A9233" t="s">
        <v>4965</v>
      </c>
      <c r="B9233">
        <v>6.3</v>
      </c>
      <c r="C9233" t="s">
        <v>1152</v>
      </c>
    </row>
    <row r="9234" spans="1:3" x14ac:dyDescent="0.45">
      <c r="A9234" t="s">
        <v>4967</v>
      </c>
      <c r="B9234">
        <v>7.1</v>
      </c>
      <c r="C9234" t="s">
        <v>1152</v>
      </c>
    </row>
    <row r="9235" spans="1:3" x14ac:dyDescent="0.45">
      <c r="A9235" t="s">
        <v>4968</v>
      </c>
      <c r="B9235">
        <v>6.2</v>
      </c>
      <c r="C9235" t="s">
        <v>320</v>
      </c>
    </row>
    <row r="9236" spans="1:3" x14ac:dyDescent="0.45">
      <c r="A9236" t="s">
        <v>4968</v>
      </c>
      <c r="B9236">
        <v>6.2</v>
      </c>
      <c r="C9236" t="s">
        <v>1152</v>
      </c>
    </row>
    <row r="9237" spans="1:3" x14ac:dyDescent="0.45">
      <c r="A9237" t="s">
        <v>4968</v>
      </c>
      <c r="B9237">
        <v>6.2</v>
      </c>
      <c r="C9237" t="s">
        <v>6203</v>
      </c>
    </row>
    <row r="9238" spans="1:3" x14ac:dyDescent="0.45">
      <c r="A9238" t="s">
        <v>4970</v>
      </c>
      <c r="B9238">
        <v>6.7</v>
      </c>
      <c r="C9238" t="s">
        <v>1152</v>
      </c>
    </row>
    <row r="9239" spans="1:3" x14ac:dyDescent="0.45">
      <c r="A9239" t="s">
        <v>4970</v>
      </c>
      <c r="B9239">
        <v>6.7</v>
      </c>
      <c r="C9239" t="s">
        <v>5546</v>
      </c>
    </row>
    <row r="9240" spans="1:3" x14ac:dyDescent="0.45">
      <c r="A9240" t="s">
        <v>4971</v>
      </c>
      <c r="B9240">
        <v>6.5</v>
      </c>
      <c r="C9240" t="s">
        <v>6208</v>
      </c>
    </row>
    <row r="9241" spans="1:3" x14ac:dyDescent="0.45">
      <c r="A9241" t="s">
        <v>4971</v>
      </c>
      <c r="B9241">
        <v>6.5</v>
      </c>
      <c r="C9241" t="s">
        <v>1152</v>
      </c>
    </row>
    <row r="9242" spans="1:3" x14ac:dyDescent="0.45">
      <c r="A9242" t="s">
        <v>4971</v>
      </c>
      <c r="B9242">
        <v>6.5</v>
      </c>
      <c r="C9242" t="s">
        <v>5546</v>
      </c>
    </row>
    <row r="9243" spans="1:3" x14ac:dyDescent="0.45">
      <c r="A9243" t="s">
        <v>4973</v>
      </c>
      <c r="B9243">
        <v>5.9</v>
      </c>
      <c r="C9243" t="s">
        <v>565</v>
      </c>
    </row>
    <row r="9244" spans="1:3" x14ac:dyDescent="0.45">
      <c r="A9244" t="s">
        <v>4975</v>
      </c>
      <c r="B9244">
        <v>6</v>
      </c>
      <c r="C9244" t="s">
        <v>565</v>
      </c>
    </row>
    <row r="9245" spans="1:3" x14ac:dyDescent="0.45">
      <c r="A9245" t="s">
        <v>4975</v>
      </c>
      <c r="B9245">
        <v>6</v>
      </c>
      <c r="C9245" t="s">
        <v>6206</v>
      </c>
    </row>
    <row r="9246" spans="1:3" x14ac:dyDescent="0.45">
      <c r="A9246" t="s">
        <v>4975</v>
      </c>
      <c r="B9246">
        <v>6</v>
      </c>
      <c r="C9246" t="s">
        <v>3302</v>
      </c>
    </row>
    <row r="9247" spans="1:3" x14ac:dyDescent="0.45">
      <c r="A9247" t="s">
        <v>4976</v>
      </c>
      <c r="B9247">
        <v>6.9</v>
      </c>
      <c r="C9247" t="s">
        <v>1152</v>
      </c>
    </row>
    <row r="9248" spans="1:3" x14ac:dyDescent="0.45">
      <c r="A9248" t="s">
        <v>4977</v>
      </c>
      <c r="B9248">
        <v>7.3</v>
      </c>
      <c r="C9248" t="s">
        <v>4585</v>
      </c>
    </row>
    <row r="9249" spans="1:3" x14ac:dyDescent="0.45">
      <c r="A9249" t="s">
        <v>4978</v>
      </c>
      <c r="B9249">
        <v>7.7</v>
      </c>
      <c r="C9249" t="s">
        <v>565</v>
      </c>
    </row>
    <row r="9250" spans="1:3" x14ac:dyDescent="0.45">
      <c r="A9250" t="s">
        <v>4980</v>
      </c>
      <c r="B9250">
        <v>7.3</v>
      </c>
      <c r="C9250" t="s">
        <v>6208</v>
      </c>
    </row>
    <row r="9251" spans="1:3" x14ac:dyDescent="0.45">
      <c r="A9251" t="s">
        <v>4980</v>
      </c>
      <c r="B9251">
        <v>7.3</v>
      </c>
      <c r="C9251" t="s">
        <v>1152</v>
      </c>
    </row>
    <row r="9252" spans="1:3" x14ac:dyDescent="0.45">
      <c r="A9252" t="s">
        <v>4980</v>
      </c>
      <c r="B9252">
        <v>7.3</v>
      </c>
      <c r="C9252" t="s">
        <v>5546</v>
      </c>
    </row>
    <row r="9253" spans="1:3" x14ac:dyDescent="0.45">
      <c r="A9253" t="s">
        <v>4980</v>
      </c>
      <c r="B9253">
        <v>7.3</v>
      </c>
      <c r="C9253" t="s">
        <v>6207</v>
      </c>
    </row>
    <row r="9254" spans="1:3" x14ac:dyDescent="0.45">
      <c r="A9254" t="s">
        <v>4982</v>
      </c>
      <c r="B9254">
        <v>7</v>
      </c>
      <c r="C9254" t="s">
        <v>565</v>
      </c>
    </row>
    <row r="9255" spans="1:3" x14ac:dyDescent="0.45">
      <c r="A9255" t="s">
        <v>4982</v>
      </c>
      <c r="B9255">
        <v>7</v>
      </c>
      <c r="C9255" t="s">
        <v>1152</v>
      </c>
    </row>
    <row r="9256" spans="1:3" x14ac:dyDescent="0.45">
      <c r="A9256" t="s">
        <v>4984</v>
      </c>
      <c r="B9256">
        <v>6.4</v>
      </c>
      <c r="C9256" t="s">
        <v>6206</v>
      </c>
    </row>
    <row r="9257" spans="1:3" x14ac:dyDescent="0.45">
      <c r="A9257" t="s">
        <v>4984</v>
      </c>
      <c r="B9257">
        <v>6.4</v>
      </c>
      <c r="C9257" t="s">
        <v>3302</v>
      </c>
    </row>
    <row r="9258" spans="1:3" x14ac:dyDescent="0.45">
      <c r="A9258" t="s">
        <v>4986</v>
      </c>
      <c r="B9258">
        <v>5.6</v>
      </c>
      <c r="C9258" t="s">
        <v>1152</v>
      </c>
    </row>
    <row r="9259" spans="1:3" x14ac:dyDescent="0.45">
      <c r="A9259" t="s">
        <v>4986</v>
      </c>
      <c r="B9259">
        <v>5.6</v>
      </c>
      <c r="C9259" t="s">
        <v>2124</v>
      </c>
    </row>
    <row r="9260" spans="1:3" x14ac:dyDescent="0.45">
      <c r="A9260" t="s">
        <v>4986</v>
      </c>
      <c r="B9260">
        <v>5.6</v>
      </c>
      <c r="C9260" t="s">
        <v>3302</v>
      </c>
    </row>
    <row r="9261" spans="1:3" x14ac:dyDescent="0.45">
      <c r="A9261" t="s">
        <v>4988</v>
      </c>
      <c r="B9261">
        <v>8.1999999999999993</v>
      </c>
      <c r="C9261" t="s">
        <v>1152</v>
      </c>
    </row>
    <row r="9262" spans="1:3" x14ac:dyDescent="0.45">
      <c r="A9262" t="s">
        <v>4988</v>
      </c>
      <c r="B9262">
        <v>8.1999999999999993</v>
      </c>
      <c r="C9262" t="s">
        <v>6203</v>
      </c>
    </row>
    <row r="9263" spans="1:3" x14ac:dyDescent="0.45">
      <c r="A9263" t="s">
        <v>4988</v>
      </c>
      <c r="B9263">
        <v>8.1999999999999993</v>
      </c>
      <c r="C9263" t="s">
        <v>6207</v>
      </c>
    </row>
    <row r="9264" spans="1:3" x14ac:dyDescent="0.45">
      <c r="A9264" t="s">
        <v>4989</v>
      </c>
      <c r="B9264">
        <v>6.5</v>
      </c>
      <c r="C9264" t="s">
        <v>565</v>
      </c>
    </row>
    <row r="9265" spans="1:3" x14ac:dyDescent="0.45">
      <c r="A9265" t="s">
        <v>4989</v>
      </c>
      <c r="B9265">
        <v>6.5</v>
      </c>
      <c r="C9265" t="s">
        <v>1152</v>
      </c>
    </row>
    <row r="9266" spans="1:3" x14ac:dyDescent="0.45">
      <c r="A9266" t="s">
        <v>4989</v>
      </c>
      <c r="B9266">
        <v>6.5</v>
      </c>
      <c r="C9266" t="s">
        <v>5546</v>
      </c>
    </row>
    <row r="9267" spans="1:3" x14ac:dyDescent="0.45">
      <c r="A9267" t="s">
        <v>4990</v>
      </c>
      <c r="B9267">
        <v>8.1</v>
      </c>
      <c r="C9267" t="s">
        <v>451</v>
      </c>
    </row>
    <row r="9268" spans="1:3" x14ac:dyDescent="0.45">
      <c r="A9268" t="s">
        <v>4990</v>
      </c>
      <c r="B9268">
        <v>8.1</v>
      </c>
      <c r="C9268" t="s">
        <v>6206</v>
      </c>
    </row>
    <row r="9269" spans="1:3" x14ac:dyDescent="0.45">
      <c r="A9269" t="s">
        <v>4990</v>
      </c>
      <c r="B9269">
        <v>8.1</v>
      </c>
      <c r="C9269" t="s">
        <v>1152</v>
      </c>
    </row>
    <row r="9270" spans="1:3" x14ac:dyDescent="0.45">
      <c r="A9270" t="s">
        <v>4990</v>
      </c>
      <c r="B9270">
        <v>8.1</v>
      </c>
      <c r="C9270" t="s">
        <v>3302</v>
      </c>
    </row>
    <row r="9271" spans="1:3" x14ac:dyDescent="0.45">
      <c r="A9271" t="s">
        <v>4991</v>
      </c>
      <c r="B9271">
        <v>5.4</v>
      </c>
      <c r="C9271" t="s">
        <v>2124</v>
      </c>
    </row>
    <row r="9272" spans="1:3" x14ac:dyDescent="0.45">
      <c r="A9272" t="s">
        <v>4991</v>
      </c>
      <c r="B9272">
        <v>5.4</v>
      </c>
      <c r="C9272" t="s">
        <v>6203</v>
      </c>
    </row>
    <row r="9273" spans="1:3" x14ac:dyDescent="0.45">
      <c r="A9273" t="s">
        <v>4994</v>
      </c>
      <c r="B9273">
        <v>6.3</v>
      </c>
      <c r="C9273" t="s">
        <v>565</v>
      </c>
    </row>
    <row r="9274" spans="1:3" x14ac:dyDescent="0.45">
      <c r="A9274" t="s">
        <v>4994</v>
      </c>
      <c r="B9274">
        <v>6.3</v>
      </c>
      <c r="C9274" t="s">
        <v>1152</v>
      </c>
    </row>
    <row r="9275" spans="1:3" x14ac:dyDescent="0.45">
      <c r="A9275" t="s">
        <v>4994</v>
      </c>
      <c r="B9275">
        <v>6.3</v>
      </c>
      <c r="C9275" t="s">
        <v>6202</v>
      </c>
    </row>
    <row r="9276" spans="1:3" x14ac:dyDescent="0.45">
      <c r="A9276" t="s">
        <v>4995</v>
      </c>
      <c r="B9276">
        <v>7.8</v>
      </c>
      <c r="C9276" t="s">
        <v>6206</v>
      </c>
    </row>
    <row r="9277" spans="1:3" x14ac:dyDescent="0.45">
      <c r="A9277" t="s">
        <v>4995</v>
      </c>
      <c r="B9277">
        <v>7.8</v>
      </c>
      <c r="C9277" t="s">
        <v>1152</v>
      </c>
    </row>
    <row r="9278" spans="1:3" x14ac:dyDescent="0.45">
      <c r="A9278" t="s">
        <v>4997</v>
      </c>
      <c r="B9278">
        <v>6.8</v>
      </c>
      <c r="C9278" t="s">
        <v>6208</v>
      </c>
    </row>
    <row r="9279" spans="1:3" x14ac:dyDescent="0.45">
      <c r="A9279" t="s">
        <v>4997</v>
      </c>
      <c r="B9279">
        <v>6.8</v>
      </c>
      <c r="C9279" t="s">
        <v>1152</v>
      </c>
    </row>
    <row r="9280" spans="1:3" x14ac:dyDescent="0.45">
      <c r="A9280" t="s">
        <v>4997</v>
      </c>
      <c r="B9280">
        <v>6.8</v>
      </c>
      <c r="C9280" t="s">
        <v>6209</v>
      </c>
    </row>
    <row r="9281" spans="1:3" x14ac:dyDescent="0.45">
      <c r="A9281" t="s">
        <v>4999</v>
      </c>
      <c r="B9281">
        <v>7.1</v>
      </c>
      <c r="C9281" t="s">
        <v>6203</v>
      </c>
    </row>
    <row r="9282" spans="1:3" x14ac:dyDescent="0.45">
      <c r="A9282" t="s">
        <v>4999</v>
      </c>
      <c r="B9282">
        <v>7.1</v>
      </c>
      <c r="C9282" t="s">
        <v>5546</v>
      </c>
    </row>
    <row r="9283" spans="1:3" x14ac:dyDescent="0.45">
      <c r="A9283" t="s">
        <v>4999</v>
      </c>
      <c r="B9283">
        <v>7.1</v>
      </c>
      <c r="C9283" t="s">
        <v>3302</v>
      </c>
    </row>
    <row r="9284" spans="1:3" x14ac:dyDescent="0.45">
      <c r="A9284" t="s">
        <v>5001</v>
      </c>
      <c r="B9284">
        <v>6.2</v>
      </c>
      <c r="C9284" t="s">
        <v>320</v>
      </c>
    </row>
    <row r="9285" spans="1:3" x14ac:dyDescent="0.45">
      <c r="A9285" t="s">
        <v>5001</v>
      </c>
      <c r="B9285">
        <v>6.2</v>
      </c>
      <c r="C9285" t="s">
        <v>565</v>
      </c>
    </row>
    <row r="9286" spans="1:3" x14ac:dyDescent="0.45">
      <c r="A9286" t="s">
        <v>5001</v>
      </c>
      <c r="B9286">
        <v>6.2</v>
      </c>
      <c r="C9286" t="s">
        <v>1152</v>
      </c>
    </row>
    <row r="9287" spans="1:3" x14ac:dyDescent="0.45">
      <c r="A9287" t="s">
        <v>5001</v>
      </c>
      <c r="B9287">
        <v>6.2</v>
      </c>
      <c r="C9287" t="s">
        <v>6201</v>
      </c>
    </row>
    <row r="9288" spans="1:3" x14ac:dyDescent="0.45">
      <c r="A9288" t="s">
        <v>5002</v>
      </c>
      <c r="B9288">
        <v>7.3</v>
      </c>
      <c r="C9288" t="s">
        <v>565</v>
      </c>
    </row>
    <row r="9289" spans="1:3" x14ac:dyDescent="0.45">
      <c r="A9289" t="s">
        <v>5002</v>
      </c>
      <c r="B9289">
        <v>7.3</v>
      </c>
      <c r="C9289" t="s">
        <v>6206</v>
      </c>
    </row>
    <row r="9290" spans="1:3" x14ac:dyDescent="0.45">
      <c r="A9290" t="s">
        <v>5003</v>
      </c>
      <c r="B9290">
        <v>5.9</v>
      </c>
      <c r="C9290" t="s">
        <v>565</v>
      </c>
    </row>
    <row r="9291" spans="1:3" x14ac:dyDescent="0.45">
      <c r="A9291" t="s">
        <v>5003</v>
      </c>
      <c r="B9291">
        <v>5.9</v>
      </c>
      <c r="C9291" t="s">
        <v>1152</v>
      </c>
    </row>
    <row r="9292" spans="1:3" x14ac:dyDescent="0.45">
      <c r="A9292" t="s">
        <v>5003</v>
      </c>
      <c r="B9292">
        <v>5.9</v>
      </c>
      <c r="C9292" t="s">
        <v>5546</v>
      </c>
    </row>
    <row r="9293" spans="1:3" x14ac:dyDescent="0.45">
      <c r="A9293" t="s">
        <v>5005</v>
      </c>
      <c r="B9293">
        <v>7.7</v>
      </c>
      <c r="C9293" t="s">
        <v>6208</v>
      </c>
    </row>
    <row r="9294" spans="1:3" x14ac:dyDescent="0.45">
      <c r="A9294" t="s">
        <v>5005</v>
      </c>
      <c r="B9294">
        <v>7.7</v>
      </c>
      <c r="C9294" t="s">
        <v>1152</v>
      </c>
    </row>
    <row r="9295" spans="1:3" x14ac:dyDescent="0.45">
      <c r="A9295" t="s">
        <v>5006</v>
      </c>
      <c r="B9295">
        <v>7.3</v>
      </c>
      <c r="C9295" t="s">
        <v>1152</v>
      </c>
    </row>
    <row r="9296" spans="1:3" x14ac:dyDescent="0.45">
      <c r="A9296" t="s">
        <v>5007</v>
      </c>
      <c r="B9296">
        <v>7.4</v>
      </c>
      <c r="C9296" t="s">
        <v>6206</v>
      </c>
    </row>
    <row r="9297" spans="1:3" x14ac:dyDescent="0.45">
      <c r="A9297" t="s">
        <v>5007</v>
      </c>
      <c r="B9297">
        <v>7.4</v>
      </c>
      <c r="C9297" t="s">
        <v>1152</v>
      </c>
    </row>
    <row r="9298" spans="1:3" x14ac:dyDescent="0.45">
      <c r="A9298" t="s">
        <v>5007</v>
      </c>
      <c r="B9298">
        <v>7.4</v>
      </c>
      <c r="C9298" t="s">
        <v>3302</v>
      </c>
    </row>
    <row r="9299" spans="1:3" x14ac:dyDescent="0.45">
      <c r="A9299" t="s">
        <v>5009</v>
      </c>
      <c r="B9299">
        <v>6.6</v>
      </c>
      <c r="C9299" t="s">
        <v>1152</v>
      </c>
    </row>
    <row r="9300" spans="1:3" x14ac:dyDescent="0.45">
      <c r="A9300" t="s">
        <v>5009</v>
      </c>
      <c r="B9300">
        <v>6.6</v>
      </c>
      <c r="C9300" t="s">
        <v>4585</v>
      </c>
    </row>
    <row r="9301" spans="1:3" x14ac:dyDescent="0.45">
      <c r="A9301" t="s">
        <v>5011</v>
      </c>
      <c r="B9301">
        <v>6.9</v>
      </c>
      <c r="C9301" t="s">
        <v>1152</v>
      </c>
    </row>
    <row r="9302" spans="1:3" x14ac:dyDescent="0.45">
      <c r="A9302" t="s">
        <v>5011</v>
      </c>
      <c r="B9302">
        <v>6.9</v>
      </c>
      <c r="C9302" t="s">
        <v>3302</v>
      </c>
    </row>
    <row r="9303" spans="1:3" x14ac:dyDescent="0.45">
      <c r="A9303" t="s">
        <v>5012</v>
      </c>
      <c r="B9303">
        <v>6.8</v>
      </c>
      <c r="C9303" t="s">
        <v>1152</v>
      </c>
    </row>
    <row r="9304" spans="1:3" x14ac:dyDescent="0.45">
      <c r="A9304" t="s">
        <v>5012</v>
      </c>
      <c r="B9304">
        <v>6.8</v>
      </c>
      <c r="C9304" t="s">
        <v>5546</v>
      </c>
    </row>
    <row r="9305" spans="1:3" x14ac:dyDescent="0.45">
      <c r="A9305" t="s">
        <v>5014</v>
      </c>
      <c r="B9305">
        <v>7.3</v>
      </c>
      <c r="C9305" t="s">
        <v>1152</v>
      </c>
    </row>
    <row r="9306" spans="1:3" x14ac:dyDescent="0.45">
      <c r="A9306" t="s">
        <v>5016</v>
      </c>
      <c r="B9306">
        <v>7.2</v>
      </c>
      <c r="C9306" t="s">
        <v>1152</v>
      </c>
    </row>
    <row r="9307" spans="1:3" x14ac:dyDescent="0.45">
      <c r="A9307" t="s">
        <v>5016</v>
      </c>
      <c r="B9307">
        <v>7.2</v>
      </c>
      <c r="C9307" t="s">
        <v>5546</v>
      </c>
    </row>
    <row r="9308" spans="1:3" x14ac:dyDescent="0.45">
      <c r="A9308" t="s">
        <v>5016</v>
      </c>
      <c r="B9308">
        <v>7.2</v>
      </c>
      <c r="C9308" t="s">
        <v>6207</v>
      </c>
    </row>
    <row r="9309" spans="1:3" x14ac:dyDescent="0.45">
      <c r="A9309" t="s">
        <v>5017</v>
      </c>
      <c r="B9309">
        <v>7.7</v>
      </c>
      <c r="C9309" t="s">
        <v>6208</v>
      </c>
    </row>
    <row r="9310" spans="1:3" x14ac:dyDescent="0.45">
      <c r="A9310" t="s">
        <v>5017</v>
      </c>
      <c r="B9310">
        <v>7.7</v>
      </c>
      <c r="C9310" t="s">
        <v>1152</v>
      </c>
    </row>
    <row r="9311" spans="1:3" x14ac:dyDescent="0.45">
      <c r="A9311" t="s">
        <v>5017</v>
      </c>
      <c r="B9311">
        <v>7.7</v>
      </c>
      <c r="C9311" t="s">
        <v>6209</v>
      </c>
    </row>
    <row r="9312" spans="1:3" x14ac:dyDescent="0.45">
      <c r="A9312" t="s">
        <v>5018</v>
      </c>
      <c r="B9312">
        <v>8.1</v>
      </c>
      <c r="C9312" t="s">
        <v>451</v>
      </c>
    </row>
    <row r="9313" spans="1:3" x14ac:dyDescent="0.45">
      <c r="A9313" t="s">
        <v>5018</v>
      </c>
      <c r="B9313">
        <v>8.1</v>
      </c>
      <c r="C9313" t="s">
        <v>3824</v>
      </c>
    </row>
    <row r="9314" spans="1:3" x14ac:dyDescent="0.45">
      <c r="A9314" t="s">
        <v>5020</v>
      </c>
      <c r="B9314">
        <v>7.7</v>
      </c>
      <c r="C9314" t="s">
        <v>1152</v>
      </c>
    </row>
    <row r="9315" spans="1:3" x14ac:dyDescent="0.45">
      <c r="A9315" t="s">
        <v>5020</v>
      </c>
      <c r="B9315">
        <v>7.7</v>
      </c>
      <c r="C9315" t="s">
        <v>5546</v>
      </c>
    </row>
    <row r="9316" spans="1:3" x14ac:dyDescent="0.45">
      <c r="A9316" t="s">
        <v>5021</v>
      </c>
      <c r="B9316">
        <v>7.6</v>
      </c>
      <c r="C9316" t="s">
        <v>6208</v>
      </c>
    </row>
    <row r="9317" spans="1:3" x14ac:dyDescent="0.45">
      <c r="A9317" t="s">
        <v>5021</v>
      </c>
      <c r="B9317">
        <v>7.6</v>
      </c>
      <c r="C9317" t="s">
        <v>1152</v>
      </c>
    </row>
    <row r="9318" spans="1:3" x14ac:dyDescent="0.45">
      <c r="A9318" t="s">
        <v>5021</v>
      </c>
      <c r="B9318">
        <v>7.6</v>
      </c>
      <c r="C9318" t="s">
        <v>6205</v>
      </c>
    </row>
    <row r="9319" spans="1:3" x14ac:dyDescent="0.45">
      <c r="A9319" t="s">
        <v>5022</v>
      </c>
      <c r="B9319">
        <v>7.2</v>
      </c>
      <c r="C9319" t="s">
        <v>565</v>
      </c>
    </row>
    <row r="9320" spans="1:3" x14ac:dyDescent="0.45">
      <c r="A9320" t="s">
        <v>5022</v>
      </c>
      <c r="B9320">
        <v>7.2</v>
      </c>
      <c r="C9320" t="s">
        <v>5546</v>
      </c>
    </row>
    <row r="9321" spans="1:3" x14ac:dyDescent="0.45">
      <c r="A9321" t="s">
        <v>5024</v>
      </c>
      <c r="B9321">
        <v>7.2</v>
      </c>
      <c r="C9321" t="s">
        <v>6202</v>
      </c>
    </row>
    <row r="9322" spans="1:3" x14ac:dyDescent="0.45">
      <c r="A9322" t="s">
        <v>5024</v>
      </c>
      <c r="B9322">
        <v>7.2</v>
      </c>
      <c r="C9322" t="s">
        <v>5546</v>
      </c>
    </row>
    <row r="9323" spans="1:3" x14ac:dyDescent="0.45">
      <c r="A9323" t="s">
        <v>5025</v>
      </c>
      <c r="B9323">
        <v>8.1</v>
      </c>
      <c r="C9323" t="s">
        <v>1152</v>
      </c>
    </row>
    <row r="9324" spans="1:3" x14ac:dyDescent="0.45">
      <c r="A9324" t="s">
        <v>5025</v>
      </c>
      <c r="B9324">
        <v>8.1</v>
      </c>
      <c r="C9324" t="s">
        <v>6207</v>
      </c>
    </row>
    <row r="9325" spans="1:3" x14ac:dyDescent="0.45">
      <c r="A9325" t="s">
        <v>5027</v>
      </c>
      <c r="B9325">
        <v>7.5</v>
      </c>
      <c r="C9325" t="s">
        <v>23</v>
      </c>
    </row>
    <row r="9326" spans="1:3" x14ac:dyDescent="0.45">
      <c r="A9326" t="s">
        <v>5027</v>
      </c>
      <c r="B9326">
        <v>7.5</v>
      </c>
      <c r="C9326" t="s">
        <v>1152</v>
      </c>
    </row>
    <row r="9327" spans="1:3" x14ac:dyDescent="0.45">
      <c r="A9327" t="s">
        <v>5027</v>
      </c>
      <c r="B9327">
        <v>7.5</v>
      </c>
      <c r="C9327" t="s">
        <v>6207</v>
      </c>
    </row>
    <row r="9328" spans="1:3" x14ac:dyDescent="0.45">
      <c r="A9328" t="s">
        <v>5030</v>
      </c>
      <c r="B9328">
        <v>8.1</v>
      </c>
      <c r="C9328" t="s">
        <v>6208</v>
      </c>
    </row>
    <row r="9329" spans="1:3" x14ac:dyDescent="0.45">
      <c r="A9329" t="s">
        <v>5030</v>
      </c>
      <c r="B9329">
        <v>8.1</v>
      </c>
      <c r="C9329" t="s">
        <v>6206</v>
      </c>
    </row>
    <row r="9330" spans="1:3" x14ac:dyDescent="0.45">
      <c r="A9330" t="s">
        <v>5030</v>
      </c>
      <c r="B9330">
        <v>8.1</v>
      </c>
      <c r="C9330" t="s">
        <v>1152</v>
      </c>
    </row>
    <row r="9331" spans="1:3" x14ac:dyDescent="0.45">
      <c r="A9331" t="s">
        <v>5030</v>
      </c>
      <c r="B9331">
        <v>8.1</v>
      </c>
      <c r="C9331" t="s">
        <v>4585</v>
      </c>
    </row>
    <row r="9332" spans="1:3" x14ac:dyDescent="0.45">
      <c r="A9332" t="s">
        <v>5033</v>
      </c>
      <c r="B9332">
        <v>7.8</v>
      </c>
      <c r="C9332" t="s">
        <v>565</v>
      </c>
    </row>
    <row r="9333" spans="1:3" x14ac:dyDescent="0.45">
      <c r="A9333" t="s">
        <v>5033</v>
      </c>
      <c r="B9333">
        <v>7.8</v>
      </c>
      <c r="C9333" t="s">
        <v>6201</v>
      </c>
    </row>
    <row r="9334" spans="1:3" x14ac:dyDescent="0.45">
      <c r="A9334" t="s">
        <v>5033</v>
      </c>
      <c r="B9334">
        <v>7.8</v>
      </c>
      <c r="C9334" t="s">
        <v>6199</v>
      </c>
    </row>
    <row r="9335" spans="1:3" x14ac:dyDescent="0.45">
      <c r="A9335" t="s">
        <v>5033</v>
      </c>
      <c r="B9335">
        <v>7.8</v>
      </c>
      <c r="C9335" t="s">
        <v>6202</v>
      </c>
    </row>
    <row r="9336" spans="1:3" x14ac:dyDescent="0.45">
      <c r="A9336" t="s">
        <v>5034</v>
      </c>
      <c r="B9336">
        <v>7.8</v>
      </c>
      <c r="C9336" t="s">
        <v>1152</v>
      </c>
    </row>
    <row r="9337" spans="1:3" x14ac:dyDescent="0.45">
      <c r="A9337" t="s">
        <v>5037</v>
      </c>
      <c r="B9337">
        <v>7.6</v>
      </c>
      <c r="C9337" t="s">
        <v>6206</v>
      </c>
    </row>
    <row r="9338" spans="1:3" x14ac:dyDescent="0.45">
      <c r="A9338" t="s">
        <v>5037</v>
      </c>
      <c r="B9338">
        <v>7.6</v>
      </c>
      <c r="C9338" t="s">
        <v>1152</v>
      </c>
    </row>
    <row r="9339" spans="1:3" x14ac:dyDescent="0.45">
      <c r="A9339" t="s">
        <v>5037</v>
      </c>
      <c r="B9339">
        <v>7.6</v>
      </c>
      <c r="C9339" t="s">
        <v>6202</v>
      </c>
    </row>
    <row r="9340" spans="1:3" x14ac:dyDescent="0.45">
      <c r="A9340" t="s">
        <v>5037</v>
      </c>
      <c r="B9340">
        <v>7.6</v>
      </c>
      <c r="C9340" t="s">
        <v>5546</v>
      </c>
    </row>
    <row r="9341" spans="1:3" x14ac:dyDescent="0.45">
      <c r="A9341" t="s">
        <v>5037</v>
      </c>
      <c r="B9341">
        <v>7.6</v>
      </c>
      <c r="C9341" t="s">
        <v>3302</v>
      </c>
    </row>
    <row r="9342" spans="1:3" x14ac:dyDescent="0.45">
      <c r="A9342" t="s">
        <v>5038</v>
      </c>
      <c r="B9342">
        <v>7.4</v>
      </c>
      <c r="C9342" t="s">
        <v>565</v>
      </c>
    </row>
    <row r="9343" spans="1:3" x14ac:dyDescent="0.45">
      <c r="A9343" t="s">
        <v>5038</v>
      </c>
      <c r="B9343">
        <v>7.4</v>
      </c>
      <c r="C9343" t="s">
        <v>6205</v>
      </c>
    </row>
    <row r="9344" spans="1:3" x14ac:dyDescent="0.45">
      <c r="A9344" t="s">
        <v>5040</v>
      </c>
      <c r="B9344">
        <v>6.3</v>
      </c>
      <c r="C9344" t="s">
        <v>565</v>
      </c>
    </row>
    <row r="9345" spans="1:3" x14ac:dyDescent="0.45">
      <c r="A9345" t="s">
        <v>5040</v>
      </c>
      <c r="B9345">
        <v>6.3</v>
      </c>
      <c r="C9345" t="s">
        <v>1152</v>
      </c>
    </row>
    <row r="9346" spans="1:3" x14ac:dyDescent="0.45">
      <c r="A9346" t="s">
        <v>5041</v>
      </c>
      <c r="B9346">
        <v>6.9</v>
      </c>
      <c r="C9346" t="s">
        <v>565</v>
      </c>
    </row>
    <row r="9347" spans="1:3" x14ac:dyDescent="0.45">
      <c r="A9347" t="s">
        <v>5041</v>
      </c>
      <c r="B9347">
        <v>6.9</v>
      </c>
      <c r="C9347" t="s">
        <v>1152</v>
      </c>
    </row>
    <row r="9348" spans="1:3" x14ac:dyDescent="0.45">
      <c r="A9348" t="s">
        <v>5041</v>
      </c>
      <c r="B9348">
        <v>6.9</v>
      </c>
      <c r="C9348" t="s">
        <v>5546</v>
      </c>
    </row>
    <row r="9349" spans="1:3" x14ac:dyDescent="0.45">
      <c r="A9349" t="s">
        <v>5042</v>
      </c>
      <c r="B9349">
        <v>8.6</v>
      </c>
      <c r="C9349" t="s">
        <v>6206</v>
      </c>
    </row>
    <row r="9350" spans="1:3" x14ac:dyDescent="0.45">
      <c r="A9350" t="s">
        <v>5042</v>
      </c>
      <c r="B9350">
        <v>8.6</v>
      </c>
      <c r="C9350" t="s">
        <v>1152</v>
      </c>
    </row>
    <row r="9351" spans="1:3" x14ac:dyDescent="0.45">
      <c r="A9351" t="s">
        <v>5042</v>
      </c>
      <c r="B9351">
        <v>8.6</v>
      </c>
      <c r="C9351" t="s">
        <v>6203</v>
      </c>
    </row>
    <row r="9352" spans="1:3" x14ac:dyDescent="0.45">
      <c r="A9352" t="s">
        <v>5042</v>
      </c>
      <c r="B9352">
        <v>8.6</v>
      </c>
      <c r="C9352" t="s">
        <v>3302</v>
      </c>
    </row>
    <row r="9353" spans="1:3" x14ac:dyDescent="0.45">
      <c r="A9353" t="s">
        <v>5044</v>
      </c>
      <c r="B9353">
        <v>5.0999999999999996</v>
      </c>
      <c r="C9353" t="s">
        <v>6199</v>
      </c>
    </row>
    <row r="9354" spans="1:3" x14ac:dyDescent="0.45">
      <c r="A9354" t="s">
        <v>5044</v>
      </c>
      <c r="B9354">
        <v>5.0999999999999996</v>
      </c>
      <c r="C9354" t="s">
        <v>2124</v>
      </c>
    </row>
    <row r="9355" spans="1:3" x14ac:dyDescent="0.45">
      <c r="A9355" t="s">
        <v>5044</v>
      </c>
      <c r="B9355">
        <v>5.0999999999999996</v>
      </c>
      <c r="C9355" t="s">
        <v>5546</v>
      </c>
    </row>
    <row r="9356" spans="1:3" x14ac:dyDescent="0.45">
      <c r="A9356" t="s">
        <v>5044</v>
      </c>
      <c r="B9356">
        <v>5.0999999999999996</v>
      </c>
      <c r="C9356" t="s">
        <v>3302</v>
      </c>
    </row>
    <row r="9357" spans="1:3" x14ac:dyDescent="0.45">
      <c r="A9357" t="s">
        <v>5045</v>
      </c>
      <c r="B9357">
        <v>6.4</v>
      </c>
      <c r="C9357" t="s">
        <v>565</v>
      </c>
    </row>
    <row r="9358" spans="1:3" x14ac:dyDescent="0.45">
      <c r="A9358" t="s">
        <v>5045</v>
      </c>
      <c r="B9358">
        <v>6.4</v>
      </c>
      <c r="C9358" t="s">
        <v>5546</v>
      </c>
    </row>
    <row r="9359" spans="1:3" x14ac:dyDescent="0.45">
      <c r="A9359" t="s">
        <v>5046</v>
      </c>
      <c r="B9359">
        <v>7.9</v>
      </c>
      <c r="C9359" t="s">
        <v>1152</v>
      </c>
    </row>
    <row r="9360" spans="1:3" x14ac:dyDescent="0.45">
      <c r="A9360" t="s">
        <v>5046</v>
      </c>
      <c r="B9360">
        <v>7.9</v>
      </c>
      <c r="C9360" t="s">
        <v>6205</v>
      </c>
    </row>
    <row r="9361" spans="1:3" x14ac:dyDescent="0.45">
      <c r="A9361" t="s">
        <v>5048</v>
      </c>
      <c r="B9361">
        <v>6.9</v>
      </c>
      <c r="C9361" t="s">
        <v>1152</v>
      </c>
    </row>
    <row r="9362" spans="1:3" x14ac:dyDescent="0.45">
      <c r="A9362" t="s">
        <v>5048</v>
      </c>
      <c r="B9362">
        <v>6.9</v>
      </c>
      <c r="C9362" t="s">
        <v>5546</v>
      </c>
    </row>
    <row r="9363" spans="1:3" x14ac:dyDescent="0.45">
      <c r="A9363" t="s">
        <v>5048</v>
      </c>
      <c r="B9363">
        <v>6.9</v>
      </c>
      <c r="C9363" t="s">
        <v>4585</v>
      </c>
    </row>
    <row r="9364" spans="1:3" x14ac:dyDescent="0.45">
      <c r="A9364" t="s">
        <v>5049</v>
      </c>
      <c r="B9364">
        <v>7.5</v>
      </c>
      <c r="C9364" t="s">
        <v>565</v>
      </c>
    </row>
    <row r="9365" spans="1:3" x14ac:dyDescent="0.45">
      <c r="A9365" t="s">
        <v>5050</v>
      </c>
      <c r="B9365">
        <v>7.2</v>
      </c>
      <c r="C9365" t="s">
        <v>451</v>
      </c>
    </row>
    <row r="9366" spans="1:3" x14ac:dyDescent="0.45">
      <c r="A9366" t="s">
        <v>5050</v>
      </c>
      <c r="B9366">
        <v>7.2</v>
      </c>
      <c r="C9366" t="s">
        <v>3824</v>
      </c>
    </row>
    <row r="9367" spans="1:3" x14ac:dyDescent="0.45">
      <c r="A9367" t="s">
        <v>5051</v>
      </c>
      <c r="B9367">
        <v>5.8</v>
      </c>
      <c r="C9367" t="s">
        <v>565</v>
      </c>
    </row>
    <row r="9368" spans="1:3" x14ac:dyDescent="0.45">
      <c r="A9368" t="s">
        <v>5051</v>
      </c>
      <c r="B9368">
        <v>5.8</v>
      </c>
      <c r="C9368" t="s">
        <v>1152</v>
      </c>
    </row>
    <row r="9369" spans="1:3" x14ac:dyDescent="0.45">
      <c r="A9369" t="s">
        <v>5051</v>
      </c>
      <c r="B9369">
        <v>5.8</v>
      </c>
      <c r="C9369" t="s">
        <v>6202</v>
      </c>
    </row>
    <row r="9370" spans="1:3" x14ac:dyDescent="0.45">
      <c r="A9370" t="s">
        <v>5052</v>
      </c>
      <c r="B9370">
        <v>6.2</v>
      </c>
      <c r="C9370" t="s">
        <v>565</v>
      </c>
    </row>
    <row r="9371" spans="1:3" x14ac:dyDescent="0.45">
      <c r="A9371" t="s">
        <v>5052</v>
      </c>
      <c r="B9371">
        <v>6.2</v>
      </c>
      <c r="C9371" t="s">
        <v>1152</v>
      </c>
    </row>
    <row r="9372" spans="1:3" x14ac:dyDescent="0.45">
      <c r="A9372" t="s">
        <v>5052</v>
      </c>
      <c r="B9372">
        <v>6.2</v>
      </c>
      <c r="C9372" t="s">
        <v>5546</v>
      </c>
    </row>
    <row r="9373" spans="1:3" x14ac:dyDescent="0.45">
      <c r="A9373" t="s">
        <v>5053</v>
      </c>
      <c r="B9373">
        <v>6.8</v>
      </c>
      <c r="C9373" t="s">
        <v>565</v>
      </c>
    </row>
    <row r="9374" spans="1:3" x14ac:dyDescent="0.45">
      <c r="A9374" t="s">
        <v>5053</v>
      </c>
      <c r="B9374">
        <v>6.8</v>
      </c>
      <c r="C9374" t="s">
        <v>1152</v>
      </c>
    </row>
    <row r="9375" spans="1:3" x14ac:dyDescent="0.45">
      <c r="A9375" t="s">
        <v>5053</v>
      </c>
      <c r="B9375">
        <v>6.8</v>
      </c>
      <c r="C9375" t="s">
        <v>6199</v>
      </c>
    </row>
    <row r="9376" spans="1:3" x14ac:dyDescent="0.45">
      <c r="A9376" t="s">
        <v>5053</v>
      </c>
      <c r="B9376">
        <v>6.8</v>
      </c>
      <c r="C9376" t="s">
        <v>5546</v>
      </c>
    </row>
    <row r="9377" spans="1:3" x14ac:dyDescent="0.45">
      <c r="A9377" t="s">
        <v>5055</v>
      </c>
      <c r="B9377">
        <v>6.1</v>
      </c>
      <c r="C9377" t="s">
        <v>565</v>
      </c>
    </row>
    <row r="9378" spans="1:3" x14ac:dyDescent="0.45">
      <c r="A9378" t="s">
        <v>5055</v>
      </c>
      <c r="B9378">
        <v>6.1</v>
      </c>
      <c r="C9378" t="s">
        <v>2124</v>
      </c>
    </row>
    <row r="9379" spans="1:3" x14ac:dyDescent="0.45">
      <c r="A9379" t="s">
        <v>5055</v>
      </c>
      <c r="B9379">
        <v>6.1</v>
      </c>
      <c r="C9379" t="s">
        <v>3302</v>
      </c>
    </row>
    <row r="9380" spans="1:3" x14ac:dyDescent="0.45">
      <c r="A9380" t="s">
        <v>5056</v>
      </c>
      <c r="B9380">
        <v>7.7</v>
      </c>
      <c r="C9380" t="s">
        <v>6208</v>
      </c>
    </row>
    <row r="9381" spans="1:3" x14ac:dyDescent="0.45">
      <c r="A9381" t="s">
        <v>5056</v>
      </c>
      <c r="B9381">
        <v>7.7</v>
      </c>
      <c r="C9381" t="s">
        <v>1152</v>
      </c>
    </row>
    <row r="9382" spans="1:3" x14ac:dyDescent="0.45">
      <c r="A9382" t="s">
        <v>5056</v>
      </c>
      <c r="B9382">
        <v>7.7</v>
      </c>
      <c r="C9382" t="s">
        <v>6204</v>
      </c>
    </row>
    <row r="9383" spans="1:3" x14ac:dyDescent="0.45">
      <c r="A9383" t="s">
        <v>5056</v>
      </c>
      <c r="B9383">
        <v>7.7</v>
      </c>
      <c r="C9383" t="s">
        <v>3302</v>
      </c>
    </row>
    <row r="9384" spans="1:3" x14ac:dyDescent="0.45">
      <c r="A9384" t="s">
        <v>5058</v>
      </c>
      <c r="B9384">
        <v>5.2</v>
      </c>
      <c r="C9384" t="s">
        <v>2124</v>
      </c>
    </row>
    <row r="9385" spans="1:3" x14ac:dyDescent="0.45">
      <c r="A9385" t="s">
        <v>5058</v>
      </c>
      <c r="B9385">
        <v>5.2</v>
      </c>
      <c r="C9385" t="s">
        <v>3302</v>
      </c>
    </row>
    <row r="9386" spans="1:3" x14ac:dyDescent="0.45">
      <c r="A9386" t="s">
        <v>5059</v>
      </c>
      <c r="B9386">
        <v>6.8</v>
      </c>
      <c r="C9386" t="s">
        <v>565</v>
      </c>
    </row>
    <row r="9387" spans="1:3" x14ac:dyDescent="0.45">
      <c r="A9387" t="s">
        <v>5059</v>
      </c>
      <c r="B9387">
        <v>6.8</v>
      </c>
      <c r="C9387" t="s">
        <v>6206</v>
      </c>
    </row>
    <row r="9388" spans="1:3" x14ac:dyDescent="0.45">
      <c r="A9388" t="s">
        <v>5059</v>
      </c>
      <c r="B9388">
        <v>6.8</v>
      </c>
      <c r="C9388" t="s">
        <v>1152</v>
      </c>
    </row>
    <row r="9389" spans="1:3" x14ac:dyDescent="0.45">
      <c r="A9389" t="s">
        <v>5062</v>
      </c>
      <c r="B9389">
        <v>6.5</v>
      </c>
      <c r="C9389" t="s">
        <v>320</v>
      </c>
    </row>
    <row r="9390" spans="1:3" x14ac:dyDescent="0.45">
      <c r="A9390" t="s">
        <v>5062</v>
      </c>
      <c r="B9390">
        <v>6.5</v>
      </c>
      <c r="C9390" t="s">
        <v>23</v>
      </c>
    </row>
    <row r="9391" spans="1:3" x14ac:dyDescent="0.45">
      <c r="A9391" t="s">
        <v>5062</v>
      </c>
      <c r="B9391">
        <v>6.5</v>
      </c>
      <c r="C9391" t="s">
        <v>6210</v>
      </c>
    </row>
    <row r="9392" spans="1:3" x14ac:dyDescent="0.45">
      <c r="A9392" t="s">
        <v>5063</v>
      </c>
      <c r="B9392">
        <v>7</v>
      </c>
      <c r="C9392" t="s">
        <v>6208</v>
      </c>
    </row>
    <row r="9393" spans="1:3" x14ac:dyDescent="0.45">
      <c r="A9393" t="s">
        <v>5063</v>
      </c>
      <c r="B9393">
        <v>7</v>
      </c>
      <c r="C9393" t="s">
        <v>1152</v>
      </c>
    </row>
    <row r="9394" spans="1:3" x14ac:dyDescent="0.45">
      <c r="A9394" t="s">
        <v>5065</v>
      </c>
      <c r="B9394">
        <v>5.9</v>
      </c>
      <c r="C9394" t="s">
        <v>565</v>
      </c>
    </row>
    <row r="9395" spans="1:3" x14ac:dyDescent="0.45">
      <c r="A9395" t="s">
        <v>5065</v>
      </c>
      <c r="B9395">
        <v>5.9</v>
      </c>
      <c r="C9395" t="s">
        <v>1152</v>
      </c>
    </row>
    <row r="9396" spans="1:3" x14ac:dyDescent="0.45">
      <c r="A9396" t="s">
        <v>5065</v>
      </c>
      <c r="B9396">
        <v>5.9</v>
      </c>
      <c r="C9396" t="s">
        <v>5546</v>
      </c>
    </row>
    <row r="9397" spans="1:3" x14ac:dyDescent="0.45">
      <c r="A9397" t="s">
        <v>5067</v>
      </c>
      <c r="B9397">
        <v>7.1</v>
      </c>
      <c r="C9397" t="s">
        <v>1152</v>
      </c>
    </row>
    <row r="9398" spans="1:3" x14ac:dyDescent="0.45">
      <c r="A9398" t="s">
        <v>5067</v>
      </c>
      <c r="B9398">
        <v>7.1</v>
      </c>
      <c r="C9398" t="s">
        <v>6203</v>
      </c>
    </row>
    <row r="9399" spans="1:3" x14ac:dyDescent="0.45">
      <c r="A9399" t="s">
        <v>5067</v>
      </c>
      <c r="B9399">
        <v>7.1</v>
      </c>
      <c r="C9399" t="s">
        <v>5546</v>
      </c>
    </row>
    <row r="9400" spans="1:3" x14ac:dyDescent="0.45">
      <c r="A9400" t="s">
        <v>5067</v>
      </c>
      <c r="B9400">
        <v>7.1</v>
      </c>
      <c r="C9400" t="s">
        <v>3302</v>
      </c>
    </row>
    <row r="9401" spans="1:3" x14ac:dyDescent="0.45">
      <c r="A9401" t="s">
        <v>5069</v>
      </c>
      <c r="B9401">
        <v>5.5</v>
      </c>
      <c r="C9401" t="s">
        <v>565</v>
      </c>
    </row>
    <row r="9402" spans="1:3" x14ac:dyDescent="0.45">
      <c r="A9402" t="s">
        <v>5069</v>
      </c>
      <c r="B9402">
        <v>5.5</v>
      </c>
      <c r="C9402" t="s">
        <v>4585</v>
      </c>
    </row>
    <row r="9403" spans="1:3" x14ac:dyDescent="0.45">
      <c r="A9403" t="s">
        <v>5071</v>
      </c>
      <c r="B9403">
        <v>7.4</v>
      </c>
      <c r="C9403" t="s">
        <v>565</v>
      </c>
    </row>
    <row r="9404" spans="1:3" x14ac:dyDescent="0.45">
      <c r="A9404" t="s">
        <v>5071</v>
      </c>
      <c r="B9404">
        <v>7.4</v>
      </c>
      <c r="C9404" t="s">
        <v>1152</v>
      </c>
    </row>
    <row r="9405" spans="1:3" x14ac:dyDescent="0.45">
      <c r="A9405" t="s">
        <v>5073</v>
      </c>
      <c r="B9405">
        <v>7.3</v>
      </c>
      <c r="C9405" t="s">
        <v>565</v>
      </c>
    </row>
    <row r="9406" spans="1:3" x14ac:dyDescent="0.45">
      <c r="A9406" t="s">
        <v>5073</v>
      </c>
      <c r="B9406">
        <v>7.3</v>
      </c>
      <c r="C9406" t="s">
        <v>6206</v>
      </c>
    </row>
    <row r="9407" spans="1:3" x14ac:dyDescent="0.45">
      <c r="A9407" t="s">
        <v>5073</v>
      </c>
      <c r="B9407">
        <v>7.3</v>
      </c>
      <c r="C9407" t="s">
        <v>3302</v>
      </c>
    </row>
    <row r="9408" spans="1:3" x14ac:dyDescent="0.45">
      <c r="A9408" t="s">
        <v>5075</v>
      </c>
      <c r="B9408">
        <v>4.5999999999999996</v>
      </c>
      <c r="C9408" t="s">
        <v>565</v>
      </c>
    </row>
    <row r="9409" spans="1:3" x14ac:dyDescent="0.45">
      <c r="A9409" t="s">
        <v>5076</v>
      </c>
      <c r="B9409">
        <v>7.2</v>
      </c>
      <c r="C9409" t="s">
        <v>1152</v>
      </c>
    </row>
    <row r="9410" spans="1:3" x14ac:dyDescent="0.45">
      <c r="A9410" t="s">
        <v>5076</v>
      </c>
      <c r="B9410">
        <v>7.2</v>
      </c>
      <c r="C9410" t="s">
        <v>5546</v>
      </c>
    </row>
    <row r="9411" spans="1:3" x14ac:dyDescent="0.45">
      <c r="A9411" t="s">
        <v>5078</v>
      </c>
      <c r="B9411">
        <v>5.0999999999999996</v>
      </c>
      <c r="C9411" t="s">
        <v>565</v>
      </c>
    </row>
    <row r="9412" spans="1:3" x14ac:dyDescent="0.45">
      <c r="A9412" t="s">
        <v>5078</v>
      </c>
      <c r="B9412">
        <v>5.0999999999999996</v>
      </c>
      <c r="C9412" t="s">
        <v>5546</v>
      </c>
    </row>
    <row r="9413" spans="1:3" x14ac:dyDescent="0.45">
      <c r="A9413" t="s">
        <v>5080</v>
      </c>
      <c r="B9413">
        <v>6.7</v>
      </c>
      <c r="C9413" t="s">
        <v>565</v>
      </c>
    </row>
    <row r="9414" spans="1:3" x14ac:dyDescent="0.45">
      <c r="A9414" t="s">
        <v>5080</v>
      </c>
      <c r="B9414">
        <v>6.7</v>
      </c>
      <c r="C9414" t="s">
        <v>1152</v>
      </c>
    </row>
    <row r="9415" spans="1:3" x14ac:dyDescent="0.45">
      <c r="A9415" t="s">
        <v>5082</v>
      </c>
      <c r="B9415">
        <v>5.3</v>
      </c>
      <c r="C9415" t="s">
        <v>565</v>
      </c>
    </row>
    <row r="9416" spans="1:3" x14ac:dyDescent="0.45">
      <c r="A9416" t="s">
        <v>5082</v>
      </c>
      <c r="B9416">
        <v>5.3</v>
      </c>
      <c r="C9416" t="s">
        <v>1152</v>
      </c>
    </row>
    <row r="9417" spans="1:3" x14ac:dyDescent="0.45">
      <c r="A9417" t="s">
        <v>5082</v>
      </c>
      <c r="B9417">
        <v>5.3</v>
      </c>
      <c r="C9417" t="s">
        <v>6199</v>
      </c>
    </row>
    <row r="9418" spans="1:3" x14ac:dyDescent="0.45">
      <c r="A9418" t="s">
        <v>5082</v>
      </c>
      <c r="B9418">
        <v>5.3</v>
      </c>
      <c r="C9418" t="s">
        <v>5546</v>
      </c>
    </row>
    <row r="9419" spans="1:3" x14ac:dyDescent="0.45">
      <c r="A9419" t="s">
        <v>5084</v>
      </c>
      <c r="B9419">
        <v>7.8</v>
      </c>
      <c r="C9419" t="s">
        <v>565</v>
      </c>
    </row>
    <row r="9420" spans="1:3" x14ac:dyDescent="0.45">
      <c r="A9420" t="s">
        <v>5084</v>
      </c>
      <c r="B9420">
        <v>7.8</v>
      </c>
      <c r="C9420" t="s">
        <v>1152</v>
      </c>
    </row>
    <row r="9421" spans="1:3" x14ac:dyDescent="0.45">
      <c r="A9421" t="s">
        <v>5084</v>
      </c>
      <c r="B9421">
        <v>7.8</v>
      </c>
      <c r="C9421" t="s">
        <v>6209</v>
      </c>
    </row>
    <row r="9422" spans="1:3" x14ac:dyDescent="0.45">
      <c r="A9422" t="s">
        <v>5084</v>
      </c>
      <c r="B9422">
        <v>7.8</v>
      </c>
      <c r="C9422" t="s">
        <v>6202</v>
      </c>
    </row>
    <row r="9423" spans="1:3" x14ac:dyDescent="0.45">
      <c r="A9423" t="s">
        <v>5085</v>
      </c>
      <c r="B9423">
        <v>6.7</v>
      </c>
      <c r="C9423" t="s">
        <v>451</v>
      </c>
    </row>
    <row r="9424" spans="1:3" x14ac:dyDescent="0.45">
      <c r="A9424" t="s">
        <v>5085</v>
      </c>
      <c r="B9424">
        <v>6.7</v>
      </c>
      <c r="C9424" t="s">
        <v>1152</v>
      </c>
    </row>
    <row r="9425" spans="1:3" x14ac:dyDescent="0.45">
      <c r="A9425" t="s">
        <v>5086</v>
      </c>
      <c r="B9425">
        <v>7.2</v>
      </c>
      <c r="C9425" t="s">
        <v>1152</v>
      </c>
    </row>
    <row r="9426" spans="1:3" x14ac:dyDescent="0.45">
      <c r="A9426" t="s">
        <v>5086</v>
      </c>
      <c r="B9426">
        <v>7.2</v>
      </c>
      <c r="C9426" t="s">
        <v>6204</v>
      </c>
    </row>
    <row r="9427" spans="1:3" x14ac:dyDescent="0.45">
      <c r="A9427" t="s">
        <v>5088</v>
      </c>
      <c r="B9427">
        <v>5.8</v>
      </c>
      <c r="C9427" t="s">
        <v>565</v>
      </c>
    </row>
    <row r="9428" spans="1:3" x14ac:dyDescent="0.45">
      <c r="A9428" t="s">
        <v>5088</v>
      </c>
      <c r="B9428">
        <v>5.8</v>
      </c>
      <c r="C9428" t="s">
        <v>6206</v>
      </c>
    </row>
    <row r="9429" spans="1:3" x14ac:dyDescent="0.45">
      <c r="A9429" t="s">
        <v>5088</v>
      </c>
      <c r="B9429">
        <v>5.8</v>
      </c>
      <c r="C9429" t="s">
        <v>1152</v>
      </c>
    </row>
    <row r="9430" spans="1:3" x14ac:dyDescent="0.45">
      <c r="A9430" t="s">
        <v>5088</v>
      </c>
      <c r="B9430">
        <v>5.8</v>
      </c>
      <c r="C9430" t="s">
        <v>3302</v>
      </c>
    </row>
    <row r="9431" spans="1:3" x14ac:dyDescent="0.45">
      <c r="A9431" t="s">
        <v>5091</v>
      </c>
      <c r="B9431">
        <v>7</v>
      </c>
      <c r="C9431" t="s">
        <v>565</v>
      </c>
    </row>
    <row r="9432" spans="1:3" x14ac:dyDescent="0.45">
      <c r="A9432" t="s">
        <v>5091</v>
      </c>
      <c r="B9432">
        <v>7</v>
      </c>
      <c r="C9432" t="s">
        <v>1152</v>
      </c>
    </row>
    <row r="9433" spans="1:3" x14ac:dyDescent="0.45">
      <c r="A9433" t="s">
        <v>5091</v>
      </c>
      <c r="B9433">
        <v>7</v>
      </c>
      <c r="C9433" t="s">
        <v>5546</v>
      </c>
    </row>
    <row r="9434" spans="1:3" x14ac:dyDescent="0.45">
      <c r="A9434" t="s">
        <v>5093</v>
      </c>
      <c r="B9434">
        <v>5.7</v>
      </c>
      <c r="C9434" t="s">
        <v>6208</v>
      </c>
    </row>
    <row r="9435" spans="1:3" x14ac:dyDescent="0.45">
      <c r="A9435" t="s">
        <v>5093</v>
      </c>
      <c r="B9435">
        <v>5.7</v>
      </c>
      <c r="C9435" t="s">
        <v>1152</v>
      </c>
    </row>
    <row r="9436" spans="1:3" x14ac:dyDescent="0.45">
      <c r="A9436" t="s">
        <v>5093</v>
      </c>
      <c r="B9436">
        <v>5.7</v>
      </c>
      <c r="C9436" t="s">
        <v>6205</v>
      </c>
    </row>
    <row r="9437" spans="1:3" x14ac:dyDescent="0.45">
      <c r="A9437" t="s">
        <v>5094</v>
      </c>
      <c r="B9437">
        <v>6.7</v>
      </c>
      <c r="C9437" t="s">
        <v>1152</v>
      </c>
    </row>
    <row r="9438" spans="1:3" x14ac:dyDescent="0.45">
      <c r="A9438" t="s">
        <v>5094</v>
      </c>
      <c r="B9438">
        <v>6.7</v>
      </c>
      <c r="C9438" t="s">
        <v>5546</v>
      </c>
    </row>
    <row r="9439" spans="1:3" x14ac:dyDescent="0.45">
      <c r="A9439" t="s">
        <v>5095</v>
      </c>
      <c r="B9439">
        <v>6.1</v>
      </c>
      <c r="C9439" t="s">
        <v>1152</v>
      </c>
    </row>
    <row r="9440" spans="1:3" x14ac:dyDescent="0.45">
      <c r="A9440" t="s">
        <v>5095</v>
      </c>
      <c r="B9440">
        <v>6.1</v>
      </c>
      <c r="C9440" t="s">
        <v>6204</v>
      </c>
    </row>
    <row r="9441" spans="1:3" x14ac:dyDescent="0.45">
      <c r="A9441" t="s">
        <v>5096</v>
      </c>
      <c r="B9441">
        <v>6.2</v>
      </c>
      <c r="C9441" t="s">
        <v>1152</v>
      </c>
    </row>
    <row r="9442" spans="1:3" x14ac:dyDescent="0.45">
      <c r="A9442" t="s">
        <v>5096</v>
      </c>
      <c r="B9442">
        <v>6.2</v>
      </c>
      <c r="C9442" t="s">
        <v>5546</v>
      </c>
    </row>
    <row r="9443" spans="1:3" x14ac:dyDescent="0.45">
      <c r="A9443" t="s">
        <v>5097</v>
      </c>
      <c r="B9443">
        <v>6.2</v>
      </c>
      <c r="C9443" t="s">
        <v>565</v>
      </c>
    </row>
    <row r="9444" spans="1:3" x14ac:dyDescent="0.45">
      <c r="A9444" t="s">
        <v>5097</v>
      </c>
      <c r="B9444">
        <v>6.2</v>
      </c>
      <c r="C9444" t="s">
        <v>6206</v>
      </c>
    </row>
    <row r="9445" spans="1:3" x14ac:dyDescent="0.45">
      <c r="A9445" t="s">
        <v>5097</v>
      </c>
      <c r="B9445">
        <v>6.2</v>
      </c>
      <c r="C9445" t="s">
        <v>5546</v>
      </c>
    </row>
    <row r="9446" spans="1:3" x14ac:dyDescent="0.45">
      <c r="A9446" t="s">
        <v>5099</v>
      </c>
      <c r="B9446">
        <v>4.7</v>
      </c>
      <c r="C9446" t="s">
        <v>565</v>
      </c>
    </row>
    <row r="9447" spans="1:3" x14ac:dyDescent="0.45">
      <c r="A9447" t="s">
        <v>5100</v>
      </c>
      <c r="B9447">
        <v>6.3</v>
      </c>
      <c r="C9447" t="s">
        <v>6206</v>
      </c>
    </row>
    <row r="9448" spans="1:3" x14ac:dyDescent="0.45">
      <c r="A9448" t="s">
        <v>5100</v>
      </c>
      <c r="B9448">
        <v>6.3</v>
      </c>
      <c r="C9448" t="s">
        <v>1152</v>
      </c>
    </row>
    <row r="9449" spans="1:3" x14ac:dyDescent="0.45">
      <c r="A9449" t="s">
        <v>5100</v>
      </c>
      <c r="B9449">
        <v>6.3</v>
      </c>
      <c r="C9449" t="s">
        <v>3302</v>
      </c>
    </row>
    <row r="9450" spans="1:3" x14ac:dyDescent="0.45">
      <c r="A9450" t="s">
        <v>5102</v>
      </c>
      <c r="B9450">
        <v>7.3</v>
      </c>
      <c r="C9450" t="s">
        <v>565</v>
      </c>
    </row>
    <row r="9451" spans="1:3" x14ac:dyDescent="0.45">
      <c r="A9451" t="s">
        <v>5102</v>
      </c>
      <c r="B9451">
        <v>7.3</v>
      </c>
      <c r="C9451" t="s">
        <v>1152</v>
      </c>
    </row>
    <row r="9452" spans="1:3" x14ac:dyDescent="0.45">
      <c r="A9452" t="s">
        <v>5104</v>
      </c>
      <c r="B9452">
        <v>5.8</v>
      </c>
      <c r="C9452" t="s">
        <v>1152</v>
      </c>
    </row>
    <row r="9453" spans="1:3" x14ac:dyDescent="0.45">
      <c r="A9453" t="s">
        <v>5104</v>
      </c>
      <c r="B9453">
        <v>5.8</v>
      </c>
      <c r="C9453" t="s">
        <v>6209</v>
      </c>
    </row>
    <row r="9454" spans="1:3" x14ac:dyDescent="0.45">
      <c r="A9454" t="s">
        <v>5106</v>
      </c>
      <c r="B9454">
        <v>7.1</v>
      </c>
      <c r="C9454" t="s">
        <v>1152</v>
      </c>
    </row>
    <row r="9455" spans="1:3" x14ac:dyDescent="0.45">
      <c r="A9455" t="s">
        <v>5106</v>
      </c>
      <c r="B9455">
        <v>7.1</v>
      </c>
      <c r="C9455" t="s">
        <v>6204</v>
      </c>
    </row>
    <row r="9456" spans="1:3" x14ac:dyDescent="0.45">
      <c r="A9456" t="s">
        <v>5106</v>
      </c>
      <c r="B9456">
        <v>7.1</v>
      </c>
      <c r="C9456" t="s">
        <v>6207</v>
      </c>
    </row>
    <row r="9457" spans="1:3" x14ac:dyDescent="0.45">
      <c r="A9457" t="s">
        <v>5108</v>
      </c>
      <c r="B9457">
        <v>7.1</v>
      </c>
      <c r="C9457" t="s">
        <v>451</v>
      </c>
    </row>
    <row r="9458" spans="1:3" x14ac:dyDescent="0.45">
      <c r="A9458" t="s">
        <v>5108</v>
      </c>
      <c r="B9458">
        <v>7.1</v>
      </c>
      <c r="C9458" t="s">
        <v>6206</v>
      </c>
    </row>
    <row r="9459" spans="1:3" x14ac:dyDescent="0.45">
      <c r="A9459" t="s">
        <v>5108</v>
      </c>
      <c r="B9459">
        <v>7.1</v>
      </c>
      <c r="C9459" t="s">
        <v>1152</v>
      </c>
    </row>
    <row r="9460" spans="1:3" x14ac:dyDescent="0.45">
      <c r="A9460" t="s">
        <v>5108</v>
      </c>
      <c r="B9460">
        <v>7.1</v>
      </c>
      <c r="C9460" t="s">
        <v>3302</v>
      </c>
    </row>
    <row r="9461" spans="1:3" x14ac:dyDescent="0.45">
      <c r="A9461" t="s">
        <v>5109</v>
      </c>
      <c r="B9461">
        <v>6.7</v>
      </c>
      <c r="C9461" t="s">
        <v>565</v>
      </c>
    </row>
    <row r="9462" spans="1:3" x14ac:dyDescent="0.45">
      <c r="A9462" t="s">
        <v>5109</v>
      </c>
      <c r="B9462">
        <v>6.7</v>
      </c>
      <c r="C9462" t="s">
        <v>1152</v>
      </c>
    </row>
    <row r="9463" spans="1:3" x14ac:dyDescent="0.45">
      <c r="A9463" t="s">
        <v>5109</v>
      </c>
      <c r="B9463">
        <v>6.7</v>
      </c>
      <c r="C9463" t="s">
        <v>5546</v>
      </c>
    </row>
    <row r="9464" spans="1:3" x14ac:dyDescent="0.45">
      <c r="A9464" t="s">
        <v>5109</v>
      </c>
      <c r="B9464">
        <v>6.7</v>
      </c>
      <c r="C9464" t="s">
        <v>6205</v>
      </c>
    </row>
    <row r="9465" spans="1:3" x14ac:dyDescent="0.45">
      <c r="A9465" t="s">
        <v>5110</v>
      </c>
      <c r="B9465">
        <v>6.9</v>
      </c>
      <c r="C9465" t="s">
        <v>1152</v>
      </c>
    </row>
    <row r="9466" spans="1:3" x14ac:dyDescent="0.45">
      <c r="A9466" t="s">
        <v>5110</v>
      </c>
      <c r="B9466">
        <v>6.9</v>
      </c>
      <c r="C9466" t="s">
        <v>5546</v>
      </c>
    </row>
    <row r="9467" spans="1:3" x14ac:dyDescent="0.45">
      <c r="A9467" t="s">
        <v>5111</v>
      </c>
      <c r="B9467">
        <v>6.6</v>
      </c>
      <c r="C9467" t="s">
        <v>2124</v>
      </c>
    </row>
    <row r="9468" spans="1:3" x14ac:dyDescent="0.45">
      <c r="A9468" t="s">
        <v>5112</v>
      </c>
      <c r="B9468">
        <v>8.3000000000000007</v>
      </c>
      <c r="C9468" t="s">
        <v>565</v>
      </c>
    </row>
    <row r="9469" spans="1:3" x14ac:dyDescent="0.45">
      <c r="A9469" t="s">
        <v>5112</v>
      </c>
      <c r="B9469">
        <v>8.3000000000000007</v>
      </c>
      <c r="C9469" t="s">
        <v>6206</v>
      </c>
    </row>
    <row r="9470" spans="1:3" x14ac:dyDescent="0.45">
      <c r="A9470" t="s">
        <v>5112</v>
      </c>
      <c r="B9470">
        <v>8.3000000000000007</v>
      </c>
      <c r="C9470" t="s">
        <v>1152</v>
      </c>
    </row>
    <row r="9471" spans="1:3" x14ac:dyDescent="0.45">
      <c r="A9471" t="s">
        <v>5113</v>
      </c>
      <c r="B9471">
        <v>7.2</v>
      </c>
      <c r="C9471" t="s">
        <v>6208</v>
      </c>
    </row>
    <row r="9472" spans="1:3" x14ac:dyDescent="0.45">
      <c r="A9472" t="s">
        <v>5113</v>
      </c>
      <c r="B9472">
        <v>7.2</v>
      </c>
      <c r="C9472" t="s">
        <v>1152</v>
      </c>
    </row>
    <row r="9473" spans="1:3" x14ac:dyDescent="0.45">
      <c r="A9473" t="s">
        <v>5113</v>
      </c>
      <c r="B9473">
        <v>7.2</v>
      </c>
      <c r="C9473" t="s">
        <v>6205</v>
      </c>
    </row>
    <row r="9474" spans="1:3" x14ac:dyDescent="0.45">
      <c r="A9474" t="s">
        <v>5115</v>
      </c>
      <c r="B9474">
        <v>5.6</v>
      </c>
      <c r="C9474" t="s">
        <v>565</v>
      </c>
    </row>
    <row r="9475" spans="1:3" x14ac:dyDescent="0.45">
      <c r="A9475" t="s">
        <v>5115</v>
      </c>
      <c r="B9475">
        <v>5.6</v>
      </c>
      <c r="C9475" t="s">
        <v>1152</v>
      </c>
    </row>
    <row r="9476" spans="1:3" x14ac:dyDescent="0.45">
      <c r="A9476" t="s">
        <v>5115</v>
      </c>
      <c r="B9476">
        <v>5.6</v>
      </c>
      <c r="C9476" t="s">
        <v>5546</v>
      </c>
    </row>
    <row r="9477" spans="1:3" x14ac:dyDescent="0.45">
      <c r="A9477" t="s">
        <v>5116</v>
      </c>
      <c r="B9477">
        <v>7.7</v>
      </c>
      <c r="C9477" t="s">
        <v>6208</v>
      </c>
    </row>
    <row r="9478" spans="1:3" x14ac:dyDescent="0.45">
      <c r="A9478" t="s">
        <v>5116</v>
      </c>
      <c r="B9478">
        <v>7.7</v>
      </c>
      <c r="C9478" t="s">
        <v>1152</v>
      </c>
    </row>
    <row r="9479" spans="1:3" x14ac:dyDescent="0.45">
      <c r="A9479" t="s">
        <v>5116</v>
      </c>
      <c r="B9479">
        <v>7.7</v>
      </c>
      <c r="C9479" t="s">
        <v>6209</v>
      </c>
    </row>
    <row r="9480" spans="1:3" x14ac:dyDescent="0.45">
      <c r="A9480" t="s">
        <v>5116</v>
      </c>
      <c r="B9480">
        <v>7.7</v>
      </c>
      <c r="C9480" t="s">
        <v>5546</v>
      </c>
    </row>
    <row r="9481" spans="1:3" x14ac:dyDescent="0.45">
      <c r="A9481" t="s">
        <v>5117</v>
      </c>
      <c r="B9481">
        <v>6.6</v>
      </c>
      <c r="C9481" t="s">
        <v>565</v>
      </c>
    </row>
    <row r="9482" spans="1:3" x14ac:dyDescent="0.45">
      <c r="A9482" t="s">
        <v>5117</v>
      </c>
      <c r="B9482">
        <v>6.6</v>
      </c>
      <c r="C9482" t="s">
        <v>1152</v>
      </c>
    </row>
    <row r="9483" spans="1:3" x14ac:dyDescent="0.45">
      <c r="A9483" t="s">
        <v>5117</v>
      </c>
      <c r="B9483">
        <v>6.6</v>
      </c>
      <c r="C9483" t="s">
        <v>5546</v>
      </c>
    </row>
    <row r="9484" spans="1:3" x14ac:dyDescent="0.45">
      <c r="A9484" t="s">
        <v>5118</v>
      </c>
      <c r="B9484">
        <v>7.4</v>
      </c>
      <c r="C9484" t="s">
        <v>565</v>
      </c>
    </row>
    <row r="9485" spans="1:3" x14ac:dyDescent="0.45">
      <c r="A9485" t="s">
        <v>5118</v>
      </c>
      <c r="B9485">
        <v>7.4</v>
      </c>
      <c r="C9485" t="s">
        <v>1152</v>
      </c>
    </row>
    <row r="9486" spans="1:3" x14ac:dyDescent="0.45">
      <c r="A9486" t="s">
        <v>5119</v>
      </c>
      <c r="B9486">
        <v>7.1</v>
      </c>
      <c r="C9486" t="s">
        <v>6208</v>
      </c>
    </row>
    <row r="9487" spans="1:3" x14ac:dyDescent="0.45">
      <c r="A9487" t="s">
        <v>5119</v>
      </c>
      <c r="B9487">
        <v>7.1</v>
      </c>
      <c r="C9487" t="s">
        <v>1152</v>
      </c>
    </row>
    <row r="9488" spans="1:3" x14ac:dyDescent="0.45">
      <c r="A9488" t="s">
        <v>5119</v>
      </c>
      <c r="B9488">
        <v>7.1</v>
      </c>
      <c r="C9488" t="s">
        <v>5546</v>
      </c>
    </row>
    <row r="9489" spans="1:3" x14ac:dyDescent="0.45">
      <c r="A9489" t="s">
        <v>5121</v>
      </c>
      <c r="B9489">
        <v>7.9</v>
      </c>
      <c r="C9489" t="s">
        <v>1152</v>
      </c>
    </row>
    <row r="9490" spans="1:3" x14ac:dyDescent="0.45">
      <c r="A9490" t="s">
        <v>5121</v>
      </c>
      <c r="B9490">
        <v>7.9</v>
      </c>
      <c r="C9490" t="s">
        <v>6209</v>
      </c>
    </row>
    <row r="9491" spans="1:3" x14ac:dyDescent="0.45">
      <c r="A9491" t="s">
        <v>5123</v>
      </c>
      <c r="B9491">
        <v>6.7</v>
      </c>
      <c r="C9491" t="s">
        <v>565</v>
      </c>
    </row>
    <row r="9492" spans="1:3" x14ac:dyDescent="0.45">
      <c r="A9492" t="s">
        <v>5123</v>
      </c>
      <c r="B9492">
        <v>6.7</v>
      </c>
      <c r="C9492" t="s">
        <v>1152</v>
      </c>
    </row>
    <row r="9493" spans="1:3" x14ac:dyDescent="0.45">
      <c r="A9493" t="s">
        <v>5125</v>
      </c>
      <c r="B9493">
        <v>6.6</v>
      </c>
      <c r="C9493" t="s">
        <v>6206</v>
      </c>
    </row>
    <row r="9494" spans="1:3" x14ac:dyDescent="0.45">
      <c r="A9494" t="s">
        <v>5125</v>
      </c>
      <c r="B9494">
        <v>6.6</v>
      </c>
      <c r="C9494" t="s">
        <v>1152</v>
      </c>
    </row>
    <row r="9495" spans="1:3" x14ac:dyDescent="0.45">
      <c r="A9495" t="s">
        <v>5125</v>
      </c>
      <c r="B9495">
        <v>6.6</v>
      </c>
      <c r="C9495" t="s">
        <v>6203</v>
      </c>
    </row>
    <row r="9496" spans="1:3" x14ac:dyDescent="0.45">
      <c r="A9496" t="s">
        <v>5125</v>
      </c>
      <c r="B9496">
        <v>6.6</v>
      </c>
      <c r="C9496" t="s">
        <v>3302</v>
      </c>
    </row>
    <row r="9497" spans="1:3" x14ac:dyDescent="0.45">
      <c r="A9497" t="s">
        <v>5126</v>
      </c>
      <c r="B9497">
        <v>7.9</v>
      </c>
      <c r="C9497" t="s">
        <v>1152</v>
      </c>
    </row>
    <row r="9498" spans="1:3" x14ac:dyDescent="0.45">
      <c r="A9498" t="s">
        <v>5128</v>
      </c>
      <c r="B9498">
        <v>4.9000000000000004</v>
      </c>
      <c r="C9498" t="s">
        <v>565</v>
      </c>
    </row>
    <row r="9499" spans="1:3" x14ac:dyDescent="0.45">
      <c r="A9499" t="s">
        <v>5128</v>
      </c>
      <c r="B9499">
        <v>4.9000000000000004</v>
      </c>
      <c r="C9499" t="s">
        <v>6206</v>
      </c>
    </row>
    <row r="9500" spans="1:3" x14ac:dyDescent="0.45">
      <c r="A9500" t="s">
        <v>5128</v>
      </c>
      <c r="B9500">
        <v>4.9000000000000004</v>
      </c>
      <c r="C9500" t="s">
        <v>1152</v>
      </c>
    </row>
    <row r="9501" spans="1:3" x14ac:dyDescent="0.45">
      <c r="A9501" t="s">
        <v>5128</v>
      </c>
      <c r="B9501">
        <v>4.9000000000000004</v>
      </c>
      <c r="C9501" t="s">
        <v>5546</v>
      </c>
    </row>
    <row r="9502" spans="1:3" x14ac:dyDescent="0.45">
      <c r="A9502" t="s">
        <v>5128</v>
      </c>
      <c r="B9502">
        <v>4.9000000000000004</v>
      </c>
      <c r="C9502" t="s">
        <v>3302</v>
      </c>
    </row>
    <row r="9503" spans="1:3" x14ac:dyDescent="0.45">
      <c r="A9503" t="s">
        <v>5130</v>
      </c>
      <c r="B9503">
        <v>7.2</v>
      </c>
      <c r="C9503" t="s">
        <v>565</v>
      </c>
    </row>
    <row r="9504" spans="1:3" x14ac:dyDescent="0.45">
      <c r="A9504" t="s">
        <v>5130</v>
      </c>
      <c r="B9504">
        <v>7.2</v>
      </c>
      <c r="C9504" t="s">
        <v>1152</v>
      </c>
    </row>
    <row r="9505" spans="1:3" x14ac:dyDescent="0.45">
      <c r="A9505" t="s">
        <v>5132</v>
      </c>
      <c r="B9505">
        <v>6.1</v>
      </c>
      <c r="C9505" t="s">
        <v>565</v>
      </c>
    </row>
    <row r="9506" spans="1:3" x14ac:dyDescent="0.45">
      <c r="A9506" t="s">
        <v>5132</v>
      </c>
      <c r="B9506">
        <v>6.1</v>
      </c>
      <c r="C9506" t="s">
        <v>1152</v>
      </c>
    </row>
    <row r="9507" spans="1:3" x14ac:dyDescent="0.45">
      <c r="A9507" t="s">
        <v>5134</v>
      </c>
      <c r="B9507">
        <v>5.3</v>
      </c>
      <c r="C9507" t="s">
        <v>451</v>
      </c>
    </row>
    <row r="9508" spans="1:3" x14ac:dyDescent="0.45">
      <c r="A9508" t="s">
        <v>5134</v>
      </c>
      <c r="B9508">
        <v>5.3</v>
      </c>
      <c r="C9508" t="s">
        <v>565</v>
      </c>
    </row>
    <row r="9509" spans="1:3" x14ac:dyDescent="0.45">
      <c r="A9509" t="s">
        <v>5134</v>
      </c>
      <c r="B9509">
        <v>5.3</v>
      </c>
      <c r="C9509" t="s">
        <v>1152</v>
      </c>
    </row>
    <row r="9510" spans="1:3" x14ac:dyDescent="0.45">
      <c r="A9510" t="s">
        <v>5134</v>
      </c>
      <c r="B9510">
        <v>5.3</v>
      </c>
      <c r="C9510" t="s">
        <v>3302</v>
      </c>
    </row>
    <row r="9511" spans="1:3" x14ac:dyDescent="0.45">
      <c r="A9511" t="s">
        <v>5135</v>
      </c>
      <c r="B9511">
        <v>5</v>
      </c>
      <c r="C9511" t="s">
        <v>565</v>
      </c>
    </row>
    <row r="9512" spans="1:3" x14ac:dyDescent="0.45">
      <c r="A9512" t="s">
        <v>5135</v>
      </c>
      <c r="B9512">
        <v>5</v>
      </c>
      <c r="C9512" t="s">
        <v>5546</v>
      </c>
    </row>
    <row r="9513" spans="1:3" x14ac:dyDescent="0.45">
      <c r="A9513" t="s">
        <v>5137</v>
      </c>
      <c r="B9513">
        <v>7.6</v>
      </c>
      <c r="C9513" t="s">
        <v>6206</v>
      </c>
    </row>
    <row r="9514" spans="1:3" x14ac:dyDescent="0.45">
      <c r="A9514" t="s">
        <v>5137</v>
      </c>
      <c r="B9514">
        <v>7.6</v>
      </c>
      <c r="C9514" t="s">
        <v>1152</v>
      </c>
    </row>
    <row r="9515" spans="1:3" x14ac:dyDescent="0.45">
      <c r="A9515" t="s">
        <v>5137</v>
      </c>
      <c r="B9515">
        <v>7.6</v>
      </c>
      <c r="C9515" t="s">
        <v>3302</v>
      </c>
    </row>
    <row r="9516" spans="1:3" x14ac:dyDescent="0.45">
      <c r="A9516" t="s">
        <v>5140</v>
      </c>
      <c r="B9516">
        <v>7.6</v>
      </c>
      <c r="C9516" t="s">
        <v>565</v>
      </c>
    </row>
    <row r="9517" spans="1:3" x14ac:dyDescent="0.45">
      <c r="A9517" t="s">
        <v>5140</v>
      </c>
      <c r="B9517">
        <v>7.6</v>
      </c>
      <c r="C9517" t="s">
        <v>1152</v>
      </c>
    </row>
    <row r="9518" spans="1:3" x14ac:dyDescent="0.45">
      <c r="A9518" t="s">
        <v>5140</v>
      </c>
      <c r="B9518">
        <v>7.6</v>
      </c>
      <c r="C9518" t="s">
        <v>6205</v>
      </c>
    </row>
    <row r="9519" spans="1:3" x14ac:dyDescent="0.45">
      <c r="A9519" t="s">
        <v>5141</v>
      </c>
      <c r="B9519">
        <v>6.6</v>
      </c>
      <c r="C9519" t="s">
        <v>6199</v>
      </c>
    </row>
    <row r="9520" spans="1:3" x14ac:dyDescent="0.45">
      <c r="A9520" t="s">
        <v>5141</v>
      </c>
      <c r="B9520">
        <v>6.6</v>
      </c>
      <c r="C9520" t="s">
        <v>2124</v>
      </c>
    </row>
    <row r="9521" spans="1:3" x14ac:dyDescent="0.45">
      <c r="A9521" t="s">
        <v>5141</v>
      </c>
      <c r="B9521">
        <v>6.6</v>
      </c>
      <c r="C9521" t="s">
        <v>3302</v>
      </c>
    </row>
    <row r="9522" spans="1:3" x14ac:dyDescent="0.45">
      <c r="A9522" t="s">
        <v>5142</v>
      </c>
      <c r="B9522">
        <v>6.6</v>
      </c>
      <c r="C9522" t="s">
        <v>2124</v>
      </c>
    </row>
    <row r="9523" spans="1:3" x14ac:dyDescent="0.45">
      <c r="A9523" t="s">
        <v>5142</v>
      </c>
      <c r="B9523">
        <v>6.6</v>
      </c>
      <c r="C9523" t="s">
        <v>6203</v>
      </c>
    </row>
    <row r="9524" spans="1:3" x14ac:dyDescent="0.45">
      <c r="A9524" t="s">
        <v>5145</v>
      </c>
      <c r="B9524">
        <v>7.3</v>
      </c>
      <c r="C9524" t="s">
        <v>1152</v>
      </c>
    </row>
    <row r="9525" spans="1:3" x14ac:dyDescent="0.45">
      <c r="A9525" t="s">
        <v>5145</v>
      </c>
      <c r="B9525">
        <v>7.3</v>
      </c>
      <c r="C9525" t="s">
        <v>2124</v>
      </c>
    </row>
    <row r="9526" spans="1:3" x14ac:dyDescent="0.45">
      <c r="A9526" t="s">
        <v>5145</v>
      </c>
      <c r="B9526">
        <v>7.3</v>
      </c>
      <c r="C9526" t="s">
        <v>6203</v>
      </c>
    </row>
    <row r="9527" spans="1:3" x14ac:dyDescent="0.45">
      <c r="A9527" t="s">
        <v>5145</v>
      </c>
      <c r="B9527">
        <v>7.3</v>
      </c>
      <c r="C9527" t="s">
        <v>3824</v>
      </c>
    </row>
    <row r="9528" spans="1:3" x14ac:dyDescent="0.45">
      <c r="A9528" t="s">
        <v>5145</v>
      </c>
      <c r="B9528">
        <v>7.3</v>
      </c>
      <c r="C9528" t="s">
        <v>3302</v>
      </c>
    </row>
    <row r="9529" spans="1:3" x14ac:dyDescent="0.45">
      <c r="A9529" t="s">
        <v>5147</v>
      </c>
      <c r="B9529">
        <v>6.6</v>
      </c>
      <c r="C9529" t="s">
        <v>565</v>
      </c>
    </row>
    <row r="9530" spans="1:3" x14ac:dyDescent="0.45">
      <c r="A9530" t="s">
        <v>5147</v>
      </c>
      <c r="B9530">
        <v>6.6</v>
      </c>
      <c r="C9530" t="s">
        <v>23</v>
      </c>
    </row>
    <row r="9531" spans="1:3" x14ac:dyDescent="0.45">
      <c r="A9531" t="s">
        <v>5149</v>
      </c>
      <c r="B9531">
        <v>6.9</v>
      </c>
      <c r="C9531" t="s">
        <v>2124</v>
      </c>
    </row>
    <row r="9532" spans="1:3" x14ac:dyDescent="0.45">
      <c r="A9532" t="s">
        <v>5150</v>
      </c>
      <c r="B9532">
        <v>5.8</v>
      </c>
      <c r="C9532" t="s">
        <v>2124</v>
      </c>
    </row>
    <row r="9533" spans="1:3" x14ac:dyDescent="0.45">
      <c r="A9533" t="s">
        <v>5152</v>
      </c>
      <c r="B9533">
        <v>4.4000000000000004</v>
      </c>
      <c r="C9533" t="s">
        <v>6199</v>
      </c>
    </row>
    <row r="9534" spans="1:3" x14ac:dyDescent="0.45">
      <c r="A9534" t="s">
        <v>5152</v>
      </c>
      <c r="B9534">
        <v>4.4000000000000004</v>
      </c>
      <c r="C9534" t="s">
        <v>2124</v>
      </c>
    </row>
    <row r="9535" spans="1:3" x14ac:dyDescent="0.45">
      <c r="A9535" t="s">
        <v>5153</v>
      </c>
      <c r="B9535">
        <v>6.6</v>
      </c>
      <c r="C9535" t="s">
        <v>451</v>
      </c>
    </row>
    <row r="9536" spans="1:3" x14ac:dyDescent="0.45">
      <c r="A9536" t="s">
        <v>5153</v>
      </c>
      <c r="B9536">
        <v>6.6</v>
      </c>
      <c r="C9536" t="s">
        <v>6199</v>
      </c>
    </row>
    <row r="9537" spans="1:3" x14ac:dyDescent="0.45">
      <c r="A9537" t="s">
        <v>5153</v>
      </c>
      <c r="B9537">
        <v>6.6</v>
      </c>
      <c r="C9537" t="s">
        <v>2124</v>
      </c>
    </row>
    <row r="9538" spans="1:3" x14ac:dyDescent="0.45">
      <c r="A9538" t="s">
        <v>5153</v>
      </c>
      <c r="B9538">
        <v>6.6</v>
      </c>
      <c r="C9538" t="s">
        <v>3302</v>
      </c>
    </row>
    <row r="9539" spans="1:3" x14ac:dyDescent="0.45">
      <c r="A9539" t="s">
        <v>5155</v>
      </c>
      <c r="B9539">
        <v>7.6</v>
      </c>
      <c r="C9539" t="s">
        <v>565</v>
      </c>
    </row>
    <row r="9540" spans="1:3" x14ac:dyDescent="0.45">
      <c r="A9540" t="s">
        <v>5155</v>
      </c>
      <c r="B9540">
        <v>7.6</v>
      </c>
      <c r="C9540" t="s">
        <v>1152</v>
      </c>
    </row>
    <row r="9541" spans="1:3" x14ac:dyDescent="0.45">
      <c r="A9541" t="s">
        <v>5156</v>
      </c>
      <c r="B9541">
        <v>4.5999999999999996</v>
      </c>
      <c r="C9541" t="s">
        <v>2124</v>
      </c>
    </row>
    <row r="9542" spans="1:3" x14ac:dyDescent="0.45">
      <c r="A9542" t="s">
        <v>5158</v>
      </c>
      <c r="B9542">
        <v>6.8</v>
      </c>
      <c r="C9542" t="s">
        <v>1152</v>
      </c>
    </row>
    <row r="9543" spans="1:3" x14ac:dyDescent="0.45">
      <c r="A9543" t="s">
        <v>5158</v>
      </c>
      <c r="B9543">
        <v>6.8</v>
      </c>
      <c r="C9543" t="s">
        <v>6204</v>
      </c>
    </row>
    <row r="9544" spans="1:3" x14ac:dyDescent="0.45">
      <c r="A9544" t="s">
        <v>5159</v>
      </c>
      <c r="B9544">
        <v>4.9000000000000004</v>
      </c>
      <c r="C9544" t="s">
        <v>565</v>
      </c>
    </row>
    <row r="9545" spans="1:3" x14ac:dyDescent="0.45">
      <c r="A9545" t="s">
        <v>5159</v>
      </c>
      <c r="B9545">
        <v>4.9000000000000004</v>
      </c>
      <c r="C9545" t="s">
        <v>6199</v>
      </c>
    </row>
    <row r="9546" spans="1:3" x14ac:dyDescent="0.45">
      <c r="A9546" t="s">
        <v>5159</v>
      </c>
      <c r="B9546">
        <v>4.9000000000000004</v>
      </c>
      <c r="C9546" t="s">
        <v>2124</v>
      </c>
    </row>
    <row r="9547" spans="1:3" x14ac:dyDescent="0.45">
      <c r="A9547" t="s">
        <v>5159</v>
      </c>
      <c r="B9547">
        <v>4.9000000000000004</v>
      </c>
      <c r="C9547" t="s">
        <v>3302</v>
      </c>
    </row>
    <row r="9548" spans="1:3" x14ac:dyDescent="0.45">
      <c r="A9548" t="s">
        <v>5161</v>
      </c>
      <c r="B9548">
        <v>7.3</v>
      </c>
      <c r="C9548" t="s">
        <v>6208</v>
      </c>
    </row>
    <row r="9549" spans="1:3" x14ac:dyDescent="0.45">
      <c r="A9549" t="s">
        <v>5161</v>
      </c>
      <c r="B9549">
        <v>7.3</v>
      </c>
      <c r="C9549" t="s">
        <v>6206</v>
      </c>
    </row>
    <row r="9550" spans="1:3" x14ac:dyDescent="0.45">
      <c r="A9550" t="s">
        <v>5161</v>
      </c>
      <c r="B9550">
        <v>7.3</v>
      </c>
      <c r="C9550" t="s">
        <v>1152</v>
      </c>
    </row>
    <row r="9551" spans="1:3" x14ac:dyDescent="0.45">
      <c r="A9551" t="s">
        <v>5161</v>
      </c>
      <c r="B9551">
        <v>7.3</v>
      </c>
      <c r="C9551" t="s">
        <v>3302</v>
      </c>
    </row>
    <row r="9552" spans="1:3" x14ac:dyDescent="0.45">
      <c r="A9552" t="s">
        <v>5163</v>
      </c>
      <c r="B9552">
        <v>5</v>
      </c>
      <c r="C9552" t="s">
        <v>6199</v>
      </c>
    </row>
    <row r="9553" spans="1:3" x14ac:dyDescent="0.45">
      <c r="A9553" t="s">
        <v>5163</v>
      </c>
      <c r="B9553">
        <v>5</v>
      </c>
      <c r="C9553" t="s">
        <v>2124</v>
      </c>
    </row>
    <row r="9554" spans="1:3" x14ac:dyDescent="0.45">
      <c r="A9554" t="s">
        <v>5163</v>
      </c>
      <c r="B9554">
        <v>5</v>
      </c>
      <c r="C9554" t="s">
        <v>3302</v>
      </c>
    </row>
    <row r="9555" spans="1:3" x14ac:dyDescent="0.45">
      <c r="A9555" t="s">
        <v>5164</v>
      </c>
      <c r="B9555">
        <v>8</v>
      </c>
      <c r="C9555" t="s">
        <v>6208</v>
      </c>
    </row>
    <row r="9556" spans="1:3" x14ac:dyDescent="0.45">
      <c r="A9556" t="s">
        <v>5164</v>
      </c>
      <c r="B9556">
        <v>8</v>
      </c>
      <c r="C9556" t="s">
        <v>1152</v>
      </c>
    </row>
    <row r="9557" spans="1:3" x14ac:dyDescent="0.45">
      <c r="A9557" t="s">
        <v>5166</v>
      </c>
      <c r="B9557">
        <v>5.2</v>
      </c>
      <c r="C9557" t="s">
        <v>2124</v>
      </c>
    </row>
    <row r="9558" spans="1:3" x14ac:dyDescent="0.45">
      <c r="A9558" t="s">
        <v>5166</v>
      </c>
      <c r="B9558">
        <v>5.2</v>
      </c>
      <c r="C9558" t="s">
        <v>3824</v>
      </c>
    </row>
    <row r="9559" spans="1:3" x14ac:dyDescent="0.45">
      <c r="A9559" t="s">
        <v>5166</v>
      </c>
      <c r="B9559">
        <v>5.2</v>
      </c>
      <c r="C9559" t="s">
        <v>3302</v>
      </c>
    </row>
    <row r="9560" spans="1:3" x14ac:dyDescent="0.45">
      <c r="A9560" t="s">
        <v>5167</v>
      </c>
      <c r="B9560">
        <v>8.5</v>
      </c>
      <c r="C9560" t="s">
        <v>6203</v>
      </c>
    </row>
    <row r="9561" spans="1:3" x14ac:dyDescent="0.45">
      <c r="A9561" t="s">
        <v>5167</v>
      </c>
      <c r="B9561">
        <v>8.5</v>
      </c>
      <c r="C9561" t="s">
        <v>3302</v>
      </c>
    </row>
    <row r="9562" spans="1:3" x14ac:dyDescent="0.45">
      <c r="A9562" t="s">
        <v>5169</v>
      </c>
      <c r="B9562">
        <v>6.5</v>
      </c>
      <c r="C9562" t="s">
        <v>2124</v>
      </c>
    </row>
    <row r="9563" spans="1:3" x14ac:dyDescent="0.45">
      <c r="A9563" t="s">
        <v>5169</v>
      </c>
      <c r="B9563">
        <v>6.5</v>
      </c>
      <c r="C9563" t="s">
        <v>6203</v>
      </c>
    </row>
    <row r="9564" spans="1:3" x14ac:dyDescent="0.45">
      <c r="A9564" t="s">
        <v>5170</v>
      </c>
      <c r="B9564">
        <v>7.4</v>
      </c>
      <c r="C9564" t="s">
        <v>565</v>
      </c>
    </row>
    <row r="9565" spans="1:3" x14ac:dyDescent="0.45">
      <c r="A9565" t="s">
        <v>5171</v>
      </c>
      <c r="B9565">
        <v>7.7</v>
      </c>
      <c r="C9565" t="s">
        <v>1152</v>
      </c>
    </row>
    <row r="9566" spans="1:3" x14ac:dyDescent="0.45">
      <c r="A9566" t="s">
        <v>5171</v>
      </c>
      <c r="B9566">
        <v>7.7</v>
      </c>
      <c r="C9566" t="s">
        <v>6209</v>
      </c>
    </row>
    <row r="9567" spans="1:3" x14ac:dyDescent="0.45">
      <c r="A9567" t="s">
        <v>5172</v>
      </c>
      <c r="B9567">
        <v>7.4</v>
      </c>
      <c r="C9567" t="s">
        <v>565</v>
      </c>
    </row>
    <row r="9568" spans="1:3" x14ac:dyDescent="0.45">
      <c r="A9568" t="s">
        <v>5172</v>
      </c>
      <c r="B9568">
        <v>7.4</v>
      </c>
      <c r="C9568" t="s">
        <v>1152</v>
      </c>
    </row>
    <row r="9569" spans="1:3" x14ac:dyDescent="0.45">
      <c r="A9569" t="s">
        <v>5174</v>
      </c>
      <c r="B9569">
        <v>5.0999999999999996</v>
      </c>
      <c r="C9569" t="s">
        <v>565</v>
      </c>
    </row>
    <row r="9570" spans="1:3" x14ac:dyDescent="0.45">
      <c r="A9570" t="s">
        <v>5174</v>
      </c>
      <c r="B9570">
        <v>5.0999999999999996</v>
      </c>
      <c r="C9570" t="s">
        <v>1152</v>
      </c>
    </row>
    <row r="9571" spans="1:3" x14ac:dyDescent="0.45">
      <c r="A9571" t="s">
        <v>5174</v>
      </c>
      <c r="B9571">
        <v>5.0999999999999996</v>
      </c>
      <c r="C9571" t="s">
        <v>6209</v>
      </c>
    </row>
    <row r="9572" spans="1:3" x14ac:dyDescent="0.45">
      <c r="A9572" t="s">
        <v>5174</v>
      </c>
      <c r="B9572">
        <v>5.0999999999999996</v>
      </c>
      <c r="C9572" t="s">
        <v>5546</v>
      </c>
    </row>
    <row r="9573" spans="1:3" x14ac:dyDescent="0.45">
      <c r="A9573" t="s">
        <v>5176</v>
      </c>
      <c r="B9573">
        <v>5</v>
      </c>
      <c r="C9573" t="s">
        <v>6200</v>
      </c>
    </row>
    <row r="9574" spans="1:3" x14ac:dyDescent="0.45">
      <c r="A9574" t="s">
        <v>5176</v>
      </c>
      <c r="B9574">
        <v>5</v>
      </c>
      <c r="C9574" t="s">
        <v>565</v>
      </c>
    </row>
    <row r="9575" spans="1:3" x14ac:dyDescent="0.45">
      <c r="A9575" t="s">
        <v>5176</v>
      </c>
      <c r="B9575">
        <v>5</v>
      </c>
      <c r="C9575" t="s">
        <v>6201</v>
      </c>
    </row>
    <row r="9576" spans="1:3" x14ac:dyDescent="0.45">
      <c r="A9576" t="s">
        <v>5177</v>
      </c>
      <c r="B9576">
        <v>7.2</v>
      </c>
      <c r="C9576" t="s">
        <v>1152</v>
      </c>
    </row>
    <row r="9577" spans="1:3" x14ac:dyDescent="0.45">
      <c r="A9577" t="s">
        <v>5179</v>
      </c>
      <c r="B9577">
        <v>6.4</v>
      </c>
      <c r="C9577" t="s">
        <v>565</v>
      </c>
    </row>
    <row r="9578" spans="1:3" x14ac:dyDescent="0.45">
      <c r="A9578" t="s">
        <v>5179</v>
      </c>
      <c r="B9578">
        <v>6.4</v>
      </c>
      <c r="C9578" t="s">
        <v>1152</v>
      </c>
    </row>
    <row r="9579" spans="1:3" x14ac:dyDescent="0.45">
      <c r="A9579" t="s">
        <v>5181</v>
      </c>
      <c r="B9579">
        <v>5.6</v>
      </c>
      <c r="C9579" t="s">
        <v>565</v>
      </c>
    </row>
    <row r="9580" spans="1:3" x14ac:dyDescent="0.45">
      <c r="A9580" t="s">
        <v>5181</v>
      </c>
      <c r="B9580">
        <v>5.6</v>
      </c>
      <c r="C9580" t="s">
        <v>1152</v>
      </c>
    </row>
    <row r="9581" spans="1:3" x14ac:dyDescent="0.45">
      <c r="A9581" t="s">
        <v>5182</v>
      </c>
      <c r="B9581">
        <v>6.1</v>
      </c>
      <c r="C9581" t="s">
        <v>2124</v>
      </c>
    </row>
    <row r="9582" spans="1:3" x14ac:dyDescent="0.45">
      <c r="A9582" t="s">
        <v>5182</v>
      </c>
      <c r="B9582">
        <v>6.1</v>
      </c>
      <c r="C9582" t="s">
        <v>6203</v>
      </c>
    </row>
    <row r="9583" spans="1:3" x14ac:dyDescent="0.45">
      <c r="A9583" t="s">
        <v>5182</v>
      </c>
      <c r="B9583">
        <v>6.1</v>
      </c>
      <c r="C9583" t="s">
        <v>3302</v>
      </c>
    </row>
    <row r="9584" spans="1:3" x14ac:dyDescent="0.45">
      <c r="A9584" t="s">
        <v>5183</v>
      </c>
      <c r="B9584">
        <v>5.2</v>
      </c>
      <c r="C9584" t="s">
        <v>1152</v>
      </c>
    </row>
    <row r="9585" spans="1:3" x14ac:dyDescent="0.45">
      <c r="A9585" t="s">
        <v>5183</v>
      </c>
      <c r="B9585">
        <v>5.2</v>
      </c>
      <c r="C9585" t="s">
        <v>3302</v>
      </c>
    </row>
    <row r="9586" spans="1:3" x14ac:dyDescent="0.45">
      <c r="A9586" t="s">
        <v>5184</v>
      </c>
      <c r="B9586">
        <v>7.3</v>
      </c>
      <c r="C9586" t="s">
        <v>1152</v>
      </c>
    </row>
    <row r="9587" spans="1:3" x14ac:dyDescent="0.45">
      <c r="A9587" t="s">
        <v>5186</v>
      </c>
      <c r="B9587">
        <v>7.5</v>
      </c>
      <c r="C9587" t="s">
        <v>1152</v>
      </c>
    </row>
    <row r="9588" spans="1:3" x14ac:dyDescent="0.45">
      <c r="A9588" t="s">
        <v>5189</v>
      </c>
      <c r="B9588">
        <v>4.5</v>
      </c>
      <c r="C9588" t="s">
        <v>320</v>
      </c>
    </row>
    <row r="9589" spans="1:3" x14ac:dyDescent="0.45">
      <c r="A9589" t="s">
        <v>5189</v>
      </c>
      <c r="B9589">
        <v>4.5</v>
      </c>
      <c r="C9589" t="s">
        <v>2124</v>
      </c>
    </row>
    <row r="9590" spans="1:3" x14ac:dyDescent="0.45">
      <c r="A9590" t="s">
        <v>5190</v>
      </c>
      <c r="B9590">
        <v>6.6</v>
      </c>
      <c r="C9590" t="s">
        <v>565</v>
      </c>
    </row>
    <row r="9591" spans="1:3" x14ac:dyDescent="0.45">
      <c r="A9591" t="s">
        <v>5190</v>
      </c>
      <c r="B9591">
        <v>6.6</v>
      </c>
      <c r="C9591" t="s">
        <v>6201</v>
      </c>
    </row>
    <row r="9592" spans="1:3" x14ac:dyDescent="0.45">
      <c r="A9592" t="s">
        <v>5190</v>
      </c>
      <c r="B9592">
        <v>6.6</v>
      </c>
      <c r="C9592" t="s">
        <v>5546</v>
      </c>
    </row>
    <row r="9593" spans="1:3" x14ac:dyDescent="0.45">
      <c r="A9593" t="s">
        <v>5191</v>
      </c>
      <c r="B9593">
        <v>5.3</v>
      </c>
      <c r="C9593" t="s">
        <v>6206</v>
      </c>
    </row>
    <row r="9594" spans="1:3" x14ac:dyDescent="0.45">
      <c r="A9594" t="s">
        <v>5191</v>
      </c>
      <c r="B9594">
        <v>5.3</v>
      </c>
      <c r="C9594" t="s">
        <v>1152</v>
      </c>
    </row>
    <row r="9595" spans="1:3" x14ac:dyDescent="0.45">
      <c r="A9595" t="s">
        <v>5193</v>
      </c>
      <c r="B9595">
        <v>4.9000000000000004</v>
      </c>
      <c r="C9595" t="s">
        <v>2124</v>
      </c>
    </row>
    <row r="9596" spans="1:3" x14ac:dyDescent="0.45">
      <c r="A9596" t="s">
        <v>5193</v>
      </c>
      <c r="B9596">
        <v>4.9000000000000004</v>
      </c>
      <c r="C9596" t="s">
        <v>3302</v>
      </c>
    </row>
    <row r="9597" spans="1:3" x14ac:dyDescent="0.45">
      <c r="A9597" t="s">
        <v>5194</v>
      </c>
      <c r="B9597">
        <v>7.7</v>
      </c>
      <c r="C9597" t="s">
        <v>320</v>
      </c>
    </row>
    <row r="9598" spans="1:3" x14ac:dyDescent="0.45">
      <c r="A9598" t="s">
        <v>5194</v>
      </c>
      <c r="B9598">
        <v>7.7</v>
      </c>
      <c r="C9598" t="s">
        <v>565</v>
      </c>
    </row>
    <row r="9599" spans="1:3" x14ac:dyDescent="0.45">
      <c r="A9599" t="s">
        <v>5194</v>
      </c>
      <c r="B9599">
        <v>7.7</v>
      </c>
      <c r="C9599" t="s">
        <v>1152</v>
      </c>
    </row>
    <row r="9600" spans="1:3" x14ac:dyDescent="0.45">
      <c r="A9600" t="s">
        <v>5194</v>
      </c>
      <c r="B9600">
        <v>7.7</v>
      </c>
      <c r="C9600" t="s">
        <v>5546</v>
      </c>
    </row>
    <row r="9601" spans="1:3" x14ac:dyDescent="0.45">
      <c r="A9601" t="s">
        <v>5195</v>
      </c>
      <c r="B9601">
        <v>8</v>
      </c>
      <c r="C9601" t="s">
        <v>565</v>
      </c>
    </row>
    <row r="9602" spans="1:3" x14ac:dyDescent="0.45">
      <c r="A9602" t="s">
        <v>5195</v>
      </c>
      <c r="B9602">
        <v>8</v>
      </c>
      <c r="C9602" t="s">
        <v>2124</v>
      </c>
    </row>
    <row r="9603" spans="1:3" x14ac:dyDescent="0.45">
      <c r="A9603" t="s">
        <v>5196</v>
      </c>
      <c r="B9603">
        <v>7.6</v>
      </c>
      <c r="C9603" t="s">
        <v>1152</v>
      </c>
    </row>
    <row r="9604" spans="1:3" x14ac:dyDescent="0.45">
      <c r="A9604" t="s">
        <v>5196</v>
      </c>
      <c r="B9604">
        <v>7.6</v>
      </c>
      <c r="C9604" t="s">
        <v>6203</v>
      </c>
    </row>
    <row r="9605" spans="1:3" x14ac:dyDescent="0.45">
      <c r="A9605" t="s">
        <v>5197</v>
      </c>
      <c r="B9605">
        <v>5.9</v>
      </c>
      <c r="C9605" t="s">
        <v>2124</v>
      </c>
    </row>
    <row r="9606" spans="1:3" x14ac:dyDescent="0.45">
      <c r="A9606" t="s">
        <v>5197</v>
      </c>
      <c r="B9606">
        <v>5.9</v>
      </c>
      <c r="C9606" t="s">
        <v>3302</v>
      </c>
    </row>
    <row r="9607" spans="1:3" x14ac:dyDescent="0.45">
      <c r="A9607" t="s">
        <v>5199</v>
      </c>
      <c r="B9607">
        <v>6.2</v>
      </c>
      <c r="C9607" t="s">
        <v>2124</v>
      </c>
    </row>
    <row r="9608" spans="1:3" x14ac:dyDescent="0.45">
      <c r="A9608" t="s">
        <v>5199</v>
      </c>
      <c r="B9608">
        <v>6.2</v>
      </c>
      <c r="C9608" t="s">
        <v>6203</v>
      </c>
    </row>
    <row r="9609" spans="1:3" x14ac:dyDescent="0.45">
      <c r="A9609" t="s">
        <v>5200</v>
      </c>
      <c r="B9609">
        <v>7.2</v>
      </c>
      <c r="C9609" t="s">
        <v>565</v>
      </c>
    </row>
    <row r="9610" spans="1:3" x14ac:dyDescent="0.45">
      <c r="A9610" t="s">
        <v>5200</v>
      </c>
      <c r="B9610">
        <v>7.2</v>
      </c>
      <c r="C9610" t="s">
        <v>1152</v>
      </c>
    </row>
    <row r="9611" spans="1:3" x14ac:dyDescent="0.45">
      <c r="A9611" t="s">
        <v>5202</v>
      </c>
      <c r="B9611">
        <v>6.3</v>
      </c>
      <c r="C9611" t="s">
        <v>451</v>
      </c>
    </row>
    <row r="9612" spans="1:3" x14ac:dyDescent="0.45">
      <c r="A9612" t="s">
        <v>5202</v>
      </c>
      <c r="B9612">
        <v>6.3</v>
      </c>
      <c r="C9612" t="s">
        <v>6206</v>
      </c>
    </row>
    <row r="9613" spans="1:3" x14ac:dyDescent="0.45">
      <c r="A9613" t="s">
        <v>5202</v>
      </c>
      <c r="B9613">
        <v>6.3</v>
      </c>
      <c r="C9613" t="s">
        <v>1152</v>
      </c>
    </row>
    <row r="9614" spans="1:3" x14ac:dyDescent="0.45">
      <c r="A9614" t="s">
        <v>5202</v>
      </c>
      <c r="B9614">
        <v>6.3</v>
      </c>
      <c r="C9614" t="s">
        <v>3302</v>
      </c>
    </row>
    <row r="9615" spans="1:3" x14ac:dyDescent="0.45">
      <c r="A9615" t="s">
        <v>5202</v>
      </c>
      <c r="B9615">
        <v>6.3</v>
      </c>
      <c r="C9615" t="s">
        <v>4585</v>
      </c>
    </row>
    <row r="9616" spans="1:3" x14ac:dyDescent="0.45">
      <c r="A9616" t="s">
        <v>5204</v>
      </c>
      <c r="B9616">
        <v>5.2</v>
      </c>
      <c r="C9616" t="s">
        <v>2124</v>
      </c>
    </row>
    <row r="9617" spans="1:3" x14ac:dyDescent="0.45">
      <c r="A9617" t="s">
        <v>5204</v>
      </c>
      <c r="B9617">
        <v>5.2</v>
      </c>
      <c r="C9617" t="s">
        <v>6203</v>
      </c>
    </row>
    <row r="9618" spans="1:3" x14ac:dyDescent="0.45">
      <c r="A9618" t="s">
        <v>5204</v>
      </c>
      <c r="B9618">
        <v>5.2</v>
      </c>
      <c r="C9618" t="s">
        <v>3824</v>
      </c>
    </row>
    <row r="9619" spans="1:3" x14ac:dyDescent="0.45">
      <c r="A9619" t="s">
        <v>5204</v>
      </c>
      <c r="B9619">
        <v>5.2</v>
      </c>
      <c r="C9619" t="s">
        <v>3302</v>
      </c>
    </row>
    <row r="9620" spans="1:3" x14ac:dyDescent="0.45">
      <c r="A9620" t="s">
        <v>5206</v>
      </c>
      <c r="B9620">
        <v>6.9</v>
      </c>
      <c r="C9620" t="s">
        <v>565</v>
      </c>
    </row>
    <row r="9621" spans="1:3" x14ac:dyDescent="0.45">
      <c r="A9621" t="s">
        <v>5206</v>
      </c>
      <c r="B9621">
        <v>6.9</v>
      </c>
      <c r="C9621" t="s">
        <v>1152</v>
      </c>
    </row>
    <row r="9622" spans="1:3" x14ac:dyDescent="0.45">
      <c r="A9622" t="s">
        <v>5207</v>
      </c>
      <c r="B9622">
        <v>6.8</v>
      </c>
      <c r="C9622" t="s">
        <v>451</v>
      </c>
    </row>
    <row r="9623" spans="1:3" x14ac:dyDescent="0.45">
      <c r="A9623" t="s">
        <v>5207</v>
      </c>
      <c r="B9623">
        <v>6.8</v>
      </c>
      <c r="C9623" t="s">
        <v>3302</v>
      </c>
    </row>
    <row r="9624" spans="1:3" x14ac:dyDescent="0.45">
      <c r="A9624" t="s">
        <v>5210</v>
      </c>
      <c r="B9624">
        <v>6.1</v>
      </c>
      <c r="C9624" t="s">
        <v>1152</v>
      </c>
    </row>
    <row r="9625" spans="1:3" x14ac:dyDescent="0.45">
      <c r="A9625" t="s">
        <v>5210</v>
      </c>
      <c r="B9625">
        <v>6.1</v>
      </c>
      <c r="C9625" t="s">
        <v>5546</v>
      </c>
    </row>
    <row r="9626" spans="1:3" x14ac:dyDescent="0.45">
      <c r="A9626" t="s">
        <v>5211</v>
      </c>
      <c r="B9626">
        <v>4.5</v>
      </c>
      <c r="C9626" t="s">
        <v>565</v>
      </c>
    </row>
    <row r="9627" spans="1:3" x14ac:dyDescent="0.45">
      <c r="A9627" t="s">
        <v>5211</v>
      </c>
      <c r="B9627">
        <v>4.5</v>
      </c>
      <c r="C9627" t="s">
        <v>5546</v>
      </c>
    </row>
    <row r="9628" spans="1:3" x14ac:dyDescent="0.45">
      <c r="A9628" t="s">
        <v>5213</v>
      </c>
      <c r="B9628">
        <v>5.9</v>
      </c>
      <c r="C9628" t="s">
        <v>451</v>
      </c>
    </row>
    <row r="9629" spans="1:3" x14ac:dyDescent="0.45">
      <c r="A9629" t="s">
        <v>5213</v>
      </c>
      <c r="B9629">
        <v>5.9</v>
      </c>
      <c r="C9629" t="s">
        <v>320</v>
      </c>
    </row>
    <row r="9630" spans="1:3" x14ac:dyDescent="0.45">
      <c r="A9630" t="s">
        <v>5213</v>
      </c>
      <c r="B9630">
        <v>5.9</v>
      </c>
      <c r="C9630" t="s">
        <v>6200</v>
      </c>
    </row>
    <row r="9631" spans="1:3" x14ac:dyDescent="0.45">
      <c r="A9631" t="s">
        <v>5213</v>
      </c>
      <c r="B9631">
        <v>5.9</v>
      </c>
      <c r="C9631" t="s">
        <v>6201</v>
      </c>
    </row>
    <row r="9632" spans="1:3" x14ac:dyDescent="0.45">
      <c r="A9632" t="s">
        <v>5213</v>
      </c>
      <c r="B9632">
        <v>5.9</v>
      </c>
      <c r="C9632" t="s">
        <v>3824</v>
      </c>
    </row>
    <row r="9633" spans="1:3" x14ac:dyDescent="0.45">
      <c r="A9633" t="s">
        <v>5215</v>
      </c>
      <c r="B9633">
        <v>6.9</v>
      </c>
      <c r="C9633" t="s">
        <v>565</v>
      </c>
    </row>
    <row r="9634" spans="1:3" x14ac:dyDescent="0.45">
      <c r="A9634" t="s">
        <v>5215</v>
      </c>
      <c r="B9634">
        <v>6.9</v>
      </c>
      <c r="C9634" t="s">
        <v>1152</v>
      </c>
    </row>
    <row r="9635" spans="1:3" x14ac:dyDescent="0.45">
      <c r="A9635" t="s">
        <v>5217</v>
      </c>
      <c r="B9635">
        <v>7.7</v>
      </c>
      <c r="C9635" t="s">
        <v>565</v>
      </c>
    </row>
    <row r="9636" spans="1:3" x14ac:dyDescent="0.45">
      <c r="A9636" t="s">
        <v>5217</v>
      </c>
      <c r="B9636">
        <v>7.7</v>
      </c>
      <c r="C9636" t="s">
        <v>6206</v>
      </c>
    </row>
    <row r="9637" spans="1:3" x14ac:dyDescent="0.45">
      <c r="A9637" t="s">
        <v>5217</v>
      </c>
      <c r="B9637">
        <v>7.7</v>
      </c>
      <c r="C9637" t="s">
        <v>1152</v>
      </c>
    </row>
    <row r="9638" spans="1:3" x14ac:dyDescent="0.45">
      <c r="A9638" t="s">
        <v>5217</v>
      </c>
      <c r="B9638">
        <v>7.7</v>
      </c>
      <c r="C9638" t="s">
        <v>6203</v>
      </c>
    </row>
    <row r="9639" spans="1:3" x14ac:dyDescent="0.45">
      <c r="A9639" t="s">
        <v>5217</v>
      </c>
      <c r="B9639">
        <v>7.7</v>
      </c>
      <c r="C9639" t="s">
        <v>5546</v>
      </c>
    </row>
    <row r="9640" spans="1:3" x14ac:dyDescent="0.45">
      <c r="A9640" t="s">
        <v>5219</v>
      </c>
      <c r="B9640">
        <v>5.3</v>
      </c>
      <c r="C9640" t="s">
        <v>2124</v>
      </c>
    </row>
    <row r="9641" spans="1:3" x14ac:dyDescent="0.45">
      <c r="A9641" t="s">
        <v>5219</v>
      </c>
      <c r="B9641">
        <v>5.3</v>
      </c>
      <c r="C9641" t="s">
        <v>3302</v>
      </c>
    </row>
    <row r="9642" spans="1:3" x14ac:dyDescent="0.45">
      <c r="A9642" t="s">
        <v>5221</v>
      </c>
      <c r="B9642">
        <v>7</v>
      </c>
      <c r="C9642" t="s">
        <v>565</v>
      </c>
    </row>
    <row r="9643" spans="1:3" x14ac:dyDescent="0.45">
      <c r="A9643" t="s">
        <v>5221</v>
      </c>
      <c r="B9643">
        <v>7</v>
      </c>
      <c r="C9643" t="s">
        <v>1152</v>
      </c>
    </row>
    <row r="9644" spans="1:3" x14ac:dyDescent="0.45">
      <c r="A9644" t="s">
        <v>5222</v>
      </c>
      <c r="B9644">
        <v>6.6</v>
      </c>
      <c r="C9644" t="s">
        <v>565</v>
      </c>
    </row>
    <row r="9645" spans="1:3" x14ac:dyDescent="0.45">
      <c r="A9645" t="s">
        <v>5222</v>
      </c>
      <c r="B9645">
        <v>6.6</v>
      </c>
      <c r="C9645" t="s">
        <v>1152</v>
      </c>
    </row>
    <row r="9646" spans="1:3" x14ac:dyDescent="0.45">
      <c r="A9646" t="s">
        <v>5223</v>
      </c>
      <c r="B9646">
        <v>6.4</v>
      </c>
      <c r="C9646" t="s">
        <v>565</v>
      </c>
    </row>
    <row r="9647" spans="1:3" x14ac:dyDescent="0.45">
      <c r="A9647" t="s">
        <v>5223</v>
      </c>
      <c r="B9647">
        <v>6.4</v>
      </c>
      <c r="C9647" t="s">
        <v>6206</v>
      </c>
    </row>
    <row r="9648" spans="1:3" x14ac:dyDescent="0.45">
      <c r="A9648" t="s">
        <v>5223</v>
      </c>
      <c r="B9648">
        <v>6.4</v>
      </c>
      <c r="C9648" t="s">
        <v>1152</v>
      </c>
    </row>
    <row r="9649" spans="1:3" x14ac:dyDescent="0.45">
      <c r="A9649" t="s">
        <v>5223</v>
      </c>
      <c r="B9649">
        <v>6.4</v>
      </c>
      <c r="C9649" t="s">
        <v>3302</v>
      </c>
    </row>
    <row r="9650" spans="1:3" x14ac:dyDescent="0.45">
      <c r="A9650" t="s">
        <v>5224</v>
      </c>
      <c r="B9650">
        <v>7.9</v>
      </c>
      <c r="C9650" t="s">
        <v>1152</v>
      </c>
    </row>
    <row r="9651" spans="1:3" x14ac:dyDescent="0.45">
      <c r="A9651" t="s">
        <v>5224</v>
      </c>
      <c r="B9651">
        <v>7.9</v>
      </c>
      <c r="C9651" t="s">
        <v>6203</v>
      </c>
    </row>
    <row r="9652" spans="1:3" x14ac:dyDescent="0.45">
      <c r="A9652" t="s">
        <v>5224</v>
      </c>
      <c r="B9652">
        <v>7.9</v>
      </c>
      <c r="C9652" t="s">
        <v>3824</v>
      </c>
    </row>
    <row r="9653" spans="1:3" x14ac:dyDescent="0.45">
      <c r="A9653" t="s">
        <v>5226</v>
      </c>
      <c r="B9653">
        <v>6.9</v>
      </c>
      <c r="C9653" t="s">
        <v>23</v>
      </c>
    </row>
    <row r="9654" spans="1:3" x14ac:dyDescent="0.45">
      <c r="A9654" t="s">
        <v>5227</v>
      </c>
      <c r="B9654">
        <v>7.7</v>
      </c>
      <c r="C9654" t="s">
        <v>1152</v>
      </c>
    </row>
    <row r="9655" spans="1:3" x14ac:dyDescent="0.45">
      <c r="A9655" t="s">
        <v>5229</v>
      </c>
      <c r="B9655">
        <v>7.2</v>
      </c>
      <c r="C9655" t="s">
        <v>1152</v>
      </c>
    </row>
    <row r="9656" spans="1:3" x14ac:dyDescent="0.45">
      <c r="A9656" t="s">
        <v>5231</v>
      </c>
      <c r="B9656">
        <v>6.8</v>
      </c>
      <c r="C9656" t="s">
        <v>565</v>
      </c>
    </row>
    <row r="9657" spans="1:3" x14ac:dyDescent="0.45">
      <c r="A9657" t="s">
        <v>5231</v>
      </c>
      <c r="B9657">
        <v>6.8</v>
      </c>
      <c r="C9657" t="s">
        <v>1152</v>
      </c>
    </row>
    <row r="9658" spans="1:3" x14ac:dyDescent="0.45">
      <c r="A9658" t="s">
        <v>5233</v>
      </c>
      <c r="B9658">
        <v>7.4</v>
      </c>
      <c r="C9658" t="s">
        <v>6208</v>
      </c>
    </row>
    <row r="9659" spans="1:3" x14ac:dyDescent="0.45">
      <c r="A9659" t="s">
        <v>5233</v>
      </c>
      <c r="B9659">
        <v>7.4</v>
      </c>
      <c r="C9659" t="s">
        <v>6206</v>
      </c>
    </row>
    <row r="9660" spans="1:3" x14ac:dyDescent="0.45">
      <c r="A9660" t="s">
        <v>5233</v>
      </c>
      <c r="B9660">
        <v>7.4</v>
      </c>
      <c r="C9660" t="s">
        <v>1152</v>
      </c>
    </row>
    <row r="9661" spans="1:3" x14ac:dyDescent="0.45">
      <c r="A9661" t="s">
        <v>5233</v>
      </c>
      <c r="B9661">
        <v>7.4</v>
      </c>
      <c r="C9661" t="s">
        <v>5546</v>
      </c>
    </row>
    <row r="9662" spans="1:3" x14ac:dyDescent="0.45">
      <c r="A9662" t="s">
        <v>5233</v>
      </c>
      <c r="B9662">
        <v>7.4</v>
      </c>
      <c r="C9662" t="s">
        <v>3302</v>
      </c>
    </row>
    <row r="9663" spans="1:3" x14ac:dyDescent="0.45">
      <c r="A9663" t="s">
        <v>5234</v>
      </c>
      <c r="B9663">
        <v>4.5999999999999996</v>
      </c>
      <c r="C9663" t="s">
        <v>1152</v>
      </c>
    </row>
    <row r="9664" spans="1:3" x14ac:dyDescent="0.45">
      <c r="A9664" t="s">
        <v>5236</v>
      </c>
      <c r="B9664">
        <v>6.4</v>
      </c>
      <c r="C9664" t="s">
        <v>565</v>
      </c>
    </row>
    <row r="9665" spans="1:3" x14ac:dyDescent="0.45">
      <c r="A9665" t="s">
        <v>5236</v>
      </c>
      <c r="B9665">
        <v>6.4</v>
      </c>
      <c r="C9665" t="s">
        <v>1152</v>
      </c>
    </row>
    <row r="9666" spans="1:3" x14ac:dyDescent="0.45">
      <c r="A9666" t="s">
        <v>5238</v>
      </c>
      <c r="B9666">
        <v>7</v>
      </c>
      <c r="C9666" t="s">
        <v>565</v>
      </c>
    </row>
    <row r="9667" spans="1:3" x14ac:dyDescent="0.45">
      <c r="A9667" t="s">
        <v>5238</v>
      </c>
      <c r="B9667">
        <v>7</v>
      </c>
      <c r="C9667" t="s">
        <v>6206</v>
      </c>
    </row>
    <row r="9668" spans="1:3" x14ac:dyDescent="0.45">
      <c r="A9668" t="s">
        <v>5238</v>
      </c>
      <c r="B9668">
        <v>7</v>
      </c>
      <c r="C9668" t="s">
        <v>1152</v>
      </c>
    </row>
    <row r="9669" spans="1:3" x14ac:dyDescent="0.45">
      <c r="A9669" t="s">
        <v>5238</v>
      </c>
      <c r="B9669">
        <v>7</v>
      </c>
      <c r="C9669" t="s">
        <v>6203</v>
      </c>
    </row>
    <row r="9670" spans="1:3" x14ac:dyDescent="0.45">
      <c r="A9670" t="s">
        <v>5238</v>
      </c>
      <c r="B9670">
        <v>7</v>
      </c>
      <c r="C9670" t="s">
        <v>3302</v>
      </c>
    </row>
    <row r="9671" spans="1:3" x14ac:dyDescent="0.45">
      <c r="A9671" t="s">
        <v>5239</v>
      </c>
      <c r="B9671">
        <v>7.7</v>
      </c>
      <c r="C9671" t="s">
        <v>1152</v>
      </c>
    </row>
    <row r="9672" spans="1:3" x14ac:dyDescent="0.45">
      <c r="A9672" t="s">
        <v>5239</v>
      </c>
      <c r="B9672">
        <v>7.7</v>
      </c>
      <c r="C9672" t="s">
        <v>3302</v>
      </c>
    </row>
    <row r="9673" spans="1:3" x14ac:dyDescent="0.45">
      <c r="A9673" t="s">
        <v>5240</v>
      </c>
      <c r="B9673">
        <v>6.8</v>
      </c>
      <c r="C9673" t="s">
        <v>6206</v>
      </c>
    </row>
    <row r="9674" spans="1:3" x14ac:dyDescent="0.45">
      <c r="A9674" t="s">
        <v>5240</v>
      </c>
      <c r="B9674">
        <v>6.8</v>
      </c>
      <c r="C9674" t="s">
        <v>1152</v>
      </c>
    </row>
    <row r="9675" spans="1:3" x14ac:dyDescent="0.45">
      <c r="A9675" t="s">
        <v>5243</v>
      </c>
      <c r="B9675">
        <v>7</v>
      </c>
      <c r="C9675" t="s">
        <v>6208</v>
      </c>
    </row>
    <row r="9676" spans="1:3" x14ac:dyDescent="0.45">
      <c r="A9676" t="s">
        <v>5243</v>
      </c>
      <c r="B9676">
        <v>7</v>
      </c>
      <c r="C9676" t="s">
        <v>6206</v>
      </c>
    </row>
    <row r="9677" spans="1:3" x14ac:dyDescent="0.45">
      <c r="A9677" t="s">
        <v>5243</v>
      </c>
      <c r="B9677">
        <v>7</v>
      </c>
      <c r="C9677" t="s">
        <v>1152</v>
      </c>
    </row>
    <row r="9678" spans="1:3" x14ac:dyDescent="0.45">
      <c r="A9678" t="s">
        <v>5243</v>
      </c>
      <c r="B9678">
        <v>7</v>
      </c>
      <c r="C9678" t="s">
        <v>6203</v>
      </c>
    </row>
    <row r="9679" spans="1:3" x14ac:dyDescent="0.45">
      <c r="A9679" t="s">
        <v>5243</v>
      </c>
      <c r="B9679">
        <v>7</v>
      </c>
      <c r="C9679" t="s">
        <v>3302</v>
      </c>
    </row>
    <row r="9680" spans="1:3" x14ac:dyDescent="0.45">
      <c r="A9680" t="s">
        <v>5244</v>
      </c>
      <c r="B9680">
        <v>7</v>
      </c>
      <c r="C9680" t="s">
        <v>1152</v>
      </c>
    </row>
    <row r="9681" spans="1:3" x14ac:dyDescent="0.45">
      <c r="A9681" t="s">
        <v>5246</v>
      </c>
      <c r="B9681">
        <v>6.3</v>
      </c>
      <c r="C9681" t="s">
        <v>6208</v>
      </c>
    </row>
    <row r="9682" spans="1:3" x14ac:dyDescent="0.45">
      <c r="A9682" t="s">
        <v>5246</v>
      </c>
      <c r="B9682">
        <v>6.3</v>
      </c>
      <c r="C9682" t="s">
        <v>6206</v>
      </c>
    </row>
    <row r="9683" spans="1:3" x14ac:dyDescent="0.45">
      <c r="A9683" t="s">
        <v>5246</v>
      </c>
      <c r="B9683">
        <v>6.3</v>
      </c>
      <c r="C9683" t="s">
        <v>1152</v>
      </c>
    </row>
    <row r="9684" spans="1:3" x14ac:dyDescent="0.45">
      <c r="A9684" t="s">
        <v>5246</v>
      </c>
      <c r="B9684">
        <v>6.3</v>
      </c>
      <c r="C9684" t="s">
        <v>3302</v>
      </c>
    </row>
    <row r="9685" spans="1:3" x14ac:dyDescent="0.45">
      <c r="A9685" t="s">
        <v>5249</v>
      </c>
      <c r="B9685">
        <v>7.1</v>
      </c>
      <c r="C9685" t="s">
        <v>6206</v>
      </c>
    </row>
    <row r="9686" spans="1:3" x14ac:dyDescent="0.45">
      <c r="A9686" t="s">
        <v>5249</v>
      </c>
      <c r="B9686">
        <v>7.1</v>
      </c>
      <c r="C9686" t="s">
        <v>2124</v>
      </c>
    </row>
    <row r="9687" spans="1:3" x14ac:dyDescent="0.45">
      <c r="A9687" t="s">
        <v>5249</v>
      </c>
      <c r="B9687">
        <v>7.1</v>
      </c>
      <c r="C9687" t="s">
        <v>6209</v>
      </c>
    </row>
    <row r="9688" spans="1:3" x14ac:dyDescent="0.45">
      <c r="A9688" t="s">
        <v>5249</v>
      </c>
      <c r="B9688">
        <v>7.1</v>
      </c>
      <c r="C9688" t="s">
        <v>3302</v>
      </c>
    </row>
    <row r="9689" spans="1:3" x14ac:dyDescent="0.45">
      <c r="A9689" t="s">
        <v>5251</v>
      </c>
      <c r="B9689">
        <v>4.4000000000000004</v>
      </c>
      <c r="C9689" t="s">
        <v>1152</v>
      </c>
    </row>
    <row r="9690" spans="1:3" x14ac:dyDescent="0.45">
      <c r="A9690" t="s">
        <v>5251</v>
      </c>
      <c r="B9690">
        <v>4.4000000000000004</v>
      </c>
      <c r="C9690" t="s">
        <v>6203</v>
      </c>
    </row>
    <row r="9691" spans="1:3" x14ac:dyDescent="0.45">
      <c r="A9691" t="s">
        <v>5251</v>
      </c>
      <c r="B9691">
        <v>4.4000000000000004</v>
      </c>
      <c r="C9691" t="s">
        <v>3824</v>
      </c>
    </row>
    <row r="9692" spans="1:3" x14ac:dyDescent="0.45">
      <c r="A9692" t="s">
        <v>5252</v>
      </c>
      <c r="B9692">
        <v>7.1</v>
      </c>
      <c r="C9692" t="s">
        <v>565</v>
      </c>
    </row>
    <row r="9693" spans="1:3" x14ac:dyDescent="0.45">
      <c r="A9693" t="s">
        <v>5252</v>
      </c>
      <c r="B9693">
        <v>7.1</v>
      </c>
      <c r="C9693" t="s">
        <v>6206</v>
      </c>
    </row>
    <row r="9694" spans="1:3" x14ac:dyDescent="0.45">
      <c r="A9694" t="s">
        <v>5252</v>
      </c>
      <c r="B9694">
        <v>7.1</v>
      </c>
      <c r="C9694" t="s">
        <v>1152</v>
      </c>
    </row>
    <row r="9695" spans="1:3" x14ac:dyDescent="0.45">
      <c r="A9695" t="s">
        <v>5253</v>
      </c>
      <c r="B9695">
        <v>6.1</v>
      </c>
      <c r="C9695" t="s">
        <v>6206</v>
      </c>
    </row>
    <row r="9696" spans="1:3" x14ac:dyDescent="0.45">
      <c r="A9696" t="s">
        <v>5253</v>
      </c>
      <c r="B9696">
        <v>6.1</v>
      </c>
      <c r="C9696" t="s">
        <v>1152</v>
      </c>
    </row>
    <row r="9697" spans="1:3" x14ac:dyDescent="0.45">
      <c r="A9697" t="s">
        <v>5253</v>
      </c>
      <c r="B9697">
        <v>6.1</v>
      </c>
      <c r="C9697" t="s">
        <v>3302</v>
      </c>
    </row>
    <row r="9698" spans="1:3" x14ac:dyDescent="0.45">
      <c r="A9698" t="s">
        <v>5256</v>
      </c>
      <c r="B9698">
        <v>7.3</v>
      </c>
      <c r="C9698" t="s">
        <v>1152</v>
      </c>
    </row>
    <row r="9699" spans="1:3" x14ac:dyDescent="0.45">
      <c r="A9699" t="s">
        <v>5256</v>
      </c>
      <c r="B9699">
        <v>7.3</v>
      </c>
      <c r="C9699" t="s">
        <v>5546</v>
      </c>
    </row>
    <row r="9700" spans="1:3" x14ac:dyDescent="0.45">
      <c r="A9700" t="s">
        <v>5258</v>
      </c>
      <c r="B9700">
        <v>6.2</v>
      </c>
      <c r="C9700" t="s">
        <v>1152</v>
      </c>
    </row>
    <row r="9701" spans="1:3" x14ac:dyDescent="0.45">
      <c r="A9701" t="s">
        <v>5259</v>
      </c>
      <c r="B9701">
        <v>6.2</v>
      </c>
      <c r="C9701" t="s">
        <v>2124</v>
      </c>
    </row>
    <row r="9702" spans="1:3" x14ac:dyDescent="0.45">
      <c r="A9702" t="s">
        <v>5259</v>
      </c>
      <c r="B9702">
        <v>6.2</v>
      </c>
      <c r="C9702" t="s">
        <v>3302</v>
      </c>
    </row>
    <row r="9703" spans="1:3" x14ac:dyDescent="0.45">
      <c r="A9703" t="s">
        <v>5261</v>
      </c>
      <c r="B9703">
        <v>6.2</v>
      </c>
      <c r="C9703" t="s">
        <v>6206</v>
      </c>
    </row>
    <row r="9704" spans="1:3" x14ac:dyDescent="0.45">
      <c r="A9704" t="s">
        <v>5261</v>
      </c>
      <c r="B9704">
        <v>6.2</v>
      </c>
      <c r="C9704" t="s">
        <v>3302</v>
      </c>
    </row>
    <row r="9705" spans="1:3" x14ac:dyDescent="0.45">
      <c r="A9705" t="s">
        <v>5261</v>
      </c>
      <c r="B9705">
        <v>6.2</v>
      </c>
      <c r="C9705" t="s">
        <v>6207</v>
      </c>
    </row>
    <row r="9706" spans="1:3" x14ac:dyDescent="0.45">
      <c r="A9706" t="s">
        <v>5264</v>
      </c>
      <c r="B9706">
        <v>7.5</v>
      </c>
      <c r="C9706" t="s">
        <v>565</v>
      </c>
    </row>
    <row r="9707" spans="1:3" x14ac:dyDescent="0.45">
      <c r="A9707" t="s">
        <v>5264</v>
      </c>
      <c r="B9707">
        <v>7.5</v>
      </c>
      <c r="C9707" t="s">
        <v>1152</v>
      </c>
    </row>
    <row r="9708" spans="1:3" x14ac:dyDescent="0.45">
      <c r="A9708" t="s">
        <v>5264</v>
      </c>
      <c r="B9708">
        <v>7.5</v>
      </c>
      <c r="C9708" t="s">
        <v>6209</v>
      </c>
    </row>
    <row r="9709" spans="1:3" x14ac:dyDescent="0.45">
      <c r="A9709" t="s">
        <v>5267</v>
      </c>
      <c r="B9709">
        <v>7.4</v>
      </c>
      <c r="C9709" t="s">
        <v>565</v>
      </c>
    </row>
    <row r="9710" spans="1:3" x14ac:dyDescent="0.45">
      <c r="A9710" t="s">
        <v>5267</v>
      </c>
      <c r="B9710">
        <v>7.4</v>
      </c>
      <c r="C9710" t="s">
        <v>1152</v>
      </c>
    </row>
    <row r="9711" spans="1:3" x14ac:dyDescent="0.45">
      <c r="A9711" t="s">
        <v>5267</v>
      </c>
      <c r="B9711">
        <v>7.4</v>
      </c>
      <c r="C9711" t="s">
        <v>5546</v>
      </c>
    </row>
    <row r="9712" spans="1:3" x14ac:dyDescent="0.45">
      <c r="A9712" t="s">
        <v>5267</v>
      </c>
      <c r="B9712">
        <v>7.4</v>
      </c>
      <c r="C9712" t="s">
        <v>6207</v>
      </c>
    </row>
    <row r="9713" spans="1:3" x14ac:dyDescent="0.45">
      <c r="A9713" t="s">
        <v>5270</v>
      </c>
      <c r="B9713">
        <v>7.3</v>
      </c>
      <c r="C9713" t="s">
        <v>565</v>
      </c>
    </row>
    <row r="9714" spans="1:3" x14ac:dyDescent="0.45">
      <c r="A9714" t="s">
        <v>5270</v>
      </c>
      <c r="B9714">
        <v>7.3</v>
      </c>
      <c r="C9714" t="s">
        <v>1152</v>
      </c>
    </row>
    <row r="9715" spans="1:3" x14ac:dyDescent="0.45">
      <c r="A9715" t="s">
        <v>5271</v>
      </c>
      <c r="B9715">
        <v>8</v>
      </c>
      <c r="C9715" t="s">
        <v>1152</v>
      </c>
    </row>
    <row r="9716" spans="1:3" x14ac:dyDescent="0.45">
      <c r="A9716" t="s">
        <v>5272</v>
      </c>
      <c r="B9716">
        <v>5.9</v>
      </c>
      <c r="C9716" t="s">
        <v>2124</v>
      </c>
    </row>
    <row r="9717" spans="1:3" x14ac:dyDescent="0.45">
      <c r="A9717" t="s">
        <v>5273</v>
      </c>
      <c r="B9717">
        <v>6.8</v>
      </c>
      <c r="C9717" t="s">
        <v>565</v>
      </c>
    </row>
    <row r="9718" spans="1:3" x14ac:dyDescent="0.45">
      <c r="A9718" t="s">
        <v>5273</v>
      </c>
      <c r="B9718">
        <v>6.8</v>
      </c>
      <c r="C9718" t="s">
        <v>1152</v>
      </c>
    </row>
    <row r="9719" spans="1:3" x14ac:dyDescent="0.45">
      <c r="A9719" t="s">
        <v>5274</v>
      </c>
      <c r="B9719">
        <v>7.4</v>
      </c>
      <c r="C9719" t="s">
        <v>1152</v>
      </c>
    </row>
    <row r="9720" spans="1:3" x14ac:dyDescent="0.45">
      <c r="A9720" t="s">
        <v>5274</v>
      </c>
      <c r="B9720">
        <v>7.4</v>
      </c>
      <c r="C9720" t="s">
        <v>3302</v>
      </c>
    </row>
    <row r="9721" spans="1:3" x14ac:dyDescent="0.45">
      <c r="A9721" t="s">
        <v>5276</v>
      </c>
      <c r="B9721">
        <v>6.7</v>
      </c>
      <c r="C9721" t="s">
        <v>6199</v>
      </c>
    </row>
    <row r="9722" spans="1:3" x14ac:dyDescent="0.45">
      <c r="A9722" t="s">
        <v>5276</v>
      </c>
      <c r="B9722">
        <v>6.7</v>
      </c>
      <c r="C9722" t="s">
        <v>2124</v>
      </c>
    </row>
    <row r="9723" spans="1:3" x14ac:dyDescent="0.45">
      <c r="A9723" t="s">
        <v>5276</v>
      </c>
      <c r="B9723">
        <v>6.7</v>
      </c>
      <c r="C9723" t="s">
        <v>6203</v>
      </c>
    </row>
    <row r="9724" spans="1:3" x14ac:dyDescent="0.45">
      <c r="A9724" t="s">
        <v>5276</v>
      </c>
      <c r="B9724">
        <v>6.7</v>
      </c>
      <c r="C9724" t="s">
        <v>3302</v>
      </c>
    </row>
    <row r="9725" spans="1:3" x14ac:dyDescent="0.45">
      <c r="A9725" t="s">
        <v>5277</v>
      </c>
      <c r="B9725">
        <v>5.5</v>
      </c>
      <c r="C9725" t="s">
        <v>565</v>
      </c>
    </row>
    <row r="9726" spans="1:3" x14ac:dyDescent="0.45">
      <c r="A9726" t="s">
        <v>5277</v>
      </c>
      <c r="B9726">
        <v>5.5</v>
      </c>
      <c r="C9726" t="s">
        <v>2124</v>
      </c>
    </row>
    <row r="9727" spans="1:3" x14ac:dyDescent="0.45">
      <c r="A9727" t="s">
        <v>5278</v>
      </c>
      <c r="B9727">
        <v>5.7</v>
      </c>
      <c r="C9727" t="s">
        <v>6206</v>
      </c>
    </row>
    <row r="9728" spans="1:3" x14ac:dyDescent="0.45">
      <c r="A9728" t="s">
        <v>5278</v>
      </c>
      <c r="B9728">
        <v>5.7</v>
      </c>
      <c r="C9728" t="s">
        <v>1152</v>
      </c>
    </row>
    <row r="9729" spans="1:3" x14ac:dyDescent="0.45">
      <c r="A9729" t="s">
        <v>5280</v>
      </c>
      <c r="B9729">
        <v>7.2</v>
      </c>
      <c r="C9729" t="s">
        <v>565</v>
      </c>
    </row>
    <row r="9730" spans="1:3" x14ac:dyDescent="0.45">
      <c r="A9730" t="s">
        <v>5280</v>
      </c>
      <c r="B9730">
        <v>7.2</v>
      </c>
      <c r="C9730" t="s">
        <v>1152</v>
      </c>
    </row>
    <row r="9731" spans="1:3" x14ac:dyDescent="0.45">
      <c r="A9731" t="s">
        <v>5280</v>
      </c>
      <c r="B9731">
        <v>7.2</v>
      </c>
      <c r="C9731" t="s">
        <v>5546</v>
      </c>
    </row>
    <row r="9732" spans="1:3" x14ac:dyDescent="0.45">
      <c r="A9732" t="s">
        <v>5282</v>
      </c>
      <c r="B9732">
        <v>5.9</v>
      </c>
      <c r="C9732" t="s">
        <v>1152</v>
      </c>
    </row>
    <row r="9733" spans="1:3" x14ac:dyDescent="0.45">
      <c r="A9733" t="s">
        <v>5283</v>
      </c>
      <c r="B9733">
        <v>6.7</v>
      </c>
      <c r="C9733" t="s">
        <v>565</v>
      </c>
    </row>
    <row r="9734" spans="1:3" x14ac:dyDescent="0.45">
      <c r="A9734" t="s">
        <v>5284</v>
      </c>
      <c r="B9734">
        <v>7.1</v>
      </c>
      <c r="C9734" t="s">
        <v>565</v>
      </c>
    </row>
    <row r="9735" spans="1:3" x14ac:dyDescent="0.45">
      <c r="A9735" t="s">
        <v>5284</v>
      </c>
      <c r="B9735">
        <v>7.1</v>
      </c>
      <c r="C9735" t="s">
        <v>1152</v>
      </c>
    </row>
    <row r="9736" spans="1:3" x14ac:dyDescent="0.45">
      <c r="A9736" t="s">
        <v>5284</v>
      </c>
      <c r="B9736">
        <v>7.1</v>
      </c>
      <c r="C9736" t="s">
        <v>5546</v>
      </c>
    </row>
    <row r="9737" spans="1:3" x14ac:dyDescent="0.45">
      <c r="A9737" t="s">
        <v>5285</v>
      </c>
      <c r="B9737">
        <v>7.7</v>
      </c>
      <c r="C9737" t="s">
        <v>1152</v>
      </c>
    </row>
    <row r="9738" spans="1:3" x14ac:dyDescent="0.45">
      <c r="A9738" t="s">
        <v>5286</v>
      </c>
      <c r="B9738">
        <v>7.4</v>
      </c>
      <c r="C9738" t="s">
        <v>6206</v>
      </c>
    </row>
    <row r="9739" spans="1:3" x14ac:dyDescent="0.45">
      <c r="A9739" t="s">
        <v>5286</v>
      </c>
      <c r="B9739">
        <v>7.4</v>
      </c>
      <c r="C9739" t="s">
        <v>1152</v>
      </c>
    </row>
    <row r="9740" spans="1:3" x14ac:dyDescent="0.45">
      <c r="A9740" t="s">
        <v>5286</v>
      </c>
      <c r="B9740">
        <v>7.4</v>
      </c>
      <c r="C9740" t="s">
        <v>5546</v>
      </c>
    </row>
    <row r="9741" spans="1:3" x14ac:dyDescent="0.45">
      <c r="A9741" t="s">
        <v>5286</v>
      </c>
      <c r="B9741">
        <v>7.4</v>
      </c>
      <c r="C9741" t="s">
        <v>3302</v>
      </c>
    </row>
    <row r="9742" spans="1:3" x14ac:dyDescent="0.45">
      <c r="A9742" t="s">
        <v>5287</v>
      </c>
      <c r="B9742">
        <v>8.4</v>
      </c>
      <c r="C9742" t="s">
        <v>1152</v>
      </c>
    </row>
    <row r="9743" spans="1:3" x14ac:dyDescent="0.45">
      <c r="A9743" t="s">
        <v>5290</v>
      </c>
      <c r="B9743">
        <v>7.2</v>
      </c>
      <c r="C9743" t="s">
        <v>1152</v>
      </c>
    </row>
    <row r="9744" spans="1:3" x14ac:dyDescent="0.45">
      <c r="A9744" t="s">
        <v>5290</v>
      </c>
      <c r="B9744">
        <v>7.2</v>
      </c>
      <c r="C9744" t="s">
        <v>6202</v>
      </c>
    </row>
    <row r="9745" spans="1:3" x14ac:dyDescent="0.45">
      <c r="A9745" t="s">
        <v>5293</v>
      </c>
      <c r="B9745">
        <v>5.4</v>
      </c>
      <c r="C9745" t="s">
        <v>565</v>
      </c>
    </row>
    <row r="9746" spans="1:3" x14ac:dyDescent="0.45">
      <c r="A9746" t="s">
        <v>5294</v>
      </c>
      <c r="B9746">
        <v>8.1</v>
      </c>
      <c r="C9746" t="s">
        <v>1152</v>
      </c>
    </row>
    <row r="9747" spans="1:3" x14ac:dyDescent="0.45">
      <c r="A9747" t="s">
        <v>5294</v>
      </c>
      <c r="B9747">
        <v>8.1</v>
      </c>
      <c r="C9747" t="s">
        <v>3824</v>
      </c>
    </row>
    <row r="9748" spans="1:3" x14ac:dyDescent="0.45">
      <c r="A9748" t="s">
        <v>5294</v>
      </c>
      <c r="B9748">
        <v>8.1</v>
      </c>
      <c r="C9748" t="s">
        <v>3302</v>
      </c>
    </row>
    <row r="9749" spans="1:3" x14ac:dyDescent="0.45">
      <c r="A9749" t="s">
        <v>5296</v>
      </c>
      <c r="B9749">
        <v>7.8</v>
      </c>
      <c r="C9749" t="s">
        <v>6206</v>
      </c>
    </row>
    <row r="9750" spans="1:3" x14ac:dyDescent="0.45">
      <c r="A9750" t="s">
        <v>5296</v>
      </c>
      <c r="B9750">
        <v>7.8</v>
      </c>
      <c r="C9750" t="s">
        <v>1152</v>
      </c>
    </row>
    <row r="9751" spans="1:3" x14ac:dyDescent="0.45">
      <c r="A9751" t="s">
        <v>5296</v>
      </c>
      <c r="B9751">
        <v>7.8</v>
      </c>
      <c r="C9751" t="s">
        <v>6203</v>
      </c>
    </row>
    <row r="9752" spans="1:3" x14ac:dyDescent="0.45">
      <c r="A9752" t="s">
        <v>5298</v>
      </c>
      <c r="B9752">
        <v>6.8</v>
      </c>
      <c r="C9752" t="s">
        <v>565</v>
      </c>
    </row>
    <row r="9753" spans="1:3" x14ac:dyDescent="0.45">
      <c r="A9753" t="s">
        <v>5298</v>
      </c>
      <c r="B9753">
        <v>6.8</v>
      </c>
      <c r="C9753" t="s">
        <v>6206</v>
      </c>
    </row>
    <row r="9754" spans="1:3" x14ac:dyDescent="0.45">
      <c r="A9754" t="s">
        <v>5298</v>
      </c>
      <c r="B9754">
        <v>6.8</v>
      </c>
      <c r="C9754" t="s">
        <v>1152</v>
      </c>
    </row>
    <row r="9755" spans="1:3" x14ac:dyDescent="0.45">
      <c r="A9755" t="s">
        <v>5300</v>
      </c>
      <c r="B9755">
        <v>7.7</v>
      </c>
      <c r="C9755" t="s">
        <v>6206</v>
      </c>
    </row>
    <row r="9756" spans="1:3" x14ac:dyDescent="0.45">
      <c r="A9756" t="s">
        <v>5300</v>
      </c>
      <c r="B9756">
        <v>7.7</v>
      </c>
      <c r="C9756" t="s">
        <v>1152</v>
      </c>
    </row>
    <row r="9757" spans="1:3" x14ac:dyDescent="0.45">
      <c r="A9757" t="s">
        <v>5302</v>
      </c>
      <c r="B9757">
        <v>6.5</v>
      </c>
      <c r="C9757" t="s">
        <v>565</v>
      </c>
    </row>
    <row r="9758" spans="1:3" x14ac:dyDescent="0.45">
      <c r="A9758" t="s">
        <v>5302</v>
      </c>
      <c r="B9758">
        <v>6.5</v>
      </c>
      <c r="C9758" t="s">
        <v>1152</v>
      </c>
    </row>
    <row r="9759" spans="1:3" x14ac:dyDescent="0.45">
      <c r="A9759" t="s">
        <v>5302</v>
      </c>
      <c r="B9759">
        <v>6.5</v>
      </c>
      <c r="C9759" t="s">
        <v>6205</v>
      </c>
    </row>
    <row r="9760" spans="1:3" x14ac:dyDescent="0.45">
      <c r="A9760" t="s">
        <v>5304</v>
      </c>
      <c r="B9760">
        <v>7.3</v>
      </c>
      <c r="C9760" t="s">
        <v>451</v>
      </c>
    </row>
    <row r="9761" spans="1:3" x14ac:dyDescent="0.45">
      <c r="A9761" t="s">
        <v>5304</v>
      </c>
      <c r="B9761">
        <v>7.3</v>
      </c>
      <c r="C9761" t="s">
        <v>6206</v>
      </c>
    </row>
    <row r="9762" spans="1:3" x14ac:dyDescent="0.45">
      <c r="A9762" t="s">
        <v>5304</v>
      </c>
      <c r="B9762">
        <v>7.3</v>
      </c>
      <c r="C9762" t="s">
        <v>3302</v>
      </c>
    </row>
    <row r="9763" spans="1:3" x14ac:dyDescent="0.45">
      <c r="A9763" t="s">
        <v>5306</v>
      </c>
      <c r="B9763">
        <v>5.9</v>
      </c>
      <c r="C9763" t="s">
        <v>1152</v>
      </c>
    </row>
    <row r="9764" spans="1:3" x14ac:dyDescent="0.45">
      <c r="A9764" t="s">
        <v>5306</v>
      </c>
      <c r="B9764">
        <v>5.9</v>
      </c>
      <c r="C9764" t="s">
        <v>2124</v>
      </c>
    </row>
    <row r="9765" spans="1:3" x14ac:dyDescent="0.45">
      <c r="A9765" t="s">
        <v>5306</v>
      </c>
      <c r="B9765">
        <v>5.9</v>
      </c>
      <c r="C9765" t="s">
        <v>6203</v>
      </c>
    </row>
    <row r="9766" spans="1:3" x14ac:dyDescent="0.45">
      <c r="A9766" t="s">
        <v>5306</v>
      </c>
      <c r="B9766">
        <v>5.9</v>
      </c>
      <c r="C9766" t="s">
        <v>3302</v>
      </c>
    </row>
    <row r="9767" spans="1:3" x14ac:dyDescent="0.45">
      <c r="A9767" t="s">
        <v>5307</v>
      </c>
      <c r="B9767">
        <v>8.6999999999999993</v>
      </c>
      <c r="C9767" t="s">
        <v>1152</v>
      </c>
    </row>
    <row r="9768" spans="1:3" x14ac:dyDescent="0.45">
      <c r="A9768" t="s">
        <v>5308</v>
      </c>
      <c r="B9768">
        <v>5.8</v>
      </c>
      <c r="C9768" t="s">
        <v>451</v>
      </c>
    </row>
    <row r="9769" spans="1:3" x14ac:dyDescent="0.45">
      <c r="A9769" t="s">
        <v>5308</v>
      </c>
      <c r="B9769">
        <v>5.8</v>
      </c>
      <c r="C9769" t="s">
        <v>320</v>
      </c>
    </row>
    <row r="9770" spans="1:3" x14ac:dyDescent="0.45">
      <c r="A9770" t="s">
        <v>5310</v>
      </c>
      <c r="B9770">
        <v>6.1</v>
      </c>
      <c r="C9770" t="s">
        <v>451</v>
      </c>
    </row>
    <row r="9771" spans="1:3" x14ac:dyDescent="0.45">
      <c r="A9771" t="s">
        <v>5310</v>
      </c>
      <c r="B9771">
        <v>6.1</v>
      </c>
      <c r="C9771" t="s">
        <v>6206</v>
      </c>
    </row>
    <row r="9772" spans="1:3" x14ac:dyDescent="0.45">
      <c r="A9772" t="s">
        <v>5310</v>
      </c>
      <c r="B9772">
        <v>6.1</v>
      </c>
      <c r="C9772" t="s">
        <v>1152</v>
      </c>
    </row>
    <row r="9773" spans="1:3" x14ac:dyDescent="0.45">
      <c r="A9773" t="s">
        <v>5311</v>
      </c>
      <c r="B9773">
        <v>7.6</v>
      </c>
      <c r="C9773" t="s">
        <v>1152</v>
      </c>
    </row>
    <row r="9774" spans="1:3" x14ac:dyDescent="0.45">
      <c r="A9774" t="s">
        <v>5311</v>
      </c>
      <c r="B9774">
        <v>7.6</v>
      </c>
      <c r="C9774" t="s">
        <v>6201</v>
      </c>
    </row>
    <row r="9775" spans="1:3" x14ac:dyDescent="0.45">
      <c r="A9775" t="s">
        <v>5313</v>
      </c>
      <c r="B9775">
        <v>7.2</v>
      </c>
      <c r="C9775" t="s">
        <v>565</v>
      </c>
    </row>
    <row r="9776" spans="1:3" x14ac:dyDescent="0.45">
      <c r="A9776" t="s">
        <v>5313</v>
      </c>
      <c r="B9776">
        <v>7.2</v>
      </c>
      <c r="C9776" t="s">
        <v>1152</v>
      </c>
    </row>
    <row r="9777" spans="1:3" x14ac:dyDescent="0.45">
      <c r="A9777" t="s">
        <v>5315</v>
      </c>
      <c r="B9777">
        <v>6.5</v>
      </c>
      <c r="C9777" t="s">
        <v>6199</v>
      </c>
    </row>
    <row r="9778" spans="1:3" x14ac:dyDescent="0.45">
      <c r="A9778" t="s">
        <v>5315</v>
      </c>
      <c r="B9778">
        <v>6.5</v>
      </c>
      <c r="C9778" t="s">
        <v>3302</v>
      </c>
    </row>
    <row r="9779" spans="1:3" x14ac:dyDescent="0.45">
      <c r="A9779" t="s">
        <v>5316</v>
      </c>
      <c r="B9779">
        <v>7.3</v>
      </c>
      <c r="C9779" t="s">
        <v>6206</v>
      </c>
    </row>
    <row r="9780" spans="1:3" x14ac:dyDescent="0.45">
      <c r="A9780" t="s">
        <v>5316</v>
      </c>
      <c r="B9780">
        <v>7.3</v>
      </c>
      <c r="C9780" t="s">
        <v>1152</v>
      </c>
    </row>
    <row r="9781" spans="1:3" x14ac:dyDescent="0.45">
      <c r="A9781" t="s">
        <v>5316</v>
      </c>
      <c r="B9781">
        <v>7.3</v>
      </c>
      <c r="C9781" t="s">
        <v>5546</v>
      </c>
    </row>
    <row r="9782" spans="1:3" x14ac:dyDescent="0.45">
      <c r="A9782" t="s">
        <v>5316</v>
      </c>
      <c r="B9782">
        <v>7.3</v>
      </c>
      <c r="C9782" t="s">
        <v>3302</v>
      </c>
    </row>
    <row r="9783" spans="1:3" x14ac:dyDescent="0.45">
      <c r="A9783" t="s">
        <v>5317</v>
      </c>
      <c r="B9783">
        <v>6.2</v>
      </c>
      <c r="C9783" t="s">
        <v>565</v>
      </c>
    </row>
    <row r="9784" spans="1:3" x14ac:dyDescent="0.45">
      <c r="A9784" t="s">
        <v>5318</v>
      </c>
      <c r="B9784">
        <v>5</v>
      </c>
      <c r="C9784" t="s">
        <v>2124</v>
      </c>
    </row>
    <row r="9785" spans="1:3" x14ac:dyDescent="0.45">
      <c r="A9785" t="s">
        <v>5319</v>
      </c>
      <c r="B9785">
        <v>7.8</v>
      </c>
      <c r="C9785" t="s">
        <v>1152</v>
      </c>
    </row>
    <row r="9786" spans="1:3" x14ac:dyDescent="0.45">
      <c r="A9786" t="s">
        <v>5320</v>
      </c>
      <c r="B9786">
        <v>8.1</v>
      </c>
      <c r="C9786" t="s">
        <v>565</v>
      </c>
    </row>
    <row r="9787" spans="1:3" x14ac:dyDescent="0.45">
      <c r="A9787" t="s">
        <v>5320</v>
      </c>
      <c r="B9787">
        <v>8.1</v>
      </c>
      <c r="C9787" t="s">
        <v>5546</v>
      </c>
    </row>
    <row r="9788" spans="1:3" x14ac:dyDescent="0.45">
      <c r="A9788" t="s">
        <v>5322</v>
      </c>
      <c r="B9788">
        <v>6.7</v>
      </c>
      <c r="C9788" t="s">
        <v>1152</v>
      </c>
    </row>
    <row r="9789" spans="1:3" x14ac:dyDescent="0.45">
      <c r="A9789" t="s">
        <v>5322</v>
      </c>
      <c r="B9789">
        <v>6.7</v>
      </c>
      <c r="C9789" t="s">
        <v>6201</v>
      </c>
    </row>
    <row r="9790" spans="1:3" x14ac:dyDescent="0.45">
      <c r="A9790" t="s">
        <v>5322</v>
      </c>
      <c r="B9790">
        <v>6.7</v>
      </c>
      <c r="C9790" t="s">
        <v>5546</v>
      </c>
    </row>
    <row r="9791" spans="1:3" x14ac:dyDescent="0.45">
      <c r="A9791" t="s">
        <v>5323</v>
      </c>
      <c r="B9791">
        <v>7.1</v>
      </c>
      <c r="C9791" t="s">
        <v>1152</v>
      </c>
    </row>
    <row r="9792" spans="1:3" x14ac:dyDescent="0.45">
      <c r="A9792" t="s">
        <v>5323</v>
      </c>
      <c r="B9792">
        <v>7.1</v>
      </c>
      <c r="C9792" t="s">
        <v>5546</v>
      </c>
    </row>
    <row r="9793" spans="1:3" x14ac:dyDescent="0.45">
      <c r="A9793" t="s">
        <v>5325</v>
      </c>
      <c r="B9793">
        <v>5.6</v>
      </c>
      <c r="C9793" t="s">
        <v>1152</v>
      </c>
    </row>
    <row r="9794" spans="1:3" x14ac:dyDescent="0.45">
      <c r="A9794" t="s">
        <v>5325</v>
      </c>
      <c r="B9794">
        <v>5.6</v>
      </c>
      <c r="C9794" t="s">
        <v>2124</v>
      </c>
    </row>
    <row r="9795" spans="1:3" x14ac:dyDescent="0.45">
      <c r="A9795" t="s">
        <v>5327</v>
      </c>
      <c r="B9795">
        <v>7.6</v>
      </c>
      <c r="C9795" t="s">
        <v>1152</v>
      </c>
    </row>
    <row r="9796" spans="1:3" x14ac:dyDescent="0.45">
      <c r="A9796" t="s">
        <v>5327</v>
      </c>
      <c r="B9796">
        <v>7.6</v>
      </c>
      <c r="C9796" t="s">
        <v>5546</v>
      </c>
    </row>
    <row r="9797" spans="1:3" x14ac:dyDescent="0.45">
      <c r="A9797" t="s">
        <v>5329</v>
      </c>
      <c r="B9797">
        <v>4.5999999999999996</v>
      </c>
      <c r="C9797" t="s">
        <v>6203</v>
      </c>
    </row>
    <row r="9798" spans="1:3" x14ac:dyDescent="0.45">
      <c r="A9798" t="s">
        <v>5329</v>
      </c>
      <c r="B9798">
        <v>4.5999999999999996</v>
      </c>
      <c r="C9798" t="s">
        <v>3302</v>
      </c>
    </row>
    <row r="9799" spans="1:3" x14ac:dyDescent="0.45">
      <c r="A9799" t="s">
        <v>5331</v>
      </c>
      <c r="B9799">
        <v>7.1</v>
      </c>
      <c r="C9799" t="s">
        <v>565</v>
      </c>
    </row>
    <row r="9800" spans="1:3" x14ac:dyDescent="0.45">
      <c r="A9800" t="s">
        <v>5331</v>
      </c>
      <c r="B9800">
        <v>7.1</v>
      </c>
      <c r="C9800" t="s">
        <v>1152</v>
      </c>
    </row>
    <row r="9801" spans="1:3" x14ac:dyDescent="0.45">
      <c r="A9801" t="s">
        <v>5332</v>
      </c>
      <c r="B9801">
        <v>7.3</v>
      </c>
      <c r="C9801" t="s">
        <v>2124</v>
      </c>
    </row>
    <row r="9802" spans="1:3" x14ac:dyDescent="0.45">
      <c r="A9802" t="s">
        <v>5332</v>
      </c>
      <c r="B9802">
        <v>7.3</v>
      </c>
      <c r="C9802" t="s">
        <v>3824</v>
      </c>
    </row>
    <row r="9803" spans="1:3" x14ac:dyDescent="0.45">
      <c r="A9803" t="s">
        <v>5332</v>
      </c>
      <c r="B9803">
        <v>7.3</v>
      </c>
      <c r="C9803" t="s">
        <v>3302</v>
      </c>
    </row>
    <row r="9804" spans="1:3" x14ac:dyDescent="0.45">
      <c r="A9804" t="s">
        <v>5334</v>
      </c>
      <c r="B9804">
        <v>4</v>
      </c>
      <c r="C9804" t="s">
        <v>1152</v>
      </c>
    </row>
    <row r="9805" spans="1:3" x14ac:dyDescent="0.45">
      <c r="A9805" t="s">
        <v>5334</v>
      </c>
      <c r="B9805">
        <v>4</v>
      </c>
      <c r="C9805" t="s">
        <v>2124</v>
      </c>
    </row>
    <row r="9806" spans="1:3" x14ac:dyDescent="0.45">
      <c r="A9806" t="s">
        <v>5334</v>
      </c>
      <c r="B9806">
        <v>4</v>
      </c>
      <c r="C9806" t="s">
        <v>3302</v>
      </c>
    </row>
    <row r="9807" spans="1:3" x14ac:dyDescent="0.45">
      <c r="A9807" t="s">
        <v>5335</v>
      </c>
      <c r="B9807">
        <v>8</v>
      </c>
      <c r="C9807" t="s">
        <v>1152</v>
      </c>
    </row>
    <row r="9808" spans="1:3" x14ac:dyDescent="0.45">
      <c r="A9808" t="s">
        <v>5336</v>
      </c>
      <c r="B9808">
        <v>6.7</v>
      </c>
      <c r="C9808" t="s">
        <v>565</v>
      </c>
    </row>
    <row r="9809" spans="1:3" x14ac:dyDescent="0.45">
      <c r="A9809" t="s">
        <v>5336</v>
      </c>
      <c r="B9809">
        <v>6.7</v>
      </c>
      <c r="C9809" t="s">
        <v>6206</v>
      </c>
    </row>
    <row r="9810" spans="1:3" x14ac:dyDescent="0.45">
      <c r="A9810" t="s">
        <v>5336</v>
      </c>
      <c r="B9810">
        <v>6.7</v>
      </c>
      <c r="C9810" t="s">
        <v>6203</v>
      </c>
    </row>
    <row r="9811" spans="1:3" x14ac:dyDescent="0.45">
      <c r="A9811" t="s">
        <v>5338</v>
      </c>
      <c r="B9811">
        <v>4.5999999999999996</v>
      </c>
      <c r="C9811" t="s">
        <v>565</v>
      </c>
    </row>
    <row r="9812" spans="1:3" x14ac:dyDescent="0.45">
      <c r="A9812" t="s">
        <v>5339</v>
      </c>
      <c r="B9812">
        <v>4</v>
      </c>
      <c r="C9812" t="s">
        <v>565</v>
      </c>
    </row>
    <row r="9813" spans="1:3" x14ac:dyDescent="0.45">
      <c r="A9813" t="s">
        <v>5341</v>
      </c>
      <c r="B9813">
        <v>7</v>
      </c>
      <c r="C9813" t="s">
        <v>6206</v>
      </c>
    </row>
    <row r="9814" spans="1:3" x14ac:dyDescent="0.45">
      <c r="A9814" t="s">
        <v>5341</v>
      </c>
      <c r="B9814">
        <v>7</v>
      </c>
      <c r="C9814" t="s">
        <v>1152</v>
      </c>
    </row>
    <row r="9815" spans="1:3" x14ac:dyDescent="0.45">
      <c r="A9815" t="s">
        <v>5341</v>
      </c>
      <c r="B9815">
        <v>7</v>
      </c>
      <c r="C9815" t="s">
        <v>6199</v>
      </c>
    </row>
    <row r="9816" spans="1:3" x14ac:dyDescent="0.45">
      <c r="A9816" t="s">
        <v>5341</v>
      </c>
      <c r="B9816">
        <v>7</v>
      </c>
      <c r="C9816" t="s">
        <v>5546</v>
      </c>
    </row>
    <row r="9817" spans="1:3" x14ac:dyDescent="0.45">
      <c r="A9817" t="s">
        <v>5342</v>
      </c>
      <c r="B9817">
        <v>5.9</v>
      </c>
      <c r="C9817" t="s">
        <v>6206</v>
      </c>
    </row>
    <row r="9818" spans="1:3" x14ac:dyDescent="0.45">
      <c r="A9818" t="s">
        <v>5342</v>
      </c>
      <c r="B9818">
        <v>5.9</v>
      </c>
      <c r="C9818" t="s">
        <v>6203</v>
      </c>
    </row>
    <row r="9819" spans="1:3" x14ac:dyDescent="0.45">
      <c r="A9819" t="s">
        <v>5342</v>
      </c>
      <c r="B9819">
        <v>5.9</v>
      </c>
      <c r="C9819" t="s">
        <v>3302</v>
      </c>
    </row>
    <row r="9820" spans="1:3" x14ac:dyDescent="0.45">
      <c r="A9820" t="s">
        <v>5343</v>
      </c>
      <c r="B9820">
        <v>7.5</v>
      </c>
      <c r="C9820" t="s">
        <v>1152</v>
      </c>
    </row>
    <row r="9821" spans="1:3" x14ac:dyDescent="0.45">
      <c r="A9821" t="s">
        <v>5343</v>
      </c>
      <c r="B9821">
        <v>7.5</v>
      </c>
      <c r="C9821" t="s">
        <v>6203</v>
      </c>
    </row>
    <row r="9822" spans="1:3" x14ac:dyDescent="0.45">
      <c r="A9822" t="s">
        <v>5343</v>
      </c>
      <c r="B9822">
        <v>7.5</v>
      </c>
      <c r="C9822" t="s">
        <v>3302</v>
      </c>
    </row>
    <row r="9823" spans="1:3" x14ac:dyDescent="0.45">
      <c r="A9823" t="s">
        <v>5344</v>
      </c>
      <c r="B9823">
        <v>4.7</v>
      </c>
      <c r="C9823" t="s">
        <v>565</v>
      </c>
    </row>
    <row r="9824" spans="1:3" x14ac:dyDescent="0.45">
      <c r="A9824" t="s">
        <v>5344</v>
      </c>
      <c r="B9824">
        <v>4.7</v>
      </c>
      <c r="C9824" t="s">
        <v>6199</v>
      </c>
    </row>
    <row r="9825" spans="1:3" x14ac:dyDescent="0.45">
      <c r="A9825" t="s">
        <v>5346</v>
      </c>
      <c r="B9825">
        <v>6.7</v>
      </c>
      <c r="C9825" t="s">
        <v>565</v>
      </c>
    </row>
    <row r="9826" spans="1:3" x14ac:dyDescent="0.45">
      <c r="A9826" t="s">
        <v>5346</v>
      </c>
      <c r="B9826">
        <v>6.7</v>
      </c>
      <c r="C9826" t="s">
        <v>1152</v>
      </c>
    </row>
    <row r="9827" spans="1:3" x14ac:dyDescent="0.45">
      <c r="A9827" t="s">
        <v>5346</v>
      </c>
      <c r="B9827">
        <v>6.7</v>
      </c>
      <c r="C9827" t="s">
        <v>5546</v>
      </c>
    </row>
    <row r="9828" spans="1:3" x14ac:dyDescent="0.45">
      <c r="A9828" t="s">
        <v>5348</v>
      </c>
      <c r="B9828">
        <v>6.7</v>
      </c>
      <c r="C9828" t="s">
        <v>565</v>
      </c>
    </row>
    <row r="9829" spans="1:3" x14ac:dyDescent="0.45">
      <c r="A9829" t="s">
        <v>5348</v>
      </c>
      <c r="B9829">
        <v>6.7</v>
      </c>
      <c r="C9829" t="s">
        <v>6199</v>
      </c>
    </row>
    <row r="9830" spans="1:3" x14ac:dyDescent="0.45">
      <c r="A9830" t="s">
        <v>5349</v>
      </c>
      <c r="B9830">
        <v>7.1</v>
      </c>
      <c r="C9830" t="s">
        <v>565</v>
      </c>
    </row>
    <row r="9831" spans="1:3" x14ac:dyDescent="0.45">
      <c r="A9831" t="s">
        <v>5349</v>
      </c>
      <c r="B9831">
        <v>7.1</v>
      </c>
      <c r="C9831" t="s">
        <v>1152</v>
      </c>
    </row>
    <row r="9832" spans="1:3" x14ac:dyDescent="0.45">
      <c r="A9832" t="s">
        <v>5349</v>
      </c>
      <c r="B9832">
        <v>7.1</v>
      </c>
      <c r="C9832" t="s">
        <v>5546</v>
      </c>
    </row>
    <row r="9833" spans="1:3" x14ac:dyDescent="0.45">
      <c r="A9833" t="s">
        <v>5350</v>
      </c>
      <c r="B9833">
        <v>7.3</v>
      </c>
      <c r="C9833" t="s">
        <v>1152</v>
      </c>
    </row>
    <row r="9834" spans="1:3" x14ac:dyDescent="0.45">
      <c r="A9834" t="s">
        <v>5351</v>
      </c>
      <c r="B9834">
        <v>7.6</v>
      </c>
      <c r="C9834" t="s">
        <v>565</v>
      </c>
    </row>
    <row r="9835" spans="1:3" x14ac:dyDescent="0.45">
      <c r="A9835" t="s">
        <v>5353</v>
      </c>
      <c r="B9835">
        <v>5.8</v>
      </c>
      <c r="C9835" t="s">
        <v>565</v>
      </c>
    </row>
    <row r="9836" spans="1:3" x14ac:dyDescent="0.45">
      <c r="A9836" t="s">
        <v>5354</v>
      </c>
      <c r="B9836">
        <v>6.5</v>
      </c>
      <c r="C9836" t="s">
        <v>565</v>
      </c>
    </row>
    <row r="9837" spans="1:3" x14ac:dyDescent="0.45">
      <c r="A9837" t="s">
        <v>5354</v>
      </c>
      <c r="B9837">
        <v>6.5</v>
      </c>
      <c r="C9837" t="s">
        <v>6206</v>
      </c>
    </row>
    <row r="9838" spans="1:3" x14ac:dyDescent="0.45">
      <c r="A9838" t="s">
        <v>5354</v>
      </c>
      <c r="B9838">
        <v>6.5</v>
      </c>
      <c r="C9838" t="s">
        <v>5546</v>
      </c>
    </row>
    <row r="9839" spans="1:3" x14ac:dyDescent="0.45">
      <c r="A9839" t="s">
        <v>5354</v>
      </c>
      <c r="B9839">
        <v>6.5</v>
      </c>
      <c r="C9839" t="s">
        <v>3302</v>
      </c>
    </row>
    <row r="9840" spans="1:3" x14ac:dyDescent="0.45">
      <c r="A9840" t="s">
        <v>5356</v>
      </c>
      <c r="B9840">
        <v>6.6</v>
      </c>
      <c r="C9840" t="s">
        <v>565</v>
      </c>
    </row>
    <row r="9841" spans="1:3" x14ac:dyDescent="0.45">
      <c r="A9841" t="s">
        <v>5356</v>
      </c>
      <c r="B9841">
        <v>6.6</v>
      </c>
      <c r="C9841" t="s">
        <v>1152</v>
      </c>
    </row>
    <row r="9842" spans="1:3" x14ac:dyDescent="0.45">
      <c r="A9842" t="s">
        <v>5358</v>
      </c>
      <c r="B9842">
        <v>6.9</v>
      </c>
      <c r="C9842" t="s">
        <v>320</v>
      </c>
    </row>
    <row r="9843" spans="1:3" x14ac:dyDescent="0.45">
      <c r="A9843" t="s">
        <v>5358</v>
      </c>
      <c r="B9843">
        <v>6.9</v>
      </c>
      <c r="C9843" t="s">
        <v>6199</v>
      </c>
    </row>
    <row r="9844" spans="1:3" x14ac:dyDescent="0.45">
      <c r="A9844" t="s">
        <v>5360</v>
      </c>
      <c r="B9844">
        <v>8.5</v>
      </c>
      <c r="C9844" t="s">
        <v>23</v>
      </c>
    </row>
    <row r="9845" spans="1:3" x14ac:dyDescent="0.45">
      <c r="A9845" t="s">
        <v>5360</v>
      </c>
      <c r="B9845">
        <v>8.5</v>
      </c>
      <c r="C9845" t="s">
        <v>6209</v>
      </c>
    </row>
    <row r="9846" spans="1:3" x14ac:dyDescent="0.45">
      <c r="A9846" t="s">
        <v>5362</v>
      </c>
      <c r="B9846">
        <v>4.8</v>
      </c>
      <c r="C9846" t="s">
        <v>320</v>
      </c>
    </row>
    <row r="9847" spans="1:3" x14ac:dyDescent="0.45">
      <c r="A9847" t="s">
        <v>5362</v>
      </c>
      <c r="B9847">
        <v>4.8</v>
      </c>
      <c r="C9847" t="s">
        <v>6199</v>
      </c>
    </row>
    <row r="9848" spans="1:3" x14ac:dyDescent="0.45">
      <c r="A9848" t="s">
        <v>5364</v>
      </c>
      <c r="B9848">
        <v>7</v>
      </c>
      <c r="C9848" t="s">
        <v>1152</v>
      </c>
    </row>
    <row r="9849" spans="1:3" x14ac:dyDescent="0.45">
      <c r="A9849" t="s">
        <v>5364</v>
      </c>
      <c r="B9849">
        <v>7</v>
      </c>
      <c r="C9849" t="s">
        <v>3302</v>
      </c>
    </row>
    <row r="9850" spans="1:3" x14ac:dyDescent="0.45">
      <c r="A9850" t="s">
        <v>5365</v>
      </c>
      <c r="B9850">
        <v>5.4</v>
      </c>
      <c r="C9850" t="s">
        <v>1152</v>
      </c>
    </row>
    <row r="9851" spans="1:3" x14ac:dyDescent="0.45">
      <c r="A9851" t="s">
        <v>5366</v>
      </c>
      <c r="B9851">
        <v>6.9</v>
      </c>
      <c r="C9851" t="s">
        <v>1152</v>
      </c>
    </row>
    <row r="9852" spans="1:3" x14ac:dyDescent="0.45">
      <c r="A9852" t="s">
        <v>5368</v>
      </c>
      <c r="B9852">
        <v>6.6</v>
      </c>
      <c r="C9852" t="s">
        <v>565</v>
      </c>
    </row>
    <row r="9853" spans="1:3" x14ac:dyDescent="0.45">
      <c r="A9853" t="s">
        <v>5368</v>
      </c>
      <c r="B9853">
        <v>6.6</v>
      </c>
      <c r="C9853" t="s">
        <v>6206</v>
      </c>
    </row>
    <row r="9854" spans="1:3" x14ac:dyDescent="0.45">
      <c r="A9854" t="s">
        <v>5368</v>
      </c>
      <c r="B9854">
        <v>6.6</v>
      </c>
      <c r="C9854" t="s">
        <v>5546</v>
      </c>
    </row>
    <row r="9855" spans="1:3" x14ac:dyDescent="0.45">
      <c r="A9855" t="s">
        <v>5369</v>
      </c>
      <c r="B9855">
        <v>5.9</v>
      </c>
      <c r="C9855" t="s">
        <v>6206</v>
      </c>
    </row>
    <row r="9856" spans="1:3" x14ac:dyDescent="0.45">
      <c r="A9856" t="s">
        <v>5369</v>
      </c>
      <c r="B9856">
        <v>5.9</v>
      </c>
      <c r="C9856" t="s">
        <v>1152</v>
      </c>
    </row>
    <row r="9857" spans="1:3" x14ac:dyDescent="0.45">
      <c r="A9857" t="s">
        <v>5369</v>
      </c>
      <c r="B9857">
        <v>5.9</v>
      </c>
      <c r="C9857" t="s">
        <v>2124</v>
      </c>
    </row>
    <row r="9858" spans="1:3" x14ac:dyDescent="0.45">
      <c r="A9858" t="s">
        <v>5369</v>
      </c>
      <c r="B9858">
        <v>5.9</v>
      </c>
      <c r="C9858" t="s">
        <v>3302</v>
      </c>
    </row>
    <row r="9859" spans="1:3" x14ac:dyDescent="0.45">
      <c r="A9859" t="s">
        <v>5372</v>
      </c>
      <c r="B9859">
        <v>6.3</v>
      </c>
      <c r="C9859" t="s">
        <v>565</v>
      </c>
    </row>
    <row r="9860" spans="1:3" x14ac:dyDescent="0.45">
      <c r="A9860" t="s">
        <v>5372</v>
      </c>
      <c r="B9860">
        <v>6.3</v>
      </c>
      <c r="C9860" t="s">
        <v>2124</v>
      </c>
    </row>
    <row r="9861" spans="1:3" x14ac:dyDescent="0.45">
      <c r="A9861" t="s">
        <v>5372</v>
      </c>
      <c r="B9861">
        <v>6.3</v>
      </c>
      <c r="C9861" t="s">
        <v>6203</v>
      </c>
    </row>
    <row r="9862" spans="1:3" x14ac:dyDescent="0.45">
      <c r="A9862" t="s">
        <v>5373</v>
      </c>
      <c r="B9862">
        <v>6.3</v>
      </c>
      <c r="C9862" t="s">
        <v>565</v>
      </c>
    </row>
    <row r="9863" spans="1:3" x14ac:dyDescent="0.45">
      <c r="A9863" t="s">
        <v>5375</v>
      </c>
      <c r="B9863">
        <v>7.7</v>
      </c>
      <c r="C9863" t="s">
        <v>1152</v>
      </c>
    </row>
    <row r="9864" spans="1:3" x14ac:dyDescent="0.45">
      <c r="A9864" t="s">
        <v>5376</v>
      </c>
      <c r="B9864">
        <v>7</v>
      </c>
      <c r="C9864" t="s">
        <v>6206</v>
      </c>
    </row>
    <row r="9865" spans="1:3" x14ac:dyDescent="0.45">
      <c r="A9865" t="s">
        <v>5376</v>
      </c>
      <c r="B9865">
        <v>7</v>
      </c>
      <c r="C9865" t="s">
        <v>1152</v>
      </c>
    </row>
    <row r="9866" spans="1:3" x14ac:dyDescent="0.45">
      <c r="A9866" t="s">
        <v>5376</v>
      </c>
      <c r="B9866">
        <v>7</v>
      </c>
      <c r="C9866" t="s">
        <v>3302</v>
      </c>
    </row>
    <row r="9867" spans="1:3" x14ac:dyDescent="0.45">
      <c r="A9867" t="s">
        <v>5377</v>
      </c>
      <c r="B9867">
        <v>6.3</v>
      </c>
      <c r="C9867" t="s">
        <v>565</v>
      </c>
    </row>
    <row r="9868" spans="1:3" x14ac:dyDescent="0.45">
      <c r="A9868" t="s">
        <v>5378</v>
      </c>
      <c r="B9868">
        <v>5.9</v>
      </c>
      <c r="C9868" t="s">
        <v>565</v>
      </c>
    </row>
    <row r="9869" spans="1:3" x14ac:dyDescent="0.45">
      <c r="A9869" t="s">
        <v>5378</v>
      </c>
      <c r="B9869">
        <v>5.9</v>
      </c>
      <c r="C9869" t="s">
        <v>5546</v>
      </c>
    </row>
    <row r="9870" spans="1:3" x14ac:dyDescent="0.45">
      <c r="A9870" t="s">
        <v>5379</v>
      </c>
      <c r="B9870">
        <v>6.2</v>
      </c>
      <c r="C9870" t="s">
        <v>1152</v>
      </c>
    </row>
    <row r="9871" spans="1:3" x14ac:dyDescent="0.45">
      <c r="A9871" t="s">
        <v>5379</v>
      </c>
      <c r="B9871">
        <v>6.2</v>
      </c>
      <c r="C9871" t="s">
        <v>5546</v>
      </c>
    </row>
    <row r="9872" spans="1:3" x14ac:dyDescent="0.45">
      <c r="A9872" t="s">
        <v>5381</v>
      </c>
      <c r="B9872">
        <v>7.7</v>
      </c>
      <c r="C9872" t="s">
        <v>565</v>
      </c>
    </row>
    <row r="9873" spans="1:3" x14ac:dyDescent="0.45">
      <c r="A9873" t="s">
        <v>5381</v>
      </c>
      <c r="B9873">
        <v>7.7</v>
      </c>
      <c r="C9873" t="s">
        <v>1152</v>
      </c>
    </row>
    <row r="9874" spans="1:3" x14ac:dyDescent="0.45">
      <c r="A9874" t="s">
        <v>5383</v>
      </c>
      <c r="B9874">
        <v>6.5</v>
      </c>
      <c r="C9874" t="s">
        <v>1152</v>
      </c>
    </row>
    <row r="9875" spans="1:3" x14ac:dyDescent="0.45">
      <c r="A9875" t="s">
        <v>5383</v>
      </c>
      <c r="B9875">
        <v>6.5</v>
      </c>
      <c r="C9875" t="s">
        <v>2124</v>
      </c>
    </row>
    <row r="9876" spans="1:3" x14ac:dyDescent="0.45">
      <c r="A9876" t="s">
        <v>5383</v>
      </c>
      <c r="B9876">
        <v>6.5</v>
      </c>
      <c r="C9876" t="s">
        <v>3824</v>
      </c>
    </row>
    <row r="9877" spans="1:3" x14ac:dyDescent="0.45">
      <c r="A9877" t="s">
        <v>5384</v>
      </c>
      <c r="B9877">
        <v>5.8</v>
      </c>
      <c r="C9877" t="s">
        <v>6208</v>
      </c>
    </row>
    <row r="9878" spans="1:3" x14ac:dyDescent="0.45">
      <c r="A9878" t="s">
        <v>5384</v>
      </c>
      <c r="B9878">
        <v>5.8</v>
      </c>
      <c r="C9878" t="s">
        <v>1152</v>
      </c>
    </row>
    <row r="9879" spans="1:3" x14ac:dyDescent="0.45">
      <c r="A9879" t="s">
        <v>5386</v>
      </c>
      <c r="B9879">
        <v>6.1</v>
      </c>
      <c r="C9879" t="s">
        <v>1152</v>
      </c>
    </row>
    <row r="9880" spans="1:3" x14ac:dyDescent="0.45">
      <c r="A9880" t="s">
        <v>5388</v>
      </c>
      <c r="B9880">
        <v>5.2</v>
      </c>
      <c r="C9880" t="s">
        <v>1152</v>
      </c>
    </row>
    <row r="9881" spans="1:3" x14ac:dyDescent="0.45">
      <c r="A9881" t="s">
        <v>5388</v>
      </c>
      <c r="B9881">
        <v>5.2</v>
      </c>
      <c r="C9881" t="s">
        <v>6203</v>
      </c>
    </row>
    <row r="9882" spans="1:3" x14ac:dyDescent="0.45">
      <c r="A9882" t="s">
        <v>5388</v>
      </c>
      <c r="B9882">
        <v>5.2</v>
      </c>
      <c r="C9882" t="s">
        <v>5546</v>
      </c>
    </row>
    <row r="9883" spans="1:3" x14ac:dyDescent="0.45">
      <c r="A9883" t="s">
        <v>5388</v>
      </c>
      <c r="B9883">
        <v>5.2</v>
      </c>
      <c r="C9883" t="s">
        <v>3302</v>
      </c>
    </row>
    <row r="9884" spans="1:3" x14ac:dyDescent="0.45">
      <c r="A9884" t="s">
        <v>5391</v>
      </c>
      <c r="B9884">
        <v>8.1999999999999993</v>
      </c>
      <c r="C9884" t="s">
        <v>1152</v>
      </c>
    </row>
    <row r="9885" spans="1:3" x14ac:dyDescent="0.45">
      <c r="A9885" t="s">
        <v>5391</v>
      </c>
      <c r="B9885">
        <v>8.1999999999999993</v>
      </c>
      <c r="C9885" t="s">
        <v>6204</v>
      </c>
    </row>
    <row r="9886" spans="1:3" x14ac:dyDescent="0.45">
      <c r="A9886" t="s">
        <v>5391</v>
      </c>
      <c r="B9886">
        <v>8.1999999999999993</v>
      </c>
      <c r="C9886" t="s">
        <v>5546</v>
      </c>
    </row>
    <row r="9887" spans="1:3" x14ac:dyDescent="0.45">
      <c r="A9887" t="s">
        <v>5391</v>
      </c>
      <c r="B9887">
        <v>8.1999999999999993</v>
      </c>
      <c r="C9887" t="s">
        <v>6207</v>
      </c>
    </row>
    <row r="9888" spans="1:3" x14ac:dyDescent="0.45">
      <c r="A9888" t="s">
        <v>5393</v>
      </c>
      <c r="B9888">
        <v>6</v>
      </c>
      <c r="C9888" t="s">
        <v>6208</v>
      </c>
    </row>
    <row r="9889" spans="1:3" x14ac:dyDescent="0.45">
      <c r="A9889" t="s">
        <v>5393</v>
      </c>
      <c r="B9889">
        <v>6</v>
      </c>
      <c r="C9889" t="s">
        <v>1152</v>
      </c>
    </row>
    <row r="9890" spans="1:3" x14ac:dyDescent="0.45">
      <c r="A9890" t="s">
        <v>5395</v>
      </c>
      <c r="B9890">
        <v>6.8</v>
      </c>
      <c r="C9890" t="s">
        <v>320</v>
      </c>
    </row>
    <row r="9891" spans="1:3" x14ac:dyDescent="0.45">
      <c r="A9891" t="s">
        <v>5395</v>
      </c>
      <c r="B9891">
        <v>6.8</v>
      </c>
      <c r="C9891" t="s">
        <v>6207</v>
      </c>
    </row>
    <row r="9892" spans="1:3" x14ac:dyDescent="0.45">
      <c r="A9892" t="s">
        <v>5395</v>
      </c>
      <c r="B9892">
        <v>6.8</v>
      </c>
      <c r="C9892" t="s">
        <v>4585</v>
      </c>
    </row>
    <row r="9893" spans="1:3" x14ac:dyDescent="0.45">
      <c r="A9893" t="s">
        <v>5398</v>
      </c>
      <c r="B9893">
        <v>7</v>
      </c>
      <c r="C9893" t="s">
        <v>6208</v>
      </c>
    </row>
    <row r="9894" spans="1:3" x14ac:dyDescent="0.45">
      <c r="A9894" t="s">
        <v>5398</v>
      </c>
      <c r="B9894">
        <v>7</v>
      </c>
      <c r="C9894" t="s">
        <v>565</v>
      </c>
    </row>
    <row r="9895" spans="1:3" x14ac:dyDescent="0.45">
      <c r="A9895" t="s">
        <v>5398</v>
      </c>
      <c r="B9895">
        <v>7</v>
      </c>
      <c r="C9895" t="s">
        <v>6202</v>
      </c>
    </row>
    <row r="9896" spans="1:3" x14ac:dyDescent="0.45">
      <c r="A9896" t="s">
        <v>5398</v>
      </c>
      <c r="B9896">
        <v>7</v>
      </c>
      <c r="C9896" t="s">
        <v>5546</v>
      </c>
    </row>
    <row r="9897" spans="1:3" x14ac:dyDescent="0.45">
      <c r="A9897" t="s">
        <v>5398</v>
      </c>
      <c r="B9897">
        <v>7</v>
      </c>
      <c r="C9897" t="s">
        <v>4585</v>
      </c>
    </row>
    <row r="9898" spans="1:3" x14ac:dyDescent="0.45">
      <c r="A9898" t="s">
        <v>5400</v>
      </c>
      <c r="B9898">
        <v>6.8</v>
      </c>
      <c r="C9898" t="s">
        <v>565</v>
      </c>
    </row>
    <row r="9899" spans="1:3" x14ac:dyDescent="0.45">
      <c r="A9899" t="s">
        <v>5400</v>
      </c>
      <c r="B9899">
        <v>6.8</v>
      </c>
      <c r="C9899" t="s">
        <v>6206</v>
      </c>
    </row>
    <row r="9900" spans="1:3" x14ac:dyDescent="0.45">
      <c r="A9900" t="s">
        <v>5400</v>
      </c>
      <c r="B9900">
        <v>6.8</v>
      </c>
      <c r="C9900" t="s">
        <v>1152</v>
      </c>
    </row>
    <row r="9901" spans="1:3" x14ac:dyDescent="0.45">
      <c r="A9901" t="s">
        <v>5403</v>
      </c>
      <c r="B9901">
        <v>7.1</v>
      </c>
      <c r="C9901" t="s">
        <v>320</v>
      </c>
    </row>
    <row r="9902" spans="1:3" x14ac:dyDescent="0.45">
      <c r="A9902" t="s">
        <v>5403</v>
      </c>
      <c r="B9902">
        <v>7.1</v>
      </c>
      <c r="C9902" t="s">
        <v>565</v>
      </c>
    </row>
    <row r="9903" spans="1:3" x14ac:dyDescent="0.45">
      <c r="A9903" t="s">
        <v>5403</v>
      </c>
      <c r="B9903">
        <v>7.1</v>
      </c>
      <c r="C9903" t="s">
        <v>6202</v>
      </c>
    </row>
    <row r="9904" spans="1:3" x14ac:dyDescent="0.45">
      <c r="A9904" t="s">
        <v>5403</v>
      </c>
      <c r="B9904">
        <v>7.1</v>
      </c>
      <c r="C9904" t="s">
        <v>5546</v>
      </c>
    </row>
    <row r="9905" spans="1:3" x14ac:dyDescent="0.45">
      <c r="A9905" t="s">
        <v>5405</v>
      </c>
      <c r="B9905">
        <v>6.9</v>
      </c>
      <c r="C9905" t="s">
        <v>1152</v>
      </c>
    </row>
    <row r="9906" spans="1:3" x14ac:dyDescent="0.45">
      <c r="A9906" t="s">
        <v>5406</v>
      </c>
      <c r="B9906">
        <v>6.9</v>
      </c>
      <c r="C9906" t="s">
        <v>565</v>
      </c>
    </row>
    <row r="9907" spans="1:3" x14ac:dyDescent="0.45">
      <c r="A9907" t="s">
        <v>5406</v>
      </c>
      <c r="B9907">
        <v>6.9</v>
      </c>
      <c r="C9907" t="s">
        <v>1152</v>
      </c>
    </row>
    <row r="9908" spans="1:3" x14ac:dyDescent="0.45">
      <c r="A9908" t="s">
        <v>5407</v>
      </c>
      <c r="B9908">
        <v>7.2</v>
      </c>
      <c r="C9908" t="s">
        <v>565</v>
      </c>
    </row>
    <row r="9909" spans="1:3" x14ac:dyDescent="0.45">
      <c r="A9909" t="s">
        <v>5407</v>
      </c>
      <c r="B9909">
        <v>7.2</v>
      </c>
      <c r="C9909" t="s">
        <v>1152</v>
      </c>
    </row>
    <row r="9910" spans="1:3" x14ac:dyDescent="0.45">
      <c r="A9910" t="s">
        <v>5407</v>
      </c>
      <c r="B9910">
        <v>7.2</v>
      </c>
      <c r="C9910" t="s">
        <v>6209</v>
      </c>
    </row>
    <row r="9911" spans="1:3" x14ac:dyDescent="0.45">
      <c r="A9911" t="s">
        <v>5409</v>
      </c>
      <c r="B9911">
        <v>7.8</v>
      </c>
      <c r="C9911" t="s">
        <v>565</v>
      </c>
    </row>
    <row r="9912" spans="1:3" x14ac:dyDescent="0.45">
      <c r="A9912" t="s">
        <v>5410</v>
      </c>
      <c r="B9912">
        <v>7.3</v>
      </c>
      <c r="C9912" t="s">
        <v>565</v>
      </c>
    </row>
    <row r="9913" spans="1:3" x14ac:dyDescent="0.45">
      <c r="A9913" t="s">
        <v>5410</v>
      </c>
      <c r="B9913">
        <v>7.3</v>
      </c>
      <c r="C9913" t="s">
        <v>1152</v>
      </c>
    </row>
    <row r="9914" spans="1:3" x14ac:dyDescent="0.45">
      <c r="A9914" t="s">
        <v>5411</v>
      </c>
      <c r="B9914">
        <v>7.5</v>
      </c>
      <c r="C9914" t="s">
        <v>6206</v>
      </c>
    </row>
    <row r="9915" spans="1:3" x14ac:dyDescent="0.45">
      <c r="A9915" t="s">
        <v>5411</v>
      </c>
      <c r="B9915">
        <v>7.5</v>
      </c>
      <c r="C9915" t="s">
        <v>1152</v>
      </c>
    </row>
    <row r="9916" spans="1:3" x14ac:dyDescent="0.45">
      <c r="A9916" t="s">
        <v>5411</v>
      </c>
      <c r="B9916">
        <v>7.5</v>
      </c>
      <c r="C9916" t="s">
        <v>3302</v>
      </c>
    </row>
    <row r="9917" spans="1:3" x14ac:dyDescent="0.45">
      <c r="A9917" t="s">
        <v>5413</v>
      </c>
      <c r="B9917">
        <v>6</v>
      </c>
      <c r="C9917" t="s">
        <v>565</v>
      </c>
    </row>
    <row r="9918" spans="1:3" x14ac:dyDescent="0.45">
      <c r="A9918" t="s">
        <v>5413</v>
      </c>
      <c r="B9918">
        <v>6</v>
      </c>
      <c r="C9918" t="s">
        <v>6199</v>
      </c>
    </row>
    <row r="9919" spans="1:3" x14ac:dyDescent="0.45">
      <c r="A9919" t="s">
        <v>5413</v>
      </c>
      <c r="B9919">
        <v>6</v>
      </c>
      <c r="C9919" t="s">
        <v>2124</v>
      </c>
    </row>
    <row r="9920" spans="1:3" x14ac:dyDescent="0.45">
      <c r="A9920" t="s">
        <v>5413</v>
      </c>
      <c r="B9920">
        <v>6</v>
      </c>
      <c r="C9920" t="s">
        <v>3302</v>
      </c>
    </row>
    <row r="9921" spans="1:3" x14ac:dyDescent="0.45">
      <c r="A9921" t="s">
        <v>5415</v>
      </c>
      <c r="B9921">
        <v>6.8</v>
      </c>
      <c r="C9921" t="s">
        <v>2124</v>
      </c>
    </row>
    <row r="9922" spans="1:3" x14ac:dyDescent="0.45">
      <c r="A9922" t="s">
        <v>5415</v>
      </c>
      <c r="B9922">
        <v>6.8</v>
      </c>
      <c r="C9922" t="s">
        <v>6203</v>
      </c>
    </row>
    <row r="9923" spans="1:3" x14ac:dyDescent="0.45">
      <c r="A9923" t="s">
        <v>5416</v>
      </c>
      <c r="B9923">
        <v>6.1</v>
      </c>
      <c r="C9923" t="s">
        <v>565</v>
      </c>
    </row>
    <row r="9924" spans="1:3" x14ac:dyDescent="0.45">
      <c r="A9924" t="s">
        <v>5416</v>
      </c>
      <c r="B9924">
        <v>6.1</v>
      </c>
      <c r="C9924" t="s">
        <v>1152</v>
      </c>
    </row>
    <row r="9925" spans="1:3" x14ac:dyDescent="0.45">
      <c r="A9925" t="s">
        <v>5416</v>
      </c>
      <c r="B9925">
        <v>6.1</v>
      </c>
      <c r="C9925" t="s">
        <v>5546</v>
      </c>
    </row>
    <row r="9926" spans="1:3" x14ac:dyDescent="0.45">
      <c r="A9926" t="s">
        <v>5417</v>
      </c>
      <c r="B9926">
        <v>7.5</v>
      </c>
      <c r="C9926" t="s">
        <v>6208</v>
      </c>
    </row>
    <row r="9927" spans="1:3" x14ac:dyDescent="0.45">
      <c r="A9927" t="s">
        <v>5417</v>
      </c>
      <c r="B9927">
        <v>7.5</v>
      </c>
      <c r="C9927" t="s">
        <v>1152</v>
      </c>
    </row>
    <row r="9928" spans="1:3" x14ac:dyDescent="0.45">
      <c r="A9928" t="s">
        <v>5418</v>
      </c>
      <c r="B9928">
        <v>8.1999999999999993</v>
      </c>
      <c r="C9928" t="s">
        <v>1152</v>
      </c>
    </row>
    <row r="9929" spans="1:3" x14ac:dyDescent="0.45">
      <c r="A9929" t="s">
        <v>5418</v>
      </c>
      <c r="B9929">
        <v>8.1999999999999993</v>
      </c>
      <c r="C9929" t="s">
        <v>6203</v>
      </c>
    </row>
    <row r="9930" spans="1:3" x14ac:dyDescent="0.45">
      <c r="A9930" t="s">
        <v>5418</v>
      </c>
      <c r="B9930">
        <v>8.1999999999999993</v>
      </c>
      <c r="C9930" t="s">
        <v>3302</v>
      </c>
    </row>
    <row r="9931" spans="1:3" x14ac:dyDescent="0.45">
      <c r="A9931" t="s">
        <v>5419</v>
      </c>
      <c r="B9931">
        <v>7.8</v>
      </c>
      <c r="C9931" t="s">
        <v>565</v>
      </c>
    </row>
    <row r="9932" spans="1:3" x14ac:dyDescent="0.45">
      <c r="A9932" t="s">
        <v>5419</v>
      </c>
      <c r="B9932">
        <v>7.8</v>
      </c>
      <c r="C9932" t="s">
        <v>6199</v>
      </c>
    </row>
    <row r="9933" spans="1:3" x14ac:dyDescent="0.45">
      <c r="A9933" t="s">
        <v>5419</v>
      </c>
      <c r="B9933">
        <v>7.8</v>
      </c>
      <c r="C9933" t="s">
        <v>2124</v>
      </c>
    </row>
    <row r="9934" spans="1:3" x14ac:dyDescent="0.45">
      <c r="A9934" t="s">
        <v>5419</v>
      </c>
      <c r="B9934">
        <v>7.8</v>
      </c>
      <c r="C9934" t="s">
        <v>3302</v>
      </c>
    </row>
    <row r="9935" spans="1:3" x14ac:dyDescent="0.45">
      <c r="A9935" t="s">
        <v>5422</v>
      </c>
      <c r="B9935">
        <v>5.2</v>
      </c>
      <c r="C9935" t="s">
        <v>451</v>
      </c>
    </row>
    <row r="9936" spans="1:3" x14ac:dyDescent="0.45">
      <c r="A9936" t="s">
        <v>5422</v>
      </c>
      <c r="B9936">
        <v>5.2</v>
      </c>
      <c r="C9936" t="s">
        <v>320</v>
      </c>
    </row>
    <row r="9937" spans="1:3" x14ac:dyDescent="0.45">
      <c r="A9937" t="s">
        <v>5422</v>
      </c>
      <c r="B9937">
        <v>5.2</v>
      </c>
      <c r="C9937" t="s">
        <v>565</v>
      </c>
    </row>
    <row r="9938" spans="1:3" x14ac:dyDescent="0.45">
      <c r="A9938" t="s">
        <v>5422</v>
      </c>
      <c r="B9938">
        <v>5.2</v>
      </c>
      <c r="C9938" t="s">
        <v>6202</v>
      </c>
    </row>
    <row r="9939" spans="1:3" x14ac:dyDescent="0.45">
      <c r="A9939" t="s">
        <v>5424</v>
      </c>
      <c r="B9939">
        <v>6.8</v>
      </c>
      <c r="C9939" t="s">
        <v>1152</v>
      </c>
    </row>
    <row r="9940" spans="1:3" x14ac:dyDescent="0.45">
      <c r="A9940" t="s">
        <v>5424</v>
      </c>
      <c r="B9940">
        <v>6.8</v>
      </c>
      <c r="C9940" t="s">
        <v>6204</v>
      </c>
    </row>
    <row r="9941" spans="1:3" x14ac:dyDescent="0.45">
      <c r="A9941" t="s">
        <v>5427</v>
      </c>
      <c r="B9941">
        <v>7</v>
      </c>
      <c r="C9941" t="s">
        <v>565</v>
      </c>
    </row>
    <row r="9942" spans="1:3" x14ac:dyDescent="0.45">
      <c r="A9942" t="s">
        <v>5427</v>
      </c>
      <c r="B9942">
        <v>7</v>
      </c>
      <c r="C9942" t="s">
        <v>1152</v>
      </c>
    </row>
    <row r="9943" spans="1:3" x14ac:dyDescent="0.45">
      <c r="A9943" t="s">
        <v>5427</v>
      </c>
      <c r="B9943">
        <v>7</v>
      </c>
      <c r="C9943" t="s">
        <v>6199</v>
      </c>
    </row>
    <row r="9944" spans="1:3" x14ac:dyDescent="0.45">
      <c r="A9944" t="s">
        <v>5427</v>
      </c>
      <c r="B9944">
        <v>7</v>
      </c>
      <c r="C9944" t="s">
        <v>2124</v>
      </c>
    </row>
    <row r="9945" spans="1:3" x14ac:dyDescent="0.45">
      <c r="A9945" t="s">
        <v>5429</v>
      </c>
      <c r="B9945">
        <v>6.5</v>
      </c>
      <c r="C9945" t="s">
        <v>565</v>
      </c>
    </row>
    <row r="9946" spans="1:3" x14ac:dyDescent="0.45">
      <c r="A9946" t="s">
        <v>5429</v>
      </c>
      <c r="B9946">
        <v>6.5</v>
      </c>
      <c r="C9946" t="s">
        <v>5546</v>
      </c>
    </row>
    <row r="9947" spans="1:3" x14ac:dyDescent="0.45">
      <c r="A9947" t="s">
        <v>5431</v>
      </c>
      <c r="B9947">
        <v>6.4</v>
      </c>
      <c r="C9947" t="s">
        <v>565</v>
      </c>
    </row>
    <row r="9948" spans="1:3" x14ac:dyDescent="0.45">
      <c r="A9948" t="s">
        <v>5431</v>
      </c>
      <c r="B9948">
        <v>6.4</v>
      </c>
      <c r="C9948" t="s">
        <v>1152</v>
      </c>
    </row>
    <row r="9949" spans="1:3" x14ac:dyDescent="0.45">
      <c r="A9949" t="s">
        <v>5432</v>
      </c>
      <c r="B9949">
        <v>5.3</v>
      </c>
      <c r="C9949" t="s">
        <v>451</v>
      </c>
    </row>
    <row r="9950" spans="1:3" x14ac:dyDescent="0.45">
      <c r="A9950" t="s">
        <v>5432</v>
      </c>
      <c r="B9950">
        <v>5.3</v>
      </c>
      <c r="C9950" t="s">
        <v>565</v>
      </c>
    </row>
    <row r="9951" spans="1:3" x14ac:dyDescent="0.45">
      <c r="A9951" t="s">
        <v>5432</v>
      </c>
      <c r="B9951">
        <v>5.3</v>
      </c>
      <c r="C9951" t="s">
        <v>5546</v>
      </c>
    </row>
    <row r="9952" spans="1:3" x14ac:dyDescent="0.45">
      <c r="A9952" t="s">
        <v>5435</v>
      </c>
      <c r="B9952">
        <v>4.7</v>
      </c>
      <c r="C9952" t="s">
        <v>451</v>
      </c>
    </row>
    <row r="9953" spans="1:3" x14ac:dyDescent="0.45">
      <c r="A9953" t="s">
        <v>5435</v>
      </c>
      <c r="B9953">
        <v>4.7</v>
      </c>
      <c r="C9953" t="s">
        <v>6208</v>
      </c>
    </row>
    <row r="9954" spans="1:3" x14ac:dyDescent="0.45">
      <c r="A9954" t="s">
        <v>5435</v>
      </c>
      <c r="B9954">
        <v>4.7</v>
      </c>
      <c r="C9954" t="s">
        <v>6206</v>
      </c>
    </row>
    <row r="9955" spans="1:3" x14ac:dyDescent="0.45">
      <c r="A9955" t="s">
        <v>5435</v>
      </c>
      <c r="B9955">
        <v>4.7</v>
      </c>
      <c r="C9955" t="s">
        <v>1152</v>
      </c>
    </row>
    <row r="9956" spans="1:3" x14ac:dyDescent="0.45">
      <c r="A9956" t="s">
        <v>5435</v>
      </c>
      <c r="B9956">
        <v>4.7</v>
      </c>
      <c r="C9956" t="s">
        <v>6201</v>
      </c>
    </row>
    <row r="9957" spans="1:3" x14ac:dyDescent="0.45">
      <c r="A9957" t="s">
        <v>5435</v>
      </c>
      <c r="B9957">
        <v>4.7</v>
      </c>
      <c r="C9957" t="s">
        <v>6199</v>
      </c>
    </row>
    <row r="9958" spans="1:3" x14ac:dyDescent="0.45">
      <c r="A9958" t="s">
        <v>5438</v>
      </c>
      <c r="B9958">
        <v>7</v>
      </c>
      <c r="C9958" t="s">
        <v>23</v>
      </c>
    </row>
    <row r="9959" spans="1:3" x14ac:dyDescent="0.45">
      <c r="A9959" t="s">
        <v>5440</v>
      </c>
      <c r="B9959">
        <v>7.6</v>
      </c>
      <c r="C9959" t="s">
        <v>23</v>
      </c>
    </row>
    <row r="9960" spans="1:3" x14ac:dyDescent="0.45">
      <c r="A9960" t="s">
        <v>5441</v>
      </c>
      <c r="B9960">
        <v>7.1</v>
      </c>
      <c r="C9960" t="s">
        <v>6208</v>
      </c>
    </row>
    <row r="9961" spans="1:3" x14ac:dyDescent="0.45">
      <c r="A9961" t="s">
        <v>5441</v>
      </c>
      <c r="B9961">
        <v>7.1</v>
      </c>
      <c r="C9961" t="s">
        <v>1152</v>
      </c>
    </row>
    <row r="9962" spans="1:3" x14ac:dyDescent="0.45">
      <c r="A9962" t="s">
        <v>5441</v>
      </c>
      <c r="B9962">
        <v>7.1</v>
      </c>
      <c r="C9962" t="s">
        <v>3302</v>
      </c>
    </row>
    <row r="9963" spans="1:3" x14ac:dyDescent="0.45">
      <c r="A9963" t="s">
        <v>5443</v>
      </c>
      <c r="B9963">
        <v>6.5</v>
      </c>
      <c r="C9963" t="s">
        <v>565</v>
      </c>
    </row>
    <row r="9964" spans="1:3" x14ac:dyDescent="0.45">
      <c r="A9964" t="s">
        <v>5443</v>
      </c>
      <c r="B9964">
        <v>6.5</v>
      </c>
      <c r="C9964" t="s">
        <v>1152</v>
      </c>
    </row>
    <row r="9965" spans="1:3" x14ac:dyDescent="0.45">
      <c r="A9965" t="s">
        <v>5445</v>
      </c>
      <c r="B9965">
        <v>8.5</v>
      </c>
      <c r="C9965" t="s">
        <v>1152</v>
      </c>
    </row>
    <row r="9966" spans="1:3" x14ac:dyDescent="0.45">
      <c r="A9966" t="s">
        <v>5445</v>
      </c>
      <c r="B9966">
        <v>8.5</v>
      </c>
      <c r="C9966" t="s">
        <v>6209</v>
      </c>
    </row>
    <row r="9967" spans="1:3" x14ac:dyDescent="0.45">
      <c r="A9967" t="s">
        <v>5446</v>
      </c>
      <c r="B9967">
        <v>8.6999999999999993</v>
      </c>
      <c r="C9967" t="s">
        <v>6206</v>
      </c>
    </row>
    <row r="9968" spans="1:3" x14ac:dyDescent="0.45">
      <c r="A9968" t="s">
        <v>5446</v>
      </c>
      <c r="B9968">
        <v>8.6999999999999993</v>
      </c>
      <c r="C9968" t="s">
        <v>1152</v>
      </c>
    </row>
    <row r="9969" spans="1:3" x14ac:dyDescent="0.45">
      <c r="A9969" t="s">
        <v>5448</v>
      </c>
      <c r="B9969">
        <v>7.1</v>
      </c>
      <c r="C9969" t="s">
        <v>565</v>
      </c>
    </row>
    <row r="9970" spans="1:3" x14ac:dyDescent="0.45">
      <c r="A9970" t="s">
        <v>5448</v>
      </c>
      <c r="B9970">
        <v>7.1</v>
      </c>
      <c r="C9970" t="s">
        <v>6209</v>
      </c>
    </row>
    <row r="9971" spans="1:3" x14ac:dyDescent="0.45">
      <c r="A9971" t="s">
        <v>5450</v>
      </c>
      <c r="B9971">
        <v>8.3000000000000007</v>
      </c>
      <c r="C9971" t="s">
        <v>1152</v>
      </c>
    </row>
    <row r="9972" spans="1:3" x14ac:dyDescent="0.45">
      <c r="A9972" t="s">
        <v>5451</v>
      </c>
      <c r="B9972">
        <v>7.4</v>
      </c>
      <c r="C9972" t="s">
        <v>1152</v>
      </c>
    </row>
    <row r="9973" spans="1:3" x14ac:dyDescent="0.45">
      <c r="A9973" t="s">
        <v>5451</v>
      </c>
      <c r="B9973">
        <v>7.4</v>
      </c>
      <c r="C9973" t="s">
        <v>5546</v>
      </c>
    </row>
    <row r="9974" spans="1:3" x14ac:dyDescent="0.45">
      <c r="A9974" t="s">
        <v>5453</v>
      </c>
      <c r="B9974">
        <v>6.4</v>
      </c>
      <c r="C9974" t="s">
        <v>1152</v>
      </c>
    </row>
    <row r="9975" spans="1:3" x14ac:dyDescent="0.45">
      <c r="A9975" t="s">
        <v>5453</v>
      </c>
      <c r="B9975">
        <v>6.4</v>
      </c>
      <c r="C9975" t="s">
        <v>5546</v>
      </c>
    </row>
    <row r="9976" spans="1:3" x14ac:dyDescent="0.45">
      <c r="A9976" t="s">
        <v>5455</v>
      </c>
      <c r="B9976">
        <v>7.5</v>
      </c>
      <c r="C9976" t="s">
        <v>6206</v>
      </c>
    </row>
    <row r="9977" spans="1:3" x14ac:dyDescent="0.45">
      <c r="A9977" t="s">
        <v>5455</v>
      </c>
      <c r="B9977">
        <v>7.5</v>
      </c>
      <c r="C9977" t="s">
        <v>1152</v>
      </c>
    </row>
    <row r="9978" spans="1:3" x14ac:dyDescent="0.45">
      <c r="A9978" t="s">
        <v>5456</v>
      </c>
      <c r="B9978">
        <v>7.2</v>
      </c>
      <c r="C9978" t="s">
        <v>565</v>
      </c>
    </row>
    <row r="9979" spans="1:3" x14ac:dyDescent="0.45">
      <c r="A9979" t="s">
        <v>5456</v>
      </c>
      <c r="B9979">
        <v>7.2</v>
      </c>
      <c r="C9979" t="s">
        <v>1152</v>
      </c>
    </row>
    <row r="9980" spans="1:3" x14ac:dyDescent="0.45">
      <c r="A9980" t="s">
        <v>5456</v>
      </c>
      <c r="B9980">
        <v>7.2</v>
      </c>
      <c r="C9980" t="s">
        <v>5546</v>
      </c>
    </row>
    <row r="9981" spans="1:3" x14ac:dyDescent="0.45">
      <c r="A9981" t="s">
        <v>5457</v>
      </c>
      <c r="B9981">
        <v>7.6</v>
      </c>
      <c r="C9981" t="s">
        <v>565</v>
      </c>
    </row>
    <row r="9982" spans="1:3" x14ac:dyDescent="0.45">
      <c r="A9982" t="s">
        <v>5458</v>
      </c>
      <c r="B9982">
        <v>7.8</v>
      </c>
      <c r="C9982" t="s">
        <v>451</v>
      </c>
    </row>
    <row r="9983" spans="1:3" x14ac:dyDescent="0.45">
      <c r="A9983" t="s">
        <v>5458</v>
      </c>
      <c r="B9983">
        <v>7.8</v>
      </c>
      <c r="C9983" t="s">
        <v>320</v>
      </c>
    </row>
    <row r="9984" spans="1:3" x14ac:dyDescent="0.45">
      <c r="A9984" t="s">
        <v>5458</v>
      </c>
      <c r="B9984">
        <v>7.8</v>
      </c>
      <c r="C9984" t="s">
        <v>3302</v>
      </c>
    </row>
    <row r="9985" spans="1:3" x14ac:dyDescent="0.45">
      <c r="A9985" t="s">
        <v>5459</v>
      </c>
      <c r="B9985">
        <v>8.1999999999999993</v>
      </c>
      <c r="C9985" t="s">
        <v>1152</v>
      </c>
    </row>
    <row r="9986" spans="1:3" x14ac:dyDescent="0.45">
      <c r="A9986" t="s">
        <v>5460</v>
      </c>
      <c r="B9986">
        <v>6.6</v>
      </c>
      <c r="C9986" t="s">
        <v>565</v>
      </c>
    </row>
    <row r="9987" spans="1:3" x14ac:dyDescent="0.45">
      <c r="A9987" t="s">
        <v>5460</v>
      </c>
      <c r="B9987">
        <v>6.6</v>
      </c>
      <c r="C9987" t="s">
        <v>23</v>
      </c>
    </row>
    <row r="9988" spans="1:3" x14ac:dyDescent="0.45">
      <c r="A9988" t="s">
        <v>5462</v>
      </c>
      <c r="B9988">
        <v>5.7</v>
      </c>
      <c r="C9988" t="s">
        <v>2124</v>
      </c>
    </row>
    <row r="9989" spans="1:3" x14ac:dyDescent="0.45">
      <c r="A9989" t="s">
        <v>5463</v>
      </c>
      <c r="B9989">
        <v>7.4</v>
      </c>
      <c r="C9989" t="s">
        <v>565</v>
      </c>
    </row>
    <row r="9990" spans="1:3" x14ac:dyDescent="0.45">
      <c r="A9990" t="s">
        <v>5465</v>
      </c>
      <c r="B9990">
        <v>8</v>
      </c>
      <c r="C9990" t="s">
        <v>6206</v>
      </c>
    </row>
    <row r="9991" spans="1:3" x14ac:dyDescent="0.45">
      <c r="A9991" t="s">
        <v>5465</v>
      </c>
      <c r="B9991">
        <v>8</v>
      </c>
      <c r="C9991" t="s">
        <v>23</v>
      </c>
    </row>
    <row r="9992" spans="1:3" x14ac:dyDescent="0.45">
      <c r="A9992" t="s">
        <v>5465</v>
      </c>
      <c r="B9992">
        <v>8</v>
      </c>
      <c r="C9992" t="s">
        <v>1152</v>
      </c>
    </row>
    <row r="9993" spans="1:3" x14ac:dyDescent="0.45">
      <c r="A9993" t="s">
        <v>5467</v>
      </c>
      <c r="B9993">
        <v>5.4</v>
      </c>
      <c r="C9993" t="s">
        <v>6199</v>
      </c>
    </row>
    <row r="9994" spans="1:3" x14ac:dyDescent="0.45">
      <c r="A9994" t="s">
        <v>5467</v>
      </c>
      <c r="B9994">
        <v>5.4</v>
      </c>
      <c r="C9994" t="s">
        <v>2124</v>
      </c>
    </row>
    <row r="9995" spans="1:3" x14ac:dyDescent="0.45">
      <c r="A9995" t="s">
        <v>5468</v>
      </c>
      <c r="B9995">
        <v>7.4</v>
      </c>
      <c r="C9995" t="s">
        <v>1152</v>
      </c>
    </row>
    <row r="9996" spans="1:3" x14ac:dyDescent="0.45">
      <c r="A9996" t="s">
        <v>5468</v>
      </c>
      <c r="B9996">
        <v>7.4</v>
      </c>
      <c r="C9996" t="s">
        <v>5546</v>
      </c>
    </row>
    <row r="9997" spans="1:3" x14ac:dyDescent="0.45">
      <c r="A9997" t="s">
        <v>5469</v>
      </c>
      <c r="B9997">
        <v>5.7</v>
      </c>
      <c r="C9997" t="s">
        <v>2124</v>
      </c>
    </row>
    <row r="9998" spans="1:3" x14ac:dyDescent="0.45">
      <c r="A9998" t="s">
        <v>5469</v>
      </c>
      <c r="B9998">
        <v>5.7</v>
      </c>
      <c r="C9998" t="s">
        <v>3824</v>
      </c>
    </row>
    <row r="9999" spans="1:3" x14ac:dyDescent="0.45">
      <c r="A9999" t="s">
        <v>5469</v>
      </c>
      <c r="B9999">
        <v>5.7</v>
      </c>
      <c r="C9999" t="s">
        <v>3302</v>
      </c>
    </row>
    <row r="10000" spans="1:3" x14ac:dyDescent="0.45">
      <c r="A10000" t="s">
        <v>5470</v>
      </c>
      <c r="B10000">
        <v>6.8</v>
      </c>
      <c r="C10000" t="s">
        <v>2124</v>
      </c>
    </row>
    <row r="10001" spans="1:3" x14ac:dyDescent="0.45">
      <c r="A10001" t="s">
        <v>5470</v>
      </c>
      <c r="B10001">
        <v>6.8</v>
      </c>
      <c r="C10001" t="s">
        <v>6203</v>
      </c>
    </row>
    <row r="10002" spans="1:3" x14ac:dyDescent="0.45">
      <c r="A10002" t="s">
        <v>5472</v>
      </c>
      <c r="B10002">
        <v>5.4</v>
      </c>
      <c r="C10002" t="s">
        <v>6208</v>
      </c>
    </row>
    <row r="10003" spans="1:3" x14ac:dyDescent="0.45">
      <c r="A10003" t="s">
        <v>5472</v>
      </c>
      <c r="B10003">
        <v>5.4</v>
      </c>
      <c r="C10003" t="s">
        <v>565</v>
      </c>
    </row>
    <row r="10004" spans="1:3" x14ac:dyDescent="0.45">
      <c r="A10004" t="s">
        <v>5472</v>
      </c>
      <c r="B10004">
        <v>5.4</v>
      </c>
      <c r="C10004" t="s">
        <v>23</v>
      </c>
    </row>
    <row r="10005" spans="1:3" x14ac:dyDescent="0.45">
      <c r="A10005" t="s">
        <v>5473</v>
      </c>
      <c r="B10005">
        <v>5.0999999999999996</v>
      </c>
      <c r="C10005" t="s">
        <v>565</v>
      </c>
    </row>
    <row r="10006" spans="1:3" x14ac:dyDescent="0.45">
      <c r="A10006" t="s">
        <v>5473</v>
      </c>
      <c r="B10006">
        <v>5.0999999999999996</v>
      </c>
      <c r="C10006" t="s">
        <v>1152</v>
      </c>
    </row>
    <row r="10007" spans="1:3" x14ac:dyDescent="0.45">
      <c r="A10007" t="s">
        <v>5473</v>
      </c>
      <c r="B10007">
        <v>5.0999999999999996</v>
      </c>
      <c r="C10007" t="s">
        <v>6201</v>
      </c>
    </row>
    <row r="10008" spans="1:3" x14ac:dyDescent="0.45">
      <c r="A10008" t="s">
        <v>5473</v>
      </c>
      <c r="B10008">
        <v>5.0999999999999996</v>
      </c>
      <c r="C10008" t="s">
        <v>6205</v>
      </c>
    </row>
    <row r="10009" spans="1:3" x14ac:dyDescent="0.45">
      <c r="A10009" t="s">
        <v>5475</v>
      </c>
      <c r="B10009">
        <v>5.9</v>
      </c>
      <c r="C10009" t="s">
        <v>2124</v>
      </c>
    </row>
    <row r="10010" spans="1:3" x14ac:dyDescent="0.45">
      <c r="A10010" t="s">
        <v>5475</v>
      </c>
      <c r="B10010">
        <v>5.9</v>
      </c>
      <c r="C10010" t="s">
        <v>3302</v>
      </c>
    </row>
    <row r="10011" spans="1:3" x14ac:dyDescent="0.45">
      <c r="A10011" t="s">
        <v>5476</v>
      </c>
      <c r="B10011">
        <v>8.1999999999999993</v>
      </c>
      <c r="C10011" t="s">
        <v>320</v>
      </c>
    </row>
    <row r="10012" spans="1:3" x14ac:dyDescent="0.45">
      <c r="A10012" t="s">
        <v>5476</v>
      </c>
      <c r="B10012">
        <v>8.1999999999999993</v>
      </c>
      <c r="C10012" t="s">
        <v>1152</v>
      </c>
    </row>
    <row r="10013" spans="1:3" x14ac:dyDescent="0.45">
      <c r="A10013" t="s">
        <v>5476</v>
      </c>
      <c r="B10013">
        <v>8.1999999999999993</v>
      </c>
      <c r="C10013" t="s">
        <v>6207</v>
      </c>
    </row>
    <row r="10014" spans="1:3" x14ac:dyDescent="0.45">
      <c r="A10014" t="s">
        <v>5477</v>
      </c>
      <c r="B10014">
        <v>5.3</v>
      </c>
      <c r="C10014" t="s">
        <v>320</v>
      </c>
    </row>
    <row r="10015" spans="1:3" x14ac:dyDescent="0.45">
      <c r="A10015" t="s">
        <v>5477</v>
      </c>
      <c r="B10015">
        <v>5.3</v>
      </c>
      <c r="C10015" t="s">
        <v>565</v>
      </c>
    </row>
    <row r="10016" spans="1:3" x14ac:dyDescent="0.45">
      <c r="A10016" t="s">
        <v>5477</v>
      </c>
      <c r="B10016">
        <v>5.3</v>
      </c>
      <c r="C10016" t="s">
        <v>3824</v>
      </c>
    </row>
    <row r="10017" spans="1:3" x14ac:dyDescent="0.45">
      <c r="A10017" t="s">
        <v>5479</v>
      </c>
      <c r="B10017">
        <v>4.3</v>
      </c>
      <c r="C10017" t="s">
        <v>6199</v>
      </c>
    </row>
    <row r="10018" spans="1:3" x14ac:dyDescent="0.45">
      <c r="A10018" t="s">
        <v>5479</v>
      </c>
      <c r="B10018">
        <v>4.3</v>
      </c>
      <c r="C10018" t="s">
        <v>2124</v>
      </c>
    </row>
    <row r="10019" spans="1:3" x14ac:dyDescent="0.45">
      <c r="A10019" t="s">
        <v>5479</v>
      </c>
      <c r="B10019">
        <v>4.3</v>
      </c>
      <c r="C10019" t="s">
        <v>3302</v>
      </c>
    </row>
    <row r="10020" spans="1:3" x14ac:dyDescent="0.45">
      <c r="A10020" t="s">
        <v>5481</v>
      </c>
      <c r="B10020">
        <v>7.2</v>
      </c>
      <c r="C10020" t="s">
        <v>565</v>
      </c>
    </row>
    <row r="10021" spans="1:3" x14ac:dyDescent="0.45">
      <c r="A10021" t="s">
        <v>5481</v>
      </c>
      <c r="B10021">
        <v>7.2</v>
      </c>
      <c r="C10021" t="s">
        <v>23</v>
      </c>
    </row>
    <row r="10022" spans="1:3" x14ac:dyDescent="0.45">
      <c r="A10022" t="s">
        <v>5481</v>
      </c>
      <c r="B10022">
        <v>7.2</v>
      </c>
      <c r="C10022" t="s">
        <v>6209</v>
      </c>
    </row>
    <row r="10023" spans="1:3" x14ac:dyDescent="0.45">
      <c r="A10023" t="s">
        <v>5483</v>
      </c>
      <c r="B10023">
        <v>5.9</v>
      </c>
      <c r="C10023" t="s">
        <v>451</v>
      </c>
    </row>
    <row r="10024" spans="1:3" x14ac:dyDescent="0.45">
      <c r="A10024" t="s">
        <v>5483</v>
      </c>
      <c r="B10024">
        <v>5.9</v>
      </c>
      <c r="C10024" t="s">
        <v>565</v>
      </c>
    </row>
    <row r="10025" spans="1:3" x14ac:dyDescent="0.45">
      <c r="A10025" t="s">
        <v>5483</v>
      </c>
      <c r="B10025">
        <v>5.9</v>
      </c>
      <c r="C10025" t="s">
        <v>6206</v>
      </c>
    </row>
    <row r="10026" spans="1:3" x14ac:dyDescent="0.45">
      <c r="A10026" t="s">
        <v>5484</v>
      </c>
      <c r="B10026">
        <v>7.9</v>
      </c>
      <c r="C10026" t="s">
        <v>1152</v>
      </c>
    </row>
    <row r="10027" spans="1:3" x14ac:dyDescent="0.45">
      <c r="A10027" t="s">
        <v>5484</v>
      </c>
      <c r="B10027">
        <v>7.9</v>
      </c>
      <c r="C10027" t="s">
        <v>5546</v>
      </c>
    </row>
    <row r="10028" spans="1:3" x14ac:dyDescent="0.45">
      <c r="A10028" t="s">
        <v>5485</v>
      </c>
      <c r="B10028">
        <v>6.5</v>
      </c>
      <c r="C10028" t="s">
        <v>451</v>
      </c>
    </row>
    <row r="10029" spans="1:3" x14ac:dyDescent="0.45">
      <c r="A10029" t="s">
        <v>5485</v>
      </c>
      <c r="B10029">
        <v>6.5</v>
      </c>
      <c r="C10029" t="s">
        <v>6199</v>
      </c>
    </row>
    <row r="10030" spans="1:3" x14ac:dyDescent="0.45">
      <c r="A10030" t="s">
        <v>5485</v>
      </c>
      <c r="B10030">
        <v>6.5</v>
      </c>
      <c r="C10030" t="s">
        <v>2124</v>
      </c>
    </row>
    <row r="10031" spans="1:3" x14ac:dyDescent="0.45">
      <c r="A10031" t="s">
        <v>5485</v>
      </c>
      <c r="B10031">
        <v>6.5</v>
      </c>
      <c r="C10031" t="s">
        <v>3824</v>
      </c>
    </row>
    <row r="10032" spans="1:3" x14ac:dyDescent="0.45">
      <c r="A10032" t="s">
        <v>5485</v>
      </c>
      <c r="B10032">
        <v>6.5</v>
      </c>
      <c r="C10032" t="s">
        <v>3302</v>
      </c>
    </row>
    <row r="10033" spans="1:3" x14ac:dyDescent="0.45">
      <c r="A10033" t="s">
        <v>5487</v>
      </c>
      <c r="B10033">
        <v>7</v>
      </c>
      <c r="C10033" t="s">
        <v>565</v>
      </c>
    </row>
    <row r="10034" spans="1:3" x14ac:dyDescent="0.45">
      <c r="A10034" t="s">
        <v>5487</v>
      </c>
      <c r="B10034">
        <v>7</v>
      </c>
      <c r="C10034" t="s">
        <v>1152</v>
      </c>
    </row>
    <row r="10035" spans="1:3" x14ac:dyDescent="0.45">
      <c r="A10035" t="s">
        <v>5489</v>
      </c>
      <c r="B10035">
        <v>6.9</v>
      </c>
      <c r="C10035" t="s">
        <v>565</v>
      </c>
    </row>
    <row r="10036" spans="1:3" x14ac:dyDescent="0.45">
      <c r="A10036" t="s">
        <v>5489</v>
      </c>
      <c r="B10036">
        <v>6.9</v>
      </c>
      <c r="C10036" t="s">
        <v>1152</v>
      </c>
    </row>
    <row r="10037" spans="1:3" x14ac:dyDescent="0.45">
      <c r="A10037" t="s">
        <v>5491</v>
      </c>
      <c r="B10037">
        <v>4.4000000000000004</v>
      </c>
      <c r="C10037" t="s">
        <v>565</v>
      </c>
    </row>
    <row r="10038" spans="1:3" x14ac:dyDescent="0.45">
      <c r="A10038" t="s">
        <v>5491</v>
      </c>
      <c r="B10038">
        <v>4.4000000000000004</v>
      </c>
      <c r="C10038" t="s">
        <v>5546</v>
      </c>
    </row>
    <row r="10039" spans="1:3" x14ac:dyDescent="0.45">
      <c r="A10039" t="s">
        <v>5493</v>
      </c>
      <c r="B10039">
        <v>6</v>
      </c>
      <c r="C10039" t="s">
        <v>6206</v>
      </c>
    </row>
    <row r="10040" spans="1:3" x14ac:dyDescent="0.45">
      <c r="A10040" t="s">
        <v>5493</v>
      </c>
      <c r="B10040">
        <v>6</v>
      </c>
      <c r="C10040" t="s">
        <v>1152</v>
      </c>
    </row>
    <row r="10041" spans="1:3" x14ac:dyDescent="0.45">
      <c r="A10041" t="s">
        <v>5493</v>
      </c>
      <c r="B10041">
        <v>6</v>
      </c>
      <c r="C10041" t="s">
        <v>6204</v>
      </c>
    </row>
    <row r="10042" spans="1:3" x14ac:dyDescent="0.45">
      <c r="A10042" t="s">
        <v>5493</v>
      </c>
      <c r="B10042">
        <v>6</v>
      </c>
      <c r="C10042" t="s">
        <v>5546</v>
      </c>
    </row>
    <row r="10043" spans="1:3" x14ac:dyDescent="0.45">
      <c r="A10043" t="s">
        <v>5495</v>
      </c>
      <c r="B10043">
        <v>5.3</v>
      </c>
      <c r="C10043" t="s">
        <v>6199</v>
      </c>
    </row>
    <row r="10044" spans="1:3" x14ac:dyDescent="0.45">
      <c r="A10044" t="s">
        <v>5495</v>
      </c>
      <c r="B10044">
        <v>5.3</v>
      </c>
      <c r="C10044" t="s">
        <v>2124</v>
      </c>
    </row>
    <row r="10045" spans="1:3" x14ac:dyDescent="0.45">
      <c r="A10045" t="s">
        <v>5497</v>
      </c>
      <c r="B10045">
        <v>5.3</v>
      </c>
      <c r="C10045" t="s">
        <v>565</v>
      </c>
    </row>
    <row r="10046" spans="1:3" x14ac:dyDescent="0.45">
      <c r="A10046" t="s">
        <v>5497</v>
      </c>
      <c r="B10046">
        <v>5.3</v>
      </c>
      <c r="C10046" t="s">
        <v>6206</v>
      </c>
    </row>
    <row r="10047" spans="1:3" x14ac:dyDescent="0.45">
      <c r="A10047" t="s">
        <v>5499</v>
      </c>
      <c r="B10047">
        <v>7.1</v>
      </c>
      <c r="C10047" t="s">
        <v>1152</v>
      </c>
    </row>
    <row r="10048" spans="1:3" x14ac:dyDescent="0.45">
      <c r="A10048" t="s">
        <v>5501</v>
      </c>
      <c r="B10048">
        <v>5.4</v>
      </c>
      <c r="C10048" t="s">
        <v>565</v>
      </c>
    </row>
    <row r="10049" spans="1:3" x14ac:dyDescent="0.45">
      <c r="A10049" t="s">
        <v>5501</v>
      </c>
      <c r="B10049">
        <v>5.4</v>
      </c>
      <c r="C10049" t="s">
        <v>6206</v>
      </c>
    </row>
    <row r="10050" spans="1:3" x14ac:dyDescent="0.45">
      <c r="A10050" t="s">
        <v>5501</v>
      </c>
      <c r="B10050">
        <v>5.4</v>
      </c>
      <c r="C10050" t="s">
        <v>3302</v>
      </c>
    </row>
    <row r="10051" spans="1:3" x14ac:dyDescent="0.45">
      <c r="A10051" t="s">
        <v>5502</v>
      </c>
      <c r="B10051">
        <v>6.9</v>
      </c>
      <c r="C10051" t="s">
        <v>6208</v>
      </c>
    </row>
    <row r="10052" spans="1:3" x14ac:dyDescent="0.45">
      <c r="A10052" t="s">
        <v>5502</v>
      </c>
      <c r="B10052">
        <v>6.9</v>
      </c>
      <c r="C10052" t="s">
        <v>1152</v>
      </c>
    </row>
    <row r="10053" spans="1:3" x14ac:dyDescent="0.45">
      <c r="A10053" t="s">
        <v>5503</v>
      </c>
      <c r="B10053">
        <v>7.3</v>
      </c>
      <c r="C10053" t="s">
        <v>6206</v>
      </c>
    </row>
    <row r="10054" spans="1:3" x14ac:dyDescent="0.45">
      <c r="A10054" t="s">
        <v>5503</v>
      </c>
      <c r="B10054">
        <v>7.3</v>
      </c>
      <c r="C10054" t="s">
        <v>1152</v>
      </c>
    </row>
    <row r="10055" spans="1:3" x14ac:dyDescent="0.45">
      <c r="A10055" t="s">
        <v>5505</v>
      </c>
      <c r="B10055">
        <v>7.8</v>
      </c>
      <c r="C10055" t="s">
        <v>565</v>
      </c>
    </row>
    <row r="10056" spans="1:3" x14ac:dyDescent="0.45">
      <c r="A10056" t="s">
        <v>5505</v>
      </c>
      <c r="B10056">
        <v>7.8</v>
      </c>
      <c r="C10056" t="s">
        <v>1152</v>
      </c>
    </row>
    <row r="10057" spans="1:3" x14ac:dyDescent="0.45">
      <c r="A10057" t="s">
        <v>5506</v>
      </c>
      <c r="B10057">
        <v>6.6</v>
      </c>
      <c r="C10057" t="s">
        <v>565</v>
      </c>
    </row>
    <row r="10058" spans="1:3" x14ac:dyDescent="0.45">
      <c r="A10058" t="s">
        <v>5506</v>
      </c>
      <c r="B10058">
        <v>6.6</v>
      </c>
      <c r="C10058" t="s">
        <v>23</v>
      </c>
    </row>
    <row r="10059" spans="1:3" x14ac:dyDescent="0.45">
      <c r="A10059" t="s">
        <v>5508</v>
      </c>
      <c r="B10059">
        <v>5.4</v>
      </c>
      <c r="C10059" t="s">
        <v>565</v>
      </c>
    </row>
    <row r="10060" spans="1:3" x14ac:dyDescent="0.45">
      <c r="A10060" t="s">
        <v>5508</v>
      </c>
      <c r="B10060">
        <v>5.4</v>
      </c>
      <c r="C10060" t="s">
        <v>1152</v>
      </c>
    </row>
    <row r="10061" spans="1:3" x14ac:dyDescent="0.45">
      <c r="A10061" t="s">
        <v>5508</v>
      </c>
      <c r="B10061">
        <v>5.4</v>
      </c>
      <c r="C10061" t="s">
        <v>2124</v>
      </c>
    </row>
    <row r="10062" spans="1:3" x14ac:dyDescent="0.45">
      <c r="A10062" t="s">
        <v>5509</v>
      </c>
      <c r="B10062">
        <v>8.4</v>
      </c>
      <c r="C10062" t="s">
        <v>1152</v>
      </c>
    </row>
    <row r="10063" spans="1:3" x14ac:dyDescent="0.45">
      <c r="A10063" t="s">
        <v>5509</v>
      </c>
      <c r="B10063">
        <v>8.4</v>
      </c>
      <c r="C10063" t="s">
        <v>6203</v>
      </c>
    </row>
    <row r="10064" spans="1:3" x14ac:dyDescent="0.45">
      <c r="A10064" t="s">
        <v>5509</v>
      </c>
      <c r="B10064">
        <v>8.4</v>
      </c>
      <c r="C10064" t="s">
        <v>3302</v>
      </c>
    </row>
    <row r="10065" spans="1:3" x14ac:dyDescent="0.45">
      <c r="A10065" t="s">
        <v>5511</v>
      </c>
      <c r="B10065">
        <v>6.3</v>
      </c>
      <c r="C10065" t="s">
        <v>1152</v>
      </c>
    </row>
    <row r="10066" spans="1:3" x14ac:dyDescent="0.45">
      <c r="A10066" t="s">
        <v>5511</v>
      </c>
      <c r="B10066">
        <v>6.3</v>
      </c>
      <c r="C10066" t="s">
        <v>6201</v>
      </c>
    </row>
    <row r="10067" spans="1:3" x14ac:dyDescent="0.45">
      <c r="A10067" t="s">
        <v>5513</v>
      </c>
      <c r="B10067">
        <v>6.1</v>
      </c>
      <c r="C10067" t="s">
        <v>451</v>
      </c>
    </row>
    <row r="10068" spans="1:3" x14ac:dyDescent="0.45">
      <c r="A10068" t="s">
        <v>5513</v>
      </c>
      <c r="B10068">
        <v>6.1</v>
      </c>
      <c r="C10068" t="s">
        <v>565</v>
      </c>
    </row>
    <row r="10069" spans="1:3" x14ac:dyDescent="0.45">
      <c r="A10069" t="s">
        <v>5513</v>
      </c>
      <c r="B10069">
        <v>6.1</v>
      </c>
      <c r="C10069" t="s">
        <v>3302</v>
      </c>
    </row>
    <row r="10070" spans="1:3" x14ac:dyDescent="0.45">
      <c r="A10070" t="s">
        <v>5515</v>
      </c>
      <c r="B10070">
        <v>5</v>
      </c>
      <c r="C10070" t="s">
        <v>451</v>
      </c>
    </row>
    <row r="10071" spans="1:3" x14ac:dyDescent="0.45">
      <c r="A10071" t="s">
        <v>5515</v>
      </c>
      <c r="B10071">
        <v>5</v>
      </c>
      <c r="C10071" t="s">
        <v>565</v>
      </c>
    </row>
    <row r="10072" spans="1:3" x14ac:dyDescent="0.45">
      <c r="A10072" t="s">
        <v>5519</v>
      </c>
      <c r="B10072">
        <v>5.3</v>
      </c>
      <c r="C10072" t="s">
        <v>565</v>
      </c>
    </row>
    <row r="10073" spans="1:3" x14ac:dyDescent="0.45">
      <c r="A10073" t="s">
        <v>5519</v>
      </c>
      <c r="B10073">
        <v>5.3</v>
      </c>
      <c r="C10073" t="s">
        <v>5546</v>
      </c>
    </row>
    <row r="10074" spans="1:3" x14ac:dyDescent="0.45">
      <c r="A10074" t="s">
        <v>5520</v>
      </c>
      <c r="B10074">
        <v>5.3</v>
      </c>
      <c r="C10074" t="s">
        <v>565</v>
      </c>
    </row>
    <row r="10075" spans="1:3" x14ac:dyDescent="0.45">
      <c r="A10075" t="s">
        <v>5521</v>
      </c>
      <c r="B10075">
        <v>7.4</v>
      </c>
      <c r="C10075" t="s">
        <v>565</v>
      </c>
    </row>
    <row r="10076" spans="1:3" x14ac:dyDescent="0.45">
      <c r="A10076" t="s">
        <v>5521</v>
      </c>
      <c r="B10076">
        <v>7.4</v>
      </c>
      <c r="C10076" t="s">
        <v>1152</v>
      </c>
    </row>
    <row r="10077" spans="1:3" x14ac:dyDescent="0.45">
      <c r="A10077" t="s">
        <v>5521</v>
      </c>
      <c r="B10077">
        <v>7.4</v>
      </c>
      <c r="C10077" t="s">
        <v>5546</v>
      </c>
    </row>
    <row r="10078" spans="1:3" x14ac:dyDescent="0.45">
      <c r="A10078" t="s">
        <v>5521</v>
      </c>
      <c r="B10078">
        <v>7.4</v>
      </c>
      <c r="C10078" t="s">
        <v>6205</v>
      </c>
    </row>
    <row r="10079" spans="1:3" x14ac:dyDescent="0.45">
      <c r="A10079" t="s">
        <v>5523</v>
      </c>
      <c r="B10079">
        <v>5.9</v>
      </c>
      <c r="C10079" t="s">
        <v>1152</v>
      </c>
    </row>
    <row r="10080" spans="1:3" x14ac:dyDescent="0.45">
      <c r="A10080" t="s">
        <v>5523</v>
      </c>
      <c r="B10080">
        <v>5.9</v>
      </c>
      <c r="C10080" t="s">
        <v>6204</v>
      </c>
    </row>
    <row r="10081" spans="1:3" x14ac:dyDescent="0.45">
      <c r="A10081" t="s">
        <v>5523</v>
      </c>
      <c r="B10081">
        <v>5.9</v>
      </c>
      <c r="C10081" t="s">
        <v>6207</v>
      </c>
    </row>
    <row r="10082" spans="1:3" x14ac:dyDescent="0.45">
      <c r="A10082" t="s">
        <v>5525</v>
      </c>
      <c r="B10082">
        <v>4.0999999999999996</v>
      </c>
      <c r="C10082" t="s">
        <v>2124</v>
      </c>
    </row>
    <row r="10083" spans="1:3" x14ac:dyDescent="0.45">
      <c r="A10083" t="s">
        <v>5525</v>
      </c>
      <c r="B10083">
        <v>4.0999999999999996</v>
      </c>
      <c r="C10083" t="s">
        <v>3302</v>
      </c>
    </row>
    <row r="10084" spans="1:3" x14ac:dyDescent="0.45">
      <c r="A10084" t="s">
        <v>5526</v>
      </c>
      <c r="B10084">
        <v>6.7</v>
      </c>
      <c r="C10084" t="s">
        <v>565</v>
      </c>
    </row>
    <row r="10085" spans="1:3" x14ac:dyDescent="0.45">
      <c r="A10085" t="s">
        <v>5526</v>
      </c>
      <c r="B10085">
        <v>6.7</v>
      </c>
      <c r="C10085" t="s">
        <v>1152</v>
      </c>
    </row>
    <row r="10086" spans="1:3" x14ac:dyDescent="0.45">
      <c r="A10086" t="s">
        <v>5527</v>
      </c>
      <c r="B10086">
        <v>5.8</v>
      </c>
      <c r="C10086" t="s">
        <v>1152</v>
      </c>
    </row>
    <row r="10087" spans="1:3" x14ac:dyDescent="0.45">
      <c r="A10087" t="s">
        <v>5527</v>
      </c>
      <c r="B10087">
        <v>5.8</v>
      </c>
      <c r="C10087" t="s">
        <v>3824</v>
      </c>
    </row>
    <row r="10088" spans="1:3" x14ac:dyDescent="0.45">
      <c r="A10088" t="s">
        <v>5527</v>
      </c>
      <c r="B10088">
        <v>5.8</v>
      </c>
      <c r="C10088" t="s">
        <v>3302</v>
      </c>
    </row>
    <row r="10089" spans="1:3" x14ac:dyDescent="0.45">
      <c r="A10089" t="s">
        <v>5529</v>
      </c>
      <c r="B10089">
        <v>5.9</v>
      </c>
      <c r="C10089" t="s">
        <v>1152</v>
      </c>
    </row>
    <row r="10090" spans="1:3" x14ac:dyDescent="0.45">
      <c r="A10090" t="s">
        <v>5531</v>
      </c>
      <c r="B10090">
        <v>8</v>
      </c>
      <c r="C10090" t="s">
        <v>1152</v>
      </c>
    </row>
    <row r="10091" spans="1:3" x14ac:dyDescent="0.45">
      <c r="A10091" t="s">
        <v>5533</v>
      </c>
      <c r="B10091">
        <v>6.5</v>
      </c>
      <c r="C10091" t="s">
        <v>565</v>
      </c>
    </row>
    <row r="10092" spans="1:3" x14ac:dyDescent="0.45">
      <c r="A10092" t="s">
        <v>5533</v>
      </c>
      <c r="B10092">
        <v>6.5</v>
      </c>
      <c r="C10092" t="s">
        <v>5546</v>
      </c>
    </row>
    <row r="10093" spans="1:3" x14ac:dyDescent="0.45">
      <c r="A10093" t="s">
        <v>5535</v>
      </c>
      <c r="B10093">
        <v>6.4</v>
      </c>
      <c r="C10093" t="s">
        <v>23</v>
      </c>
    </row>
    <row r="10094" spans="1:3" x14ac:dyDescent="0.45">
      <c r="A10094" t="s">
        <v>5536</v>
      </c>
      <c r="B10094">
        <v>6.8</v>
      </c>
      <c r="C10094" t="s">
        <v>2124</v>
      </c>
    </row>
    <row r="10095" spans="1:3" x14ac:dyDescent="0.45">
      <c r="A10095" t="s">
        <v>5537</v>
      </c>
      <c r="B10095">
        <v>7.4</v>
      </c>
      <c r="C10095" t="s">
        <v>6206</v>
      </c>
    </row>
    <row r="10096" spans="1:3" x14ac:dyDescent="0.45">
      <c r="A10096" t="s">
        <v>5537</v>
      </c>
      <c r="B10096">
        <v>7.4</v>
      </c>
      <c r="C10096" t="s">
        <v>1152</v>
      </c>
    </row>
    <row r="10097" spans="1:3" x14ac:dyDescent="0.45">
      <c r="A10097" t="s">
        <v>5537</v>
      </c>
      <c r="B10097">
        <v>7.4</v>
      </c>
      <c r="C10097" t="s">
        <v>6209</v>
      </c>
    </row>
    <row r="10098" spans="1:3" x14ac:dyDescent="0.45">
      <c r="A10098" t="s">
        <v>5538</v>
      </c>
      <c r="B10098">
        <v>8.3000000000000007</v>
      </c>
      <c r="C10098" t="s">
        <v>565</v>
      </c>
    </row>
    <row r="10099" spans="1:3" x14ac:dyDescent="0.45">
      <c r="A10099" t="s">
        <v>5538</v>
      </c>
      <c r="B10099">
        <v>8.3000000000000007</v>
      </c>
      <c r="C10099" t="s">
        <v>6209</v>
      </c>
    </row>
    <row r="10100" spans="1:3" x14ac:dyDescent="0.45">
      <c r="A10100" t="s">
        <v>5538</v>
      </c>
      <c r="B10100">
        <v>8.3000000000000007</v>
      </c>
      <c r="C10100" t="s">
        <v>5546</v>
      </c>
    </row>
    <row r="10101" spans="1:3" x14ac:dyDescent="0.45">
      <c r="A10101" t="s">
        <v>5540</v>
      </c>
      <c r="B10101">
        <v>5.3</v>
      </c>
      <c r="C10101" t="s">
        <v>2124</v>
      </c>
    </row>
    <row r="10102" spans="1:3" x14ac:dyDescent="0.45">
      <c r="A10102" t="s">
        <v>5541</v>
      </c>
      <c r="B10102">
        <v>8.1</v>
      </c>
      <c r="C10102" t="s">
        <v>320</v>
      </c>
    </row>
    <row r="10103" spans="1:3" x14ac:dyDescent="0.45">
      <c r="A10103" t="s">
        <v>5541</v>
      </c>
      <c r="B10103">
        <v>8.1</v>
      </c>
      <c r="C10103" t="s">
        <v>6201</v>
      </c>
    </row>
    <row r="10104" spans="1:3" x14ac:dyDescent="0.45">
      <c r="A10104" t="s">
        <v>5541</v>
      </c>
      <c r="B10104">
        <v>8.1</v>
      </c>
      <c r="C10104" t="s">
        <v>6199</v>
      </c>
    </row>
    <row r="10105" spans="1:3" x14ac:dyDescent="0.45">
      <c r="A10105" t="s">
        <v>5541</v>
      </c>
      <c r="B10105">
        <v>8.1</v>
      </c>
      <c r="C10105" t="s">
        <v>6202</v>
      </c>
    </row>
    <row r="10106" spans="1:3" x14ac:dyDescent="0.45">
      <c r="A10106" t="s">
        <v>5542</v>
      </c>
      <c r="B10106">
        <v>8</v>
      </c>
      <c r="C10106" t="s">
        <v>565</v>
      </c>
    </row>
    <row r="10107" spans="1:3" x14ac:dyDescent="0.45">
      <c r="A10107" t="s">
        <v>5543</v>
      </c>
      <c r="B10107">
        <v>5.7</v>
      </c>
      <c r="C10107" t="s">
        <v>2124</v>
      </c>
    </row>
    <row r="10108" spans="1:3" x14ac:dyDescent="0.45">
      <c r="A10108" t="s">
        <v>5545</v>
      </c>
      <c r="B10108">
        <v>7.1</v>
      </c>
      <c r="C10108" t="s">
        <v>1152</v>
      </c>
    </row>
    <row r="10109" spans="1:3" x14ac:dyDescent="0.45">
      <c r="A10109" t="s">
        <v>5547</v>
      </c>
      <c r="B10109">
        <v>7.8</v>
      </c>
      <c r="C10109" t="s">
        <v>565</v>
      </c>
    </row>
    <row r="10110" spans="1:3" x14ac:dyDescent="0.45">
      <c r="A10110" t="s">
        <v>5547</v>
      </c>
      <c r="B10110">
        <v>7.8</v>
      </c>
      <c r="C10110" t="s">
        <v>4585</v>
      </c>
    </row>
    <row r="10111" spans="1:3" x14ac:dyDescent="0.45">
      <c r="A10111" t="s">
        <v>5548</v>
      </c>
      <c r="B10111">
        <v>5.9</v>
      </c>
      <c r="C10111" t="s">
        <v>2124</v>
      </c>
    </row>
    <row r="10112" spans="1:3" x14ac:dyDescent="0.45">
      <c r="A10112" t="s">
        <v>5548</v>
      </c>
      <c r="B10112">
        <v>5.9</v>
      </c>
      <c r="C10112" t="s">
        <v>3302</v>
      </c>
    </row>
    <row r="10113" spans="1:3" x14ac:dyDescent="0.45">
      <c r="A10113" t="s">
        <v>5550</v>
      </c>
      <c r="B10113">
        <v>7.8</v>
      </c>
      <c r="C10113" t="s">
        <v>1152</v>
      </c>
    </row>
    <row r="10114" spans="1:3" x14ac:dyDescent="0.45">
      <c r="A10114" t="s">
        <v>5550</v>
      </c>
      <c r="B10114">
        <v>7.8</v>
      </c>
      <c r="C10114" t="s">
        <v>5546</v>
      </c>
    </row>
    <row r="10115" spans="1:3" x14ac:dyDescent="0.45">
      <c r="A10115" t="s">
        <v>5552</v>
      </c>
      <c r="B10115">
        <v>6</v>
      </c>
      <c r="C10115" t="s">
        <v>565</v>
      </c>
    </row>
    <row r="10116" spans="1:3" x14ac:dyDescent="0.45">
      <c r="A10116" t="s">
        <v>5552</v>
      </c>
      <c r="B10116">
        <v>6</v>
      </c>
      <c r="C10116" t="s">
        <v>6205</v>
      </c>
    </row>
    <row r="10117" spans="1:3" x14ac:dyDescent="0.45">
      <c r="A10117" t="s">
        <v>5554</v>
      </c>
      <c r="B10117">
        <v>7.2</v>
      </c>
      <c r="C10117" t="s">
        <v>2124</v>
      </c>
    </row>
    <row r="10118" spans="1:3" x14ac:dyDescent="0.45">
      <c r="A10118" t="s">
        <v>5554</v>
      </c>
      <c r="B10118">
        <v>7.2</v>
      </c>
      <c r="C10118" t="s">
        <v>6203</v>
      </c>
    </row>
    <row r="10119" spans="1:3" x14ac:dyDescent="0.45">
      <c r="A10119" t="s">
        <v>5554</v>
      </c>
      <c r="B10119">
        <v>7.2</v>
      </c>
      <c r="C10119" t="s">
        <v>3824</v>
      </c>
    </row>
    <row r="10120" spans="1:3" x14ac:dyDescent="0.45">
      <c r="A10120" t="s">
        <v>5554</v>
      </c>
      <c r="B10120">
        <v>7.2</v>
      </c>
      <c r="C10120" t="s">
        <v>3302</v>
      </c>
    </row>
    <row r="10121" spans="1:3" x14ac:dyDescent="0.45">
      <c r="A10121" t="s">
        <v>5555</v>
      </c>
      <c r="B10121">
        <v>5.0999999999999996</v>
      </c>
      <c r="C10121" t="s">
        <v>565</v>
      </c>
    </row>
    <row r="10122" spans="1:3" x14ac:dyDescent="0.45">
      <c r="A10122" t="s">
        <v>5555</v>
      </c>
      <c r="B10122">
        <v>5.0999999999999996</v>
      </c>
      <c r="C10122" t="s">
        <v>6199</v>
      </c>
    </row>
    <row r="10123" spans="1:3" x14ac:dyDescent="0.45">
      <c r="A10123" t="s">
        <v>5557</v>
      </c>
      <c r="B10123">
        <v>5.0999999999999996</v>
      </c>
      <c r="C10123" t="s">
        <v>23</v>
      </c>
    </row>
    <row r="10124" spans="1:3" x14ac:dyDescent="0.45">
      <c r="A10124" t="s">
        <v>5558</v>
      </c>
      <c r="B10124">
        <v>6.9</v>
      </c>
      <c r="C10124" t="s">
        <v>565</v>
      </c>
    </row>
    <row r="10125" spans="1:3" x14ac:dyDescent="0.45">
      <c r="A10125" t="s">
        <v>5558</v>
      </c>
      <c r="B10125">
        <v>6.9</v>
      </c>
      <c r="C10125" t="s">
        <v>1152</v>
      </c>
    </row>
    <row r="10126" spans="1:3" x14ac:dyDescent="0.45">
      <c r="A10126" t="s">
        <v>5558</v>
      </c>
      <c r="B10126">
        <v>6.9</v>
      </c>
      <c r="C10126" t="s">
        <v>6209</v>
      </c>
    </row>
    <row r="10127" spans="1:3" x14ac:dyDescent="0.45">
      <c r="A10127" t="s">
        <v>5560</v>
      </c>
      <c r="B10127">
        <v>4.5999999999999996</v>
      </c>
      <c r="C10127" t="s">
        <v>2124</v>
      </c>
    </row>
    <row r="10128" spans="1:3" x14ac:dyDescent="0.45">
      <c r="A10128" t="s">
        <v>5560</v>
      </c>
      <c r="B10128">
        <v>4.5999999999999996</v>
      </c>
      <c r="C10128" t="s">
        <v>6203</v>
      </c>
    </row>
    <row r="10129" spans="1:3" x14ac:dyDescent="0.45">
      <c r="A10129" t="s">
        <v>5560</v>
      </c>
      <c r="B10129">
        <v>4.5999999999999996</v>
      </c>
      <c r="C10129" t="s">
        <v>3824</v>
      </c>
    </row>
    <row r="10130" spans="1:3" x14ac:dyDescent="0.45">
      <c r="A10130" t="s">
        <v>5562</v>
      </c>
      <c r="B10130">
        <v>6.7</v>
      </c>
      <c r="C10130" t="s">
        <v>565</v>
      </c>
    </row>
    <row r="10131" spans="1:3" x14ac:dyDescent="0.45">
      <c r="A10131" t="s">
        <v>5562</v>
      </c>
      <c r="B10131">
        <v>6.7</v>
      </c>
      <c r="C10131" t="s">
        <v>23</v>
      </c>
    </row>
    <row r="10132" spans="1:3" x14ac:dyDescent="0.45">
      <c r="A10132" t="s">
        <v>5563</v>
      </c>
      <c r="B10132">
        <v>7.1</v>
      </c>
      <c r="C10132" t="s">
        <v>1152</v>
      </c>
    </row>
    <row r="10133" spans="1:3" x14ac:dyDescent="0.45">
      <c r="A10133" t="s">
        <v>5564</v>
      </c>
      <c r="B10133">
        <v>7.6</v>
      </c>
      <c r="C10133" t="s">
        <v>565</v>
      </c>
    </row>
    <row r="10134" spans="1:3" x14ac:dyDescent="0.45">
      <c r="A10134" t="s">
        <v>5564</v>
      </c>
      <c r="B10134">
        <v>7.6</v>
      </c>
      <c r="C10134" t="s">
        <v>1152</v>
      </c>
    </row>
    <row r="10135" spans="1:3" x14ac:dyDescent="0.45">
      <c r="A10135" t="s">
        <v>5564</v>
      </c>
      <c r="B10135">
        <v>7.6</v>
      </c>
      <c r="C10135" t="s">
        <v>5546</v>
      </c>
    </row>
    <row r="10136" spans="1:3" x14ac:dyDescent="0.45">
      <c r="A10136" t="s">
        <v>5565</v>
      </c>
      <c r="B10136">
        <v>8.1</v>
      </c>
      <c r="C10136" t="s">
        <v>1152</v>
      </c>
    </row>
    <row r="10137" spans="1:3" x14ac:dyDescent="0.45">
      <c r="A10137" t="s">
        <v>5565</v>
      </c>
      <c r="B10137">
        <v>8.1</v>
      </c>
      <c r="C10137" t="s">
        <v>5546</v>
      </c>
    </row>
    <row r="10138" spans="1:3" x14ac:dyDescent="0.45">
      <c r="A10138" t="s">
        <v>5568</v>
      </c>
      <c r="B10138">
        <v>7</v>
      </c>
      <c r="C10138" t="s">
        <v>1152</v>
      </c>
    </row>
    <row r="10139" spans="1:3" x14ac:dyDescent="0.45">
      <c r="A10139" t="s">
        <v>5570</v>
      </c>
      <c r="B10139">
        <v>7.1</v>
      </c>
      <c r="C10139" t="s">
        <v>565</v>
      </c>
    </row>
    <row r="10140" spans="1:3" x14ac:dyDescent="0.45">
      <c r="A10140" t="s">
        <v>5570</v>
      </c>
      <c r="B10140">
        <v>7.1</v>
      </c>
      <c r="C10140" t="s">
        <v>6206</v>
      </c>
    </row>
    <row r="10141" spans="1:3" x14ac:dyDescent="0.45">
      <c r="A10141" t="s">
        <v>5570</v>
      </c>
      <c r="B10141">
        <v>7.1</v>
      </c>
      <c r="C10141" t="s">
        <v>1152</v>
      </c>
    </row>
    <row r="10142" spans="1:3" x14ac:dyDescent="0.45">
      <c r="A10142" t="s">
        <v>5570</v>
      </c>
      <c r="B10142">
        <v>7.1</v>
      </c>
      <c r="C10142" t="s">
        <v>3824</v>
      </c>
    </row>
    <row r="10143" spans="1:3" x14ac:dyDescent="0.45">
      <c r="A10143" t="s">
        <v>5572</v>
      </c>
      <c r="B10143">
        <v>7.6</v>
      </c>
      <c r="C10143" t="s">
        <v>1152</v>
      </c>
    </row>
    <row r="10144" spans="1:3" x14ac:dyDescent="0.45">
      <c r="A10144" t="s">
        <v>5572</v>
      </c>
      <c r="B10144">
        <v>7.6</v>
      </c>
      <c r="C10144" t="s">
        <v>5546</v>
      </c>
    </row>
    <row r="10145" spans="1:3" x14ac:dyDescent="0.45">
      <c r="A10145" t="s">
        <v>5574</v>
      </c>
      <c r="B10145">
        <v>7.1</v>
      </c>
      <c r="C10145" t="s">
        <v>565</v>
      </c>
    </row>
    <row r="10146" spans="1:3" x14ac:dyDescent="0.45">
      <c r="A10146" t="s">
        <v>5574</v>
      </c>
      <c r="B10146">
        <v>7.1</v>
      </c>
      <c r="C10146" t="s">
        <v>1152</v>
      </c>
    </row>
    <row r="10147" spans="1:3" x14ac:dyDescent="0.45">
      <c r="A10147" t="s">
        <v>5574</v>
      </c>
      <c r="B10147">
        <v>7.1</v>
      </c>
      <c r="C10147" t="s">
        <v>5546</v>
      </c>
    </row>
    <row r="10148" spans="1:3" x14ac:dyDescent="0.45">
      <c r="A10148" t="s">
        <v>5576</v>
      </c>
      <c r="B10148">
        <v>7.1</v>
      </c>
      <c r="C10148" t="s">
        <v>565</v>
      </c>
    </row>
    <row r="10149" spans="1:3" x14ac:dyDescent="0.45">
      <c r="A10149" t="s">
        <v>5576</v>
      </c>
      <c r="B10149">
        <v>7.1</v>
      </c>
      <c r="C10149" t="s">
        <v>6201</v>
      </c>
    </row>
    <row r="10150" spans="1:3" x14ac:dyDescent="0.45">
      <c r="A10150" t="s">
        <v>5576</v>
      </c>
      <c r="B10150">
        <v>7.1</v>
      </c>
      <c r="C10150" t="s">
        <v>6202</v>
      </c>
    </row>
    <row r="10151" spans="1:3" x14ac:dyDescent="0.45">
      <c r="A10151" t="s">
        <v>5576</v>
      </c>
      <c r="B10151">
        <v>7.1</v>
      </c>
      <c r="C10151" t="s">
        <v>5546</v>
      </c>
    </row>
    <row r="10152" spans="1:3" x14ac:dyDescent="0.45">
      <c r="A10152" t="s">
        <v>5576</v>
      </c>
      <c r="B10152">
        <v>7.1</v>
      </c>
      <c r="C10152" t="s">
        <v>6210</v>
      </c>
    </row>
    <row r="10153" spans="1:3" x14ac:dyDescent="0.45">
      <c r="A10153" t="s">
        <v>5578</v>
      </c>
      <c r="B10153">
        <v>7.7</v>
      </c>
      <c r="C10153" t="s">
        <v>565</v>
      </c>
    </row>
    <row r="10154" spans="1:3" x14ac:dyDescent="0.45">
      <c r="A10154" t="s">
        <v>5578</v>
      </c>
      <c r="B10154">
        <v>7.7</v>
      </c>
      <c r="C10154" t="s">
        <v>23</v>
      </c>
    </row>
    <row r="10155" spans="1:3" x14ac:dyDescent="0.45">
      <c r="A10155" t="s">
        <v>5578</v>
      </c>
      <c r="B10155">
        <v>7.7</v>
      </c>
      <c r="C10155" t="s">
        <v>6207</v>
      </c>
    </row>
    <row r="10156" spans="1:3" x14ac:dyDescent="0.45">
      <c r="A10156" t="s">
        <v>5580</v>
      </c>
      <c r="B10156">
        <v>7.6</v>
      </c>
      <c r="C10156" t="s">
        <v>23</v>
      </c>
    </row>
    <row r="10157" spans="1:3" x14ac:dyDescent="0.45">
      <c r="A10157" t="s">
        <v>5582</v>
      </c>
      <c r="B10157">
        <v>6.6</v>
      </c>
      <c r="C10157" t="s">
        <v>1152</v>
      </c>
    </row>
    <row r="10158" spans="1:3" x14ac:dyDescent="0.45">
      <c r="A10158" t="s">
        <v>5584</v>
      </c>
      <c r="B10158">
        <v>5.7</v>
      </c>
      <c r="C10158" t="s">
        <v>565</v>
      </c>
    </row>
    <row r="10159" spans="1:3" x14ac:dyDescent="0.45">
      <c r="A10159" t="s">
        <v>5584</v>
      </c>
      <c r="B10159">
        <v>5.7</v>
      </c>
      <c r="C10159" t="s">
        <v>1152</v>
      </c>
    </row>
    <row r="10160" spans="1:3" x14ac:dyDescent="0.45">
      <c r="A10160" t="s">
        <v>5584</v>
      </c>
      <c r="B10160">
        <v>5.7</v>
      </c>
      <c r="C10160" t="s">
        <v>6201</v>
      </c>
    </row>
    <row r="10161" spans="1:3" x14ac:dyDescent="0.45">
      <c r="A10161" t="s">
        <v>5586</v>
      </c>
      <c r="B10161">
        <v>7.1</v>
      </c>
      <c r="C10161" t="s">
        <v>23</v>
      </c>
    </row>
    <row r="10162" spans="1:3" x14ac:dyDescent="0.45">
      <c r="A10162" t="s">
        <v>5588</v>
      </c>
      <c r="B10162">
        <v>6.2</v>
      </c>
      <c r="C10162" t="s">
        <v>565</v>
      </c>
    </row>
    <row r="10163" spans="1:3" x14ac:dyDescent="0.45">
      <c r="A10163" t="s">
        <v>5588</v>
      </c>
      <c r="B10163">
        <v>6.2</v>
      </c>
      <c r="C10163" t="s">
        <v>1152</v>
      </c>
    </row>
    <row r="10164" spans="1:3" x14ac:dyDescent="0.45">
      <c r="A10164" t="s">
        <v>5588</v>
      </c>
      <c r="B10164">
        <v>6.2</v>
      </c>
      <c r="C10164" t="s">
        <v>5546</v>
      </c>
    </row>
    <row r="10165" spans="1:3" x14ac:dyDescent="0.45">
      <c r="A10165" t="s">
        <v>5589</v>
      </c>
      <c r="B10165">
        <v>6.1</v>
      </c>
      <c r="C10165" t="s">
        <v>2124</v>
      </c>
    </row>
    <row r="10166" spans="1:3" x14ac:dyDescent="0.45">
      <c r="A10166" t="s">
        <v>5589</v>
      </c>
      <c r="B10166">
        <v>6.1</v>
      </c>
      <c r="C10166" t="s">
        <v>3302</v>
      </c>
    </row>
    <row r="10167" spans="1:3" x14ac:dyDescent="0.45">
      <c r="A10167" t="s">
        <v>5591</v>
      </c>
      <c r="B10167">
        <v>5.9</v>
      </c>
      <c r="C10167" t="s">
        <v>1152</v>
      </c>
    </row>
    <row r="10168" spans="1:3" x14ac:dyDescent="0.45">
      <c r="A10168" t="s">
        <v>5591</v>
      </c>
      <c r="B10168">
        <v>5.9</v>
      </c>
      <c r="C10168" t="s">
        <v>5546</v>
      </c>
    </row>
    <row r="10169" spans="1:3" x14ac:dyDescent="0.45">
      <c r="A10169" t="s">
        <v>5591</v>
      </c>
      <c r="B10169">
        <v>5.9</v>
      </c>
      <c r="C10169" t="s">
        <v>3824</v>
      </c>
    </row>
    <row r="10170" spans="1:3" x14ac:dyDescent="0.45">
      <c r="A10170" t="s">
        <v>5591</v>
      </c>
      <c r="B10170">
        <v>5.9</v>
      </c>
      <c r="C10170" t="s">
        <v>3302</v>
      </c>
    </row>
    <row r="10171" spans="1:3" x14ac:dyDescent="0.45">
      <c r="A10171" t="s">
        <v>5592</v>
      </c>
      <c r="B10171">
        <v>6.8</v>
      </c>
      <c r="C10171" t="s">
        <v>565</v>
      </c>
    </row>
    <row r="10172" spans="1:3" x14ac:dyDescent="0.45">
      <c r="A10172" t="s">
        <v>5592</v>
      </c>
      <c r="B10172">
        <v>6.8</v>
      </c>
      <c r="C10172" t="s">
        <v>6206</v>
      </c>
    </row>
    <row r="10173" spans="1:3" x14ac:dyDescent="0.45">
      <c r="A10173" t="s">
        <v>5592</v>
      </c>
      <c r="B10173">
        <v>6.8</v>
      </c>
      <c r="C10173" t="s">
        <v>1152</v>
      </c>
    </row>
    <row r="10174" spans="1:3" x14ac:dyDescent="0.45">
      <c r="A10174" t="s">
        <v>5593</v>
      </c>
      <c r="B10174">
        <v>6.8</v>
      </c>
      <c r="C10174" t="s">
        <v>1152</v>
      </c>
    </row>
    <row r="10175" spans="1:3" x14ac:dyDescent="0.45">
      <c r="A10175" t="s">
        <v>5593</v>
      </c>
      <c r="B10175">
        <v>6.8</v>
      </c>
      <c r="C10175" t="s">
        <v>6204</v>
      </c>
    </row>
    <row r="10176" spans="1:3" x14ac:dyDescent="0.45">
      <c r="A10176" t="s">
        <v>5595</v>
      </c>
      <c r="B10176">
        <v>5.0999999999999996</v>
      </c>
      <c r="C10176" t="s">
        <v>1152</v>
      </c>
    </row>
    <row r="10177" spans="1:3" x14ac:dyDescent="0.45">
      <c r="A10177" t="s">
        <v>5595</v>
      </c>
      <c r="B10177">
        <v>5.0999999999999996</v>
      </c>
      <c r="C10177" t="s">
        <v>2124</v>
      </c>
    </row>
    <row r="10178" spans="1:3" x14ac:dyDescent="0.45">
      <c r="A10178" t="s">
        <v>5595</v>
      </c>
      <c r="B10178">
        <v>5.0999999999999996</v>
      </c>
      <c r="C10178" t="s">
        <v>6203</v>
      </c>
    </row>
    <row r="10179" spans="1:3" x14ac:dyDescent="0.45">
      <c r="A10179" t="s">
        <v>5595</v>
      </c>
      <c r="B10179">
        <v>5.0999999999999996</v>
      </c>
      <c r="C10179" t="s">
        <v>3302</v>
      </c>
    </row>
    <row r="10180" spans="1:3" x14ac:dyDescent="0.45">
      <c r="A10180" t="s">
        <v>5596</v>
      </c>
      <c r="B10180">
        <v>7.7</v>
      </c>
      <c r="C10180" t="s">
        <v>6206</v>
      </c>
    </row>
    <row r="10181" spans="1:3" x14ac:dyDescent="0.45">
      <c r="A10181" t="s">
        <v>5596</v>
      </c>
      <c r="B10181">
        <v>7.7</v>
      </c>
      <c r="C10181" t="s">
        <v>1152</v>
      </c>
    </row>
    <row r="10182" spans="1:3" x14ac:dyDescent="0.45">
      <c r="A10182" t="s">
        <v>5597</v>
      </c>
      <c r="B10182">
        <v>7.8</v>
      </c>
      <c r="C10182" t="s">
        <v>6200</v>
      </c>
    </row>
    <row r="10183" spans="1:3" x14ac:dyDescent="0.45">
      <c r="A10183" t="s">
        <v>5597</v>
      </c>
      <c r="B10183">
        <v>7.8</v>
      </c>
      <c r="C10183" t="s">
        <v>6201</v>
      </c>
    </row>
    <row r="10184" spans="1:3" x14ac:dyDescent="0.45">
      <c r="A10184" t="s">
        <v>5597</v>
      </c>
      <c r="B10184">
        <v>7.8</v>
      </c>
      <c r="C10184" t="s">
        <v>6199</v>
      </c>
    </row>
    <row r="10185" spans="1:3" x14ac:dyDescent="0.45">
      <c r="A10185" t="s">
        <v>5597</v>
      </c>
      <c r="B10185">
        <v>7.8</v>
      </c>
      <c r="C10185" t="s">
        <v>6209</v>
      </c>
    </row>
    <row r="10186" spans="1:3" x14ac:dyDescent="0.45">
      <c r="A10186" t="s">
        <v>5598</v>
      </c>
      <c r="B10186">
        <v>5.7</v>
      </c>
      <c r="C10186" t="s">
        <v>2124</v>
      </c>
    </row>
    <row r="10187" spans="1:3" x14ac:dyDescent="0.45">
      <c r="A10187" t="s">
        <v>5598</v>
      </c>
      <c r="B10187">
        <v>5.7</v>
      </c>
      <c r="C10187" t="s">
        <v>3302</v>
      </c>
    </row>
    <row r="10188" spans="1:3" x14ac:dyDescent="0.45">
      <c r="A10188" t="s">
        <v>5600</v>
      </c>
      <c r="B10188">
        <v>4.7</v>
      </c>
      <c r="C10188" t="s">
        <v>2124</v>
      </c>
    </row>
    <row r="10189" spans="1:3" x14ac:dyDescent="0.45">
      <c r="A10189" t="s">
        <v>5600</v>
      </c>
      <c r="B10189">
        <v>4.7</v>
      </c>
      <c r="C10189" t="s">
        <v>6203</v>
      </c>
    </row>
    <row r="10190" spans="1:3" x14ac:dyDescent="0.45">
      <c r="A10190" t="s">
        <v>5600</v>
      </c>
      <c r="B10190">
        <v>4.7</v>
      </c>
      <c r="C10190" t="s">
        <v>3302</v>
      </c>
    </row>
    <row r="10191" spans="1:3" x14ac:dyDescent="0.45">
      <c r="A10191" t="s">
        <v>5601</v>
      </c>
      <c r="B10191">
        <v>5.9</v>
      </c>
      <c r="C10191" t="s">
        <v>1152</v>
      </c>
    </row>
    <row r="10192" spans="1:3" x14ac:dyDescent="0.45">
      <c r="A10192" t="s">
        <v>5603</v>
      </c>
      <c r="B10192">
        <v>5.9</v>
      </c>
      <c r="C10192" t="s">
        <v>1152</v>
      </c>
    </row>
    <row r="10193" spans="1:3" x14ac:dyDescent="0.45">
      <c r="A10193" t="s">
        <v>5605</v>
      </c>
      <c r="B10193">
        <v>8.1</v>
      </c>
      <c r="C10193" t="s">
        <v>1152</v>
      </c>
    </row>
    <row r="10194" spans="1:3" x14ac:dyDescent="0.45">
      <c r="A10194" t="s">
        <v>5605</v>
      </c>
      <c r="B10194">
        <v>8.1</v>
      </c>
      <c r="C10194" t="s">
        <v>5546</v>
      </c>
    </row>
    <row r="10195" spans="1:3" x14ac:dyDescent="0.45">
      <c r="A10195" t="s">
        <v>5605</v>
      </c>
      <c r="B10195">
        <v>8.1</v>
      </c>
      <c r="C10195" t="s">
        <v>6207</v>
      </c>
    </row>
    <row r="10196" spans="1:3" x14ac:dyDescent="0.45">
      <c r="A10196" t="s">
        <v>5608</v>
      </c>
      <c r="B10196">
        <v>7.6</v>
      </c>
      <c r="C10196" t="s">
        <v>565</v>
      </c>
    </row>
    <row r="10197" spans="1:3" x14ac:dyDescent="0.45">
      <c r="A10197" t="s">
        <v>5608</v>
      </c>
      <c r="B10197">
        <v>7.6</v>
      </c>
      <c r="C10197" t="s">
        <v>1152</v>
      </c>
    </row>
    <row r="10198" spans="1:3" x14ac:dyDescent="0.45">
      <c r="A10198" t="s">
        <v>5610</v>
      </c>
      <c r="B10198">
        <v>7.2</v>
      </c>
      <c r="C10198" t="s">
        <v>6206</v>
      </c>
    </row>
    <row r="10199" spans="1:3" x14ac:dyDescent="0.45">
      <c r="A10199" t="s">
        <v>5610</v>
      </c>
      <c r="B10199">
        <v>7.2</v>
      </c>
      <c r="C10199" t="s">
        <v>1152</v>
      </c>
    </row>
    <row r="10200" spans="1:3" x14ac:dyDescent="0.45">
      <c r="A10200" t="s">
        <v>5611</v>
      </c>
      <c r="B10200">
        <v>7.5</v>
      </c>
      <c r="C10200" t="s">
        <v>451</v>
      </c>
    </row>
    <row r="10201" spans="1:3" x14ac:dyDescent="0.45">
      <c r="A10201" t="s">
        <v>5611</v>
      </c>
      <c r="B10201">
        <v>7.5</v>
      </c>
      <c r="C10201" t="s">
        <v>320</v>
      </c>
    </row>
    <row r="10202" spans="1:3" x14ac:dyDescent="0.45">
      <c r="A10202" t="s">
        <v>5611</v>
      </c>
      <c r="B10202">
        <v>7.5</v>
      </c>
      <c r="C10202" t="s">
        <v>3302</v>
      </c>
    </row>
    <row r="10203" spans="1:3" x14ac:dyDescent="0.45">
      <c r="A10203" t="s">
        <v>5614</v>
      </c>
      <c r="B10203">
        <v>5.0999999999999996</v>
      </c>
      <c r="C10203" t="s">
        <v>451</v>
      </c>
    </row>
    <row r="10204" spans="1:3" x14ac:dyDescent="0.45">
      <c r="A10204" t="s">
        <v>5614</v>
      </c>
      <c r="B10204">
        <v>5.0999999999999996</v>
      </c>
      <c r="C10204" t="s">
        <v>565</v>
      </c>
    </row>
    <row r="10205" spans="1:3" x14ac:dyDescent="0.45">
      <c r="A10205" t="s">
        <v>5614</v>
      </c>
      <c r="B10205">
        <v>5.0999999999999996</v>
      </c>
      <c r="C10205" t="s">
        <v>2124</v>
      </c>
    </row>
    <row r="10206" spans="1:3" x14ac:dyDescent="0.45">
      <c r="A10206" t="s">
        <v>5614</v>
      </c>
      <c r="B10206">
        <v>5.0999999999999996</v>
      </c>
      <c r="C10206" t="s">
        <v>3824</v>
      </c>
    </row>
    <row r="10207" spans="1:3" x14ac:dyDescent="0.45">
      <c r="A10207" t="s">
        <v>5616</v>
      </c>
      <c r="B10207">
        <v>6.9</v>
      </c>
      <c r="C10207" t="s">
        <v>2124</v>
      </c>
    </row>
    <row r="10208" spans="1:3" x14ac:dyDescent="0.45">
      <c r="A10208" t="s">
        <v>5616</v>
      </c>
      <c r="B10208">
        <v>6.9</v>
      </c>
      <c r="C10208" t="s">
        <v>6203</v>
      </c>
    </row>
    <row r="10209" spans="1:3" x14ac:dyDescent="0.45">
      <c r="A10209" t="s">
        <v>5617</v>
      </c>
      <c r="B10209">
        <v>7.6</v>
      </c>
      <c r="C10209" t="s">
        <v>451</v>
      </c>
    </row>
    <row r="10210" spans="1:3" x14ac:dyDescent="0.45">
      <c r="A10210" t="s">
        <v>5617</v>
      </c>
      <c r="B10210">
        <v>7.6</v>
      </c>
      <c r="C10210" t="s">
        <v>320</v>
      </c>
    </row>
    <row r="10211" spans="1:3" x14ac:dyDescent="0.45">
      <c r="A10211" t="s">
        <v>5617</v>
      </c>
      <c r="B10211">
        <v>7.6</v>
      </c>
      <c r="C10211" t="s">
        <v>3824</v>
      </c>
    </row>
    <row r="10212" spans="1:3" x14ac:dyDescent="0.45">
      <c r="A10212" t="s">
        <v>5617</v>
      </c>
      <c r="B10212">
        <v>7.6</v>
      </c>
      <c r="C10212" t="s">
        <v>3302</v>
      </c>
    </row>
    <row r="10213" spans="1:3" x14ac:dyDescent="0.45">
      <c r="A10213" t="s">
        <v>5619</v>
      </c>
      <c r="B10213">
        <v>7.6</v>
      </c>
      <c r="C10213" t="s">
        <v>451</v>
      </c>
    </row>
    <row r="10214" spans="1:3" x14ac:dyDescent="0.45">
      <c r="A10214" t="s">
        <v>5619</v>
      </c>
      <c r="B10214">
        <v>7.6</v>
      </c>
      <c r="C10214" t="s">
        <v>565</v>
      </c>
    </row>
    <row r="10215" spans="1:3" x14ac:dyDescent="0.45">
      <c r="A10215" t="s">
        <v>5620</v>
      </c>
      <c r="B10215">
        <v>7.6</v>
      </c>
      <c r="C10215" t="s">
        <v>6208</v>
      </c>
    </row>
    <row r="10216" spans="1:3" x14ac:dyDescent="0.45">
      <c r="A10216" t="s">
        <v>5620</v>
      </c>
      <c r="B10216">
        <v>7.6</v>
      </c>
      <c r="C10216" t="s">
        <v>6206</v>
      </c>
    </row>
    <row r="10217" spans="1:3" x14ac:dyDescent="0.45">
      <c r="A10217" t="s">
        <v>5620</v>
      </c>
      <c r="B10217">
        <v>7.6</v>
      </c>
      <c r="C10217" t="s">
        <v>1152</v>
      </c>
    </row>
    <row r="10218" spans="1:3" x14ac:dyDescent="0.45">
      <c r="A10218" t="s">
        <v>5620</v>
      </c>
      <c r="B10218">
        <v>7.6</v>
      </c>
      <c r="C10218" t="s">
        <v>5546</v>
      </c>
    </row>
    <row r="10219" spans="1:3" x14ac:dyDescent="0.45">
      <c r="A10219" t="s">
        <v>5622</v>
      </c>
      <c r="B10219">
        <v>5.3</v>
      </c>
      <c r="C10219" t="s">
        <v>1152</v>
      </c>
    </row>
    <row r="10220" spans="1:3" x14ac:dyDescent="0.45">
      <c r="A10220" t="s">
        <v>5622</v>
      </c>
      <c r="B10220">
        <v>5.3</v>
      </c>
      <c r="C10220" t="s">
        <v>2124</v>
      </c>
    </row>
    <row r="10221" spans="1:3" x14ac:dyDescent="0.45">
      <c r="A10221" t="s">
        <v>5622</v>
      </c>
      <c r="B10221">
        <v>5.3</v>
      </c>
      <c r="C10221" t="s">
        <v>6203</v>
      </c>
    </row>
    <row r="10222" spans="1:3" x14ac:dyDescent="0.45">
      <c r="A10222" t="s">
        <v>5622</v>
      </c>
      <c r="B10222">
        <v>5.3</v>
      </c>
      <c r="C10222" t="s">
        <v>3302</v>
      </c>
    </row>
    <row r="10223" spans="1:3" x14ac:dyDescent="0.45">
      <c r="A10223" t="s">
        <v>5623</v>
      </c>
      <c r="B10223">
        <v>8.5</v>
      </c>
      <c r="C10223" t="s">
        <v>1152</v>
      </c>
    </row>
    <row r="10224" spans="1:3" x14ac:dyDescent="0.45">
      <c r="A10224" t="s">
        <v>5623</v>
      </c>
      <c r="B10224">
        <v>8.5</v>
      </c>
      <c r="C10224" t="s">
        <v>3302</v>
      </c>
    </row>
    <row r="10225" spans="1:3" x14ac:dyDescent="0.45">
      <c r="A10225" t="s">
        <v>5624</v>
      </c>
      <c r="B10225">
        <v>7</v>
      </c>
      <c r="C10225" t="s">
        <v>1152</v>
      </c>
    </row>
    <row r="10226" spans="1:3" x14ac:dyDescent="0.45">
      <c r="A10226" t="s">
        <v>5627</v>
      </c>
      <c r="B10226">
        <v>7.8</v>
      </c>
      <c r="C10226" t="s">
        <v>6200</v>
      </c>
    </row>
    <row r="10227" spans="1:3" x14ac:dyDescent="0.45">
      <c r="A10227" t="s">
        <v>5627</v>
      </c>
      <c r="B10227">
        <v>7.8</v>
      </c>
      <c r="C10227" t="s">
        <v>565</v>
      </c>
    </row>
    <row r="10228" spans="1:3" x14ac:dyDescent="0.45">
      <c r="A10228" t="s">
        <v>5627</v>
      </c>
      <c r="B10228">
        <v>7.8</v>
      </c>
      <c r="C10228" t="s">
        <v>1152</v>
      </c>
    </row>
    <row r="10229" spans="1:3" x14ac:dyDescent="0.45">
      <c r="A10229" t="s">
        <v>5629</v>
      </c>
      <c r="B10229">
        <v>7.2</v>
      </c>
      <c r="C10229" t="s">
        <v>565</v>
      </c>
    </row>
    <row r="10230" spans="1:3" x14ac:dyDescent="0.45">
      <c r="A10230" t="s">
        <v>5629</v>
      </c>
      <c r="B10230">
        <v>7.2</v>
      </c>
      <c r="C10230" t="s">
        <v>1152</v>
      </c>
    </row>
    <row r="10231" spans="1:3" x14ac:dyDescent="0.45">
      <c r="A10231" t="s">
        <v>5630</v>
      </c>
      <c r="B10231">
        <v>8</v>
      </c>
      <c r="C10231" t="s">
        <v>1152</v>
      </c>
    </row>
    <row r="10232" spans="1:3" x14ac:dyDescent="0.45">
      <c r="A10232" t="s">
        <v>5630</v>
      </c>
      <c r="B10232">
        <v>8</v>
      </c>
      <c r="C10232" t="s">
        <v>5546</v>
      </c>
    </row>
    <row r="10233" spans="1:3" x14ac:dyDescent="0.45">
      <c r="A10233" t="s">
        <v>5631</v>
      </c>
      <c r="B10233">
        <v>8.1</v>
      </c>
      <c r="C10233" t="s">
        <v>1152</v>
      </c>
    </row>
    <row r="10234" spans="1:3" x14ac:dyDescent="0.45">
      <c r="A10234" t="s">
        <v>5631</v>
      </c>
      <c r="B10234">
        <v>8.1</v>
      </c>
      <c r="C10234" t="s">
        <v>3302</v>
      </c>
    </row>
    <row r="10235" spans="1:3" x14ac:dyDescent="0.45">
      <c r="A10235" t="s">
        <v>5632</v>
      </c>
      <c r="B10235">
        <v>6.8</v>
      </c>
      <c r="C10235" t="s">
        <v>1152</v>
      </c>
    </row>
    <row r="10236" spans="1:3" x14ac:dyDescent="0.45">
      <c r="A10236" t="s">
        <v>5635</v>
      </c>
      <c r="B10236">
        <v>7.2</v>
      </c>
      <c r="C10236" t="s">
        <v>1152</v>
      </c>
    </row>
    <row r="10237" spans="1:3" x14ac:dyDescent="0.45">
      <c r="A10237" t="s">
        <v>5637</v>
      </c>
      <c r="B10237">
        <v>7.4</v>
      </c>
      <c r="C10237" t="s">
        <v>565</v>
      </c>
    </row>
    <row r="10238" spans="1:3" x14ac:dyDescent="0.45">
      <c r="A10238" t="s">
        <v>5637</v>
      </c>
      <c r="B10238">
        <v>7.4</v>
      </c>
      <c r="C10238" t="s">
        <v>1152</v>
      </c>
    </row>
    <row r="10239" spans="1:3" x14ac:dyDescent="0.45">
      <c r="A10239" t="s">
        <v>5640</v>
      </c>
      <c r="B10239">
        <v>6.1</v>
      </c>
      <c r="C10239" t="s">
        <v>1152</v>
      </c>
    </row>
    <row r="10240" spans="1:3" x14ac:dyDescent="0.45">
      <c r="A10240" t="s">
        <v>5640</v>
      </c>
      <c r="B10240">
        <v>6.1</v>
      </c>
      <c r="C10240" t="s">
        <v>6209</v>
      </c>
    </row>
    <row r="10241" spans="1:3" x14ac:dyDescent="0.45">
      <c r="A10241" t="s">
        <v>5640</v>
      </c>
      <c r="B10241">
        <v>6.1</v>
      </c>
      <c r="C10241" t="s">
        <v>5546</v>
      </c>
    </row>
    <row r="10242" spans="1:3" x14ac:dyDescent="0.45">
      <c r="A10242" t="s">
        <v>5641</v>
      </c>
      <c r="B10242">
        <v>7</v>
      </c>
      <c r="C10242" t="s">
        <v>451</v>
      </c>
    </row>
    <row r="10243" spans="1:3" x14ac:dyDescent="0.45">
      <c r="A10243" t="s">
        <v>5641</v>
      </c>
      <c r="B10243">
        <v>7</v>
      </c>
      <c r="C10243" t="s">
        <v>6206</v>
      </c>
    </row>
    <row r="10244" spans="1:3" x14ac:dyDescent="0.45">
      <c r="A10244" t="s">
        <v>5641</v>
      </c>
      <c r="B10244">
        <v>7</v>
      </c>
      <c r="C10244" t="s">
        <v>1152</v>
      </c>
    </row>
    <row r="10245" spans="1:3" x14ac:dyDescent="0.45">
      <c r="A10245" t="s">
        <v>5641</v>
      </c>
      <c r="B10245">
        <v>7</v>
      </c>
      <c r="C10245" t="s">
        <v>3302</v>
      </c>
    </row>
    <row r="10246" spans="1:3" x14ac:dyDescent="0.45">
      <c r="A10246" t="s">
        <v>5642</v>
      </c>
      <c r="B10246">
        <v>5.3</v>
      </c>
      <c r="C10246" t="s">
        <v>6206</v>
      </c>
    </row>
    <row r="10247" spans="1:3" x14ac:dyDescent="0.45">
      <c r="A10247" t="s">
        <v>5642</v>
      </c>
      <c r="B10247">
        <v>5.3</v>
      </c>
      <c r="C10247" t="s">
        <v>1152</v>
      </c>
    </row>
    <row r="10248" spans="1:3" x14ac:dyDescent="0.45">
      <c r="A10248" t="s">
        <v>5642</v>
      </c>
      <c r="B10248">
        <v>5.3</v>
      </c>
      <c r="C10248" t="s">
        <v>3302</v>
      </c>
    </row>
    <row r="10249" spans="1:3" x14ac:dyDescent="0.45">
      <c r="A10249" t="s">
        <v>5643</v>
      </c>
      <c r="B10249">
        <v>4.7</v>
      </c>
      <c r="C10249" t="s">
        <v>565</v>
      </c>
    </row>
    <row r="10250" spans="1:3" x14ac:dyDescent="0.45">
      <c r="A10250" t="s">
        <v>5643</v>
      </c>
      <c r="B10250">
        <v>4.7</v>
      </c>
      <c r="C10250" t="s">
        <v>5546</v>
      </c>
    </row>
    <row r="10251" spans="1:3" x14ac:dyDescent="0.45">
      <c r="A10251" t="s">
        <v>5645</v>
      </c>
      <c r="B10251">
        <v>5.7</v>
      </c>
      <c r="C10251" t="s">
        <v>2124</v>
      </c>
    </row>
    <row r="10252" spans="1:3" x14ac:dyDescent="0.45">
      <c r="A10252" t="s">
        <v>5645</v>
      </c>
      <c r="B10252">
        <v>5.7</v>
      </c>
      <c r="C10252" t="s">
        <v>6203</v>
      </c>
    </row>
    <row r="10253" spans="1:3" x14ac:dyDescent="0.45">
      <c r="A10253" t="s">
        <v>5645</v>
      </c>
      <c r="B10253">
        <v>5.7</v>
      </c>
      <c r="C10253" t="s">
        <v>3302</v>
      </c>
    </row>
    <row r="10254" spans="1:3" x14ac:dyDescent="0.45">
      <c r="A10254" t="s">
        <v>5646</v>
      </c>
      <c r="B10254">
        <v>6.5</v>
      </c>
      <c r="C10254" t="s">
        <v>565</v>
      </c>
    </row>
    <row r="10255" spans="1:3" x14ac:dyDescent="0.45">
      <c r="A10255" t="s">
        <v>5646</v>
      </c>
      <c r="B10255">
        <v>6.5</v>
      </c>
      <c r="C10255" t="s">
        <v>1152</v>
      </c>
    </row>
    <row r="10256" spans="1:3" x14ac:dyDescent="0.45">
      <c r="A10256" t="s">
        <v>5646</v>
      </c>
      <c r="B10256">
        <v>6.5</v>
      </c>
      <c r="C10256" t="s">
        <v>5546</v>
      </c>
    </row>
    <row r="10257" spans="1:3" x14ac:dyDescent="0.45">
      <c r="A10257" t="s">
        <v>5649</v>
      </c>
      <c r="B10257">
        <v>8</v>
      </c>
      <c r="C10257" t="s">
        <v>6200</v>
      </c>
    </row>
    <row r="10258" spans="1:3" x14ac:dyDescent="0.45">
      <c r="A10258" t="s">
        <v>5649</v>
      </c>
      <c r="B10258">
        <v>8</v>
      </c>
      <c r="C10258" t="s">
        <v>6208</v>
      </c>
    </row>
    <row r="10259" spans="1:3" x14ac:dyDescent="0.45">
      <c r="A10259" t="s">
        <v>5649</v>
      </c>
      <c r="B10259">
        <v>8</v>
      </c>
      <c r="C10259" t="s">
        <v>23</v>
      </c>
    </row>
    <row r="10260" spans="1:3" x14ac:dyDescent="0.45">
      <c r="A10260" t="s">
        <v>5649</v>
      </c>
      <c r="B10260">
        <v>8</v>
      </c>
      <c r="C10260" t="s">
        <v>1152</v>
      </c>
    </row>
    <row r="10261" spans="1:3" x14ac:dyDescent="0.45">
      <c r="A10261" t="s">
        <v>5649</v>
      </c>
      <c r="B10261">
        <v>8</v>
      </c>
      <c r="C10261" t="s">
        <v>6204</v>
      </c>
    </row>
    <row r="10262" spans="1:3" x14ac:dyDescent="0.45">
      <c r="A10262" t="s">
        <v>5649</v>
      </c>
      <c r="B10262">
        <v>8</v>
      </c>
      <c r="C10262" t="s">
        <v>6207</v>
      </c>
    </row>
    <row r="10263" spans="1:3" x14ac:dyDescent="0.45">
      <c r="A10263" t="s">
        <v>5651</v>
      </c>
      <c r="B10263">
        <v>8.3000000000000007</v>
      </c>
      <c r="C10263" t="s">
        <v>23</v>
      </c>
    </row>
    <row r="10264" spans="1:3" x14ac:dyDescent="0.45">
      <c r="A10264" t="s">
        <v>5651</v>
      </c>
      <c r="B10264">
        <v>8.3000000000000007</v>
      </c>
      <c r="C10264" t="s">
        <v>6207</v>
      </c>
    </row>
    <row r="10265" spans="1:3" x14ac:dyDescent="0.45">
      <c r="A10265" t="s">
        <v>5653</v>
      </c>
      <c r="B10265">
        <v>6.9</v>
      </c>
      <c r="C10265" t="s">
        <v>1152</v>
      </c>
    </row>
    <row r="10266" spans="1:3" x14ac:dyDescent="0.45">
      <c r="A10266" t="s">
        <v>5653</v>
      </c>
      <c r="B10266">
        <v>6.9</v>
      </c>
      <c r="C10266" t="s">
        <v>5546</v>
      </c>
    </row>
    <row r="10267" spans="1:3" x14ac:dyDescent="0.45">
      <c r="A10267" t="s">
        <v>5656</v>
      </c>
      <c r="B10267">
        <v>8.1</v>
      </c>
      <c r="C10267" t="s">
        <v>23</v>
      </c>
    </row>
    <row r="10268" spans="1:3" x14ac:dyDescent="0.45">
      <c r="A10268" t="s">
        <v>5656</v>
      </c>
      <c r="B10268">
        <v>8.1</v>
      </c>
      <c r="C10268" t="s">
        <v>6204</v>
      </c>
    </row>
    <row r="10269" spans="1:3" x14ac:dyDescent="0.45">
      <c r="A10269" t="s">
        <v>5659</v>
      </c>
      <c r="B10269">
        <v>6.8</v>
      </c>
      <c r="C10269" t="s">
        <v>6208</v>
      </c>
    </row>
    <row r="10270" spans="1:3" x14ac:dyDescent="0.45">
      <c r="A10270" t="s">
        <v>5659</v>
      </c>
      <c r="B10270">
        <v>6.8</v>
      </c>
      <c r="C10270" t="s">
        <v>23</v>
      </c>
    </row>
    <row r="10271" spans="1:3" x14ac:dyDescent="0.45">
      <c r="A10271" t="s">
        <v>5659</v>
      </c>
      <c r="B10271">
        <v>6.8</v>
      </c>
      <c r="C10271" t="s">
        <v>6204</v>
      </c>
    </row>
    <row r="10272" spans="1:3" x14ac:dyDescent="0.45">
      <c r="A10272" t="s">
        <v>5661</v>
      </c>
      <c r="B10272">
        <v>4.5999999999999996</v>
      </c>
      <c r="C10272" t="s">
        <v>565</v>
      </c>
    </row>
    <row r="10273" spans="1:3" x14ac:dyDescent="0.45">
      <c r="A10273" t="s">
        <v>5663</v>
      </c>
      <c r="B10273">
        <v>7</v>
      </c>
      <c r="C10273" t="s">
        <v>565</v>
      </c>
    </row>
    <row r="10274" spans="1:3" x14ac:dyDescent="0.45">
      <c r="A10274" t="s">
        <v>5663</v>
      </c>
      <c r="B10274">
        <v>7</v>
      </c>
      <c r="C10274" t="s">
        <v>1152</v>
      </c>
    </row>
    <row r="10275" spans="1:3" x14ac:dyDescent="0.45">
      <c r="A10275" t="s">
        <v>5666</v>
      </c>
      <c r="B10275">
        <v>6.7</v>
      </c>
      <c r="C10275" t="s">
        <v>451</v>
      </c>
    </row>
    <row r="10276" spans="1:3" x14ac:dyDescent="0.45">
      <c r="A10276" t="s">
        <v>5666</v>
      </c>
      <c r="B10276">
        <v>6.7</v>
      </c>
      <c r="C10276" t="s">
        <v>320</v>
      </c>
    </row>
    <row r="10277" spans="1:3" x14ac:dyDescent="0.45">
      <c r="A10277" t="s">
        <v>5666</v>
      </c>
      <c r="B10277">
        <v>6.7</v>
      </c>
      <c r="C10277" t="s">
        <v>565</v>
      </c>
    </row>
    <row r="10278" spans="1:3" x14ac:dyDescent="0.45">
      <c r="A10278" t="s">
        <v>5666</v>
      </c>
      <c r="B10278">
        <v>6.7</v>
      </c>
      <c r="C10278" t="s">
        <v>1152</v>
      </c>
    </row>
    <row r="10279" spans="1:3" x14ac:dyDescent="0.45">
      <c r="A10279" t="s">
        <v>5666</v>
      </c>
      <c r="B10279">
        <v>6.7</v>
      </c>
      <c r="C10279" t="s">
        <v>6209</v>
      </c>
    </row>
    <row r="10280" spans="1:3" x14ac:dyDescent="0.45">
      <c r="A10280" t="s">
        <v>5666</v>
      </c>
      <c r="B10280">
        <v>6.7</v>
      </c>
      <c r="C10280" t="s">
        <v>3824</v>
      </c>
    </row>
    <row r="10281" spans="1:3" x14ac:dyDescent="0.45">
      <c r="A10281" t="s">
        <v>5668</v>
      </c>
      <c r="B10281">
        <v>5.8</v>
      </c>
      <c r="C10281" t="s">
        <v>565</v>
      </c>
    </row>
    <row r="10282" spans="1:3" x14ac:dyDescent="0.45">
      <c r="A10282" t="s">
        <v>5668</v>
      </c>
      <c r="B10282">
        <v>5.8</v>
      </c>
      <c r="C10282" t="s">
        <v>1152</v>
      </c>
    </row>
    <row r="10283" spans="1:3" x14ac:dyDescent="0.45">
      <c r="A10283" t="s">
        <v>5669</v>
      </c>
      <c r="B10283">
        <v>4.5</v>
      </c>
      <c r="C10283" t="s">
        <v>1152</v>
      </c>
    </row>
    <row r="10284" spans="1:3" x14ac:dyDescent="0.45">
      <c r="A10284" t="s">
        <v>5671</v>
      </c>
      <c r="B10284">
        <v>6.2</v>
      </c>
      <c r="C10284" t="s">
        <v>1152</v>
      </c>
    </row>
    <row r="10285" spans="1:3" x14ac:dyDescent="0.45">
      <c r="A10285" t="s">
        <v>5673</v>
      </c>
      <c r="B10285">
        <v>6.6</v>
      </c>
      <c r="C10285" t="s">
        <v>1152</v>
      </c>
    </row>
    <row r="10286" spans="1:3" x14ac:dyDescent="0.45">
      <c r="A10286" t="s">
        <v>5673</v>
      </c>
      <c r="B10286">
        <v>6.6</v>
      </c>
      <c r="C10286" t="s">
        <v>5546</v>
      </c>
    </row>
    <row r="10287" spans="1:3" x14ac:dyDescent="0.45">
      <c r="A10287" t="s">
        <v>5675</v>
      </c>
      <c r="B10287">
        <v>6.6</v>
      </c>
      <c r="C10287" t="s">
        <v>1152</v>
      </c>
    </row>
    <row r="10288" spans="1:3" x14ac:dyDescent="0.45">
      <c r="A10288" t="s">
        <v>5677</v>
      </c>
      <c r="B10288">
        <v>7.8</v>
      </c>
      <c r="C10288" t="s">
        <v>451</v>
      </c>
    </row>
    <row r="10289" spans="1:3" x14ac:dyDescent="0.45">
      <c r="A10289" t="s">
        <v>5677</v>
      </c>
      <c r="B10289">
        <v>7.8</v>
      </c>
      <c r="C10289" t="s">
        <v>6206</v>
      </c>
    </row>
    <row r="10290" spans="1:3" x14ac:dyDescent="0.45">
      <c r="A10290" t="s">
        <v>5677</v>
      </c>
      <c r="B10290">
        <v>7.8</v>
      </c>
      <c r="C10290" t="s">
        <v>1152</v>
      </c>
    </row>
    <row r="10291" spans="1:3" x14ac:dyDescent="0.45">
      <c r="A10291" t="s">
        <v>5680</v>
      </c>
      <c r="B10291">
        <v>7.7</v>
      </c>
      <c r="C10291" t="s">
        <v>6206</v>
      </c>
    </row>
    <row r="10292" spans="1:3" x14ac:dyDescent="0.45">
      <c r="A10292" t="s">
        <v>5680</v>
      </c>
      <c r="B10292">
        <v>7.7</v>
      </c>
      <c r="C10292" t="s">
        <v>1152</v>
      </c>
    </row>
    <row r="10293" spans="1:3" x14ac:dyDescent="0.45">
      <c r="A10293" t="s">
        <v>5680</v>
      </c>
      <c r="B10293">
        <v>7.7</v>
      </c>
      <c r="C10293" t="s">
        <v>6211</v>
      </c>
    </row>
    <row r="10294" spans="1:3" x14ac:dyDescent="0.45">
      <c r="A10294" t="s">
        <v>5680</v>
      </c>
      <c r="B10294">
        <v>7.7</v>
      </c>
      <c r="C10294" t="s">
        <v>6203</v>
      </c>
    </row>
    <row r="10295" spans="1:3" x14ac:dyDescent="0.45">
      <c r="A10295" t="s">
        <v>5680</v>
      </c>
      <c r="B10295">
        <v>7.7</v>
      </c>
      <c r="C10295" t="s">
        <v>3302</v>
      </c>
    </row>
    <row r="10296" spans="1:3" x14ac:dyDescent="0.45">
      <c r="A10296" t="s">
        <v>5683</v>
      </c>
      <c r="B10296">
        <v>5.7</v>
      </c>
      <c r="C10296" t="s">
        <v>565</v>
      </c>
    </row>
    <row r="10297" spans="1:3" x14ac:dyDescent="0.45">
      <c r="A10297" t="s">
        <v>5683</v>
      </c>
      <c r="B10297">
        <v>5.7</v>
      </c>
      <c r="C10297" t="s">
        <v>6199</v>
      </c>
    </row>
    <row r="10298" spans="1:3" x14ac:dyDescent="0.45">
      <c r="A10298" t="s">
        <v>5683</v>
      </c>
      <c r="B10298">
        <v>5.7</v>
      </c>
      <c r="C10298" t="s">
        <v>6202</v>
      </c>
    </row>
    <row r="10299" spans="1:3" x14ac:dyDescent="0.45">
      <c r="A10299" t="s">
        <v>5683</v>
      </c>
      <c r="B10299">
        <v>5.7</v>
      </c>
      <c r="C10299" t="s">
        <v>3824</v>
      </c>
    </row>
    <row r="10300" spans="1:3" x14ac:dyDescent="0.45">
      <c r="A10300" t="s">
        <v>5685</v>
      </c>
      <c r="B10300">
        <v>7.1</v>
      </c>
      <c r="C10300" t="s">
        <v>6206</v>
      </c>
    </row>
    <row r="10301" spans="1:3" x14ac:dyDescent="0.45">
      <c r="A10301" t="s">
        <v>5685</v>
      </c>
      <c r="B10301">
        <v>7.1</v>
      </c>
      <c r="C10301" t="s">
        <v>1152</v>
      </c>
    </row>
    <row r="10302" spans="1:3" x14ac:dyDescent="0.45">
      <c r="A10302" t="s">
        <v>5686</v>
      </c>
      <c r="B10302">
        <v>6.4</v>
      </c>
      <c r="C10302" t="s">
        <v>1152</v>
      </c>
    </row>
    <row r="10303" spans="1:3" x14ac:dyDescent="0.45">
      <c r="A10303" t="s">
        <v>5686</v>
      </c>
      <c r="B10303">
        <v>6.4</v>
      </c>
      <c r="C10303" t="s">
        <v>6199</v>
      </c>
    </row>
    <row r="10304" spans="1:3" x14ac:dyDescent="0.45">
      <c r="A10304" t="s">
        <v>5687</v>
      </c>
      <c r="B10304">
        <v>7</v>
      </c>
      <c r="C10304" t="s">
        <v>1152</v>
      </c>
    </row>
    <row r="10305" spans="1:3" x14ac:dyDescent="0.45">
      <c r="A10305" t="s">
        <v>5687</v>
      </c>
      <c r="B10305">
        <v>7</v>
      </c>
      <c r="C10305" t="s">
        <v>6203</v>
      </c>
    </row>
    <row r="10306" spans="1:3" x14ac:dyDescent="0.45">
      <c r="A10306" t="s">
        <v>5687</v>
      </c>
      <c r="B10306">
        <v>7</v>
      </c>
      <c r="C10306" t="s">
        <v>3302</v>
      </c>
    </row>
    <row r="10307" spans="1:3" x14ac:dyDescent="0.45">
      <c r="A10307" t="s">
        <v>5689</v>
      </c>
      <c r="B10307">
        <v>5.8</v>
      </c>
      <c r="C10307" t="s">
        <v>1152</v>
      </c>
    </row>
    <row r="10308" spans="1:3" x14ac:dyDescent="0.45">
      <c r="A10308" t="s">
        <v>5691</v>
      </c>
      <c r="B10308">
        <v>7.8</v>
      </c>
      <c r="C10308" t="s">
        <v>6208</v>
      </c>
    </row>
    <row r="10309" spans="1:3" x14ac:dyDescent="0.45">
      <c r="A10309" t="s">
        <v>5691</v>
      </c>
      <c r="B10309">
        <v>7.8</v>
      </c>
      <c r="C10309" t="s">
        <v>6206</v>
      </c>
    </row>
    <row r="10310" spans="1:3" x14ac:dyDescent="0.45">
      <c r="A10310" t="s">
        <v>5691</v>
      </c>
      <c r="B10310">
        <v>7.8</v>
      </c>
      <c r="C10310" t="s">
        <v>23</v>
      </c>
    </row>
    <row r="10311" spans="1:3" x14ac:dyDescent="0.45">
      <c r="A10311" t="s">
        <v>5691</v>
      </c>
      <c r="B10311">
        <v>7.8</v>
      </c>
      <c r="C10311" t="s">
        <v>6204</v>
      </c>
    </row>
    <row r="10312" spans="1:3" x14ac:dyDescent="0.45">
      <c r="A10312" t="s">
        <v>5691</v>
      </c>
      <c r="B10312">
        <v>7.8</v>
      </c>
      <c r="C10312" t="s">
        <v>3302</v>
      </c>
    </row>
    <row r="10313" spans="1:3" x14ac:dyDescent="0.45">
      <c r="A10313" t="s">
        <v>5693</v>
      </c>
      <c r="B10313">
        <v>7.2</v>
      </c>
      <c r="C10313" t="s">
        <v>1152</v>
      </c>
    </row>
    <row r="10314" spans="1:3" x14ac:dyDescent="0.45">
      <c r="A10314" t="s">
        <v>5695</v>
      </c>
      <c r="B10314">
        <v>5.6</v>
      </c>
      <c r="C10314" t="s">
        <v>1152</v>
      </c>
    </row>
    <row r="10315" spans="1:3" x14ac:dyDescent="0.45">
      <c r="A10315" t="s">
        <v>5695</v>
      </c>
      <c r="B10315">
        <v>5.6</v>
      </c>
      <c r="C10315" t="s">
        <v>2124</v>
      </c>
    </row>
    <row r="10316" spans="1:3" x14ac:dyDescent="0.45">
      <c r="A10316" t="s">
        <v>5695</v>
      </c>
      <c r="B10316">
        <v>5.6</v>
      </c>
      <c r="C10316" t="s">
        <v>3302</v>
      </c>
    </row>
    <row r="10317" spans="1:3" x14ac:dyDescent="0.45">
      <c r="A10317" t="s">
        <v>5697</v>
      </c>
      <c r="B10317">
        <v>6.8</v>
      </c>
      <c r="C10317" t="s">
        <v>1152</v>
      </c>
    </row>
    <row r="10318" spans="1:3" x14ac:dyDescent="0.45">
      <c r="A10318" t="s">
        <v>5697</v>
      </c>
      <c r="B10318">
        <v>6.8</v>
      </c>
      <c r="C10318" t="s">
        <v>5546</v>
      </c>
    </row>
    <row r="10319" spans="1:3" x14ac:dyDescent="0.45">
      <c r="A10319" t="s">
        <v>5699</v>
      </c>
      <c r="B10319">
        <v>7.3</v>
      </c>
      <c r="C10319" t="s">
        <v>1152</v>
      </c>
    </row>
    <row r="10320" spans="1:3" x14ac:dyDescent="0.45">
      <c r="A10320" t="s">
        <v>5699</v>
      </c>
      <c r="B10320">
        <v>7.3</v>
      </c>
      <c r="C10320" t="s">
        <v>6199</v>
      </c>
    </row>
    <row r="10321" spans="1:3" x14ac:dyDescent="0.45">
      <c r="A10321" t="s">
        <v>5701</v>
      </c>
      <c r="B10321">
        <v>7.3</v>
      </c>
      <c r="C10321" t="s">
        <v>1152</v>
      </c>
    </row>
    <row r="10322" spans="1:3" x14ac:dyDescent="0.45">
      <c r="A10322" t="s">
        <v>5701</v>
      </c>
      <c r="B10322">
        <v>7.3</v>
      </c>
      <c r="C10322" t="s">
        <v>6209</v>
      </c>
    </row>
    <row r="10323" spans="1:3" x14ac:dyDescent="0.45">
      <c r="A10323" t="s">
        <v>5702</v>
      </c>
      <c r="B10323">
        <v>6.6</v>
      </c>
      <c r="C10323" t="s">
        <v>565</v>
      </c>
    </row>
    <row r="10324" spans="1:3" x14ac:dyDescent="0.45">
      <c r="A10324" t="s">
        <v>5702</v>
      </c>
      <c r="B10324">
        <v>6.6</v>
      </c>
      <c r="C10324" t="s">
        <v>23</v>
      </c>
    </row>
    <row r="10325" spans="1:3" x14ac:dyDescent="0.45">
      <c r="A10325" t="s">
        <v>5704</v>
      </c>
      <c r="B10325">
        <v>7.5</v>
      </c>
      <c r="C10325" t="s">
        <v>320</v>
      </c>
    </row>
    <row r="10326" spans="1:3" x14ac:dyDescent="0.45">
      <c r="A10326" t="s">
        <v>5704</v>
      </c>
      <c r="B10326">
        <v>7.5</v>
      </c>
      <c r="C10326" t="s">
        <v>1152</v>
      </c>
    </row>
    <row r="10327" spans="1:3" x14ac:dyDescent="0.45">
      <c r="A10327" t="s">
        <v>5706</v>
      </c>
      <c r="B10327">
        <v>7.8</v>
      </c>
      <c r="C10327" t="s">
        <v>6206</v>
      </c>
    </row>
    <row r="10328" spans="1:3" x14ac:dyDescent="0.45">
      <c r="A10328" t="s">
        <v>5706</v>
      </c>
      <c r="B10328">
        <v>7.8</v>
      </c>
      <c r="C10328" t="s">
        <v>1152</v>
      </c>
    </row>
    <row r="10329" spans="1:3" x14ac:dyDescent="0.45">
      <c r="A10329" t="s">
        <v>5708</v>
      </c>
      <c r="B10329">
        <v>6.7</v>
      </c>
      <c r="C10329" t="s">
        <v>1152</v>
      </c>
    </row>
    <row r="10330" spans="1:3" x14ac:dyDescent="0.45">
      <c r="A10330" t="s">
        <v>5708</v>
      </c>
      <c r="B10330">
        <v>6.7</v>
      </c>
      <c r="C10330" t="s">
        <v>2124</v>
      </c>
    </row>
    <row r="10331" spans="1:3" x14ac:dyDescent="0.45">
      <c r="A10331" t="s">
        <v>5709</v>
      </c>
      <c r="B10331">
        <v>7.5</v>
      </c>
      <c r="C10331" t="s">
        <v>6206</v>
      </c>
    </row>
    <row r="10332" spans="1:3" x14ac:dyDescent="0.45">
      <c r="A10332" t="s">
        <v>5709</v>
      </c>
      <c r="B10332">
        <v>7.5</v>
      </c>
      <c r="C10332" t="s">
        <v>1152</v>
      </c>
    </row>
    <row r="10333" spans="1:3" x14ac:dyDescent="0.45">
      <c r="A10333" t="s">
        <v>5711</v>
      </c>
      <c r="B10333">
        <v>6.3</v>
      </c>
      <c r="C10333" t="s">
        <v>2124</v>
      </c>
    </row>
    <row r="10334" spans="1:3" x14ac:dyDescent="0.45">
      <c r="A10334" t="s">
        <v>5711</v>
      </c>
      <c r="B10334">
        <v>6.3</v>
      </c>
      <c r="C10334" t="s">
        <v>3302</v>
      </c>
    </row>
    <row r="10335" spans="1:3" x14ac:dyDescent="0.45">
      <c r="A10335" t="s">
        <v>5713</v>
      </c>
      <c r="B10335">
        <v>6.3</v>
      </c>
      <c r="C10335" t="s">
        <v>565</v>
      </c>
    </row>
    <row r="10336" spans="1:3" x14ac:dyDescent="0.45">
      <c r="A10336" t="s">
        <v>5713</v>
      </c>
      <c r="B10336">
        <v>6.3</v>
      </c>
      <c r="C10336" t="s">
        <v>6206</v>
      </c>
    </row>
    <row r="10337" spans="1:3" x14ac:dyDescent="0.45">
      <c r="A10337" t="s">
        <v>5713</v>
      </c>
      <c r="B10337">
        <v>6.3</v>
      </c>
      <c r="C10337" t="s">
        <v>5546</v>
      </c>
    </row>
    <row r="10338" spans="1:3" x14ac:dyDescent="0.45">
      <c r="A10338" t="s">
        <v>5714</v>
      </c>
      <c r="B10338">
        <v>6.8</v>
      </c>
      <c r="C10338" t="s">
        <v>1152</v>
      </c>
    </row>
    <row r="10339" spans="1:3" x14ac:dyDescent="0.45">
      <c r="A10339" t="s">
        <v>5714</v>
      </c>
      <c r="B10339">
        <v>6.8</v>
      </c>
      <c r="C10339" t="s">
        <v>5546</v>
      </c>
    </row>
    <row r="10340" spans="1:3" x14ac:dyDescent="0.45">
      <c r="A10340" t="s">
        <v>5716</v>
      </c>
      <c r="B10340">
        <v>7.8</v>
      </c>
      <c r="C10340" t="s">
        <v>1152</v>
      </c>
    </row>
    <row r="10341" spans="1:3" x14ac:dyDescent="0.45">
      <c r="A10341" t="s">
        <v>5716</v>
      </c>
      <c r="B10341">
        <v>7.8</v>
      </c>
      <c r="C10341" t="s">
        <v>5546</v>
      </c>
    </row>
    <row r="10342" spans="1:3" x14ac:dyDescent="0.45">
      <c r="A10342" t="s">
        <v>5718</v>
      </c>
      <c r="B10342">
        <v>6.9</v>
      </c>
      <c r="C10342" t="s">
        <v>1152</v>
      </c>
    </row>
    <row r="10343" spans="1:3" x14ac:dyDescent="0.45">
      <c r="A10343" t="s">
        <v>5718</v>
      </c>
      <c r="B10343">
        <v>6.9</v>
      </c>
      <c r="C10343" t="s">
        <v>5546</v>
      </c>
    </row>
    <row r="10344" spans="1:3" x14ac:dyDescent="0.45">
      <c r="A10344" t="s">
        <v>5720</v>
      </c>
      <c r="B10344">
        <v>4.3</v>
      </c>
      <c r="C10344" t="s">
        <v>565</v>
      </c>
    </row>
    <row r="10345" spans="1:3" x14ac:dyDescent="0.45">
      <c r="A10345" t="s">
        <v>5720</v>
      </c>
      <c r="B10345">
        <v>4.3</v>
      </c>
      <c r="C10345" t="s">
        <v>1152</v>
      </c>
    </row>
    <row r="10346" spans="1:3" x14ac:dyDescent="0.45">
      <c r="A10346" t="s">
        <v>5722</v>
      </c>
      <c r="B10346">
        <v>7.2</v>
      </c>
      <c r="C10346" t="s">
        <v>565</v>
      </c>
    </row>
    <row r="10347" spans="1:3" x14ac:dyDescent="0.45">
      <c r="A10347" t="s">
        <v>5722</v>
      </c>
      <c r="B10347">
        <v>7.2</v>
      </c>
      <c r="C10347" t="s">
        <v>1152</v>
      </c>
    </row>
    <row r="10348" spans="1:3" x14ac:dyDescent="0.45">
      <c r="A10348" t="s">
        <v>5722</v>
      </c>
      <c r="B10348">
        <v>7.2</v>
      </c>
      <c r="C10348" t="s">
        <v>5546</v>
      </c>
    </row>
    <row r="10349" spans="1:3" x14ac:dyDescent="0.45">
      <c r="A10349" t="s">
        <v>5724</v>
      </c>
      <c r="B10349">
        <v>7.3</v>
      </c>
      <c r="C10349" t="s">
        <v>565</v>
      </c>
    </row>
    <row r="10350" spans="1:3" x14ac:dyDescent="0.45">
      <c r="A10350" t="s">
        <v>5724</v>
      </c>
      <c r="B10350">
        <v>7.3</v>
      </c>
      <c r="C10350" t="s">
        <v>1152</v>
      </c>
    </row>
    <row r="10351" spans="1:3" x14ac:dyDescent="0.45">
      <c r="A10351" t="s">
        <v>5724</v>
      </c>
      <c r="B10351">
        <v>7.3</v>
      </c>
      <c r="C10351" t="s">
        <v>5546</v>
      </c>
    </row>
    <row r="10352" spans="1:3" x14ac:dyDescent="0.45">
      <c r="A10352" t="s">
        <v>5726</v>
      </c>
      <c r="B10352">
        <v>7.2</v>
      </c>
      <c r="C10352" t="s">
        <v>6206</v>
      </c>
    </row>
    <row r="10353" spans="1:3" x14ac:dyDescent="0.45">
      <c r="A10353" t="s">
        <v>5726</v>
      </c>
      <c r="B10353">
        <v>7.2</v>
      </c>
      <c r="C10353" t="s">
        <v>1152</v>
      </c>
    </row>
    <row r="10354" spans="1:3" x14ac:dyDescent="0.45">
      <c r="A10354" t="s">
        <v>5726</v>
      </c>
      <c r="B10354">
        <v>7.2</v>
      </c>
      <c r="C10354" t="s">
        <v>5546</v>
      </c>
    </row>
    <row r="10355" spans="1:3" x14ac:dyDescent="0.45">
      <c r="A10355" t="s">
        <v>5727</v>
      </c>
      <c r="B10355">
        <v>5.4</v>
      </c>
      <c r="C10355" t="s">
        <v>1152</v>
      </c>
    </row>
    <row r="10356" spans="1:3" x14ac:dyDescent="0.45">
      <c r="A10356" t="s">
        <v>5727</v>
      </c>
      <c r="B10356">
        <v>5.4</v>
      </c>
      <c r="C10356" t="s">
        <v>6203</v>
      </c>
    </row>
    <row r="10357" spans="1:3" x14ac:dyDescent="0.45">
      <c r="A10357" t="s">
        <v>5729</v>
      </c>
      <c r="B10357">
        <v>7.1</v>
      </c>
      <c r="C10357" t="s">
        <v>565</v>
      </c>
    </row>
    <row r="10358" spans="1:3" x14ac:dyDescent="0.45">
      <c r="A10358" t="s">
        <v>5729</v>
      </c>
      <c r="B10358">
        <v>7.1</v>
      </c>
      <c r="C10358" t="s">
        <v>1152</v>
      </c>
    </row>
    <row r="10359" spans="1:3" x14ac:dyDescent="0.45">
      <c r="A10359" t="s">
        <v>5729</v>
      </c>
      <c r="B10359">
        <v>7.1</v>
      </c>
      <c r="C10359" t="s">
        <v>5546</v>
      </c>
    </row>
    <row r="10360" spans="1:3" x14ac:dyDescent="0.45">
      <c r="A10360" t="s">
        <v>5731</v>
      </c>
      <c r="B10360">
        <v>6.8</v>
      </c>
      <c r="C10360" t="s">
        <v>451</v>
      </c>
    </row>
    <row r="10361" spans="1:3" x14ac:dyDescent="0.45">
      <c r="A10361" t="s">
        <v>5731</v>
      </c>
      <c r="B10361">
        <v>6.8</v>
      </c>
      <c r="C10361" t="s">
        <v>6208</v>
      </c>
    </row>
    <row r="10362" spans="1:3" x14ac:dyDescent="0.45">
      <c r="A10362" t="s">
        <v>5731</v>
      </c>
      <c r="B10362">
        <v>6.8</v>
      </c>
      <c r="C10362" t="s">
        <v>1152</v>
      </c>
    </row>
    <row r="10363" spans="1:3" x14ac:dyDescent="0.45">
      <c r="A10363" t="s">
        <v>5731</v>
      </c>
      <c r="B10363">
        <v>6.8</v>
      </c>
      <c r="C10363" t="s">
        <v>6205</v>
      </c>
    </row>
    <row r="10364" spans="1:3" x14ac:dyDescent="0.45">
      <c r="A10364" t="s">
        <v>5732</v>
      </c>
      <c r="B10364">
        <v>7</v>
      </c>
      <c r="C10364" t="s">
        <v>1152</v>
      </c>
    </row>
    <row r="10365" spans="1:3" x14ac:dyDescent="0.45">
      <c r="A10365" t="s">
        <v>5733</v>
      </c>
      <c r="B10365">
        <v>7.4</v>
      </c>
      <c r="C10365" t="s">
        <v>565</v>
      </c>
    </row>
    <row r="10366" spans="1:3" x14ac:dyDescent="0.45">
      <c r="A10366" t="s">
        <v>5733</v>
      </c>
      <c r="B10366">
        <v>7.4</v>
      </c>
      <c r="C10366" t="s">
        <v>1152</v>
      </c>
    </row>
    <row r="10367" spans="1:3" x14ac:dyDescent="0.45">
      <c r="A10367" t="s">
        <v>5734</v>
      </c>
      <c r="B10367">
        <v>6.7</v>
      </c>
      <c r="C10367" t="s">
        <v>565</v>
      </c>
    </row>
    <row r="10368" spans="1:3" x14ac:dyDescent="0.45">
      <c r="A10368" t="s">
        <v>5734</v>
      </c>
      <c r="B10368">
        <v>6.7</v>
      </c>
      <c r="C10368" t="s">
        <v>1152</v>
      </c>
    </row>
    <row r="10369" spans="1:3" x14ac:dyDescent="0.45">
      <c r="A10369" t="s">
        <v>5734</v>
      </c>
      <c r="B10369">
        <v>6.7</v>
      </c>
      <c r="C10369" t="s">
        <v>5546</v>
      </c>
    </row>
    <row r="10370" spans="1:3" x14ac:dyDescent="0.45">
      <c r="A10370" t="s">
        <v>5735</v>
      </c>
      <c r="B10370">
        <v>7.2</v>
      </c>
      <c r="C10370" t="s">
        <v>1152</v>
      </c>
    </row>
    <row r="10371" spans="1:3" x14ac:dyDescent="0.45">
      <c r="A10371" t="s">
        <v>5735</v>
      </c>
      <c r="B10371">
        <v>7.2</v>
      </c>
      <c r="C10371" t="s">
        <v>6203</v>
      </c>
    </row>
    <row r="10372" spans="1:3" x14ac:dyDescent="0.45">
      <c r="A10372" t="s">
        <v>5735</v>
      </c>
      <c r="B10372">
        <v>7.2</v>
      </c>
      <c r="C10372" t="s">
        <v>5546</v>
      </c>
    </row>
    <row r="10373" spans="1:3" x14ac:dyDescent="0.45">
      <c r="A10373" t="s">
        <v>5736</v>
      </c>
      <c r="B10373">
        <v>7.5</v>
      </c>
      <c r="C10373" t="s">
        <v>565</v>
      </c>
    </row>
    <row r="10374" spans="1:3" x14ac:dyDescent="0.45">
      <c r="A10374" t="s">
        <v>5736</v>
      </c>
      <c r="B10374">
        <v>7.5</v>
      </c>
      <c r="C10374" t="s">
        <v>6206</v>
      </c>
    </row>
    <row r="10375" spans="1:3" x14ac:dyDescent="0.45">
      <c r="A10375" t="s">
        <v>5736</v>
      </c>
      <c r="B10375">
        <v>7.5</v>
      </c>
      <c r="C10375" t="s">
        <v>1152</v>
      </c>
    </row>
    <row r="10376" spans="1:3" x14ac:dyDescent="0.45">
      <c r="A10376" t="s">
        <v>5736</v>
      </c>
      <c r="B10376">
        <v>7.5</v>
      </c>
      <c r="C10376" t="s">
        <v>5546</v>
      </c>
    </row>
    <row r="10377" spans="1:3" x14ac:dyDescent="0.45">
      <c r="A10377" t="s">
        <v>5737</v>
      </c>
      <c r="B10377">
        <v>6.8</v>
      </c>
      <c r="C10377" t="s">
        <v>6199</v>
      </c>
    </row>
    <row r="10378" spans="1:3" x14ac:dyDescent="0.45">
      <c r="A10378" t="s">
        <v>5737</v>
      </c>
      <c r="B10378">
        <v>6.8</v>
      </c>
      <c r="C10378" t="s">
        <v>2124</v>
      </c>
    </row>
    <row r="10379" spans="1:3" x14ac:dyDescent="0.45">
      <c r="A10379" t="s">
        <v>5737</v>
      </c>
      <c r="B10379">
        <v>6.8</v>
      </c>
      <c r="C10379" t="s">
        <v>6203</v>
      </c>
    </row>
    <row r="10380" spans="1:3" x14ac:dyDescent="0.45">
      <c r="A10380" t="s">
        <v>5737</v>
      </c>
      <c r="B10380">
        <v>6.8</v>
      </c>
      <c r="C10380" t="s">
        <v>3302</v>
      </c>
    </row>
    <row r="10381" spans="1:3" x14ac:dyDescent="0.45">
      <c r="A10381" t="s">
        <v>5739</v>
      </c>
      <c r="B10381">
        <v>7.9</v>
      </c>
      <c r="C10381" t="s">
        <v>6206</v>
      </c>
    </row>
    <row r="10382" spans="1:3" x14ac:dyDescent="0.45">
      <c r="A10382" t="s">
        <v>5739</v>
      </c>
      <c r="B10382">
        <v>7.9</v>
      </c>
      <c r="C10382" t="s">
        <v>1152</v>
      </c>
    </row>
    <row r="10383" spans="1:3" x14ac:dyDescent="0.45">
      <c r="A10383" t="s">
        <v>5739</v>
      </c>
      <c r="B10383">
        <v>7.9</v>
      </c>
      <c r="C10383" t="s">
        <v>3302</v>
      </c>
    </row>
    <row r="10384" spans="1:3" x14ac:dyDescent="0.45">
      <c r="A10384" t="s">
        <v>5741</v>
      </c>
      <c r="B10384">
        <v>6.7</v>
      </c>
      <c r="C10384" t="s">
        <v>1152</v>
      </c>
    </row>
    <row r="10385" spans="1:3" x14ac:dyDescent="0.45">
      <c r="A10385" t="s">
        <v>5743</v>
      </c>
      <c r="B10385">
        <v>5.8</v>
      </c>
      <c r="C10385" t="s">
        <v>565</v>
      </c>
    </row>
    <row r="10386" spans="1:3" x14ac:dyDescent="0.45">
      <c r="A10386" t="s">
        <v>5743</v>
      </c>
      <c r="B10386">
        <v>5.8</v>
      </c>
      <c r="C10386" t="s">
        <v>5546</v>
      </c>
    </row>
    <row r="10387" spans="1:3" x14ac:dyDescent="0.45">
      <c r="A10387" t="s">
        <v>5744</v>
      </c>
      <c r="B10387">
        <v>6.5</v>
      </c>
      <c r="C10387" t="s">
        <v>6206</v>
      </c>
    </row>
    <row r="10388" spans="1:3" x14ac:dyDescent="0.45">
      <c r="A10388" t="s">
        <v>5744</v>
      </c>
      <c r="B10388">
        <v>6.5</v>
      </c>
      <c r="C10388" t="s">
        <v>1152</v>
      </c>
    </row>
    <row r="10389" spans="1:3" x14ac:dyDescent="0.45">
      <c r="A10389" t="s">
        <v>5744</v>
      </c>
      <c r="B10389">
        <v>6.5</v>
      </c>
      <c r="C10389" t="s">
        <v>3302</v>
      </c>
    </row>
    <row r="10390" spans="1:3" x14ac:dyDescent="0.45">
      <c r="A10390" t="s">
        <v>5746</v>
      </c>
      <c r="B10390">
        <v>7.2</v>
      </c>
      <c r="C10390" t="s">
        <v>1152</v>
      </c>
    </row>
    <row r="10391" spans="1:3" x14ac:dyDescent="0.45">
      <c r="A10391" t="s">
        <v>5747</v>
      </c>
      <c r="B10391">
        <v>6.5</v>
      </c>
      <c r="C10391" t="s">
        <v>2124</v>
      </c>
    </row>
    <row r="10392" spans="1:3" x14ac:dyDescent="0.45">
      <c r="A10392" t="s">
        <v>5747</v>
      </c>
      <c r="B10392">
        <v>6.5</v>
      </c>
      <c r="C10392" t="s">
        <v>6203</v>
      </c>
    </row>
    <row r="10393" spans="1:3" x14ac:dyDescent="0.45">
      <c r="A10393" t="s">
        <v>5748</v>
      </c>
      <c r="B10393">
        <v>6.2</v>
      </c>
      <c r="C10393" t="s">
        <v>565</v>
      </c>
    </row>
    <row r="10394" spans="1:3" x14ac:dyDescent="0.45">
      <c r="A10394" t="s">
        <v>5748</v>
      </c>
      <c r="B10394">
        <v>6.2</v>
      </c>
      <c r="C10394" t="s">
        <v>5546</v>
      </c>
    </row>
    <row r="10395" spans="1:3" x14ac:dyDescent="0.45">
      <c r="A10395" t="s">
        <v>5750</v>
      </c>
      <c r="B10395">
        <v>8.6</v>
      </c>
      <c r="C10395" t="s">
        <v>565</v>
      </c>
    </row>
    <row r="10396" spans="1:3" x14ac:dyDescent="0.45">
      <c r="A10396" t="s">
        <v>5750</v>
      </c>
      <c r="B10396">
        <v>8.6</v>
      </c>
      <c r="C10396" t="s">
        <v>1152</v>
      </c>
    </row>
    <row r="10397" spans="1:3" x14ac:dyDescent="0.45">
      <c r="A10397" t="s">
        <v>5750</v>
      </c>
      <c r="B10397">
        <v>8.6</v>
      </c>
      <c r="C10397" t="s">
        <v>6201</v>
      </c>
    </row>
    <row r="10398" spans="1:3" x14ac:dyDescent="0.45">
      <c r="A10398" t="s">
        <v>5752</v>
      </c>
      <c r="B10398">
        <v>6.5</v>
      </c>
      <c r="C10398" t="s">
        <v>1152</v>
      </c>
    </row>
    <row r="10399" spans="1:3" x14ac:dyDescent="0.45">
      <c r="A10399" t="s">
        <v>5753</v>
      </c>
      <c r="B10399">
        <v>6.3</v>
      </c>
      <c r="C10399" t="s">
        <v>565</v>
      </c>
    </row>
    <row r="10400" spans="1:3" x14ac:dyDescent="0.45">
      <c r="A10400" t="s">
        <v>5753</v>
      </c>
      <c r="B10400">
        <v>6.3</v>
      </c>
      <c r="C10400" t="s">
        <v>6199</v>
      </c>
    </row>
    <row r="10401" spans="1:3" x14ac:dyDescent="0.45">
      <c r="A10401" t="s">
        <v>5754</v>
      </c>
      <c r="B10401">
        <v>4.3</v>
      </c>
      <c r="C10401" t="s">
        <v>565</v>
      </c>
    </row>
    <row r="10402" spans="1:3" x14ac:dyDescent="0.45">
      <c r="A10402" t="s">
        <v>5754</v>
      </c>
      <c r="B10402">
        <v>4.3</v>
      </c>
      <c r="C10402" t="s">
        <v>1152</v>
      </c>
    </row>
    <row r="10403" spans="1:3" x14ac:dyDescent="0.45">
      <c r="A10403" t="s">
        <v>5756</v>
      </c>
      <c r="B10403">
        <v>6.1</v>
      </c>
      <c r="C10403" t="s">
        <v>565</v>
      </c>
    </row>
    <row r="10404" spans="1:3" x14ac:dyDescent="0.45">
      <c r="A10404" t="s">
        <v>5757</v>
      </c>
      <c r="B10404">
        <v>5.8</v>
      </c>
      <c r="C10404" t="s">
        <v>1152</v>
      </c>
    </row>
    <row r="10405" spans="1:3" x14ac:dyDescent="0.45">
      <c r="A10405" t="s">
        <v>5757</v>
      </c>
      <c r="B10405">
        <v>5.8</v>
      </c>
      <c r="C10405" t="s">
        <v>6207</v>
      </c>
    </row>
    <row r="10406" spans="1:3" x14ac:dyDescent="0.45">
      <c r="A10406" t="s">
        <v>5759</v>
      </c>
      <c r="B10406">
        <v>6.7</v>
      </c>
      <c r="C10406" t="s">
        <v>6199</v>
      </c>
    </row>
    <row r="10407" spans="1:3" x14ac:dyDescent="0.45">
      <c r="A10407" t="s">
        <v>5759</v>
      </c>
      <c r="B10407">
        <v>6.7</v>
      </c>
      <c r="C10407" t="s">
        <v>2124</v>
      </c>
    </row>
    <row r="10408" spans="1:3" x14ac:dyDescent="0.45">
      <c r="A10408" t="s">
        <v>5761</v>
      </c>
      <c r="B10408">
        <v>6.7</v>
      </c>
      <c r="C10408" t="s">
        <v>1152</v>
      </c>
    </row>
    <row r="10409" spans="1:3" x14ac:dyDescent="0.45">
      <c r="A10409" t="s">
        <v>5762</v>
      </c>
      <c r="B10409">
        <v>5.0999999999999996</v>
      </c>
      <c r="C10409" t="s">
        <v>1152</v>
      </c>
    </row>
    <row r="10410" spans="1:3" x14ac:dyDescent="0.45">
      <c r="A10410" t="s">
        <v>5762</v>
      </c>
      <c r="B10410">
        <v>5.0999999999999996</v>
      </c>
      <c r="C10410" t="s">
        <v>6199</v>
      </c>
    </row>
    <row r="10411" spans="1:3" x14ac:dyDescent="0.45">
      <c r="A10411" t="s">
        <v>5762</v>
      </c>
      <c r="B10411">
        <v>5.0999999999999996</v>
      </c>
      <c r="C10411" t="s">
        <v>2124</v>
      </c>
    </row>
    <row r="10412" spans="1:3" x14ac:dyDescent="0.45">
      <c r="A10412" t="s">
        <v>5762</v>
      </c>
      <c r="B10412">
        <v>5.0999999999999996</v>
      </c>
      <c r="C10412" t="s">
        <v>3302</v>
      </c>
    </row>
    <row r="10413" spans="1:3" x14ac:dyDescent="0.45">
      <c r="A10413" t="s">
        <v>5764</v>
      </c>
      <c r="B10413">
        <v>7.7</v>
      </c>
      <c r="C10413" t="s">
        <v>6200</v>
      </c>
    </row>
    <row r="10414" spans="1:3" x14ac:dyDescent="0.45">
      <c r="A10414" t="s">
        <v>5764</v>
      </c>
      <c r="B10414">
        <v>7.7</v>
      </c>
      <c r="C10414" t="s">
        <v>6201</v>
      </c>
    </row>
    <row r="10415" spans="1:3" x14ac:dyDescent="0.45">
      <c r="A10415" t="s">
        <v>5764</v>
      </c>
      <c r="B10415">
        <v>7.7</v>
      </c>
      <c r="C10415" t="s">
        <v>6199</v>
      </c>
    </row>
    <row r="10416" spans="1:3" x14ac:dyDescent="0.45">
      <c r="A10416" t="s">
        <v>5764</v>
      </c>
      <c r="B10416">
        <v>7.7</v>
      </c>
      <c r="C10416" t="s">
        <v>6202</v>
      </c>
    </row>
    <row r="10417" spans="1:3" x14ac:dyDescent="0.45">
      <c r="A10417" t="s">
        <v>5766</v>
      </c>
      <c r="B10417">
        <v>6.7</v>
      </c>
      <c r="C10417" t="s">
        <v>1152</v>
      </c>
    </row>
    <row r="10418" spans="1:3" x14ac:dyDescent="0.45">
      <c r="A10418" t="s">
        <v>5769</v>
      </c>
      <c r="B10418">
        <v>6.6</v>
      </c>
      <c r="C10418" t="s">
        <v>320</v>
      </c>
    </row>
    <row r="10419" spans="1:3" x14ac:dyDescent="0.45">
      <c r="A10419" t="s">
        <v>5769</v>
      </c>
      <c r="B10419">
        <v>6.6</v>
      </c>
      <c r="C10419" t="s">
        <v>565</v>
      </c>
    </row>
    <row r="10420" spans="1:3" x14ac:dyDescent="0.45">
      <c r="A10420" t="s">
        <v>5769</v>
      </c>
      <c r="B10420">
        <v>6.6</v>
      </c>
      <c r="C10420" t="s">
        <v>2124</v>
      </c>
    </row>
    <row r="10421" spans="1:3" x14ac:dyDescent="0.45">
      <c r="A10421" t="s">
        <v>5770</v>
      </c>
      <c r="B10421">
        <v>8.1999999999999993</v>
      </c>
      <c r="C10421" t="s">
        <v>565</v>
      </c>
    </row>
    <row r="10422" spans="1:3" x14ac:dyDescent="0.45">
      <c r="A10422" t="s">
        <v>5770</v>
      </c>
      <c r="B10422">
        <v>8.1999999999999993</v>
      </c>
      <c r="C10422" t="s">
        <v>6206</v>
      </c>
    </row>
    <row r="10423" spans="1:3" x14ac:dyDescent="0.45">
      <c r="A10423" t="s">
        <v>5771</v>
      </c>
      <c r="B10423">
        <v>8.1</v>
      </c>
      <c r="C10423" t="s">
        <v>1152</v>
      </c>
    </row>
    <row r="10424" spans="1:3" x14ac:dyDescent="0.45">
      <c r="A10424" t="s">
        <v>5772</v>
      </c>
      <c r="B10424">
        <v>7.2</v>
      </c>
      <c r="C10424" t="s">
        <v>565</v>
      </c>
    </row>
    <row r="10425" spans="1:3" x14ac:dyDescent="0.45">
      <c r="A10425" t="s">
        <v>5772</v>
      </c>
      <c r="B10425">
        <v>7.2</v>
      </c>
      <c r="C10425" t="s">
        <v>1152</v>
      </c>
    </row>
    <row r="10426" spans="1:3" x14ac:dyDescent="0.45">
      <c r="A10426" t="s">
        <v>5774</v>
      </c>
      <c r="B10426">
        <v>7.4</v>
      </c>
      <c r="C10426" t="s">
        <v>1152</v>
      </c>
    </row>
    <row r="10427" spans="1:3" x14ac:dyDescent="0.45">
      <c r="A10427" t="s">
        <v>5777</v>
      </c>
      <c r="B10427">
        <v>6.5</v>
      </c>
      <c r="C10427" t="s">
        <v>1152</v>
      </c>
    </row>
    <row r="10428" spans="1:3" x14ac:dyDescent="0.45">
      <c r="A10428" t="s">
        <v>5779</v>
      </c>
      <c r="B10428">
        <v>5.7</v>
      </c>
      <c r="C10428" t="s">
        <v>565</v>
      </c>
    </row>
    <row r="10429" spans="1:3" x14ac:dyDescent="0.45">
      <c r="A10429" t="s">
        <v>5779</v>
      </c>
      <c r="B10429">
        <v>5.7</v>
      </c>
      <c r="C10429" t="s">
        <v>2124</v>
      </c>
    </row>
    <row r="10430" spans="1:3" x14ac:dyDescent="0.45">
      <c r="A10430" t="s">
        <v>5781</v>
      </c>
      <c r="B10430">
        <v>6.2</v>
      </c>
      <c r="C10430" t="s">
        <v>565</v>
      </c>
    </row>
    <row r="10431" spans="1:3" x14ac:dyDescent="0.45">
      <c r="A10431" t="s">
        <v>5782</v>
      </c>
      <c r="B10431">
        <v>6.1</v>
      </c>
      <c r="C10431" t="s">
        <v>2124</v>
      </c>
    </row>
    <row r="10432" spans="1:3" x14ac:dyDescent="0.45">
      <c r="A10432" t="s">
        <v>5782</v>
      </c>
      <c r="B10432">
        <v>6.1</v>
      </c>
      <c r="C10432" t="s">
        <v>6203</v>
      </c>
    </row>
    <row r="10433" spans="1:3" x14ac:dyDescent="0.45">
      <c r="A10433" t="s">
        <v>5782</v>
      </c>
      <c r="B10433">
        <v>6.1</v>
      </c>
      <c r="C10433" t="s">
        <v>3302</v>
      </c>
    </row>
    <row r="10434" spans="1:3" x14ac:dyDescent="0.45">
      <c r="A10434" t="s">
        <v>5783</v>
      </c>
      <c r="B10434">
        <v>5.7</v>
      </c>
      <c r="C10434" t="s">
        <v>1152</v>
      </c>
    </row>
    <row r="10435" spans="1:3" x14ac:dyDescent="0.45">
      <c r="A10435" t="s">
        <v>5783</v>
      </c>
      <c r="B10435">
        <v>5.7</v>
      </c>
      <c r="C10435" t="s">
        <v>6209</v>
      </c>
    </row>
    <row r="10436" spans="1:3" x14ac:dyDescent="0.45">
      <c r="A10436" t="s">
        <v>5784</v>
      </c>
      <c r="B10436">
        <v>7.2</v>
      </c>
      <c r="C10436" t="s">
        <v>1152</v>
      </c>
    </row>
    <row r="10437" spans="1:3" x14ac:dyDescent="0.45">
      <c r="A10437" t="s">
        <v>5785</v>
      </c>
      <c r="B10437">
        <v>7.7</v>
      </c>
      <c r="C10437" t="s">
        <v>2124</v>
      </c>
    </row>
    <row r="10438" spans="1:3" x14ac:dyDescent="0.45">
      <c r="A10438" t="s">
        <v>5785</v>
      </c>
      <c r="B10438">
        <v>7.7</v>
      </c>
      <c r="C10438" t="s">
        <v>6203</v>
      </c>
    </row>
    <row r="10439" spans="1:3" x14ac:dyDescent="0.45">
      <c r="A10439" t="s">
        <v>5785</v>
      </c>
      <c r="B10439">
        <v>7.7</v>
      </c>
      <c r="C10439" t="s">
        <v>3302</v>
      </c>
    </row>
    <row r="10440" spans="1:3" x14ac:dyDescent="0.45">
      <c r="A10440" t="s">
        <v>5786</v>
      </c>
      <c r="B10440">
        <v>7.1</v>
      </c>
      <c r="C10440" t="s">
        <v>565</v>
      </c>
    </row>
    <row r="10441" spans="1:3" x14ac:dyDescent="0.45">
      <c r="A10441" t="s">
        <v>5786</v>
      </c>
      <c r="B10441">
        <v>7.1</v>
      </c>
      <c r="C10441" t="s">
        <v>6206</v>
      </c>
    </row>
    <row r="10442" spans="1:3" x14ac:dyDescent="0.45">
      <c r="A10442" t="s">
        <v>5786</v>
      </c>
      <c r="B10442">
        <v>7.1</v>
      </c>
      <c r="C10442" t="s">
        <v>6203</v>
      </c>
    </row>
    <row r="10443" spans="1:3" x14ac:dyDescent="0.45">
      <c r="A10443" t="s">
        <v>5788</v>
      </c>
      <c r="B10443">
        <v>7</v>
      </c>
      <c r="C10443" t="s">
        <v>565</v>
      </c>
    </row>
    <row r="10444" spans="1:3" x14ac:dyDescent="0.45">
      <c r="A10444" t="s">
        <v>5788</v>
      </c>
      <c r="B10444">
        <v>7</v>
      </c>
      <c r="C10444" t="s">
        <v>1152</v>
      </c>
    </row>
    <row r="10445" spans="1:3" x14ac:dyDescent="0.45">
      <c r="A10445" t="s">
        <v>5789</v>
      </c>
      <c r="B10445">
        <v>7.4</v>
      </c>
      <c r="C10445" t="s">
        <v>565</v>
      </c>
    </row>
    <row r="10446" spans="1:3" x14ac:dyDescent="0.45">
      <c r="A10446" t="s">
        <v>5789</v>
      </c>
      <c r="B10446">
        <v>7.4</v>
      </c>
      <c r="C10446" t="s">
        <v>1152</v>
      </c>
    </row>
    <row r="10447" spans="1:3" x14ac:dyDescent="0.45">
      <c r="A10447" t="s">
        <v>5789</v>
      </c>
      <c r="B10447">
        <v>7.4</v>
      </c>
      <c r="C10447" t="s">
        <v>5546</v>
      </c>
    </row>
    <row r="10448" spans="1:3" x14ac:dyDescent="0.45">
      <c r="A10448" t="s">
        <v>5790</v>
      </c>
      <c r="B10448">
        <v>7.7</v>
      </c>
      <c r="C10448" t="s">
        <v>1152</v>
      </c>
    </row>
    <row r="10449" spans="1:3" x14ac:dyDescent="0.45">
      <c r="A10449" t="s">
        <v>5792</v>
      </c>
      <c r="B10449">
        <v>6.6</v>
      </c>
      <c r="C10449" t="s">
        <v>565</v>
      </c>
    </row>
    <row r="10450" spans="1:3" x14ac:dyDescent="0.45">
      <c r="A10450" t="s">
        <v>5792</v>
      </c>
      <c r="B10450">
        <v>6.6</v>
      </c>
      <c r="C10450" t="s">
        <v>1152</v>
      </c>
    </row>
    <row r="10451" spans="1:3" x14ac:dyDescent="0.45">
      <c r="A10451" t="s">
        <v>5794</v>
      </c>
      <c r="B10451">
        <v>6</v>
      </c>
      <c r="C10451" t="s">
        <v>1152</v>
      </c>
    </row>
    <row r="10452" spans="1:3" x14ac:dyDescent="0.45">
      <c r="A10452" t="s">
        <v>5794</v>
      </c>
      <c r="B10452">
        <v>6</v>
      </c>
      <c r="C10452" t="s">
        <v>6205</v>
      </c>
    </row>
    <row r="10453" spans="1:3" x14ac:dyDescent="0.45">
      <c r="A10453" t="s">
        <v>5795</v>
      </c>
      <c r="B10453">
        <v>8.4</v>
      </c>
      <c r="C10453" t="s">
        <v>6206</v>
      </c>
    </row>
    <row r="10454" spans="1:3" x14ac:dyDescent="0.45">
      <c r="A10454" t="s">
        <v>5795</v>
      </c>
      <c r="B10454">
        <v>8.4</v>
      </c>
      <c r="C10454" t="s">
        <v>1152</v>
      </c>
    </row>
    <row r="10455" spans="1:3" x14ac:dyDescent="0.45">
      <c r="A10455" t="s">
        <v>5795</v>
      </c>
      <c r="B10455">
        <v>8.4</v>
      </c>
      <c r="C10455" t="s">
        <v>3302</v>
      </c>
    </row>
    <row r="10456" spans="1:3" x14ac:dyDescent="0.45">
      <c r="A10456" t="s">
        <v>5796</v>
      </c>
      <c r="B10456">
        <v>8.9</v>
      </c>
      <c r="C10456" t="s">
        <v>4585</v>
      </c>
    </row>
    <row r="10457" spans="1:3" x14ac:dyDescent="0.45">
      <c r="A10457" t="s">
        <v>5798</v>
      </c>
      <c r="B10457">
        <v>7.9</v>
      </c>
      <c r="C10457" t="s">
        <v>565</v>
      </c>
    </row>
    <row r="10458" spans="1:3" x14ac:dyDescent="0.45">
      <c r="A10458" t="s">
        <v>5798</v>
      </c>
      <c r="B10458">
        <v>7.9</v>
      </c>
      <c r="C10458" t="s">
        <v>1152</v>
      </c>
    </row>
    <row r="10459" spans="1:3" x14ac:dyDescent="0.45">
      <c r="A10459" t="s">
        <v>5800</v>
      </c>
      <c r="B10459">
        <v>6</v>
      </c>
      <c r="C10459" t="s">
        <v>565</v>
      </c>
    </row>
    <row r="10460" spans="1:3" x14ac:dyDescent="0.45">
      <c r="A10460" t="s">
        <v>5800</v>
      </c>
      <c r="B10460">
        <v>6</v>
      </c>
      <c r="C10460" t="s">
        <v>1152</v>
      </c>
    </row>
    <row r="10461" spans="1:3" x14ac:dyDescent="0.45">
      <c r="A10461" t="s">
        <v>5802</v>
      </c>
      <c r="B10461">
        <v>6.1</v>
      </c>
      <c r="C10461" t="s">
        <v>565</v>
      </c>
    </row>
    <row r="10462" spans="1:3" x14ac:dyDescent="0.45">
      <c r="A10462" t="s">
        <v>5802</v>
      </c>
      <c r="B10462">
        <v>6.1</v>
      </c>
      <c r="C10462" t="s">
        <v>6209</v>
      </c>
    </row>
    <row r="10463" spans="1:3" x14ac:dyDescent="0.45">
      <c r="A10463" t="s">
        <v>5803</v>
      </c>
      <c r="B10463">
        <v>7.4</v>
      </c>
      <c r="C10463" t="s">
        <v>23</v>
      </c>
    </row>
    <row r="10464" spans="1:3" x14ac:dyDescent="0.45">
      <c r="A10464" t="s">
        <v>5805</v>
      </c>
      <c r="B10464">
        <v>6.2</v>
      </c>
      <c r="C10464" t="s">
        <v>565</v>
      </c>
    </row>
    <row r="10465" spans="1:3" x14ac:dyDescent="0.45">
      <c r="A10465" t="s">
        <v>5805</v>
      </c>
      <c r="B10465">
        <v>6.2</v>
      </c>
      <c r="C10465" t="s">
        <v>23</v>
      </c>
    </row>
    <row r="10466" spans="1:3" x14ac:dyDescent="0.45">
      <c r="A10466" t="s">
        <v>5807</v>
      </c>
      <c r="B10466">
        <v>7.2</v>
      </c>
      <c r="C10466" t="s">
        <v>565</v>
      </c>
    </row>
    <row r="10467" spans="1:3" x14ac:dyDescent="0.45">
      <c r="A10467" t="s">
        <v>5807</v>
      </c>
      <c r="B10467">
        <v>7.2</v>
      </c>
      <c r="C10467" t="s">
        <v>1152</v>
      </c>
    </row>
    <row r="10468" spans="1:3" x14ac:dyDescent="0.45">
      <c r="A10468" t="s">
        <v>5809</v>
      </c>
      <c r="B10468">
        <v>6.2</v>
      </c>
      <c r="C10468" t="s">
        <v>320</v>
      </c>
    </row>
    <row r="10469" spans="1:3" x14ac:dyDescent="0.45">
      <c r="A10469" t="s">
        <v>5809</v>
      </c>
      <c r="B10469">
        <v>6.2</v>
      </c>
      <c r="C10469" t="s">
        <v>565</v>
      </c>
    </row>
    <row r="10470" spans="1:3" x14ac:dyDescent="0.45">
      <c r="A10470" t="s">
        <v>5809</v>
      </c>
      <c r="B10470">
        <v>6.2</v>
      </c>
      <c r="C10470" t="s">
        <v>6205</v>
      </c>
    </row>
    <row r="10471" spans="1:3" x14ac:dyDescent="0.45">
      <c r="A10471" t="s">
        <v>5811</v>
      </c>
      <c r="B10471">
        <v>6.8</v>
      </c>
      <c r="C10471" t="s">
        <v>565</v>
      </c>
    </row>
    <row r="10472" spans="1:3" x14ac:dyDescent="0.45">
      <c r="A10472" t="s">
        <v>5812</v>
      </c>
      <c r="B10472">
        <v>7.7</v>
      </c>
      <c r="C10472" t="s">
        <v>6206</v>
      </c>
    </row>
    <row r="10473" spans="1:3" x14ac:dyDescent="0.45">
      <c r="A10473" t="s">
        <v>5812</v>
      </c>
      <c r="B10473">
        <v>7.7</v>
      </c>
      <c r="C10473" t="s">
        <v>1152</v>
      </c>
    </row>
    <row r="10474" spans="1:3" x14ac:dyDescent="0.45">
      <c r="A10474" t="s">
        <v>5812</v>
      </c>
      <c r="B10474">
        <v>7.7</v>
      </c>
      <c r="C10474" t="s">
        <v>3302</v>
      </c>
    </row>
    <row r="10475" spans="1:3" x14ac:dyDescent="0.45">
      <c r="A10475" t="s">
        <v>5814</v>
      </c>
      <c r="B10475">
        <v>5.9</v>
      </c>
      <c r="C10475" t="s">
        <v>451</v>
      </c>
    </row>
    <row r="10476" spans="1:3" x14ac:dyDescent="0.45">
      <c r="A10476" t="s">
        <v>5814</v>
      </c>
      <c r="B10476">
        <v>5.9</v>
      </c>
      <c r="C10476" t="s">
        <v>1152</v>
      </c>
    </row>
    <row r="10477" spans="1:3" x14ac:dyDescent="0.45">
      <c r="A10477" t="s">
        <v>5814</v>
      </c>
      <c r="B10477">
        <v>5.9</v>
      </c>
      <c r="C10477" t="s">
        <v>2124</v>
      </c>
    </row>
    <row r="10478" spans="1:3" x14ac:dyDescent="0.45">
      <c r="A10478" t="s">
        <v>5814</v>
      </c>
      <c r="B10478">
        <v>5.9</v>
      </c>
      <c r="C10478" t="s">
        <v>3302</v>
      </c>
    </row>
    <row r="10479" spans="1:3" x14ac:dyDescent="0.45">
      <c r="A10479" t="s">
        <v>5817</v>
      </c>
      <c r="B10479">
        <v>7</v>
      </c>
      <c r="C10479" t="s">
        <v>565</v>
      </c>
    </row>
    <row r="10480" spans="1:3" x14ac:dyDescent="0.45">
      <c r="A10480" t="s">
        <v>5817</v>
      </c>
      <c r="B10480">
        <v>7</v>
      </c>
      <c r="C10480" t="s">
        <v>2124</v>
      </c>
    </row>
    <row r="10481" spans="1:3" x14ac:dyDescent="0.45">
      <c r="A10481" t="s">
        <v>5817</v>
      </c>
      <c r="B10481">
        <v>7</v>
      </c>
      <c r="C10481" t="s">
        <v>6202</v>
      </c>
    </row>
    <row r="10482" spans="1:3" x14ac:dyDescent="0.45">
      <c r="A10482" t="s">
        <v>5819</v>
      </c>
      <c r="B10482">
        <v>6.1</v>
      </c>
      <c r="C10482" t="s">
        <v>3824</v>
      </c>
    </row>
    <row r="10483" spans="1:3" x14ac:dyDescent="0.45">
      <c r="A10483" t="s">
        <v>5819</v>
      </c>
      <c r="B10483">
        <v>6.1</v>
      </c>
      <c r="C10483" t="s">
        <v>3302</v>
      </c>
    </row>
    <row r="10484" spans="1:3" x14ac:dyDescent="0.45">
      <c r="A10484" t="s">
        <v>5821</v>
      </c>
      <c r="B10484">
        <v>7.6</v>
      </c>
      <c r="C10484" t="s">
        <v>451</v>
      </c>
    </row>
    <row r="10485" spans="1:3" x14ac:dyDescent="0.45">
      <c r="A10485" t="s">
        <v>5821</v>
      </c>
      <c r="B10485">
        <v>7.6</v>
      </c>
      <c r="C10485" t="s">
        <v>6206</v>
      </c>
    </row>
    <row r="10486" spans="1:3" x14ac:dyDescent="0.45">
      <c r="A10486" t="s">
        <v>5821</v>
      </c>
      <c r="B10486">
        <v>7.6</v>
      </c>
      <c r="C10486" t="s">
        <v>3302</v>
      </c>
    </row>
    <row r="10487" spans="1:3" x14ac:dyDescent="0.45">
      <c r="A10487" t="s">
        <v>5823</v>
      </c>
      <c r="B10487">
        <v>8.1</v>
      </c>
      <c r="C10487" t="s">
        <v>1152</v>
      </c>
    </row>
    <row r="10488" spans="1:3" x14ac:dyDescent="0.45">
      <c r="A10488" t="s">
        <v>5823</v>
      </c>
      <c r="B10488">
        <v>8.1</v>
      </c>
      <c r="C10488" t="s">
        <v>6205</v>
      </c>
    </row>
    <row r="10489" spans="1:3" x14ac:dyDescent="0.45">
      <c r="A10489" t="s">
        <v>5825</v>
      </c>
      <c r="B10489">
        <v>5.7</v>
      </c>
      <c r="C10489" t="s">
        <v>2124</v>
      </c>
    </row>
    <row r="10490" spans="1:3" x14ac:dyDescent="0.45">
      <c r="A10490" t="s">
        <v>5825</v>
      </c>
      <c r="B10490">
        <v>5.7</v>
      </c>
      <c r="C10490" t="s">
        <v>6203</v>
      </c>
    </row>
    <row r="10491" spans="1:3" x14ac:dyDescent="0.45">
      <c r="A10491" t="s">
        <v>5825</v>
      </c>
      <c r="B10491">
        <v>5.7</v>
      </c>
      <c r="C10491" t="s">
        <v>3302</v>
      </c>
    </row>
    <row r="10492" spans="1:3" x14ac:dyDescent="0.45">
      <c r="A10492" t="s">
        <v>5826</v>
      </c>
      <c r="B10492">
        <v>6.6</v>
      </c>
      <c r="C10492" t="s">
        <v>2124</v>
      </c>
    </row>
    <row r="10493" spans="1:3" x14ac:dyDescent="0.45">
      <c r="A10493" t="s">
        <v>5827</v>
      </c>
      <c r="B10493">
        <v>7.3</v>
      </c>
      <c r="C10493" t="s">
        <v>451</v>
      </c>
    </row>
    <row r="10494" spans="1:3" x14ac:dyDescent="0.45">
      <c r="A10494" t="s">
        <v>5827</v>
      </c>
      <c r="B10494">
        <v>7.3</v>
      </c>
      <c r="C10494" t="s">
        <v>320</v>
      </c>
    </row>
    <row r="10495" spans="1:3" x14ac:dyDescent="0.45">
      <c r="A10495" t="s">
        <v>5827</v>
      </c>
      <c r="B10495">
        <v>7.3</v>
      </c>
      <c r="C10495" t="s">
        <v>3302</v>
      </c>
    </row>
    <row r="10496" spans="1:3" x14ac:dyDescent="0.45">
      <c r="A10496" t="s">
        <v>5829</v>
      </c>
      <c r="B10496">
        <v>5</v>
      </c>
      <c r="C10496" t="s">
        <v>2124</v>
      </c>
    </row>
    <row r="10497" spans="1:3" x14ac:dyDescent="0.45">
      <c r="A10497" t="s">
        <v>5829</v>
      </c>
      <c r="B10497">
        <v>5</v>
      </c>
      <c r="C10497" t="s">
        <v>6203</v>
      </c>
    </row>
    <row r="10498" spans="1:3" x14ac:dyDescent="0.45">
      <c r="A10498" t="s">
        <v>5829</v>
      </c>
      <c r="B10498">
        <v>5</v>
      </c>
      <c r="C10498" t="s">
        <v>3824</v>
      </c>
    </row>
    <row r="10499" spans="1:3" x14ac:dyDescent="0.45">
      <c r="A10499" t="s">
        <v>5829</v>
      </c>
      <c r="B10499">
        <v>5</v>
      </c>
      <c r="C10499" t="s">
        <v>3302</v>
      </c>
    </row>
    <row r="10500" spans="1:3" x14ac:dyDescent="0.45">
      <c r="A10500" t="s">
        <v>5831</v>
      </c>
      <c r="B10500">
        <v>7</v>
      </c>
      <c r="C10500" t="s">
        <v>6199</v>
      </c>
    </row>
    <row r="10501" spans="1:3" x14ac:dyDescent="0.45">
      <c r="A10501" t="s">
        <v>5831</v>
      </c>
      <c r="B10501">
        <v>7</v>
      </c>
      <c r="C10501" t="s">
        <v>2124</v>
      </c>
    </row>
    <row r="10502" spans="1:3" x14ac:dyDescent="0.45">
      <c r="A10502" t="s">
        <v>5832</v>
      </c>
      <c r="B10502">
        <v>5.9</v>
      </c>
      <c r="C10502" t="s">
        <v>1152</v>
      </c>
    </row>
    <row r="10503" spans="1:3" x14ac:dyDescent="0.45">
      <c r="A10503" t="s">
        <v>5832</v>
      </c>
      <c r="B10503">
        <v>5.9</v>
      </c>
      <c r="C10503" t="s">
        <v>2124</v>
      </c>
    </row>
    <row r="10504" spans="1:3" x14ac:dyDescent="0.45">
      <c r="A10504" t="s">
        <v>5832</v>
      </c>
      <c r="B10504">
        <v>5.9</v>
      </c>
      <c r="C10504" t="s">
        <v>6203</v>
      </c>
    </row>
    <row r="10505" spans="1:3" x14ac:dyDescent="0.45">
      <c r="A10505" t="s">
        <v>5832</v>
      </c>
      <c r="B10505">
        <v>5.9</v>
      </c>
      <c r="C10505" t="s">
        <v>3302</v>
      </c>
    </row>
    <row r="10506" spans="1:3" x14ac:dyDescent="0.45">
      <c r="A10506" t="s">
        <v>5834</v>
      </c>
      <c r="B10506">
        <v>6</v>
      </c>
      <c r="C10506" t="s">
        <v>451</v>
      </c>
    </row>
    <row r="10507" spans="1:3" x14ac:dyDescent="0.45">
      <c r="A10507" t="s">
        <v>5834</v>
      </c>
      <c r="B10507">
        <v>6</v>
      </c>
      <c r="C10507" t="s">
        <v>320</v>
      </c>
    </row>
    <row r="10508" spans="1:3" x14ac:dyDescent="0.45">
      <c r="A10508" t="s">
        <v>5834</v>
      </c>
      <c r="B10508">
        <v>6</v>
      </c>
      <c r="C10508" t="s">
        <v>1152</v>
      </c>
    </row>
    <row r="10509" spans="1:3" x14ac:dyDescent="0.45">
      <c r="A10509" t="s">
        <v>5834</v>
      </c>
      <c r="B10509">
        <v>6</v>
      </c>
      <c r="C10509" t="s">
        <v>3824</v>
      </c>
    </row>
    <row r="10510" spans="1:3" x14ac:dyDescent="0.45">
      <c r="A10510" t="s">
        <v>5834</v>
      </c>
      <c r="B10510">
        <v>6</v>
      </c>
      <c r="C10510" t="s">
        <v>3302</v>
      </c>
    </row>
    <row r="10511" spans="1:3" x14ac:dyDescent="0.45">
      <c r="A10511" t="s">
        <v>5835</v>
      </c>
      <c r="B10511">
        <v>7.4</v>
      </c>
      <c r="C10511" t="s">
        <v>1152</v>
      </c>
    </row>
    <row r="10512" spans="1:3" x14ac:dyDescent="0.45">
      <c r="A10512" t="s">
        <v>5835</v>
      </c>
      <c r="B10512">
        <v>7.4</v>
      </c>
      <c r="C10512" t="s">
        <v>5546</v>
      </c>
    </row>
    <row r="10513" spans="1:3" x14ac:dyDescent="0.45">
      <c r="A10513" t="s">
        <v>5837</v>
      </c>
      <c r="B10513">
        <v>7.4</v>
      </c>
      <c r="C10513" t="s">
        <v>320</v>
      </c>
    </row>
    <row r="10514" spans="1:3" x14ac:dyDescent="0.45">
      <c r="A10514" t="s">
        <v>5837</v>
      </c>
      <c r="B10514">
        <v>7.4</v>
      </c>
      <c r="C10514" t="s">
        <v>565</v>
      </c>
    </row>
    <row r="10515" spans="1:3" x14ac:dyDescent="0.45">
      <c r="A10515" t="s">
        <v>5837</v>
      </c>
      <c r="B10515">
        <v>7.4</v>
      </c>
      <c r="C10515" t="s">
        <v>1152</v>
      </c>
    </row>
    <row r="10516" spans="1:3" x14ac:dyDescent="0.45">
      <c r="A10516" t="s">
        <v>5838</v>
      </c>
      <c r="B10516">
        <v>4.2</v>
      </c>
      <c r="C10516" t="s">
        <v>2124</v>
      </c>
    </row>
    <row r="10517" spans="1:3" x14ac:dyDescent="0.45">
      <c r="A10517" t="s">
        <v>5840</v>
      </c>
      <c r="B10517">
        <v>6.2</v>
      </c>
      <c r="C10517" t="s">
        <v>565</v>
      </c>
    </row>
    <row r="10518" spans="1:3" x14ac:dyDescent="0.45">
      <c r="A10518" t="s">
        <v>5840</v>
      </c>
      <c r="B10518">
        <v>6.2</v>
      </c>
      <c r="C10518" t="s">
        <v>1152</v>
      </c>
    </row>
    <row r="10519" spans="1:3" x14ac:dyDescent="0.45">
      <c r="A10519" t="s">
        <v>5840</v>
      </c>
      <c r="B10519">
        <v>6.2</v>
      </c>
      <c r="C10519" t="s">
        <v>6209</v>
      </c>
    </row>
    <row r="10520" spans="1:3" x14ac:dyDescent="0.45">
      <c r="A10520" t="s">
        <v>5841</v>
      </c>
      <c r="B10520">
        <v>5.4</v>
      </c>
      <c r="C10520" t="s">
        <v>320</v>
      </c>
    </row>
    <row r="10521" spans="1:3" x14ac:dyDescent="0.45">
      <c r="A10521" t="s">
        <v>5841</v>
      </c>
      <c r="B10521">
        <v>5.4</v>
      </c>
      <c r="C10521" t="s">
        <v>2124</v>
      </c>
    </row>
    <row r="10522" spans="1:3" x14ac:dyDescent="0.45">
      <c r="A10522" t="s">
        <v>5843</v>
      </c>
      <c r="B10522">
        <v>7.2</v>
      </c>
      <c r="C10522" t="s">
        <v>6208</v>
      </c>
    </row>
    <row r="10523" spans="1:3" x14ac:dyDescent="0.45">
      <c r="A10523" t="s">
        <v>5843</v>
      </c>
      <c r="B10523">
        <v>7.2</v>
      </c>
      <c r="C10523" t="s">
        <v>565</v>
      </c>
    </row>
    <row r="10524" spans="1:3" x14ac:dyDescent="0.45">
      <c r="A10524" t="s">
        <v>5843</v>
      </c>
      <c r="B10524">
        <v>7.2</v>
      </c>
      <c r="C10524" t="s">
        <v>1152</v>
      </c>
    </row>
    <row r="10525" spans="1:3" x14ac:dyDescent="0.45">
      <c r="A10525" t="s">
        <v>5843</v>
      </c>
      <c r="B10525">
        <v>7.2</v>
      </c>
      <c r="C10525" t="s">
        <v>5546</v>
      </c>
    </row>
    <row r="10526" spans="1:3" x14ac:dyDescent="0.45">
      <c r="A10526" t="s">
        <v>5844</v>
      </c>
      <c r="B10526">
        <v>6.7</v>
      </c>
      <c r="C10526" t="s">
        <v>565</v>
      </c>
    </row>
    <row r="10527" spans="1:3" x14ac:dyDescent="0.45">
      <c r="A10527" t="s">
        <v>5844</v>
      </c>
      <c r="B10527">
        <v>6.7</v>
      </c>
      <c r="C10527" t="s">
        <v>1152</v>
      </c>
    </row>
    <row r="10528" spans="1:3" x14ac:dyDescent="0.45">
      <c r="A10528" t="s">
        <v>5844</v>
      </c>
      <c r="B10528">
        <v>6.7</v>
      </c>
      <c r="C10528" t="s">
        <v>5546</v>
      </c>
    </row>
    <row r="10529" spans="1:3" x14ac:dyDescent="0.45">
      <c r="A10529" t="s">
        <v>5846</v>
      </c>
      <c r="B10529">
        <v>7.2</v>
      </c>
      <c r="C10529" t="s">
        <v>6206</v>
      </c>
    </row>
    <row r="10530" spans="1:3" x14ac:dyDescent="0.45">
      <c r="A10530" t="s">
        <v>5846</v>
      </c>
      <c r="B10530">
        <v>7.2</v>
      </c>
      <c r="C10530" t="s">
        <v>1152</v>
      </c>
    </row>
    <row r="10531" spans="1:3" x14ac:dyDescent="0.45">
      <c r="A10531" t="s">
        <v>5848</v>
      </c>
      <c r="B10531">
        <v>7.4</v>
      </c>
      <c r="C10531" t="s">
        <v>23</v>
      </c>
    </row>
    <row r="10532" spans="1:3" x14ac:dyDescent="0.45">
      <c r="A10532" t="s">
        <v>5848</v>
      </c>
      <c r="B10532">
        <v>7.4</v>
      </c>
      <c r="C10532" t="s">
        <v>6209</v>
      </c>
    </row>
    <row r="10533" spans="1:3" x14ac:dyDescent="0.45">
      <c r="A10533" t="s">
        <v>5849</v>
      </c>
      <c r="B10533">
        <v>5.6</v>
      </c>
      <c r="C10533" t="s">
        <v>565</v>
      </c>
    </row>
    <row r="10534" spans="1:3" x14ac:dyDescent="0.45">
      <c r="A10534" t="s">
        <v>5849</v>
      </c>
      <c r="B10534">
        <v>5.6</v>
      </c>
      <c r="C10534" t="s">
        <v>1152</v>
      </c>
    </row>
    <row r="10535" spans="1:3" x14ac:dyDescent="0.45">
      <c r="A10535" t="s">
        <v>5850</v>
      </c>
      <c r="B10535">
        <v>6.8</v>
      </c>
      <c r="C10535" t="s">
        <v>565</v>
      </c>
    </row>
    <row r="10536" spans="1:3" x14ac:dyDescent="0.45">
      <c r="A10536" t="s">
        <v>5850</v>
      </c>
      <c r="B10536">
        <v>6.8</v>
      </c>
      <c r="C10536" t="s">
        <v>1152</v>
      </c>
    </row>
    <row r="10537" spans="1:3" x14ac:dyDescent="0.45">
      <c r="A10537" t="s">
        <v>5850</v>
      </c>
      <c r="B10537">
        <v>6.8</v>
      </c>
      <c r="C10537" t="s">
        <v>5546</v>
      </c>
    </row>
    <row r="10538" spans="1:3" x14ac:dyDescent="0.45">
      <c r="A10538" t="s">
        <v>5852</v>
      </c>
      <c r="B10538">
        <v>7.7</v>
      </c>
      <c r="C10538" t="s">
        <v>23</v>
      </c>
    </row>
    <row r="10539" spans="1:3" x14ac:dyDescent="0.45">
      <c r="A10539" t="s">
        <v>5854</v>
      </c>
      <c r="B10539">
        <v>7</v>
      </c>
      <c r="C10539" t="s">
        <v>565</v>
      </c>
    </row>
    <row r="10540" spans="1:3" x14ac:dyDescent="0.45">
      <c r="A10540" t="s">
        <v>5854</v>
      </c>
      <c r="B10540">
        <v>7</v>
      </c>
      <c r="C10540" t="s">
        <v>1152</v>
      </c>
    </row>
    <row r="10541" spans="1:3" x14ac:dyDescent="0.45">
      <c r="A10541" t="s">
        <v>5854</v>
      </c>
      <c r="B10541">
        <v>7</v>
      </c>
      <c r="C10541" t="s">
        <v>5546</v>
      </c>
    </row>
    <row r="10542" spans="1:3" x14ac:dyDescent="0.45">
      <c r="A10542" t="s">
        <v>5854</v>
      </c>
      <c r="B10542">
        <v>7</v>
      </c>
      <c r="C10542" t="s">
        <v>6205</v>
      </c>
    </row>
    <row r="10543" spans="1:3" x14ac:dyDescent="0.45">
      <c r="A10543" t="s">
        <v>5856</v>
      </c>
      <c r="B10543">
        <v>7.2</v>
      </c>
      <c r="C10543" t="s">
        <v>1152</v>
      </c>
    </row>
    <row r="10544" spans="1:3" x14ac:dyDescent="0.45">
      <c r="A10544" t="s">
        <v>5858</v>
      </c>
      <c r="B10544">
        <v>7.2</v>
      </c>
      <c r="C10544" t="s">
        <v>6206</v>
      </c>
    </row>
    <row r="10545" spans="1:3" x14ac:dyDescent="0.45">
      <c r="A10545" t="s">
        <v>5858</v>
      </c>
      <c r="B10545">
        <v>7.2</v>
      </c>
      <c r="C10545" t="s">
        <v>1152</v>
      </c>
    </row>
    <row r="10546" spans="1:3" x14ac:dyDescent="0.45">
      <c r="A10546" t="s">
        <v>5858</v>
      </c>
      <c r="B10546">
        <v>7.2</v>
      </c>
      <c r="C10546" t="s">
        <v>6203</v>
      </c>
    </row>
    <row r="10547" spans="1:3" x14ac:dyDescent="0.45">
      <c r="A10547" t="s">
        <v>5860</v>
      </c>
      <c r="B10547">
        <v>6.2</v>
      </c>
      <c r="C10547" t="s">
        <v>1152</v>
      </c>
    </row>
    <row r="10548" spans="1:3" x14ac:dyDescent="0.45">
      <c r="A10548" t="s">
        <v>5860</v>
      </c>
      <c r="B10548">
        <v>6.2</v>
      </c>
      <c r="C10548" t="s">
        <v>5546</v>
      </c>
    </row>
    <row r="10549" spans="1:3" x14ac:dyDescent="0.45">
      <c r="A10549" t="s">
        <v>5861</v>
      </c>
      <c r="B10549">
        <v>6.2</v>
      </c>
      <c r="C10549" t="s">
        <v>565</v>
      </c>
    </row>
    <row r="10550" spans="1:3" x14ac:dyDescent="0.45">
      <c r="A10550" t="s">
        <v>5861</v>
      </c>
      <c r="B10550">
        <v>6.2</v>
      </c>
      <c r="C10550" t="s">
        <v>3824</v>
      </c>
    </row>
    <row r="10551" spans="1:3" x14ac:dyDescent="0.45">
      <c r="A10551" t="s">
        <v>5862</v>
      </c>
      <c r="B10551">
        <v>6.9</v>
      </c>
      <c r="C10551" t="s">
        <v>1152</v>
      </c>
    </row>
    <row r="10552" spans="1:3" x14ac:dyDescent="0.45">
      <c r="A10552" t="s">
        <v>5862</v>
      </c>
      <c r="B10552">
        <v>6.9</v>
      </c>
      <c r="C10552" t="s">
        <v>5546</v>
      </c>
    </row>
    <row r="10553" spans="1:3" x14ac:dyDescent="0.45">
      <c r="A10553" t="s">
        <v>5864</v>
      </c>
      <c r="B10553">
        <v>7</v>
      </c>
      <c r="C10553" t="s">
        <v>565</v>
      </c>
    </row>
    <row r="10554" spans="1:3" x14ac:dyDescent="0.45">
      <c r="A10554" t="s">
        <v>5864</v>
      </c>
      <c r="B10554">
        <v>7</v>
      </c>
      <c r="C10554" t="s">
        <v>1152</v>
      </c>
    </row>
    <row r="10555" spans="1:3" x14ac:dyDescent="0.45">
      <c r="A10555" t="s">
        <v>5865</v>
      </c>
      <c r="B10555">
        <v>6.7</v>
      </c>
      <c r="C10555" t="s">
        <v>1152</v>
      </c>
    </row>
    <row r="10556" spans="1:3" x14ac:dyDescent="0.45">
      <c r="A10556" t="s">
        <v>5867</v>
      </c>
      <c r="B10556">
        <v>7.4</v>
      </c>
      <c r="C10556" t="s">
        <v>565</v>
      </c>
    </row>
    <row r="10557" spans="1:3" x14ac:dyDescent="0.45">
      <c r="A10557" t="s">
        <v>5867</v>
      </c>
      <c r="B10557">
        <v>7.4</v>
      </c>
      <c r="C10557" t="s">
        <v>1152</v>
      </c>
    </row>
    <row r="10558" spans="1:3" x14ac:dyDescent="0.45">
      <c r="A10558" t="s">
        <v>5867</v>
      </c>
      <c r="B10558">
        <v>7.4</v>
      </c>
      <c r="C10558" t="s">
        <v>6199</v>
      </c>
    </row>
    <row r="10559" spans="1:3" x14ac:dyDescent="0.45">
      <c r="A10559" t="s">
        <v>5867</v>
      </c>
      <c r="B10559">
        <v>7.4</v>
      </c>
      <c r="C10559" t="s">
        <v>5546</v>
      </c>
    </row>
    <row r="10560" spans="1:3" x14ac:dyDescent="0.45">
      <c r="A10560" t="s">
        <v>5870</v>
      </c>
      <c r="B10560">
        <v>6.1</v>
      </c>
      <c r="C10560" t="s">
        <v>565</v>
      </c>
    </row>
    <row r="10561" spans="1:3" x14ac:dyDescent="0.45">
      <c r="A10561" t="s">
        <v>5870</v>
      </c>
      <c r="B10561">
        <v>6.1</v>
      </c>
      <c r="C10561" t="s">
        <v>1152</v>
      </c>
    </row>
    <row r="10562" spans="1:3" x14ac:dyDescent="0.45">
      <c r="A10562" t="s">
        <v>5870</v>
      </c>
      <c r="B10562">
        <v>6.1</v>
      </c>
      <c r="C10562" t="s">
        <v>5546</v>
      </c>
    </row>
    <row r="10563" spans="1:3" x14ac:dyDescent="0.45">
      <c r="A10563" t="s">
        <v>5873</v>
      </c>
      <c r="B10563">
        <v>8.1999999999999993</v>
      </c>
      <c r="C10563" t="s">
        <v>6208</v>
      </c>
    </row>
    <row r="10564" spans="1:3" x14ac:dyDescent="0.45">
      <c r="A10564" t="s">
        <v>5873</v>
      </c>
      <c r="B10564">
        <v>8.1999999999999993</v>
      </c>
      <c r="C10564" t="s">
        <v>6206</v>
      </c>
    </row>
    <row r="10565" spans="1:3" x14ac:dyDescent="0.45">
      <c r="A10565" t="s">
        <v>5873</v>
      </c>
      <c r="B10565">
        <v>8.1999999999999993</v>
      </c>
      <c r="C10565" t="s">
        <v>23</v>
      </c>
    </row>
    <row r="10566" spans="1:3" x14ac:dyDescent="0.45">
      <c r="A10566" t="s">
        <v>5873</v>
      </c>
      <c r="B10566">
        <v>8.1999999999999993</v>
      </c>
      <c r="C10566" t="s">
        <v>6204</v>
      </c>
    </row>
    <row r="10567" spans="1:3" x14ac:dyDescent="0.45">
      <c r="A10567" t="s">
        <v>5875</v>
      </c>
      <c r="B10567">
        <v>7.7</v>
      </c>
      <c r="C10567" t="s">
        <v>6206</v>
      </c>
    </row>
    <row r="10568" spans="1:3" x14ac:dyDescent="0.45">
      <c r="A10568" t="s">
        <v>5875</v>
      </c>
      <c r="B10568">
        <v>7.7</v>
      </c>
      <c r="C10568" t="s">
        <v>23</v>
      </c>
    </row>
    <row r="10569" spans="1:3" x14ac:dyDescent="0.45">
      <c r="A10569" t="s">
        <v>5875</v>
      </c>
      <c r="B10569">
        <v>7.7</v>
      </c>
      <c r="C10569" t="s">
        <v>6207</v>
      </c>
    </row>
    <row r="10570" spans="1:3" x14ac:dyDescent="0.45">
      <c r="A10570" t="s">
        <v>5877</v>
      </c>
      <c r="B10570">
        <v>7.3</v>
      </c>
      <c r="C10570" t="s">
        <v>23</v>
      </c>
    </row>
    <row r="10571" spans="1:3" x14ac:dyDescent="0.45">
      <c r="A10571" t="s">
        <v>5877</v>
      </c>
      <c r="B10571">
        <v>7.3</v>
      </c>
      <c r="C10571" t="s">
        <v>6205</v>
      </c>
    </row>
    <row r="10572" spans="1:3" x14ac:dyDescent="0.45">
      <c r="A10572" t="s">
        <v>5880</v>
      </c>
      <c r="B10572">
        <v>7.6</v>
      </c>
      <c r="C10572" t="s">
        <v>320</v>
      </c>
    </row>
    <row r="10573" spans="1:3" x14ac:dyDescent="0.45">
      <c r="A10573" t="s">
        <v>5880</v>
      </c>
      <c r="B10573">
        <v>7.6</v>
      </c>
      <c r="C10573" t="s">
        <v>6208</v>
      </c>
    </row>
    <row r="10574" spans="1:3" x14ac:dyDescent="0.45">
      <c r="A10574" t="s">
        <v>5880</v>
      </c>
      <c r="B10574">
        <v>7.6</v>
      </c>
      <c r="C10574" t="s">
        <v>23</v>
      </c>
    </row>
    <row r="10575" spans="1:3" x14ac:dyDescent="0.45">
      <c r="A10575" t="s">
        <v>5880</v>
      </c>
      <c r="B10575">
        <v>7.6</v>
      </c>
      <c r="C10575" t="s">
        <v>1152</v>
      </c>
    </row>
    <row r="10576" spans="1:3" x14ac:dyDescent="0.45">
      <c r="A10576" t="s">
        <v>5882</v>
      </c>
      <c r="B10576">
        <v>6.8</v>
      </c>
      <c r="C10576" t="s">
        <v>23</v>
      </c>
    </row>
    <row r="10577" spans="1:3" x14ac:dyDescent="0.45">
      <c r="A10577" t="s">
        <v>5884</v>
      </c>
      <c r="B10577">
        <v>5.6</v>
      </c>
      <c r="C10577" t="s">
        <v>451</v>
      </c>
    </row>
    <row r="10578" spans="1:3" x14ac:dyDescent="0.45">
      <c r="A10578" t="s">
        <v>5884</v>
      </c>
      <c r="B10578">
        <v>5.6</v>
      </c>
      <c r="C10578" t="s">
        <v>1152</v>
      </c>
    </row>
    <row r="10579" spans="1:3" x14ac:dyDescent="0.45">
      <c r="A10579" t="s">
        <v>5886</v>
      </c>
      <c r="B10579">
        <v>4.8</v>
      </c>
      <c r="C10579" t="s">
        <v>3302</v>
      </c>
    </row>
    <row r="10580" spans="1:3" x14ac:dyDescent="0.45">
      <c r="A10580" t="s">
        <v>5889</v>
      </c>
      <c r="B10580">
        <v>6.4</v>
      </c>
      <c r="C10580" t="s">
        <v>2124</v>
      </c>
    </row>
    <row r="10581" spans="1:3" x14ac:dyDescent="0.45">
      <c r="A10581" t="s">
        <v>5891</v>
      </c>
      <c r="B10581">
        <v>6.8</v>
      </c>
      <c r="C10581" t="s">
        <v>565</v>
      </c>
    </row>
    <row r="10582" spans="1:3" x14ac:dyDescent="0.45">
      <c r="A10582" t="s">
        <v>5891</v>
      </c>
      <c r="B10582">
        <v>6.8</v>
      </c>
      <c r="C10582" t="s">
        <v>6206</v>
      </c>
    </row>
    <row r="10583" spans="1:3" x14ac:dyDescent="0.45">
      <c r="A10583" t="s">
        <v>5891</v>
      </c>
      <c r="B10583">
        <v>6.8</v>
      </c>
      <c r="C10583" t="s">
        <v>3302</v>
      </c>
    </row>
    <row r="10584" spans="1:3" x14ac:dyDescent="0.45">
      <c r="A10584" t="s">
        <v>5892</v>
      </c>
      <c r="B10584">
        <v>6.1</v>
      </c>
      <c r="C10584" t="s">
        <v>565</v>
      </c>
    </row>
    <row r="10585" spans="1:3" x14ac:dyDescent="0.45">
      <c r="A10585" t="s">
        <v>5892</v>
      </c>
      <c r="B10585">
        <v>6.1</v>
      </c>
      <c r="C10585" t="s">
        <v>6206</v>
      </c>
    </row>
    <row r="10586" spans="1:3" x14ac:dyDescent="0.45">
      <c r="A10586" t="s">
        <v>5893</v>
      </c>
      <c r="B10586">
        <v>6</v>
      </c>
      <c r="C10586" t="s">
        <v>451</v>
      </c>
    </row>
    <row r="10587" spans="1:3" x14ac:dyDescent="0.45">
      <c r="A10587" t="s">
        <v>5893</v>
      </c>
      <c r="B10587">
        <v>6</v>
      </c>
      <c r="C10587" t="s">
        <v>565</v>
      </c>
    </row>
    <row r="10588" spans="1:3" x14ac:dyDescent="0.45">
      <c r="A10588" t="s">
        <v>5893</v>
      </c>
      <c r="B10588">
        <v>6</v>
      </c>
      <c r="C10588" t="s">
        <v>6199</v>
      </c>
    </row>
    <row r="10589" spans="1:3" x14ac:dyDescent="0.45">
      <c r="A10589" t="s">
        <v>5893</v>
      </c>
      <c r="B10589">
        <v>6</v>
      </c>
      <c r="C10589" t="s">
        <v>3824</v>
      </c>
    </row>
    <row r="10590" spans="1:3" x14ac:dyDescent="0.45">
      <c r="A10590" t="s">
        <v>5895</v>
      </c>
      <c r="B10590">
        <v>6.1</v>
      </c>
      <c r="C10590" t="s">
        <v>6206</v>
      </c>
    </row>
    <row r="10591" spans="1:3" x14ac:dyDescent="0.45">
      <c r="A10591" t="s">
        <v>5895</v>
      </c>
      <c r="B10591">
        <v>6.1</v>
      </c>
      <c r="C10591" t="s">
        <v>1152</v>
      </c>
    </row>
    <row r="10592" spans="1:3" x14ac:dyDescent="0.45">
      <c r="A10592" t="s">
        <v>5895</v>
      </c>
      <c r="B10592">
        <v>6.1</v>
      </c>
      <c r="C10592" t="s">
        <v>3302</v>
      </c>
    </row>
    <row r="10593" spans="1:3" x14ac:dyDescent="0.45">
      <c r="A10593" t="s">
        <v>5897</v>
      </c>
      <c r="B10593">
        <v>5.5</v>
      </c>
      <c r="C10593" t="s">
        <v>1152</v>
      </c>
    </row>
    <row r="10594" spans="1:3" x14ac:dyDescent="0.45">
      <c r="A10594" t="s">
        <v>5897</v>
      </c>
      <c r="B10594">
        <v>5.5</v>
      </c>
      <c r="C10594" t="s">
        <v>3824</v>
      </c>
    </row>
    <row r="10595" spans="1:3" x14ac:dyDescent="0.45">
      <c r="A10595" t="s">
        <v>5899</v>
      </c>
      <c r="B10595">
        <v>6.9</v>
      </c>
      <c r="C10595" t="s">
        <v>565</v>
      </c>
    </row>
    <row r="10596" spans="1:3" x14ac:dyDescent="0.45">
      <c r="A10596" t="s">
        <v>5899</v>
      </c>
      <c r="B10596">
        <v>6.9</v>
      </c>
      <c r="C10596" t="s">
        <v>1152</v>
      </c>
    </row>
    <row r="10597" spans="1:3" x14ac:dyDescent="0.45">
      <c r="A10597" t="s">
        <v>5899</v>
      </c>
      <c r="B10597">
        <v>6.9</v>
      </c>
      <c r="C10597" t="s">
        <v>3824</v>
      </c>
    </row>
    <row r="10598" spans="1:3" x14ac:dyDescent="0.45">
      <c r="A10598" t="s">
        <v>5900</v>
      </c>
      <c r="B10598">
        <v>4.0999999999999996</v>
      </c>
      <c r="C10598" t="s">
        <v>451</v>
      </c>
    </row>
    <row r="10599" spans="1:3" x14ac:dyDescent="0.45">
      <c r="A10599" t="s">
        <v>5900</v>
      </c>
      <c r="B10599">
        <v>4.0999999999999996</v>
      </c>
      <c r="C10599" t="s">
        <v>1152</v>
      </c>
    </row>
    <row r="10600" spans="1:3" x14ac:dyDescent="0.45">
      <c r="A10600" t="s">
        <v>5901</v>
      </c>
      <c r="B10600">
        <v>5.4</v>
      </c>
      <c r="C10600" t="s">
        <v>565</v>
      </c>
    </row>
    <row r="10601" spans="1:3" x14ac:dyDescent="0.45">
      <c r="A10601" t="s">
        <v>5901</v>
      </c>
      <c r="B10601">
        <v>5.4</v>
      </c>
      <c r="C10601" t="s">
        <v>1152</v>
      </c>
    </row>
    <row r="10602" spans="1:3" x14ac:dyDescent="0.45">
      <c r="A10602" t="s">
        <v>5902</v>
      </c>
      <c r="B10602">
        <v>8.1999999999999993</v>
      </c>
      <c r="C10602" t="s">
        <v>6206</v>
      </c>
    </row>
    <row r="10603" spans="1:3" x14ac:dyDescent="0.45">
      <c r="A10603" t="s">
        <v>5902</v>
      </c>
      <c r="B10603">
        <v>8.1999999999999993</v>
      </c>
      <c r="C10603" t="s">
        <v>1152</v>
      </c>
    </row>
    <row r="10604" spans="1:3" x14ac:dyDescent="0.45">
      <c r="A10604" t="s">
        <v>5902</v>
      </c>
      <c r="B10604">
        <v>8.1999999999999993</v>
      </c>
      <c r="C10604" t="s">
        <v>5546</v>
      </c>
    </row>
    <row r="10605" spans="1:3" x14ac:dyDescent="0.45">
      <c r="A10605" t="s">
        <v>5904</v>
      </c>
      <c r="B10605">
        <v>5.7</v>
      </c>
      <c r="C10605" t="s">
        <v>565</v>
      </c>
    </row>
    <row r="10606" spans="1:3" x14ac:dyDescent="0.45">
      <c r="A10606" t="s">
        <v>5906</v>
      </c>
      <c r="B10606">
        <v>7.9</v>
      </c>
      <c r="C10606" t="s">
        <v>1152</v>
      </c>
    </row>
    <row r="10607" spans="1:3" x14ac:dyDescent="0.45">
      <c r="A10607" t="s">
        <v>5908</v>
      </c>
      <c r="B10607">
        <v>7.1</v>
      </c>
      <c r="C10607" t="s">
        <v>6206</v>
      </c>
    </row>
    <row r="10608" spans="1:3" x14ac:dyDescent="0.45">
      <c r="A10608" t="s">
        <v>5908</v>
      </c>
      <c r="B10608">
        <v>7.1</v>
      </c>
      <c r="C10608" t="s">
        <v>1152</v>
      </c>
    </row>
    <row r="10609" spans="1:3" x14ac:dyDescent="0.45">
      <c r="A10609" t="s">
        <v>5908</v>
      </c>
      <c r="B10609">
        <v>7.1</v>
      </c>
      <c r="C10609" t="s">
        <v>3302</v>
      </c>
    </row>
    <row r="10610" spans="1:3" x14ac:dyDescent="0.45">
      <c r="A10610" t="s">
        <v>5909</v>
      </c>
      <c r="B10610">
        <v>6.4</v>
      </c>
      <c r="C10610" t="s">
        <v>1152</v>
      </c>
    </row>
    <row r="10611" spans="1:3" x14ac:dyDescent="0.45">
      <c r="A10611" t="s">
        <v>5909</v>
      </c>
      <c r="B10611">
        <v>6.4</v>
      </c>
      <c r="C10611" t="s">
        <v>3302</v>
      </c>
    </row>
    <row r="10612" spans="1:3" x14ac:dyDescent="0.45">
      <c r="A10612" t="s">
        <v>5911</v>
      </c>
      <c r="B10612">
        <v>7.5</v>
      </c>
      <c r="C10612" t="s">
        <v>6208</v>
      </c>
    </row>
    <row r="10613" spans="1:3" x14ac:dyDescent="0.45">
      <c r="A10613" t="s">
        <v>5911</v>
      </c>
      <c r="B10613">
        <v>7.5</v>
      </c>
      <c r="C10613" t="s">
        <v>1152</v>
      </c>
    </row>
    <row r="10614" spans="1:3" x14ac:dyDescent="0.45">
      <c r="A10614" t="s">
        <v>5911</v>
      </c>
      <c r="B10614">
        <v>7.5</v>
      </c>
      <c r="C10614" t="s">
        <v>5546</v>
      </c>
    </row>
    <row r="10615" spans="1:3" x14ac:dyDescent="0.45">
      <c r="A10615" t="s">
        <v>5914</v>
      </c>
      <c r="B10615">
        <v>6.4</v>
      </c>
      <c r="C10615" t="s">
        <v>565</v>
      </c>
    </row>
    <row r="10616" spans="1:3" x14ac:dyDescent="0.45">
      <c r="A10616" t="s">
        <v>5914</v>
      </c>
      <c r="B10616">
        <v>6.4</v>
      </c>
      <c r="C10616" t="s">
        <v>6199</v>
      </c>
    </row>
    <row r="10617" spans="1:3" x14ac:dyDescent="0.45">
      <c r="A10617" t="s">
        <v>5914</v>
      </c>
      <c r="B10617">
        <v>6.4</v>
      </c>
      <c r="C10617" t="s">
        <v>3302</v>
      </c>
    </row>
    <row r="10618" spans="1:3" x14ac:dyDescent="0.45">
      <c r="A10618" t="s">
        <v>5915</v>
      </c>
      <c r="B10618">
        <v>7.3</v>
      </c>
      <c r="C10618" t="s">
        <v>565</v>
      </c>
    </row>
    <row r="10619" spans="1:3" x14ac:dyDescent="0.45">
      <c r="A10619" t="s">
        <v>5915</v>
      </c>
      <c r="B10619">
        <v>7.3</v>
      </c>
      <c r="C10619" t="s">
        <v>5546</v>
      </c>
    </row>
    <row r="10620" spans="1:3" x14ac:dyDescent="0.45">
      <c r="A10620" t="s">
        <v>5915</v>
      </c>
      <c r="B10620">
        <v>7.3</v>
      </c>
      <c r="C10620" t="s">
        <v>6205</v>
      </c>
    </row>
    <row r="10621" spans="1:3" x14ac:dyDescent="0.45">
      <c r="A10621" t="s">
        <v>5917</v>
      </c>
      <c r="B10621">
        <v>7.2</v>
      </c>
      <c r="C10621" t="s">
        <v>565</v>
      </c>
    </row>
    <row r="10622" spans="1:3" x14ac:dyDescent="0.45">
      <c r="A10622" t="s">
        <v>5917</v>
      </c>
      <c r="B10622">
        <v>7.2</v>
      </c>
      <c r="C10622" t="s">
        <v>1152</v>
      </c>
    </row>
    <row r="10623" spans="1:3" x14ac:dyDescent="0.45">
      <c r="A10623" t="s">
        <v>5917</v>
      </c>
      <c r="B10623">
        <v>7.2</v>
      </c>
      <c r="C10623" t="s">
        <v>5546</v>
      </c>
    </row>
    <row r="10624" spans="1:3" x14ac:dyDescent="0.45">
      <c r="A10624" t="s">
        <v>5919</v>
      </c>
      <c r="B10624">
        <v>6</v>
      </c>
      <c r="C10624" t="s">
        <v>565</v>
      </c>
    </row>
    <row r="10625" spans="1:3" x14ac:dyDescent="0.45">
      <c r="A10625" t="s">
        <v>5922</v>
      </c>
      <c r="B10625">
        <v>5.6</v>
      </c>
      <c r="C10625" t="s">
        <v>1152</v>
      </c>
    </row>
    <row r="10626" spans="1:3" x14ac:dyDescent="0.45">
      <c r="A10626" t="s">
        <v>5922</v>
      </c>
      <c r="B10626">
        <v>5.6</v>
      </c>
      <c r="C10626" t="s">
        <v>6199</v>
      </c>
    </row>
    <row r="10627" spans="1:3" x14ac:dyDescent="0.45">
      <c r="A10627" t="s">
        <v>5922</v>
      </c>
      <c r="B10627">
        <v>5.6</v>
      </c>
      <c r="C10627" t="s">
        <v>3824</v>
      </c>
    </row>
    <row r="10628" spans="1:3" x14ac:dyDescent="0.45">
      <c r="A10628" t="s">
        <v>5924</v>
      </c>
      <c r="B10628">
        <v>8.4</v>
      </c>
      <c r="C10628" t="s">
        <v>1152</v>
      </c>
    </row>
    <row r="10629" spans="1:3" x14ac:dyDescent="0.45">
      <c r="A10629" t="s">
        <v>5924</v>
      </c>
      <c r="B10629">
        <v>8.4</v>
      </c>
      <c r="C10629" t="s">
        <v>6203</v>
      </c>
    </row>
    <row r="10630" spans="1:3" x14ac:dyDescent="0.45">
      <c r="A10630" t="s">
        <v>5925</v>
      </c>
      <c r="B10630">
        <v>7.5</v>
      </c>
      <c r="C10630" t="s">
        <v>565</v>
      </c>
    </row>
    <row r="10631" spans="1:3" x14ac:dyDescent="0.45">
      <c r="A10631" t="s">
        <v>5925</v>
      </c>
      <c r="B10631">
        <v>7.5</v>
      </c>
      <c r="C10631" t="s">
        <v>1152</v>
      </c>
    </row>
    <row r="10632" spans="1:3" x14ac:dyDescent="0.45">
      <c r="A10632" t="s">
        <v>5926</v>
      </c>
      <c r="B10632">
        <v>7.2</v>
      </c>
      <c r="C10632" t="s">
        <v>1152</v>
      </c>
    </row>
    <row r="10633" spans="1:3" x14ac:dyDescent="0.45">
      <c r="A10633" t="s">
        <v>5926</v>
      </c>
      <c r="B10633">
        <v>7.2</v>
      </c>
      <c r="C10633" t="s">
        <v>5546</v>
      </c>
    </row>
    <row r="10634" spans="1:3" x14ac:dyDescent="0.45">
      <c r="A10634" t="s">
        <v>5927</v>
      </c>
      <c r="B10634">
        <v>7.2</v>
      </c>
      <c r="C10634" t="s">
        <v>1152</v>
      </c>
    </row>
    <row r="10635" spans="1:3" x14ac:dyDescent="0.45">
      <c r="A10635" t="s">
        <v>5927</v>
      </c>
      <c r="B10635">
        <v>7.2</v>
      </c>
      <c r="C10635" t="s">
        <v>5546</v>
      </c>
    </row>
    <row r="10636" spans="1:3" x14ac:dyDescent="0.45">
      <c r="A10636" t="s">
        <v>5928</v>
      </c>
      <c r="B10636">
        <v>6.5</v>
      </c>
      <c r="C10636" t="s">
        <v>1152</v>
      </c>
    </row>
    <row r="10637" spans="1:3" x14ac:dyDescent="0.45">
      <c r="A10637" t="s">
        <v>5928</v>
      </c>
      <c r="B10637">
        <v>6.5</v>
      </c>
      <c r="C10637" t="s">
        <v>3302</v>
      </c>
    </row>
    <row r="10638" spans="1:3" x14ac:dyDescent="0.45">
      <c r="A10638" t="s">
        <v>5930</v>
      </c>
      <c r="B10638">
        <v>5.0999999999999996</v>
      </c>
      <c r="C10638" t="s">
        <v>565</v>
      </c>
    </row>
    <row r="10639" spans="1:3" x14ac:dyDescent="0.45">
      <c r="A10639" t="s">
        <v>5931</v>
      </c>
      <c r="B10639">
        <v>6.4</v>
      </c>
      <c r="C10639" t="s">
        <v>565</v>
      </c>
    </row>
    <row r="10640" spans="1:3" x14ac:dyDescent="0.45">
      <c r="A10640" t="s">
        <v>5931</v>
      </c>
      <c r="B10640">
        <v>6.4</v>
      </c>
      <c r="C10640" t="s">
        <v>2124</v>
      </c>
    </row>
    <row r="10641" spans="1:3" x14ac:dyDescent="0.45">
      <c r="A10641" t="s">
        <v>5934</v>
      </c>
      <c r="B10641">
        <v>6.8</v>
      </c>
      <c r="C10641" t="s">
        <v>451</v>
      </c>
    </row>
    <row r="10642" spans="1:3" x14ac:dyDescent="0.45">
      <c r="A10642" t="s">
        <v>5934</v>
      </c>
      <c r="B10642">
        <v>6.8</v>
      </c>
      <c r="C10642" t="s">
        <v>320</v>
      </c>
    </row>
    <row r="10643" spans="1:3" x14ac:dyDescent="0.45">
      <c r="A10643" t="s">
        <v>5934</v>
      </c>
      <c r="B10643">
        <v>6.8</v>
      </c>
      <c r="C10643" t="s">
        <v>1152</v>
      </c>
    </row>
    <row r="10644" spans="1:3" x14ac:dyDescent="0.45">
      <c r="A10644" t="s">
        <v>5934</v>
      </c>
      <c r="B10644">
        <v>6.8</v>
      </c>
      <c r="C10644" t="s">
        <v>6207</v>
      </c>
    </row>
    <row r="10645" spans="1:3" x14ac:dyDescent="0.45">
      <c r="A10645" t="s">
        <v>5935</v>
      </c>
      <c r="B10645">
        <v>7.5</v>
      </c>
      <c r="C10645" t="s">
        <v>565</v>
      </c>
    </row>
    <row r="10646" spans="1:3" x14ac:dyDescent="0.45">
      <c r="A10646" t="s">
        <v>5935</v>
      </c>
      <c r="B10646">
        <v>7.5</v>
      </c>
      <c r="C10646" t="s">
        <v>1152</v>
      </c>
    </row>
    <row r="10647" spans="1:3" x14ac:dyDescent="0.45">
      <c r="A10647" t="s">
        <v>5935</v>
      </c>
      <c r="B10647">
        <v>7.5</v>
      </c>
      <c r="C10647" t="s">
        <v>6209</v>
      </c>
    </row>
    <row r="10648" spans="1:3" x14ac:dyDescent="0.45">
      <c r="A10648" t="s">
        <v>5938</v>
      </c>
      <c r="B10648">
        <v>6.9</v>
      </c>
      <c r="C10648" t="s">
        <v>451</v>
      </c>
    </row>
    <row r="10649" spans="1:3" x14ac:dyDescent="0.45">
      <c r="A10649" t="s">
        <v>5938</v>
      </c>
      <c r="B10649">
        <v>6.9</v>
      </c>
      <c r="C10649" t="s">
        <v>320</v>
      </c>
    </row>
    <row r="10650" spans="1:3" x14ac:dyDescent="0.45">
      <c r="A10650" t="s">
        <v>5938</v>
      </c>
      <c r="B10650">
        <v>6.9</v>
      </c>
      <c r="C10650" t="s">
        <v>6200</v>
      </c>
    </row>
    <row r="10651" spans="1:3" x14ac:dyDescent="0.45">
      <c r="A10651" t="s">
        <v>5938</v>
      </c>
      <c r="B10651">
        <v>6.9</v>
      </c>
      <c r="C10651" t="s">
        <v>565</v>
      </c>
    </row>
    <row r="10652" spans="1:3" x14ac:dyDescent="0.45">
      <c r="A10652" t="s">
        <v>5938</v>
      </c>
      <c r="B10652">
        <v>6.9</v>
      </c>
      <c r="C10652" t="s">
        <v>6199</v>
      </c>
    </row>
    <row r="10653" spans="1:3" x14ac:dyDescent="0.45">
      <c r="A10653" t="s">
        <v>5938</v>
      </c>
      <c r="B10653">
        <v>6.9</v>
      </c>
      <c r="C10653" t="s">
        <v>3824</v>
      </c>
    </row>
    <row r="10654" spans="1:3" x14ac:dyDescent="0.45">
      <c r="A10654" t="s">
        <v>5939</v>
      </c>
      <c r="B10654">
        <v>7</v>
      </c>
      <c r="C10654" t="s">
        <v>565</v>
      </c>
    </row>
    <row r="10655" spans="1:3" x14ac:dyDescent="0.45">
      <c r="A10655" t="s">
        <v>5939</v>
      </c>
      <c r="B10655">
        <v>7</v>
      </c>
      <c r="C10655" t="s">
        <v>1152</v>
      </c>
    </row>
    <row r="10656" spans="1:3" x14ac:dyDescent="0.45">
      <c r="A10656" t="s">
        <v>5939</v>
      </c>
      <c r="B10656">
        <v>7</v>
      </c>
      <c r="C10656" t="s">
        <v>5546</v>
      </c>
    </row>
    <row r="10657" spans="1:3" x14ac:dyDescent="0.45">
      <c r="A10657" t="s">
        <v>5941</v>
      </c>
      <c r="B10657">
        <v>6.3</v>
      </c>
      <c r="C10657" t="s">
        <v>6206</v>
      </c>
    </row>
    <row r="10658" spans="1:3" x14ac:dyDescent="0.45">
      <c r="A10658" t="s">
        <v>5941</v>
      </c>
      <c r="B10658">
        <v>6.3</v>
      </c>
      <c r="C10658" t="s">
        <v>2124</v>
      </c>
    </row>
    <row r="10659" spans="1:3" x14ac:dyDescent="0.45">
      <c r="A10659" t="s">
        <v>5941</v>
      </c>
      <c r="B10659">
        <v>6.3</v>
      </c>
      <c r="C10659" t="s">
        <v>3302</v>
      </c>
    </row>
    <row r="10660" spans="1:3" x14ac:dyDescent="0.45">
      <c r="A10660" t="s">
        <v>5942</v>
      </c>
      <c r="B10660">
        <v>5.5</v>
      </c>
      <c r="C10660" t="s">
        <v>2124</v>
      </c>
    </row>
    <row r="10661" spans="1:3" x14ac:dyDescent="0.45">
      <c r="A10661" t="s">
        <v>5943</v>
      </c>
      <c r="B10661">
        <v>6.6</v>
      </c>
      <c r="C10661" t="s">
        <v>1152</v>
      </c>
    </row>
    <row r="10662" spans="1:3" x14ac:dyDescent="0.45">
      <c r="A10662" t="s">
        <v>5945</v>
      </c>
      <c r="B10662">
        <v>5.2</v>
      </c>
      <c r="C10662" t="s">
        <v>6206</v>
      </c>
    </row>
    <row r="10663" spans="1:3" x14ac:dyDescent="0.45">
      <c r="A10663" t="s">
        <v>5945</v>
      </c>
      <c r="B10663">
        <v>5.2</v>
      </c>
      <c r="C10663" t="s">
        <v>1152</v>
      </c>
    </row>
    <row r="10664" spans="1:3" x14ac:dyDescent="0.45">
      <c r="A10664" t="s">
        <v>5945</v>
      </c>
      <c r="B10664">
        <v>5.2</v>
      </c>
      <c r="C10664" t="s">
        <v>2124</v>
      </c>
    </row>
    <row r="10665" spans="1:3" x14ac:dyDescent="0.45">
      <c r="A10665" t="s">
        <v>5945</v>
      </c>
      <c r="B10665">
        <v>5.2</v>
      </c>
      <c r="C10665" t="s">
        <v>3302</v>
      </c>
    </row>
    <row r="10666" spans="1:3" x14ac:dyDescent="0.45">
      <c r="A10666" t="s">
        <v>5947</v>
      </c>
      <c r="B10666">
        <v>8.3000000000000007</v>
      </c>
      <c r="C10666" t="s">
        <v>23</v>
      </c>
    </row>
    <row r="10667" spans="1:3" x14ac:dyDescent="0.45">
      <c r="A10667" t="s">
        <v>5947</v>
      </c>
      <c r="B10667">
        <v>8.3000000000000007</v>
      </c>
      <c r="C10667" t="s">
        <v>1152</v>
      </c>
    </row>
    <row r="10668" spans="1:3" x14ac:dyDescent="0.45">
      <c r="A10668" t="s">
        <v>5947</v>
      </c>
      <c r="B10668">
        <v>8.3000000000000007</v>
      </c>
      <c r="C10668" t="s">
        <v>6205</v>
      </c>
    </row>
    <row r="10669" spans="1:3" x14ac:dyDescent="0.45">
      <c r="A10669" t="s">
        <v>5948</v>
      </c>
      <c r="B10669">
        <v>7.2</v>
      </c>
      <c r="C10669" t="s">
        <v>6206</v>
      </c>
    </row>
    <row r="10670" spans="1:3" x14ac:dyDescent="0.45">
      <c r="A10670" t="s">
        <v>5948</v>
      </c>
      <c r="B10670">
        <v>7.2</v>
      </c>
      <c r="C10670" t="s">
        <v>1152</v>
      </c>
    </row>
    <row r="10671" spans="1:3" x14ac:dyDescent="0.45">
      <c r="A10671" t="s">
        <v>5950</v>
      </c>
      <c r="B10671">
        <v>7.2</v>
      </c>
      <c r="C10671" t="s">
        <v>1152</v>
      </c>
    </row>
    <row r="10672" spans="1:3" x14ac:dyDescent="0.45">
      <c r="A10672" t="s">
        <v>5952</v>
      </c>
      <c r="B10672">
        <v>6.5</v>
      </c>
      <c r="C10672" t="s">
        <v>1152</v>
      </c>
    </row>
    <row r="10673" spans="1:3" x14ac:dyDescent="0.45">
      <c r="A10673" t="s">
        <v>5954</v>
      </c>
      <c r="B10673">
        <v>6.5</v>
      </c>
      <c r="C10673" t="s">
        <v>565</v>
      </c>
    </row>
    <row r="10674" spans="1:3" x14ac:dyDescent="0.45">
      <c r="A10674" t="s">
        <v>5956</v>
      </c>
      <c r="B10674">
        <v>7.8</v>
      </c>
      <c r="C10674" t="s">
        <v>565</v>
      </c>
    </row>
    <row r="10675" spans="1:3" x14ac:dyDescent="0.45">
      <c r="A10675" t="s">
        <v>5956</v>
      </c>
      <c r="B10675">
        <v>7.8</v>
      </c>
      <c r="C10675" t="s">
        <v>6202</v>
      </c>
    </row>
    <row r="10676" spans="1:3" x14ac:dyDescent="0.45">
      <c r="A10676" t="s">
        <v>5956</v>
      </c>
      <c r="B10676">
        <v>7.8</v>
      </c>
      <c r="C10676" t="s">
        <v>5546</v>
      </c>
    </row>
    <row r="10677" spans="1:3" x14ac:dyDescent="0.45">
      <c r="A10677" t="s">
        <v>5958</v>
      </c>
      <c r="B10677">
        <v>6.4</v>
      </c>
      <c r="C10677" t="s">
        <v>2124</v>
      </c>
    </row>
    <row r="10678" spans="1:3" x14ac:dyDescent="0.45">
      <c r="A10678" t="s">
        <v>5961</v>
      </c>
      <c r="B10678">
        <v>8.1</v>
      </c>
      <c r="C10678" t="s">
        <v>23</v>
      </c>
    </row>
    <row r="10679" spans="1:3" x14ac:dyDescent="0.45">
      <c r="A10679" t="s">
        <v>5961</v>
      </c>
      <c r="B10679">
        <v>8.1</v>
      </c>
      <c r="C10679" t="s">
        <v>6204</v>
      </c>
    </row>
    <row r="10680" spans="1:3" x14ac:dyDescent="0.45">
      <c r="A10680" t="s">
        <v>5961</v>
      </c>
      <c r="B10680">
        <v>8.1</v>
      </c>
      <c r="C10680" t="s">
        <v>6209</v>
      </c>
    </row>
    <row r="10681" spans="1:3" x14ac:dyDescent="0.45">
      <c r="A10681" t="s">
        <v>5962</v>
      </c>
      <c r="B10681">
        <v>5.6</v>
      </c>
      <c r="C10681" t="s">
        <v>451</v>
      </c>
    </row>
    <row r="10682" spans="1:3" x14ac:dyDescent="0.45">
      <c r="A10682" t="s">
        <v>5962</v>
      </c>
      <c r="B10682">
        <v>5.6</v>
      </c>
      <c r="C10682" t="s">
        <v>6206</v>
      </c>
    </row>
    <row r="10683" spans="1:3" x14ac:dyDescent="0.45">
      <c r="A10683" t="s">
        <v>5962</v>
      </c>
      <c r="B10683">
        <v>5.6</v>
      </c>
      <c r="C10683" t="s">
        <v>1152</v>
      </c>
    </row>
    <row r="10684" spans="1:3" x14ac:dyDescent="0.45">
      <c r="A10684" t="s">
        <v>5964</v>
      </c>
      <c r="B10684">
        <v>5.6</v>
      </c>
      <c r="C10684" t="s">
        <v>6203</v>
      </c>
    </row>
    <row r="10685" spans="1:3" x14ac:dyDescent="0.45">
      <c r="A10685" t="s">
        <v>5964</v>
      </c>
      <c r="B10685">
        <v>5.6</v>
      </c>
      <c r="C10685" t="s">
        <v>3302</v>
      </c>
    </row>
    <row r="10686" spans="1:3" x14ac:dyDescent="0.45">
      <c r="A10686" t="s">
        <v>5966</v>
      </c>
      <c r="B10686">
        <v>6.6</v>
      </c>
      <c r="C10686" t="s">
        <v>1152</v>
      </c>
    </row>
    <row r="10687" spans="1:3" x14ac:dyDescent="0.45">
      <c r="A10687" t="s">
        <v>5967</v>
      </c>
      <c r="B10687">
        <v>7.7</v>
      </c>
      <c r="C10687" t="s">
        <v>565</v>
      </c>
    </row>
    <row r="10688" spans="1:3" x14ac:dyDescent="0.45">
      <c r="A10688" t="s">
        <v>5967</v>
      </c>
      <c r="B10688">
        <v>7.7</v>
      </c>
      <c r="C10688" t="s">
        <v>6202</v>
      </c>
    </row>
    <row r="10689" spans="1:3" x14ac:dyDescent="0.45">
      <c r="A10689" t="s">
        <v>5969</v>
      </c>
      <c r="B10689">
        <v>7.2</v>
      </c>
      <c r="C10689" t="s">
        <v>23</v>
      </c>
    </row>
    <row r="10690" spans="1:3" x14ac:dyDescent="0.45">
      <c r="A10690" t="s">
        <v>5970</v>
      </c>
      <c r="B10690">
        <v>6.5</v>
      </c>
      <c r="C10690" t="s">
        <v>1152</v>
      </c>
    </row>
    <row r="10691" spans="1:3" x14ac:dyDescent="0.45">
      <c r="A10691" t="s">
        <v>5970</v>
      </c>
      <c r="B10691">
        <v>6.5</v>
      </c>
      <c r="C10691" t="s">
        <v>5546</v>
      </c>
    </row>
    <row r="10692" spans="1:3" x14ac:dyDescent="0.45">
      <c r="A10692" t="s">
        <v>5974</v>
      </c>
      <c r="B10692">
        <v>6.1</v>
      </c>
      <c r="C10692" t="s">
        <v>320</v>
      </c>
    </row>
    <row r="10693" spans="1:3" x14ac:dyDescent="0.45">
      <c r="A10693" t="s">
        <v>5974</v>
      </c>
      <c r="B10693">
        <v>6.1</v>
      </c>
      <c r="C10693" t="s">
        <v>6201</v>
      </c>
    </row>
    <row r="10694" spans="1:3" x14ac:dyDescent="0.45">
      <c r="A10694" t="s">
        <v>5974</v>
      </c>
      <c r="B10694">
        <v>6.1</v>
      </c>
      <c r="C10694" t="s">
        <v>5546</v>
      </c>
    </row>
    <row r="10695" spans="1:3" x14ac:dyDescent="0.45">
      <c r="A10695" t="s">
        <v>5976</v>
      </c>
      <c r="B10695">
        <v>5.7</v>
      </c>
      <c r="C10695" t="s">
        <v>320</v>
      </c>
    </row>
    <row r="10696" spans="1:3" x14ac:dyDescent="0.45">
      <c r="A10696" t="s">
        <v>5976</v>
      </c>
      <c r="B10696">
        <v>5.7</v>
      </c>
      <c r="C10696" t="s">
        <v>6208</v>
      </c>
    </row>
    <row r="10697" spans="1:3" x14ac:dyDescent="0.45">
      <c r="A10697" t="s">
        <v>5976</v>
      </c>
      <c r="B10697">
        <v>5.7</v>
      </c>
      <c r="C10697" t="s">
        <v>1152</v>
      </c>
    </row>
    <row r="10698" spans="1:3" x14ac:dyDescent="0.45">
      <c r="A10698" t="s">
        <v>5976</v>
      </c>
      <c r="B10698">
        <v>5.7</v>
      </c>
      <c r="C10698" t="s">
        <v>2124</v>
      </c>
    </row>
    <row r="10699" spans="1:3" x14ac:dyDescent="0.45">
      <c r="A10699" t="s">
        <v>5976</v>
      </c>
      <c r="B10699">
        <v>5.7</v>
      </c>
      <c r="C10699" t="s">
        <v>3302</v>
      </c>
    </row>
    <row r="10700" spans="1:3" x14ac:dyDescent="0.45">
      <c r="A10700" t="s">
        <v>5978</v>
      </c>
      <c r="B10700">
        <v>5.9</v>
      </c>
      <c r="C10700" t="s">
        <v>2124</v>
      </c>
    </row>
    <row r="10701" spans="1:3" x14ac:dyDescent="0.45">
      <c r="A10701" t="s">
        <v>5978</v>
      </c>
      <c r="B10701">
        <v>5.9</v>
      </c>
      <c r="C10701" t="s">
        <v>3824</v>
      </c>
    </row>
    <row r="10702" spans="1:3" x14ac:dyDescent="0.45">
      <c r="A10702" t="s">
        <v>5979</v>
      </c>
      <c r="B10702">
        <v>7.7</v>
      </c>
      <c r="C10702" t="s">
        <v>565</v>
      </c>
    </row>
    <row r="10703" spans="1:3" x14ac:dyDescent="0.45">
      <c r="A10703" t="s">
        <v>5979</v>
      </c>
      <c r="B10703">
        <v>7.7</v>
      </c>
      <c r="C10703" t="s">
        <v>1152</v>
      </c>
    </row>
    <row r="10704" spans="1:3" x14ac:dyDescent="0.45">
      <c r="A10704" t="s">
        <v>5981</v>
      </c>
      <c r="B10704">
        <v>7.1</v>
      </c>
      <c r="C10704" t="s">
        <v>1152</v>
      </c>
    </row>
    <row r="10705" spans="1:3" x14ac:dyDescent="0.45">
      <c r="A10705" t="s">
        <v>5984</v>
      </c>
      <c r="B10705">
        <v>7.6</v>
      </c>
      <c r="C10705" t="s">
        <v>6208</v>
      </c>
    </row>
    <row r="10706" spans="1:3" x14ac:dyDescent="0.45">
      <c r="A10706" t="s">
        <v>5984</v>
      </c>
      <c r="B10706">
        <v>7.6</v>
      </c>
      <c r="C10706" t="s">
        <v>23</v>
      </c>
    </row>
    <row r="10707" spans="1:3" x14ac:dyDescent="0.45">
      <c r="A10707" t="s">
        <v>5984</v>
      </c>
      <c r="B10707">
        <v>7.6</v>
      </c>
      <c r="C10707" t="s">
        <v>6205</v>
      </c>
    </row>
    <row r="10708" spans="1:3" x14ac:dyDescent="0.45">
      <c r="A10708" t="s">
        <v>5986</v>
      </c>
      <c r="B10708">
        <v>6.4</v>
      </c>
      <c r="C10708" t="s">
        <v>565</v>
      </c>
    </row>
    <row r="10709" spans="1:3" x14ac:dyDescent="0.45">
      <c r="A10709" t="s">
        <v>5986</v>
      </c>
      <c r="B10709">
        <v>6.4</v>
      </c>
      <c r="C10709" t="s">
        <v>1152</v>
      </c>
    </row>
    <row r="10710" spans="1:3" x14ac:dyDescent="0.45">
      <c r="A10710" t="s">
        <v>5986</v>
      </c>
      <c r="B10710">
        <v>6.4</v>
      </c>
      <c r="C10710" t="s">
        <v>5546</v>
      </c>
    </row>
    <row r="10711" spans="1:3" x14ac:dyDescent="0.45">
      <c r="A10711" t="s">
        <v>5988</v>
      </c>
      <c r="B10711">
        <v>7.4</v>
      </c>
      <c r="C10711" t="s">
        <v>1152</v>
      </c>
    </row>
    <row r="10712" spans="1:3" x14ac:dyDescent="0.45">
      <c r="A10712" t="s">
        <v>5990</v>
      </c>
      <c r="B10712">
        <v>6.8</v>
      </c>
      <c r="C10712" t="s">
        <v>23</v>
      </c>
    </row>
    <row r="10713" spans="1:3" x14ac:dyDescent="0.45">
      <c r="A10713" t="s">
        <v>5992</v>
      </c>
      <c r="B10713">
        <v>6.5</v>
      </c>
      <c r="C10713" t="s">
        <v>1152</v>
      </c>
    </row>
    <row r="10714" spans="1:3" x14ac:dyDescent="0.45">
      <c r="A10714" t="s">
        <v>5992</v>
      </c>
      <c r="B10714">
        <v>6.5</v>
      </c>
      <c r="C10714" t="s">
        <v>6209</v>
      </c>
    </row>
    <row r="10715" spans="1:3" x14ac:dyDescent="0.45">
      <c r="A10715" t="s">
        <v>5993</v>
      </c>
      <c r="B10715">
        <v>6</v>
      </c>
      <c r="C10715" t="s">
        <v>565</v>
      </c>
    </row>
    <row r="10716" spans="1:3" x14ac:dyDescent="0.45">
      <c r="A10716" t="s">
        <v>5993</v>
      </c>
      <c r="B10716">
        <v>6</v>
      </c>
      <c r="C10716" t="s">
        <v>6206</v>
      </c>
    </row>
    <row r="10717" spans="1:3" x14ac:dyDescent="0.45">
      <c r="A10717" t="s">
        <v>5993</v>
      </c>
      <c r="B10717">
        <v>6</v>
      </c>
      <c r="C10717" t="s">
        <v>6201</v>
      </c>
    </row>
    <row r="10718" spans="1:3" x14ac:dyDescent="0.45">
      <c r="A10718" t="s">
        <v>5994</v>
      </c>
      <c r="B10718">
        <v>7.3</v>
      </c>
      <c r="C10718" t="s">
        <v>1152</v>
      </c>
    </row>
    <row r="10719" spans="1:3" x14ac:dyDescent="0.45">
      <c r="A10719" t="s">
        <v>5996</v>
      </c>
      <c r="B10719">
        <v>7.3</v>
      </c>
      <c r="C10719" t="s">
        <v>6206</v>
      </c>
    </row>
    <row r="10720" spans="1:3" x14ac:dyDescent="0.45">
      <c r="A10720" t="s">
        <v>5996</v>
      </c>
      <c r="B10720">
        <v>7.3</v>
      </c>
      <c r="C10720" t="s">
        <v>1152</v>
      </c>
    </row>
    <row r="10721" spans="1:3" x14ac:dyDescent="0.45">
      <c r="A10721" t="s">
        <v>5997</v>
      </c>
      <c r="B10721">
        <v>6.5</v>
      </c>
      <c r="C10721" t="s">
        <v>6206</v>
      </c>
    </row>
    <row r="10722" spans="1:3" x14ac:dyDescent="0.45">
      <c r="A10722" t="s">
        <v>5997</v>
      </c>
      <c r="B10722">
        <v>6.5</v>
      </c>
      <c r="C10722" t="s">
        <v>1152</v>
      </c>
    </row>
    <row r="10723" spans="1:3" x14ac:dyDescent="0.45">
      <c r="A10723" t="s">
        <v>5997</v>
      </c>
      <c r="B10723">
        <v>6.5</v>
      </c>
      <c r="C10723" t="s">
        <v>5546</v>
      </c>
    </row>
    <row r="10724" spans="1:3" x14ac:dyDescent="0.45">
      <c r="A10724" t="s">
        <v>5999</v>
      </c>
      <c r="B10724">
        <v>6</v>
      </c>
      <c r="C10724" t="s">
        <v>565</v>
      </c>
    </row>
    <row r="10725" spans="1:3" x14ac:dyDescent="0.45">
      <c r="A10725" t="s">
        <v>5999</v>
      </c>
      <c r="B10725">
        <v>6</v>
      </c>
      <c r="C10725" t="s">
        <v>5546</v>
      </c>
    </row>
    <row r="10726" spans="1:3" x14ac:dyDescent="0.45">
      <c r="A10726" t="s">
        <v>6001</v>
      </c>
      <c r="B10726">
        <v>5.3</v>
      </c>
      <c r="C10726" t="s">
        <v>6206</v>
      </c>
    </row>
    <row r="10727" spans="1:3" x14ac:dyDescent="0.45">
      <c r="A10727" t="s">
        <v>6001</v>
      </c>
      <c r="B10727">
        <v>5.3</v>
      </c>
      <c r="C10727" t="s">
        <v>1152</v>
      </c>
    </row>
    <row r="10728" spans="1:3" x14ac:dyDescent="0.45">
      <c r="A10728" t="s">
        <v>6001</v>
      </c>
      <c r="B10728">
        <v>5.3</v>
      </c>
      <c r="C10728" t="s">
        <v>3302</v>
      </c>
    </row>
    <row r="10729" spans="1:3" x14ac:dyDescent="0.45">
      <c r="A10729" t="s">
        <v>6002</v>
      </c>
      <c r="B10729">
        <v>6.6</v>
      </c>
      <c r="C10729" t="s">
        <v>565</v>
      </c>
    </row>
    <row r="10730" spans="1:3" x14ac:dyDescent="0.45">
      <c r="A10730" t="s">
        <v>6002</v>
      </c>
      <c r="B10730">
        <v>6.6</v>
      </c>
      <c r="C10730" t="s">
        <v>1152</v>
      </c>
    </row>
    <row r="10731" spans="1:3" x14ac:dyDescent="0.45">
      <c r="A10731" t="s">
        <v>6005</v>
      </c>
      <c r="B10731">
        <v>7.1</v>
      </c>
      <c r="C10731" t="s">
        <v>23</v>
      </c>
    </row>
    <row r="10732" spans="1:3" x14ac:dyDescent="0.45">
      <c r="A10732" t="s">
        <v>6006</v>
      </c>
      <c r="B10732">
        <v>8.6999999999999993</v>
      </c>
      <c r="C10732" t="s">
        <v>451</v>
      </c>
    </row>
    <row r="10733" spans="1:3" x14ac:dyDescent="0.45">
      <c r="A10733" t="s">
        <v>6006</v>
      </c>
      <c r="B10733">
        <v>8.6999999999999993</v>
      </c>
      <c r="C10733" t="s">
        <v>320</v>
      </c>
    </row>
    <row r="10734" spans="1:3" x14ac:dyDescent="0.45">
      <c r="A10734" t="s">
        <v>6006</v>
      </c>
      <c r="B10734">
        <v>8.6999999999999993</v>
      </c>
      <c r="C10734" t="s">
        <v>1152</v>
      </c>
    </row>
    <row r="10735" spans="1:3" x14ac:dyDescent="0.45">
      <c r="A10735" t="s">
        <v>6008</v>
      </c>
      <c r="B10735">
        <v>8.4</v>
      </c>
      <c r="C10735" t="s">
        <v>23</v>
      </c>
    </row>
    <row r="10736" spans="1:3" x14ac:dyDescent="0.45">
      <c r="A10736" t="s">
        <v>6008</v>
      </c>
      <c r="B10736">
        <v>8.4</v>
      </c>
      <c r="C10736" t="s">
        <v>6205</v>
      </c>
    </row>
    <row r="10737" spans="1:3" x14ac:dyDescent="0.45">
      <c r="A10737" t="s">
        <v>6009</v>
      </c>
      <c r="B10737">
        <v>6.2</v>
      </c>
      <c r="C10737" t="s">
        <v>565</v>
      </c>
    </row>
    <row r="10738" spans="1:3" x14ac:dyDescent="0.45">
      <c r="A10738" t="s">
        <v>6011</v>
      </c>
      <c r="B10738">
        <v>5.8</v>
      </c>
      <c r="C10738" t="s">
        <v>565</v>
      </c>
    </row>
    <row r="10739" spans="1:3" x14ac:dyDescent="0.45">
      <c r="A10739" t="s">
        <v>6011</v>
      </c>
      <c r="B10739">
        <v>5.8</v>
      </c>
      <c r="C10739" t="s">
        <v>6199</v>
      </c>
    </row>
    <row r="10740" spans="1:3" x14ac:dyDescent="0.45">
      <c r="A10740" t="s">
        <v>6011</v>
      </c>
      <c r="B10740">
        <v>5.8</v>
      </c>
      <c r="C10740" t="s">
        <v>2124</v>
      </c>
    </row>
    <row r="10741" spans="1:3" x14ac:dyDescent="0.45">
      <c r="A10741" t="s">
        <v>6012</v>
      </c>
      <c r="B10741">
        <v>5.7</v>
      </c>
      <c r="C10741" t="s">
        <v>565</v>
      </c>
    </row>
    <row r="10742" spans="1:3" x14ac:dyDescent="0.45">
      <c r="A10742" t="s">
        <v>6012</v>
      </c>
      <c r="B10742">
        <v>5.7</v>
      </c>
      <c r="C10742" t="s">
        <v>5546</v>
      </c>
    </row>
    <row r="10743" spans="1:3" x14ac:dyDescent="0.45">
      <c r="A10743" t="s">
        <v>6014</v>
      </c>
      <c r="B10743">
        <v>6.1</v>
      </c>
      <c r="C10743" t="s">
        <v>1152</v>
      </c>
    </row>
    <row r="10744" spans="1:3" x14ac:dyDescent="0.45">
      <c r="A10744" t="s">
        <v>6014</v>
      </c>
      <c r="B10744">
        <v>6.1</v>
      </c>
      <c r="C10744" t="s">
        <v>6205</v>
      </c>
    </row>
    <row r="10745" spans="1:3" x14ac:dyDescent="0.45">
      <c r="A10745" t="s">
        <v>6016</v>
      </c>
      <c r="B10745">
        <v>6.4</v>
      </c>
      <c r="C10745" t="s">
        <v>1152</v>
      </c>
    </row>
    <row r="10746" spans="1:3" x14ac:dyDescent="0.45">
      <c r="A10746" t="s">
        <v>6016</v>
      </c>
      <c r="B10746">
        <v>6.4</v>
      </c>
      <c r="C10746" t="s">
        <v>3824</v>
      </c>
    </row>
    <row r="10747" spans="1:3" x14ac:dyDescent="0.45">
      <c r="A10747" t="s">
        <v>6016</v>
      </c>
      <c r="B10747">
        <v>6.4</v>
      </c>
      <c r="C10747" t="s">
        <v>3302</v>
      </c>
    </row>
    <row r="10748" spans="1:3" x14ac:dyDescent="0.45">
      <c r="A10748" t="s">
        <v>6018</v>
      </c>
      <c r="B10748">
        <v>6.5</v>
      </c>
      <c r="C10748" t="s">
        <v>565</v>
      </c>
    </row>
    <row r="10749" spans="1:3" x14ac:dyDescent="0.45">
      <c r="A10749" t="s">
        <v>6020</v>
      </c>
      <c r="B10749">
        <v>4.5999999999999996</v>
      </c>
      <c r="C10749" t="s">
        <v>565</v>
      </c>
    </row>
    <row r="10750" spans="1:3" x14ac:dyDescent="0.45">
      <c r="A10750" t="s">
        <v>6020</v>
      </c>
      <c r="B10750">
        <v>4.5999999999999996</v>
      </c>
      <c r="C10750" t="s">
        <v>2124</v>
      </c>
    </row>
    <row r="10751" spans="1:3" x14ac:dyDescent="0.45">
      <c r="A10751" t="s">
        <v>6023</v>
      </c>
      <c r="B10751">
        <v>6.8</v>
      </c>
      <c r="C10751" t="s">
        <v>451</v>
      </c>
    </row>
    <row r="10752" spans="1:3" x14ac:dyDescent="0.45">
      <c r="A10752" t="s">
        <v>6023</v>
      </c>
      <c r="B10752">
        <v>6.8</v>
      </c>
      <c r="C10752" t="s">
        <v>6208</v>
      </c>
    </row>
    <row r="10753" spans="1:3" x14ac:dyDescent="0.45">
      <c r="A10753" t="s">
        <v>6023</v>
      </c>
      <c r="B10753">
        <v>6.8</v>
      </c>
      <c r="C10753" t="s">
        <v>23</v>
      </c>
    </row>
    <row r="10754" spans="1:3" x14ac:dyDescent="0.45">
      <c r="A10754" t="s">
        <v>6023</v>
      </c>
      <c r="B10754">
        <v>6.8</v>
      </c>
      <c r="C10754" t="s">
        <v>6205</v>
      </c>
    </row>
    <row r="10755" spans="1:3" x14ac:dyDescent="0.45">
      <c r="A10755" t="s">
        <v>6024</v>
      </c>
      <c r="B10755">
        <v>5.9</v>
      </c>
      <c r="C10755" t="s">
        <v>6206</v>
      </c>
    </row>
    <row r="10756" spans="1:3" x14ac:dyDescent="0.45">
      <c r="A10756" t="s">
        <v>6024</v>
      </c>
      <c r="B10756">
        <v>5.9</v>
      </c>
      <c r="C10756" t="s">
        <v>1152</v>
      </c>
    </row>
    <row r="10757" spans="1:3" x14ac:dyDescent="0.45">
      <c r="A10757" t="s">
        <v>6025</v>
      </c>
      <c r="B10757">
        <v>7.7</v>
      </c>
      <c r="C10757" t="s">
        <v>1152</v>
      </c>
    </row>
    <row r="10758" spans="1:3" x14ac:dyDescent="0.45">
      <c r="A10758" t="s">
        <v>6025</v>
      </c>
      <c r="B10758">
        <v>7.7</v>
      </c>
      <c r="C10758" t="s">
        <v>6204</v>
      </c>
    </row>
    <row r="10759" spans="1:3" x14ac:dyDescent="0.45">
      <c r="A10759" t="s">
        <v>6025</v>
      </c>
      <c r="B10759">
        <v>7.7</v>
      </c>
      <c r="C10759" t="s">
        <v>6207</v>
      </c>
    </row>
    <row r="10760" spans="1:3" x14ac:dyDescent="0.45">
      <c r="A10760" t="s">
        <v>6027</v>
      </c>
      <c r="B10760">
        <v>7.1</v>
      </c>
      <c r="C10760" t="s">
        <v>565</v>
      </c>
    </row>
    <row r="10761" spans="1:3" x14ac:dyDescent="0.45">
      <c r="A10761" t="s">
        <v>6027</v>
      </c>
      <c r="B10761">
        <v>7.1</v>
      </c>
      <c r="C10761" t="s">
        <v>1152</v>
      </c>
    </row>
    <row r="10762" spans="1:3" x14ac:dyDescent="0.45">
      <c r="A10762" t="s">
        <v>6027</v>
      </c>
      <c r="B10762">
        <v>7.1</v>
      </c>
      <c r="C10762" t="s">
        <v>5546</v>
      </c>
    </row>
    <row r="10763" spans="1:3" x14ac:dyDescent="0.45">
      <c r="A10763" t="s">
        <v>6029</v>
      </c>
      <c r="B10763">
        <v>6.2</v>
      </c>
      <c r="C10763" t="s">
        <v>565</v>
      </c>
    </row>
    <row r="10764" spans="1:3" x14ac:dyDescent="0.45">
      <c r="A10764" t="s">
        <v>6029</v>
      </c>
      <c r="B10764">
        <v>6.2</v>
      </c>
      <c r="C10764" t="s">
        <v>2124</v>
      </c>
    </row>
    <row r="10765" spans="1:3" x14ac:dyDescent="0.45">
      <c r="A10765" t="s">
        <v>6029</v>
      </c>
      <c r="B10765">
        <v>6.2</v>
      </c>
      <c r="C10765" t="s">
        <v>6202</v>
      </c>
    </row>
    <row r="10766" spans="1:3" x14ac:dyDescent="0.45">
      <c r="A10766" t="s">
        <v>6031</v>
      </c>
      <c r="B10766">
        <v>7.7</v>
      </c>
      <c r="C10766" t="s">
        <v>565</v>
      </c>
    </row>
    <row r="10767" spans="1:3" x14ac:dyDescent="0.45">
      <c r="A10767" t="s">
        <v>6031</v>
      </c>
      <c r="B10767">
        <v>7.7</v>
      </c>
      <c r="C10767" t="s">
        <v>6202</v>
      </c>
    </row>
    <row r="10768" spans="1:3" x14ac:dyDescent="0.45">
      <c r="A10768" t="s">
        <v>6031</v>
      </c>
      <c r="B10768">
        <v>7.7</v>
      </c>
      <c r="C10768" t="s">
        <v>5546</v>
      </c>
    </row>
    <row r="10769" spans="1:3" x14ac:dyDescent="0.45">
      <c r="A10769" t="s">
        <v>6032</v>
      </c>
      <c r="B10769">
        <v>7.5</v>
      </c>
      <c r="C10769" t="s">
        <v>565</v>
      </c>
    </row>
    <row r="10770" spans="1:3" x14ac:dyDescent="0.45">
      <c r="A10770" t="s">
        <v>6032</v>
      </c>
      <c r="B10770">
        <v>7.5</v>
      </c>
      <c r="C10770" t="s">
        <v>1152</v>
      </c>
    </row>
    <row r="10771" spans="1:3" x14ac:dyDescent="0.45">
      <c r="A10771" t="s">
        <v>6032</v>
      </c>
      <c r="B10771">
        <v>7.5</v>
      </c>
      <c r="C10771" t="s">
        <v>5546</v>
      </c>
    </row>
    <row r="10772" spans="1:3" x14ac:dyDescent="0.45">
      <c r="A10772" t="s">
        <v>6034</v>
      </c>
      <c r="B10772">
        <v>7.6</v>
      </c>
      <c r="C10772" t="s">
        <v>565</v>
      </c>
    </row>
    <row r="10773" spans="1:3" x14ac:dyDescent="0.45">
      <c r="A10773" t="s">
        <v>6034</v>
      </c>
      <c r="B10773">
        <v>7.6</v>
      </c>
      <c r="C10773" t="s">
        <v>1152</v>
      </c>
    </row>
    <row r="10774" spans="1:3" x14ac:dyDescent="0.45">
      <c r="A10774" t="s">
        <v>6034</v>
      </c>
      <c r="B10774">
        <v>7.6</v>
      </c>
      <c r="C10774" t="s">
        <v>6209</v>
      </c>
    </row>
    <row r="10775" spans="1:3" x14ac:dyDescent="0.45">
      <c r="A10775" t="s">
        <v>6034</v>
      </c>
      <c r="B10775">
        <v>7.6</v>
      </c>
      <c r="C10775" t="s">
        <v>5546</v>
      </c>
    </row>
    <row r="10776" spans="1:3" x14ac:dyDescent="0.45">
      <c r="A10776" t="s">
        <v>6035</v>
      </c>
      <c r="B10776">
        <v>6.9</v>
      </c>
      <c r="C10776" t="s">
        <v>565</v>
      </c>
    </row>
    <row r="10777" spans="1:3" x14ac:dyDescent="0.45">
      <c r="A10777" t="s">
        <v>6036</v>
      </c>
      <c r="B10777">
        <v>7.1</v>
      </c>
      <c r="C10777" t="s">
        <v>6206</v>
      </c>
    </row>
    <row r="10778" spans="1:3" x14ac:dyDescent="0.45">
      <c r="A10778" t="s">
        <v>6036</v>
      </c>
      <c r="B10778">
        <v>7.1</v>
      </c>
      <c r="C10778" t="s">
        <v>1152</v>
      </c>
    </row>
    <row r="10779" spans="1:3" x14ac:dyDescent="0.45">
      <c r="A10779" t="s">
        <v>6036</v>
      </c>
      <c r="B10779">
        <v>7.1</v>
      </c>
      <c r="C10779" t="s">
        <v>3302</v>
      </c>
    </row>
    <row r="10780" spans="1:3" x14ac:dyDescent="0.45">
      <c r="A10780" t="s">
        <v>6037</v>
      </c>
      <c r="B10780">
        <v>6.3</v>
      </c>
      <c r="C10780" t="s">
        <v>2124</v>
      </c>
    </row>
    <row r="10781" spans="1:3" x14ac:dyDescent="0.45">
      <c r="A10781" t="s">
        <v>6038</v>
      </c>
      <c r="B10781">
        <v>8.3000000000000007</v>
      </c>
      <c r="C10781" t="s">
        <v>320</v>
      </c>
    </row>
    <row r="10782" spans="1:3" x14ac:dyDescent="0.45">
      <c r="A10782" t="s">
        <v>6038</v>
      </c>
      <c r="B10782">
        <v>8.3000000000000007</v>
      </c>
      <c r="C10782" t="s">
        <v>565</v>
      </c>
    </row>
    <row r="10783" spans="1:3" x14ac:dyDescent="0.45">
      <c r="A10783" t="s">
        <v>6038</v>
      </c>
      <c r="B10783">
        <v>8.3000000000000007</v>
      </c>
      <c r="C10783" t="s">
        <v>6199</v>
      </c>
    </row>
    <row r="10784" spans="1:3" x14ac:dyDescent="0.45">
      <c r="A10784" t="s">
        <v>6039</v>
      </c>
      <c r="B10784">
        <v>7.1</v>
      </c>
      <c r="C10784" t="s">
        <v>1152</v>
      </c>
    </row>
    <row r="10785" spans="1:3" x14ac:dyDescent="0.45">
      <c r="A10785" t="s">
        <v>6042</v>
      </c>
      <c r="B10785">
        <v>4.7</v>
      </c>
      <c r="C10785" t="s">
        <v>565</v>
      </c>
    </row>
    <row r="10786" spans="1:3" x14ac:dyDescent="0.45">
      <c r="A10786" t="s">
        <v>6042</v>
      </c>
      <c r="B10786">
        <v>4.7</v>
      </c>
      <c r="C10786" t="s">
        <v>6199</v>
      </c>
    </row>
    <row r="10787" spans="1:3" x14ac:dyDescent="0.45">
      <c r="A10787" t="s">
        <v>6042</v>
      </c>
      <c r="B10787">
        <v>4.7</v>
      </c>
      <c r="C10787" t="s">
        <v>2124</v>
      </c>
    </row>
    <row r="10788" spans="1:3" x14ac:dyDescent="0.45">
      <c r="A10788" t="s">
        <v>6042</v>
      </c>
      <c r="B10788">
        <v>4.7</v>
      </c>
      <c r="C10788" t="s">
        <v>6202</v>
      </c>
    </row>
    <row r="10789" spans="1:3" x14ac:dyDescent="0.45">
      <c r="A10789" t="s">
        <v>6045</v>
      </c>
      <c r="B10789">
        <v>7.2</v>
      </c>
      <c r="C10789" t="s">
        <v>6208</v>
      </c>
    </row>
    <row r="10790" spans="1:3" x14ac:dyDescent="0.45">
      <c r="A10790" t="s">
        <v>6045</v>
      </c>
      <c r="B10790">
        <v>7.2</v>
      </c>
      <c r="C10790" t="s">
        <v>23</v>
      </c>
    </row>
    <row r="10791" spans="1:3" x14ac:dyDescent="0.45">
      <c r="A10791" t="s">
        <v>6047</v>
      </c>
      <c r="B10791">
        <v>5.0999999999999996</v>
      </c>
      <c r="C10791" t="s">
        <v>23</v>
      </c>
    </row>
    <row r="10792" spans="1:3" x14ac:dyDescent="0.45">
      <c r="A10792" t="s">
        <v>6049</v>
      </c>
      <c r="B10792">
        <v>6.9</v>
      </c>
      <c r="C10792" t="s">
        <v>2124</v>
      </c>
    </row>
    <row r="10793" spans="1:3" x14ac:dyDescent="0.45">
      <c r="A10793" t="s">
        <v>6050</v>
      </c>
      <c r="B10793">
        <v>6.1</v>
      </c>
      <c r="C10793" t="s">
        <v>565</v>
      </c>
    </row>
    <row r="10794" spans="1:3" x14ac:dyDescent="0.45">
      <c r="A10794" t="s">
        <v>6050</v>
      </c>
      <c r="B10794">
        <v>6.1</v>
      </c>
      <c r="C10794" t="s">
        <v>5546</v>
      </c>
    </row>
    <row r="10795" spans="1:3" x14ac:dyDescent="0.45">
      <c r="A10795" t="s">
        <v>6052</v>
      </c>
      <c r="B10795">
        <v>7</v>
      </c>
      <c r="C10795" t="s">
        <v>23</v>
      </c>
    </row>
    <row r="10796" spans="1:3" x14ac:dyDescent="0.45">
      <c r="A10796" t="s">
        <v>6054</v>
      </c>
      <c r="B10796">
        <v>6.3</v>
      </c>
      <c r="C10796" t="s">
        <v>6202</v>
      </c>
    </row>
    <row r="10797" spans="1:3" x14ac:dyDescent="0.45">
      <c r="A10797" t="s">
        <v>6054</v>
      </c>
      <c r="B10797">
        <v>6.3</v>
      </c>
      <c r="C10797" t="s">
        <v>5546</v>
      </c>
    </row>
    <row r="10798" spans="1:3" x14ac:dyDescent="0.45">
      <c r="A10798" t="s">
        <v>6056</v>
      </c>
      <c r="B10798">
        <v>6.1</v>
      </c>
      <c r="C10798" t="s">
        <v>2124</v>
      </c>
    </row>
    <row r="10799" spans="1:3" x14ac:dyDescent="0.45">
      <c r="A10799" t="s">
        <v>6056</v>
      </c>
      <c r="B10799">
        <v>6.1</v>
      </c>
      <c r="C10799" t="s">
        <v>3302</v>
      </c>
    </row>
    <row r="10800" spans="1:3" x14ac:dyDescent="0.45">
      <c r="A10800" t="s">
        <v>6058</v>
      </c>
      <c r="B10800">
        <v>7.2</v>
      </c>
      <c r="C10800" t="s">
        <v>23</v>
      </c>
    </row>
    <row r="10801" spans="1:3" x14ac:dyDescent="0.45">
      <c r="A10801" t="s">
        <v>6058</v>
      </c>
      <c r="B10801">
        <v>7.2</v>
      </c>
      <c r="C10801" t="s">
        <v>6204</v>
      </c>
    </row>
    <row r="10802" spans="1:3" x14ac:dyDescent="0.45">
      <c r="A10802" t="s">
        <v>6060</v>
      </c>
      <c r="B10802">
        <v>7.8</v>
      </c>
      <c r="C10802" t="s">
        <v>23</v>
      </c>
    </row>
    <row r="10803" spans="1:3" x14ac:dyDescent="0.45">
      <c r="A10803" t="s">
        <v>6060</v>
      </c>
      <c r="B10803">
        <v>7.8</v>
      </c>
      <c r="C10803" t="s">
        <v>6205</v>
      </c>
    </row>
    <row r="10804" spans="1:3" x14ac:dyDescent="0.45">
      <c r="A10804" t="s">
        <v>6062</v>
      </c>
      <c r="B10804">
        <v>4.7</v>
      </c>
      <c r="C10804" t="s">
        <v>451</v>
      </c>
    </row>
    <row r="10805" spans="1:3" x14ac:dyDescent="0.45">
      <c r="A10805" t="s">
        <v>6062</v>
      </c>
      <c r="B10805">
        <v>4.7</v>
      </c>
      <c r="C10805" t="s">
        <v>1152</v>
      </c>
    </row>
    <row r="10806" spans="1:3" x14ac:dyDescent="0.45">
      <c r="A10806" t="s">
        <v>6063</v>
      </c>
      <c r="B10806">
        <v>6.7</v>
      </c>
      <c r="C10806" t="s">
        <v>565</v>
      </c>
    </row>
    <row r="10807" spans="1:3" x14ac:dyDescent="0.45">
      <c r="A10807" t="s">
        <v>6063</v>
      </c>
      <c r="B10807">
        <v>6.7</v>
      </c>
      <c r="C10807" t="s">
        <v>1152</v>
      </c>
    </row>
    <row r="10808" spans="1:3" x14ac:dyDescent="0.45">
      <c r="A10808" t="s">
        <v>6066</v>
      </c>
      <c r="B10808">
        <v>6.6</v>
      </c>
      <c r="C10808" t="s">
        <v>451</v>
      </c>
    </row>
    <row r="10809" spans="1:3" x14ac:dyDescent="0.45">
      <c r="A10809" t="s">
        <v>6066</v>
      </c>
      <c r="B10809">
        <v>6.6</v>
      </c>
      <c r="C10809" t="s">
        <v>6199</v>
      </c>
    </row>
    <row r="10810" spans="1:3" x14ac:dyDescent="0.45">
      <c r="A10810" t="s">
        <v>6066</v>
      </c>
      <c r="B10810">
        <v>6.6</v>
      </c>
      <c r="C10810" t="s">
        <v>2124</v>
      </c>
    </row>
    <row r="10811" spans="1:3" x14ac:dyDescent="0.45">
      <c r="A10811" t="s">
        <v>6066</v>
      </c>
      <c r="B10811">
        <v>6.6</v>
      </c>
      <c r="C10811" t="s">
        <v>6203</v>
      </c>
    </row>
    <row r="10812" spans="1:3" x14ac:dyDescent="0.45">
      <c r="A10812" t="s">
        <v>6066</v>
      </c>
      <c r="B10812">
        <v>6.6</v>
      </c>
      <c r="C10812" t="s">
        <v>3302</v>
      </c>
    </row>
    <row r="10813" spans="1:3" x14ac:dyDescent="0.45">
      <c r="A10813" t="s">
        <v>6067</v>
      </c>
      <c r="B10813">
        <v>6.9</v>
      </c>
      <c r="C10813" t="s">
        <v>565</v>
      </c>
    </row>
    <row r="10814" spans="1:3" x14ac:dyDescent="0.45">
      <c r="A10814" t="s">
        <v>6067</v>
      </c>
      <c r="B10814">
        <v>6.9</v>
      </c>
      <c r="C10814" t="s">
        <v>5546</v>
      </c>
    </row>
    <row r="10815" spans="1:3" x14ac:dyDescent="0.45">
      <c r="A10815" t="s">
        <v>6068</v>
      </c>
      <c r="B10815">
        <v>7.1</v>
      </c>
      <c r="C10815" t="s">
        <v>565</v>
      </c>
    </row>
    <row r="10816" spans="1:3" x14ac:dyDescent="0.45">
      <c r="A10816" t="s">
        <v>6068</v>
      </c>
      <c r="B10816">
        <v>7.1</v>
      </c>
      <c r="C10816" t="s">
        <v>1152</v>
      </c>
    </row>
    <row r="10817" spans="1:3" x14ac:dyDescent="0.45">
      <c r="A10817" t="s">
        <v>6069</v>
      </c>
      <c r="B10817">
        <v>6.7</v>
      </c>
      <c r="C10817" t="s">
        <v>1152</v>
      </c>
    </row>
    <row r="10818" spans="1:3" x14ac:dyDescent="0.45">
      <c r="A10818" t="s">
        <v>6070</v>
      </c>
      <c r="B10818">
        <v>7.1</v>
      </c>
      <c r="C10818" t="s">
        <v>1152</v>
      </c>
    </row>
    <row r="10819" spans="1:3" x14ac:dyDescent="0.45">
      <c r="A10819" t="s">
        <v>6071</v>
      </c>
      <c r="B10819">
        <v>7.6</v>
      </c>
      <c r="C10819" t="s">
        <v>23</v>
      </c>
    </row>
    <row r="10820" spans="1:3" x14ac:dyDescent="0.45">
      <c r="A10820" t="s">
        <v>6073</v>
      </c>
      <c r="B10820">
        <v>8.1</v>
      </c>
      <c r="C10820" t="s">
        <v>1152</v>
      </c>
    </row>
    <row r="10821" spans="1:3" x14ac:dyDescent="0.45">
      <c r="A10821" t="s">
        <v>6073</v>
      </c>
      <c r="B10821">
        <v>8.1</v>
      </c>
      <c r="C10821" t="s">
        <v>5546</v>
      </c>
    </row>
    <row r="10822" spans="1:3" x14ac:dyDescent="0.45">
      <c r="A10822" t="s">
        <v>6074</v>
      </c>
      <c r="B10822">
        <v>5.5</v>
      </c>
      <c r="C10822" t="s">
        <v>1152</v>
      </c>
    </row>
    <row r="10823" spans="1:3" x14ac:dyDescent="0.45">
      <c r="A10823" t="s">
        <v>6074</v>
      </c>
      <c r="B10823">
        <v>5.5</v>
      </c>
      <c r="C10823" t="s">
        <v>5546</v>
      </c>
    </row>
    <row r="10824" spans="1:3" x14ac:dyDescent="0.45">
      <c r="A10824" t="s">
        <v>6076</v>
      </c>
      <c r="B10824">
        <v>6.6</v>
      </c>
      <c r="C10824" t="s">
        <v>1152</v>
      </c>
    </row>
    <row r="10825" spans="1:3" x14ac:dyDescent="0.45">
      <c r="A10825" t="s">
        <v>6076</v>
      </c>
      <c r="B10825">
        <v>6.6</v>
      </c>
      <c r="C10825" t="s">
        <v>6205</v>
      </c>
    </row>
    <row r="10826" spans="1:3" x14ac:dyDescent="0.45">
      <c r="A10826" t="s">
        <v>6078</v>
      </c>
      <c r="B10826">
        <v>4.8</v>
      </c>
      <c r="C10826" t="s">
        <v>3302</v>
      </c>
    </row>
    <row r="10827" spans="1:3" x14ac:dyDescent="0.45">
      <c r="A10827" t="s">
        <v>6080</v>
      </c>
      <c r="B10827">
        <v>6.4</v>
      </c>
      <c r="C10827" t="s">
        <v>6208</v>
      </c>
    </row>
    <row r="10828" spans="1:3" x14ac:dyDescent="0.45">
      <c r="A10828" t="s">
        <v>6080</v>
      </c>
      <c r="B10828">
        <v>6.4</v>
      </c>
      <c r="C10828" t="s">
        <v>6206</v>
      </c>
    </row>
    <row r="10829" spans="1:3" x14ac:dyDescent="0.45">
      <c r="A10829" t="s">
        <v>6080</v>
      </c>
      <c r="B10829">
        <v>6.4</v>
      </c>
      <c r="C10829" t="s">
        <v>1152</v>
      </c>
    </row>
    <row r="10830" spans="1:3" x14ac:dyDescent="0.45">
      <c r="A10830" t="s">
        <v>6080</v>
      </c>
      <c r="B10830">
        <v>6.4</v>
      </c>
      <c r="C10830" t="s">
        <v>3302</v>
      </c>
    </row>
    <row r="10831" spans="1:3" x14ac:dyDescent="0.45">
      <c r="A10831" t="s">
        <v>6081</v>
      </c>
      <c r="B10831">
        <v>7.3</v>
      </c>
      <c r="C10831" t="s">
        <v>565</v>
      </c>
    </row>
    <row r="10832" spans="1:3" x14ac:dyDescent="0.45">
      <c r="A10832" t="s">
        <v>6081</v>
      </c>
      <c r="B10832">
        <v>7.3</v>
      </c>
      <c r="C10832" t="s">
        <v>1152</v>
      </c>
    </row>
    <row r="10833" spans="1:3" x14ac:dyDescent="0.45">
      <c r="A10833" t="s">
        <v>6081</v>
      </c>
      <c r="B10833">
        <v>7.3</v>
      </c>
      <c r="C10833" t="s">
        <v>5546</v>
      </c>
    </row>
    <row r="10834" spans="1:3" x14ac:dyDescent="0.45">
      <c r="A10834" t="s">
        <v>6082</v>
      </c>
      <c r="B10834">
        <v>6.9</v>
      </c>
      <c r="C10834" t="s">
        <v>565</v>
      </c>
    </row>
    <row r="10835" spans="1:3" x14ac:dyDescent="0.45">
      <c r="A10835" t="s">
        <v>6082</v>
      </c>
      <c r="B10835">
        <v>6.9</v>
      </c>
      <c r="C10835" t="s">
        <v>1152</v>
      </c>
    </row>
    <row r="10836" spans="1:3" x14ac:dyDescent="0.45">
      <c r="A10836" t="s">
        <v>6082</v>
      </c>
      <c r="B10836">
        <v>6.9</v>
      </c>
      <c r="C10836" t="s">
        <v>5546</v>
      </c>
    </row>
    <row r="10837" spans="1:3" x14ac:dyDescent="0.45">
      <c r="A10837" t="s">
        <v>6083</v>
      </c>
      <c r="B10837">
        <v>7.2</v>
      </c>
      <c r="C10837" t="s">
        <v>6206</v>
      </c>
    </row>
    <row r="10838" spans="1:3" x14ac:dyDescent="0.45">
      <c r="A10838" t="s">
        <v>6083</v>
      </c>
      <c r="B10838">
        <v>7.2</v>
      </c>
      <c r="C10838" t="s">
        <v>1152</v>
      </c>
    </row>
    <row r="10839" spans="1:3" x14ac:dyDescent="0.45">
      <c r="A10839" t="s">
        <v>6083</v>
      </c>
      <c r="B10839">
        <v>7.2</v>
      </c>
      <c r="C10839" t="s">
        <v>5546</v>
      </c>
    </row>
    <row r="10840" spans="1:3" x14ac:dyDescent="0.45">
      <c r="A10840" t="s">
        <v>6085</v>
      </c>
      <c r="B10840">
        <v>6.5</v>
      </c>
      <c r="C10840" t="s">
        <v>565</v>
      </c>
    </row>
    <row r="10841" spans="1:3" x14ac:dyDescent="0.45">
      <c r="A10841" t="s">
        <v>6085</v>
      </c>
      <c r="B10841">
        <v>6.5</v>
      </c>
      <c r="C10841" t="s">
        <v>1152</v>
      </c>
    </row>
    <row r="10842" spans="1:3" x14ac:dyDescent="0.45">
      <c r="A10842" t="s">
        <v>6085</v>
      </c>
      <c r="B10842">
        <v>6.5</v>
      </c>
      <c r="C10842" t="s">
        <v>5546</v>
      </c>
    </row>
    <row r="10843" spans="1:3" x14ac:dyDescent="0.45">
      <c r="A10843" t="s">
        <v>6086</v>
      </c>
      <c r="B10843">
        <v>6.6</v>
      </c>
      <c r="C10843" t="s">
        <v>565</v>
      </c>
    </row>
    <row r="10844" spans="1:3" x14ac:dyDescent="0.45">
      <c r="A10844" t="s">
        <v>6086</v>
      </c>
      <c r="B10844">
        <v>6.6</v>
      </c>
      <c r="C10844" t="s">
        <v>1152</v>
      </c>
    </row>
    <row r="10845" spans="1:3" x14ac:dyDescent="0.45">
      <c r="A10845" t="s">
        <v>6088</v>
      </c>
      <c r="B10845">
        <v>6.7</v>
      </c>
      <c r="C10845" t="s">
        <v>565</v>
      </c>
    </row>
    <row r="10846" spans="1:3" x14ac:dyDescent="0.45">
      <c r="A10846" t="s">
        <v>6088</v>
      </c>
      <c r="B10846">
        <v>6.7</v>
      </c>
      <c r="C10846" t="s">
        <v>1152</v>
      </c>
    </row>
    <row r="10847" spans="1:3" x14ac:dyDescent="0.45">
      <c r="A10847" t="s">
        <v>6088</v>
      </c>
      <c r="B10847">
        <v>6.7</v>
      </c>
      <c r="C10847" t="s">
        <v>5546</v>
      </c>
    </row>
    <row r="10848" spans="1:3" x14ac:dyDescent="0.45">
      <c r="A10848" t="s">
        <v>6089</v>
      </c>
      <c r="B10848">
        <v>7.3</v>
      </c>
      <c r="C10848" t="s">
        <v>6203</v>
      </c>
    </row>
    <row r="10849" spans="1:3" x14ac:dyDescent="0.45">
      <c r="A10849" t="s">
        <v>6089</v>
      </c>
      <c r="B10849">
        <v>7.3</v>
      </c>
      <c r="C10849" t="s">
        <v>3824</v>
      </c>
    </row>
    <row r="10850" spans="1:3" x14ac:dyDescent="0.45">
      <c r="A10850" t="s">
        <v>6089</v>
      </c>
      <c r="B10850">
        <v>7.3</v>
      </c>
      <c r="C10850" t="s">
        <v>3302</v>
      </c>
    </row>
    <row r="10851" spans="1:3" x14ac:dyDescent="0.45">
      <c r="A10851" t="s">
        <v>6091</v>
      </c>
      <c r="B10851">
        <v>6.4</v>
      </c>
      <c r="C10851" t="s">
        <v>565</v>
      </c>
    </row>
    <row r="10852" spans="1:3" x14ac:dyDescent="0.45">
      <c r="A10852" t="s">
        <v>6091</v>
      </c>
      <c r="B10852">
        <v>6.4</v>
      </c>
      <c r="C10852" t="s">
        <v>5546</v>
      </c>
    </row>
    <row r="10853" spans="1:3" x14ac:dyDescent="0.45">
      <c r="A10853" t="s">
        <v>6094</v>
      </c>
      <c r="B10853">
        <v>7</v>
      </c>
      <c r="C10853" t="s">
        <v>6200</v>
      </c>
    </row>
    <row r="10854" spans="1:3" x14ac:dyDescent="0.45">
      <c r="A10854" t="s">
        <v>6094</v>
      </c>
      <c r="B10854">
        <v>7</v>
      </c>
      <c r="C10854" t="s">
        <v>565</v>
      </c>
    </row>
    <row r="10855" spans="1:3" x14ac:dyDescent="0.45">
      <c r="A10855" t="s">
        <v>6094</v>
      </c>
      <c r="B10855">
        <v>7</v>
      </c>
      <c r="C10855" t="s">
        <v>1152</v>
      </c>
    </row>
    <row r="10856" spans="1:3" x14ac:dyDescent="0.45">
      <c r="A10856" t="s">
        <v>6094</v>
      </c>
      <c r="B10856">
        <v>7</v>
      </c>
      <c r="C10856" t="s">
        <v>6199</v>
      </c>
    </row>
    <row r="10857" spans="1:3" x14ac:dyDescent="0.45">
      <c r="A10857" t="s">
        <v>6094</v>
      </c>
      <c r="B10857">
        <v>7</v>
      </c>
      <c r="C10857" t="s">
        <v>3824</v>
      </c>
    </row>
    <row r="10858" spans="1:3" x14ac:dyDescent="0.45">
      <c r="A10858" t="s">
        <v>6095</v>
      </c>
      <c r="B10858">
        <v>5.5</v>
      </c>
      <c r="C10858" t="s">
        <v>1152</v>
      </c>
    </row>
    <row r="10859" spans="1:3" x14ac:dyDescent="0.45">
      <c r="A10859" t="s">
        <v>6095</v>
      </c>
      <c r="B10859">
        <v>5.5</v>
      </c>
      <c r="C10859" t="s">
        <v>6203</v>
      </c>
    </row>
    <row r="10860" spans="1:3" x14ac:dyDescent="0.45">
      <c r="A10860" t="s">
        <v>6095</v>
      </c>
      <c r="B10860">
        <v>5.5</v>
      </c>
      <c r="C10860" t="s">
        <v>3302</v>
      </c>
    </row>
    <row r="10861" spans="1:3" x14ac:dyDescent="0.45">
      <c r="A10861" t="s">
        <v>6097</v>
      </c>
      <c r="B10861">
        <v>6.7</v>
      </c>
      <c r="C10861" t="s">
        <v>1152</v>
      </c>
    </row>
    <row r="10862" spans="1:3" x14ac:dyDescent="0.45">
      <c r="A10862" t="s">
        <v>6097</v>
      </c>
      <c r="B10862">
        <v>6.7</v>
      </c>
      <c r="C10862" t="s">
        <v>5546</v>
      </c>
    </row>
    <row r="10863" spans="1:3" x14ac:dyDescent="0.45">
      <c r="A10863" t="s">
        <v>6098</v>
      </c>
      <c r="B10863">
        <v>6.1</v>
      </c>
      <c r="C10863" t="s">
        <v>565</v>
      </c>
    </row>
    <row r="10864" spans="1:3" x14ac:dyDescent="0.45">
      <c r="A10864" t="s">
        <v>6098</v>
      </c>
      <c r="B10864">
        <v>6.1</v>
      </c>
      <c r="C10864" t="s">
        <v>6209</v>
      </c>
    </row>
    <row r="10865" spans="1:3" x14ac:dyDescent="0.45">
      <c r="A10865" t="s">
        <v>6100</v>
      </c>
      <c r="B10865">
        <v>6.3</v>
      </c>
      <c r="C10865" t="s">
        <v>3824</v>
      </c>
    </row>
    <row r="10866" spans="1:3" x14ac:dyDescent="0.45">
      <c r="A10866" t="s">
        <v>6102</v>
      </c>
      <c r="B10866">
        <v>7.5</v>
      </c>
      <c r="C10866" t="s">
        <v>23</v>
      </c>
    </row>
    <row r="10867" spans="1:3" x14ac:dyDescent="0.45">
      <c r="A10867" t="s">
        <v>6104</v>
      </c>
      <c r="B10867">
        <v>7</v>
      </c>
      <c r="C10867" t="s">
        <v>1152</v>
      </c>
    </row>
    <row r="10868" spans="1:3" x14ac:dyDescent="0.45">
      <c r="A10868" t="s">
        <v>6107</v>
      </c>
      <c r="B10868">
        <v>6.7</v>
      </c>
      <c r="C10868" t="s">
        <v>320</v>
      </c>
    </row>
    <row r="10869" spans="1:3" x14ac:dyDescent="0.45">
      <c r="A10869" t="s">
        <v>6107</v>
      </c>
      <c r="B10869">
        <v>6.7</v>
      </c>
      <c r="C10869" t="s">
        <v>2124</v>
      </c>
    </row>
    <row r="10870" spans="1:3" x14ac:dyDescent="0.45">
      <c r="A10870" t="s">
        <v>6107</v>
      </c>
      <c r="B10870">
        <v>6.7</v>
      </c>
      <c r="C10870" t="s">
        <v>3824</v>
      </c>
    </row>
    <row r="10871" spans="1:3" x14ac:dyDescent="0.45">
      <c r="A10871" t="s">
        <v>6108</v>
      </c>
      <c r="B10871">
        <v>7.4</v>
      </c>
      <c r="C10871" t="s">
        <v>565</v>
      </c>
    </row>
    <row r="10872" spans="1:3" x14ac:dyDescent="0.45">
      <c r="A10872" t="s">
        <v>6108</v>
      </c>
      <c r="B10872">
        <v>7.4</v>
      </c>
      <c r="C10872" t="s">
        <v>1152</v>
      </c>
    </row>
    <row r="10873" spans="1:3" x14ac:dyDescent="0.45">
      <c r="A10873" t="s">
        <v>6109</v>
      </c>
      <c r="B10873">
        <v>8</v>
      </c>
      <c r="C10873" t="s">
        <v>451</v>
      </c>
    </row>
    <row r="10874" spans="1:3" x14ac:dyDescent="0.45">
      <c r="A10874" t="s">
        <v>6109</v>
      </c>
      <c r="B10874">
        <v>8</v>
      </c>
      <c r="C10874" t="s">
        <v>1152</v>
      </c>
    </row>
    <row r="10875" spans="1:3" x14ac:dyDescent="0.45">
      <c r="A10875" t="s">
        <v>6109</v>
      </c>
      <c r="B10875">
        <v>8</v>
      </c>
      <c r="C10875" t="s">
        <v>4585</v>
      </c>
    </row>
    <row r="10876" spans="1:3" x14ac:dyDescent="0.45">
      <c r="A10876" t="s">
        <v>6111</v>
      </c>
      <c r="B10876">
        <v>7.2</v>
      </c>
      <c r="C10876" t="s">
        <v>23</v>
      </c>
    </row>
    <row r="10877" spans="1:3" x14ac:dyDescent="0.45">
      <c r="A10877" t="s">
        <v>6113</v>
      </c>
      <c r="B10877">
        <v>6.4</v>
      </c>
      <c r="C10877" t="s">
        <v>1152</v>
      </c>
    </row>
    <row r="10878" spans="1:3" x14ac:dyDescent="0.45">
      <c r="A10878" t="s">
        <v>6114</v>
      </c>
      <c r="B10878">
        <v>6.5</v>
      </c>
      <c r="C10878" t="s">
        <v>1152</v>
      </c>
    </row>
    <row r="10879" spans="1:3" x14ac:dyDescent="0.45">
      <c r="A10879" t="s">
        <v>6116</v>
      </c>
      <c r="B10879">
        <v>6.9</v>
      </c>
      <c r="C10879" t="s">
        <v>1152</v>
      </c>
    </row>
    <row r="10880" spans="1:3" x14ac:dyDescent="0.45">
      <c r="A10880" t="s">
        <v>6116</v>
      </c>
      <c r="B10880">
        <v>6.9</v>
      </c>
      <c r="C10880" t="s">
        <v>6209</v>
      </c>
    </row>
    <row r="10881" spans="1:3" x14ac:dyDescent="0.45">
      <c r="A10881" t="s">
        <v>6118</v>
      </c>
      <c r="B10881">
        <v>7.5</v>
      </c>
      <c r="C10881" t="s">
        <v>23</v>
      </c>
    </row>
    <row r="10882" spans="1:3" x14ac:dyDescent="0.45">
      <c r="A10882" t="s">
        <v>6118</v>
      </c>
      <c r="B10882">
        <v>7.5</v>
      </c>
      <c r="C10882" t="s">
        <v>6204</v>
      </c>
    </row>
    <row r="10883" spans="1:3" x14ac:dyDescent="0.45">
      <c r="A10883" t="s">
        <v>6118</v>
      </c>
      <c r="B10883">
        <v>7.5</v>
      </c>
      <c r="C10883" t="s">
        <v>6209</v>
      </c>
    </row>
    <row r="10884" spans="1:3" x14ac:dyDescent="0.45">
      <c r="A10884" t="s">
        <v>6120</v>
      </c>
      <c r="B10884">
        <v>7.7</v>
      </c>
      <c r="C10884" t="s">
        <v>6206</v>
      </c>
    </row>
    <row r="10885" spans="1:3" x14ac:dyDescent="0.45">
      <c r="A10885" t="s">
        <v>6120</v>
      </c>
      <c r="B10885">
        <v>7.7</v>
      </c>
      <c r="C10885" t="s">
        <v>23</v>
      </c>
    </row>
    <row r="10886" spans="1:3" x14ac:dyDescent="0.45">
      <c r="A10886" t="s">
        <v>6122</v>
      </c>
      <c r="B10886">
        <v>8.5</v>
      </c>
      <c r="C10886" t="s">
        <v>1152</v>
      </c>
    </row>
    <row r="10887" spans="1:3" x14ac:dyDescent="0.45">
      <c r="A10887" t="s">
        <v>6122</v>
      </c>
      <c r="B10887">
        <v>8.5</v>
      </c>
      <c r="C10887" t="s">
        <v>6201</v>
      </c>
    </row>
    <row r="10888" spans="1:3" x14ac:dyDescent="0.45">
      <c r="A10888" t="s">
        <v>6124</v>
      </c>
      <c r="B10888">
        <v>7.7</v>
      </c>
      <c r="C10888" t="s">
        <v>1152</v>
      </c>
    </row>
    <row r="10889" spans="1:3" x14ac:dyDescent="0.45">
      <c r="A10889" t="s">
        <v>6124</v>
      </c>
      <c r="B10889">
        <v>7.7</v>
      </c>
      <c r="C10889" t="s">
        <v>5546</v>
      </c>
    </row>
    <row r="10890" spans="1:3" x14ac:dyDescent="0.45">
      <c r="A10890" t="s">
        <v>6125</v>
      </c>
      <c r="B10890">
        <v>6.5</v>
      </c>
      <c r="C10890" t="s">
        <v>565</v>
      </c>
    </row>
    <row r="10891" spans="1:3" x14ac:dyDescent="0.45">
      <c r="A10891" t="s">
        <v>6125</v>
      </c>
      <c r="B10891">
        <v>6.5</v>
      </c>
      <c r="C10891" t="s">
        <v>5546</v>
      </c>
    </row>
    <row r="10892" spans="1:3" x14ac:dyDescent="0.45">
      <c r="A10892" t="s">
        <v>6126</v>
      </c>
      <c r="B10892">
        <v>7</v>
      </c>
      <c r="C10892" t="s">
        <v>1152</v>
      </c>
    </row>
    <row r="10893" spans="1:3" x14ac:dyDescent="0.45">
      <c r="A10893" t="s">
        <v>6126</v>
      </c>
      <c r="B10893">
        <v>7</v>
      </c>
      <c r="C10893" t="s">
        <v>5546</v>
      </c>
    </row>
    <row r="10894" spans="1:3" x14ac:dyDescent="0.45">
      <c r="A10894" t="s">
        <v>6126</v>
      </c>
      <c r="B10894">
        <v>7</v>
      </c>
      <c r="C10894" t="s">
        <v>3824</v>
      </c>
    </row>
    <row r="10895" spans="1:3" x14ac:dyDescent="0.45">
      <c r="A10895" t="s">
        <v>6128</v>
      </c>
      <c r="B10895">
        <v>5.5</v>
      </c>
      <c r="C10895" t="s">
        <v>6206</v>
      </c>
    </row>
    <row r="10896" spans="1:3" x14ac:dyDescent="0.45">
      <c r="A10896" t="s">
        <v>6128</v>
      </c>
      <c r="B10896">
        <v>5.5</v>
      </c>
      <c r="C10896" t="s">
        <v>1152</v>
      </c>
    </row>
    <row r="10897" spans="1:3" x14ac:dyDescent="0.45">
      <c r="A10897" t="s">
        <v>6128</v>
      </c>
      <c r="B10897">
        <v>5.5</v>
      </c>
      <c r="C10897" t="s">
        <v>3302</v>
      </c>
    </row>
    <row r="10898" spans="1:3" x14ac:dyDescent="0.45">
      <c r="A10898" t="s">
        <v>6129</v>
      </c>
      <c r="B10898">
        <v>6.3</v>
      </c>
      <c r="C10898" t="s">
        <v>565</v>
      </c>
    </row>
    <row r="10899" spans="1:3" x14ac:dyDescent="0.45">
      <c r="A10899" t="s">
        <v>6129</v>
      </c>
      <c r="B10899">
        <v>6.3</v>
      </c>
      <c r="C10899" t="s">
        <v>1152</v>
      </c>
    </row>
    <row r="10900" spans="1:3" x14ac:dyDescent="0.45">
      <c r="A10900" t="s">
        <v>6129</v>
      </c>
      <c r="B10900">
        <v>6.3</v>
      </c>
      <c r="C10900" t="s">
        <v>5546</v>
      </c>
    </row>
    <row r="10901" spans="1:3" x14ac:dyDescent="0.45">
      <c r="A10901" t="s">
        <v>6130</v>
      </c>
      <c r="B10901">
        <v>7.9</v>
      </c>
      <c r="C10901" t="s">
        <v>1152</v>
      </c>
    </row>
    <row r="10902" spans="1:3" x14ac:dyDescent="0.45">
      <c r="A10902" t="s">
        <v>6130</v>
      </c>
      <c r="B10902">
        <v>7.9</v>
      </c>
      <c r="C10902" t="s">
        <v>6209</v>
      </c>
    </row>
    <row r="10903" spans="1:3" x14ac:dyDescent="0.45">
      <c r="A10903" t="s">
        <v>6130</v>
      </c>
      <c r="B10903">
        <v>7.9</v>
      </c>
      <c r="C10903" t="s">
        <v>5546</v>
      </c>
    </row>
    <row r="10904" spans="1:3" x14ac:dyDescent="0.45">
      <c r="A10904" t="s">
        <v>6132</v>
      </c>
      <c r="B10904">
        <v>7.3</v>
      </c>
      <c r="C10904" t="s">
        <v>565</v>
      </c>
    </row>
    <row r="10905" spans="1:3" x14ac:dyDescent="0.45">
      <c r="A10905" t="s">
        <v>6134</v>
      </c>
      <c r="B10905">
        <v>7.4</v>
      </c>
      <c r="C10905" t="s">
        <v>23</v>
      </c>
    </row>
    <row r="10906" spans="1:3" x14ac:dyDescent="0.45">
      <c r="A10906" t="s">
        <v>6137</v>
      </c>
      <c r="B10906">
        <v>7</v>
      </c>
      <c r="C10906" t="s">
        <v>320</v>
      </c>
    </row>
    <row r="10907" spans="1:3" x14ac:dyDescent="0.45">
      <c r="A10907" t="s">
        <v>6137</v>
      </c>
      <c r="B10907">
        <v>7</v>
      </c>
      <c r="C10907" t="s">
        <v>23</v>
      </c>
    </row>
    <row r="10908" spans="1:3" x14ac:dyDescent="0.45">
      <c r="A10908" t="s">
        <v>6139</v>
      </c>
      <c r="B10908">
        <v>7.1</v>
      </c>
      <c r="C10908" t="s">
        <v>23</v>
      </c>
    </row>
    <row r="10909" spans="1:3" x14ac:dyDescent="0.45">
      <c r="A10909" t="s">
        <v>6140</v>
      </c>
      <c r="B10909">
        <v>7.5</v>
      </c>
      <c r="C10909" t="s">
        <v>23</v>
      </c>
    </row>
    <row r="10910" spans="1:3" x14ac:dyDescent="0.45">
      <c r="A10910" t="s">
        <v>6142</v>
      </c>
      <c r="B10910">
        <v>6.7</v>
      </c>
      <c r="C10910" t="s">
        <v>565</v>
      </c>
    </row>
    <row r="10911" spans="1:3" x14ac:dyDescent="0.45">
      <c r="A10911" t="s">
        <v>6142</v>
      </c>
      <c r="B10911">
        <v>6.7</v>
      </c>
      <c r="C10911" t="s">
        <v>1152</v>
      </c>
    </row>
    <row r="10912" spans="1:3" x14ac:dyDescent="0.45">
      <c r="A10912" t="s">
        <v>6143</v>
      </c>
      <c r="B10912">
        <v>6.7</v>
      </c>
      <c r="C10912" t="s">
        <v>1152</v>
      </c>
    </row>
    <row r="10913" spans="1:3" x14ac:dyDescent="0.45">
      <c r="A10913" t="s">
        <v>6143</v>
      </c>
      <c r="B10913">
        <v>6.7</v>
      </c>
      <c r="C10913" t="s">
        <v>6205</v>
      </c>
    </row>
    <row r="10914" spans="1:3" x14ac:dyDescent="0.45">
      <c r="A10914" t="s">
        <v>6145</v>
      </c>
      <c r="B10914">
        <v>4.2</v>
      </c>
      <c r="C10914" t="s">
        <v>2124</v>
      </c>
    </row>
    <row r="10915" spans="1:3" x14ac:dyDescent="0.45">
      <c r="A10915" t="s">
        <v>6145</v>
      </c>
      <c r="B10915">
        <v>4.2</v>
      </c>
      <c r="C10915" t="s">
        <v>3302</v>
      </c>
    </row>
    <row r="10916" spans="1:3" x14ac:dyDescent="0.45">
      <c r="A10916" t="s">
        <v>6146</v>
      </c>
      <c r="B10916">
        <v>7</v>
      </c>
      <c r="C10916" t="s">
        <v>565</v>
      </c>
    </row>
    <row r="10917" spans="1:3" x14ac:dyDescent="0.45">
      <c r="A10917" t="s">
        <v>6148</v>
      </c>
      <c r="B10917">
        <v>7</v>
      </c>
      <c r="C10917" t="s">
        <v>565</v>
      </c>
    </row>
    <row r="10918" spans="1:3" x14ac:dyDescent="0.45">
      <c r="A10918" t="s">
        <v>6148</v>
      </c>
      <c r="B10918">
        <v>7</v>
      </c>
      <c r="C10918" t="s">
        <v>2124</v>
      </c>
    </row>
    <row r="10919" spans="1:3" x14ac:dyDescent="0.45">
      <c r="A10919" t="s">
        <v>6148</v>
      </c>
      <c r="B10919">
        <v>7</v>
      </c>
      <c r="C10919" t="s">
        <v>3824</v>
      </c>
    </row>
    <row r="10920" spans="1:3" x14ac:dyDescent="0.45">
      <c r="A10920" t="s">
        <v>6151</v>
      </c>
      <c r="B10920">
        <v>6.8</v>
      </c>
      <c r="C10920" t="s">
        <v>565</v>
      </c>
    </row>
    <row r="10921" spans="1:3" x14ac:dyDescent="0.45">
      <c r="A10921" t="s">
        <v>6151</v>
      </c>
      <c r="B10921">
        <v>6.8</v>
      </c>
      <c r="C10921" t="s">
        <v>6206</v>
      </c>
    </row>
    <row r="10922" spans="1:3" x14ac:dyDescent="0.45">
      <c r="A10922" t="s">
        <v>6151</v>
      </c>
      <c r="B10922">
        <v>6.8</v>
      </c>
      <c r="C10922" t="s">
        <v>1152</v>
      </c>
    </row>
    <row r="10923" spans="1:3" x14ac:dyDescent="0.45">
      <c r="A10923" t="s">
        <v>6151</v>
      </c>
      <c r="B10923">
        <v>6.8</v>
      </c>
      <c r="C10923" t="s">
        <v>2124</v>
      </c>
    </row>
    <row r="10924" spans="1:3" x14ac:dyDescent="0.45">
      <c r="A10924" t="s">
        <v>6151</v>
      </c>
      <c r="B10924">
        <v>6.8</v>
      </c>
      <c r="C10924" t="s">
        <v>3302</v>
      </c>
    </row>
    <row r="10925" spans="1:3" x14ac:dyDescent="0.45">
      <c r="A10925" t="s">
        <v>6152</v>
      </c>
      <c r="B10925">
        <v>7.5</v>
      </c>
      <c r="C10925" t="s">
        <v>1152</v>
      </c>
    </row>
    <row r="10926" spans="1:3" x14ac:dyDescent="0.45">
      <c r="A10926" t="s">
        <v>6152</v>
      </c>
      <c r="B10926">
        <v>7.5</v>
      </c>
      <c r="C10926" t="s">
        <v>6203</v>
      </c>
    </row>
    <row r="10927" spans="1:3" x14ac:dyDescent="0.45">
      <c r="A10927" t="s">
        <v>6152</v>
      </c>
      <c r="B10927">
        <v>7.5</v>
      </c>
      <c r="C10927" t="s">
        <v>3302</v>
      </c>
    </row>
    <row r="10928" spans="1:3" x14ac:dyDescent="0.45">
      <c r="A10928" t="s">
        <v>6154</v>
      </c>
      <c r="B10928">
        <v>5.3</v>
      </c>
      <c r="C10928" t="s">
        <v>6208</v>
      </c>
    </row>
    <row r="10929" spans="1:3" x14ac:dyDescent="0.45">
      <c r="A10929" t="s">
        <v>6154</v>
      </c>
      <c r="B10929">
        <v>5.3</v>
      </c>
      <c r="C10929" t="s">
        <v>565</v>
      </c>
    </row>
    <row r="10930" spans="1:3" x14ac:dyDescent="0.45">
      <c r="A10930" t="s">
        <v>6154</v>
      </c>
      <c r="B10930">
        <v>5.3</v>
      </c>
      <c r="C10930" t="s">
        <v>5546</v>
      </c>
    </row>
    <row r="10931" spans="1:3" x14ac:dyDescent="0.45">
      <c r="A10931" t="s">
        <v>6156</v>
      </c>
      <c r="B10931">
        <v>7.3</v>
      </c>
      <c r="C10931" t="s">
        <v>565</v>
      </c>
    </row>
    <row r="10932" spans="1:3" x14ac:dyDescent="0.45">
      <c r="A10932" t="s">
        <v>6156</v>
      </c>
      <c r="B10932">
        <v>7.3</v>
      </c>
      <c r="C10932" t="s">
        <v>23</v>
      </c>
    </row>
    <row r="10933" spans="1:3" x14ac:dyDescent="0.45">
      <c r="A10933" t="s">
        <v>6156</v>
      </c>
      <c r="B10933">
        <v>7.3</v>
      </c>
      <c r="C10933" t="s">
        <v>1152</v>
      </c>
    </row>
    <row r="10934" spans="1:3" x14ac:dyDescent="0.45">
      <c r="A10934" t="s">
        <v>6158</v>
      </c>
      <c r="B10934">
        <v>5.6</v>
      </c>
      <c r="C10934" t="s">
        <v>565</v>
      </c>
    </row>
    <row r="10935" spans="1:3" x14ac:dyDescent="0.45">
      <c r="A10935" t="s">
        <v>6159</v>
      </c>
      <c r="B10935">
        <v>5.6</v>
      </c>
      <c r="C10935" t="s">
        <v>565</v>
      </c>
    </row>
    <row r="10936" spans="1:3" x14ac:dyDescent="0.45">
      <c r="A10936" t="s">
        <v>6159</v>
      </c>
      <c r="B10936">
        <v>5.6</v>
      </c>
      <c r="C10936" t="s">
        <v>1152</v>
      </c>
    </row>
    <row r="10937" spans="1:3" x14ac:dyDescent="0.45">
      <c r="A10937" t="s">
        <v>6160</v>
      </c>
      <c r="B10937">
        <v>6.6</v>
      </c>
      <c r="C10937" t="s">
        <v>565</v>
      </c>
    </row>
    <row r="10938" spans="1:3" x14ac:dyDescent="0.45">
      <c r="A10938" t="s">
        <v>6160</v>
      </c>
      <c r="B10938">
        <v>6.6</v>
      </c>
      <c r="C10938" t="s">
        <v>1152</v>
      </c>
    </row>
    <row r="10939" spans="1:3" x14ac:dyDescent="0.45">
      <c r="A10939" t="s">
        <v>6160</v>
      </c>
      <c r="B10939">
        <v>6.6</v>
      </c>
      <c r="C10939" t="s">
        <v>5546</v>
      </c>
    </row>
    <row r="10940" spans="1:3" x14ac:dyDescent="0.45">
      <c r="A10940" t="s">
        <v>6161</v>
      </c>
      <c r="B10940">
        <v>6.3</v>
      </c>
      <c r="C10940" t="s">
        <v>565</v>
      </c>
    </row>
    <row r="10941" spans="1:3" x14ac:dyDescent="0.45">
      <c r="A10941" t="s">
        <v>6161</v>
      </c>
      <c r="B10941">
        <v>6.3</v>
      </c>
      <c r="C10941" t="s">
        <v>1152</v>
      </c>
    </row>
    <row r="10942" spans="1:3" x14ac:dyDescent="0.45">
      <c r="A10942" t="s">
        <v>6161</v>
      </c>
      <c r="B10942">
        <v>6.3</v>
      </c>
      <c r="C10942" t="s">
        <v>5546</v>
      </c>
    </row>
    <row r="10943" spans="1:3" x14ac:dyDescent="0.45">
      <c r="A10943" t="s">
        <v>6162</v>
      </c>
      <c r="B10943">
        <v>7.5</v>
      </c>
      <c r="C10943" t="s">
        <v>1152</v>
      </c>
    </row>
    <row r="10944" spans="1:3" x14ac:dyDescent="0.45">
      <c r="A10944" t="s">
        <v>6164</v>
      </c>
      <c r="B10944">
        <v>7.6</v>
      </c>
      <c r="C10944" t="s">
        <v>565</v>
      </c>
    </row>
    <row r="10945" spans="1:3" x14ac:dyDescent="0.45">
      <c r="A10945" t="s">
        <v>6164</v>
      </c>
      <c r="B10945">
        <v>7.6</v>
      </c>
      <c r="C10945" t="s">
        <v>5546</v>
      </c>
    </row>
    <row r="10946" spans="1:3" x14ac:dyDescent="0.45">
      <c r="A10946" t="s">
        <v>6166</v>
      </c>
      <c r="B10946">
        <v>4.0999999999999996</v>
      </c>
      <c r="C10946" t="s">
        <v>4585</v>
      </c>
    </row>
    <row r="10947" spans="1:3" x14ac:dyDescent="0.45">
      <c r="A10947" t="s">
        <v>6167</v>
      </c>
      <c r="B10947">
        <v>7.8</v>
      </c>
      <c r="C10947" t="s">
        <v>565</v>
      </c>
    </row>
    <row r="10948" spans="1:3" x14ac:dyDescent="0.45">
      <c r="A10948" t="s">
        <v>6169</v>
      </c>
      <c r="B10948">
        <v>6.7</v>
      </c>
      <c r="C10948" t="s">
        <v>1152</v>
      </c>
    </row>
    <row r="10949" spans="1:3" x14ac:dyDescent="0.45">
      <c r="A10949" t="s">
        <v>6169</v>
      </c>
      <c r="B10949">
        <v>6.7</v>
      </c>
      <c r="C10949" t="s">
        <v>6199</v>
      </c>
    </row>
    <row r="10950" spans="1:3" x14ac:dyDescent="0.45">
      <c r="A10950" t="s">
        <v>6170</v>
      </c>
      <c r="B10950">
        <v>7.3</v>
      </c>
      <c r="C10950" t="s">
        <v>565</v>
      </c>
    </row>
    <row r="10951" spans="1:3" x14ac:dyDescent="0.45">
      <c r="A10951" t="s">
        <v>6170</v>
      </c>
      <c r="B10951">
        <v>7.3</v>
      </c>
      <c r="C10951" t="s">
        <v>1152</v>
      </c>
    </row>
    <row r="10952" spans="1:3" x14ac:dyDescent="0.45">
      <c r="A10952" t="s">
        <v>6171</v>
      </c>
      <c r="B10952">
        <v>7.1</v>
      </c>
      <c r="C10952" t="s">
        <v>565</v>
      </c>
    </row>
    <row r="10953" spans="1:3" x14ac:dyDescent="0.45">
      <c r="A10953" t="s">
        <v>6171</v>
      </c>
      <c r="B10953">
        <v>7.1</v>
      </c>
      <c r="C10953" t="s">
        <v>1152</v>
      </c>
    </row>
    <row r="10954" spans="1:3" x14ac:dyDescent="0.45">
      <c r="A10954" t="s">
        <v>6172</v>
      </c>
      <c r="B10954">
        <v>6.6</v>
      </c>
      <c r="C10954" t="s">
        <v>565</v>
      </c>
    </row>
    <row r="10955" spans="1:3" x14ac:dyDescent="0.45">
      <c r="A10955" t="s">
        <v>6172</v>
      </c>
      <c r="B10955">
        <v>6.6</v>
      </c>
      <c r="C10955" t="s">
        <v>1152</v>
      </c>
    </row>
    <row r="10956" spans="1:3" x14ac:dyDescent="0.45">
      <c r="A10956" t="s">
        <v>6172</v>
      </c>
      <c r="B10956">
        <v>6.6</v>
      </c>
      <c r="C10956" t="s">
        <v>5546</v>
      </c>
    </row>
    <row r="10957" spans="1:3" x14ac:dyDescent="0.45">
      <c r="A10957" t="s">
        <v>6174</v>
      </c>
      <c r="B10957">
        <v>6.2</v>
      </c>
      <c r="C10957" t="s">
        <v>5546</v>
      </c>
    </row>
    <row r="10958" spans="1:3" x14ac:dyDescent="0.45">
      <c r="A10958" t="s">
        <v>6176</v>
      </c>
      <c r="B10958">
        <v>6.1</v>
      </c>
      <c r="C10958" t="s">
        <v>565</v>
      </c>
    </row>
    <row r="10959" spans="1:3" x14ac:dyDescent="0.45">
      <c r="A10959" t="s">
        <v>6176</v>
      </c>
      <c r="B10959">
        <v>6.1</v>
      </c>
      <c r="C10959" t="s">
        <v>6206</v>
      </c>
    </row>
    <row r="10960" spans="1:3" x14ac:dyDescent="0.45">
      <c r="A10960" t="s">
        <v>6176</v>
      </c>
      <c r="B10960">
        <v>6.1</v>
      </c>
      <c r="C10960" t="s">
        <v>2124</v>
      </c>
    </row>
    <row r="10961" spans="1:3" x14ac:dyDescent="0.45">
      <c r="A10961" t="s">
        <v>6177</v>
      </c>
      <c r="B10961">
        <v>6.9</v>
      </c>
      <c r="C10961" t="s">
        <v>1152</v>
      </c>
    </row>
    <row r="10962" spans="1:3" x14ac:dyDescent="0.45">
      <c r="A10962" t="s">
        <v>6177</v>
      </c>
      <c r="B10962">
        <v>6.9</v>
      </c>
      <c r="C10962" t="s">
        <v>6209</v>
      </c>
    </row>
    <row r="10963" spans="1:3" x14ac:dyDescent="0.45">
      <c r="A10963" t="s">
        <v>6177</v>
      </c>
      <c r="B10963">
        <v>6.9</v>
      </c>
      <c r="C10963" t="s">
        <v>5546</v>
      </c>
    </row>
    <row r="10964" spans="1:3" x14ac:dyDescent="0.45">
      <c r="A10964" t="s">
        <v>6179</v>
      </c>
      <c r="B10964">
        <v>7.5</v>
      </c>
      <c r="C10964" t="s">
        <v>1152</v>
      </c>
    </row>
    <row r="10965" spans="1:3" x14ac:dyDescent="0.45">
      <c r="A10965" t="s">
        <v>6181</v>
      </c>
      <c r="B10965">
        <v>7.4</v>
      </c>
      <c r="C10965" t="s">
        <v>6206</v>
      </c>
    </row>
    <row r="10966" spans="1:3" x14ac:dyDescent="0.45">
      <c r="A10966" t="s">
        <v>6181</v>
      </c>
      <c r="B10966">
        <v>7.4</v>
      </c>
      <c r="C10966" t="s">
        <v>2124</v>
      </c>
    </row>
    <row r="10967" spans="1:3" x14ac:dyDescent="0.45">
      <c r="A10967" t="s">
        <v>6181</v>
      </c>
      <c r="B10967">
        <v>7.4</v>
      </c>
      <c r="C10967" t="s">
        <v>6203</v>
      </c>
    </row>
    <row r="10968" spans="1:3" x14ac:dyDescent="0.45">
      <c r="A10968" t="s">
        <v>6181</v>
      </c>
      <c r="B10968">
        <v>7.4</v>
      </c>
      <c r="C10968" t="s">
        <v>3302</v>
      </c>
    </row>
    <row r="10969" spans="1:3" x14ac:dyDescent="0.45">
      <c r="A10969" t="s">
        <v>6183</v>
      </c>
      <c r="B10969">
        <v>7</v>
      </c>
      <c r="C10969" t="s">
        <v>1152</v>
      </c>
    </row>
    <row r="10970" spans="1:3" x14ac:dyDescent="0.45">
      <c r="A10970" t="s">
        <v>6183</v>
      </c>
      <c r="B10970">
        <v>7</v>
      </c>
      <c r="C10970" t="s">
        <v>3824</v>
      </c>
    </row>
    <row r="10971" spans="1:3" x14ac:dyDescent="0.45">
      <c r="A10971" t="s">
        <v>6183</v>
      </c>
      <c r="B10971">
        <v>7</v>
      </c>
      <c r="C10971" t="s">
        <v>3302</v>
      </c>
    </row>
    <row r="10972" spans="1:3" x14ac:dyDescent="0.45">
      <c r="A10972" t="s">
        <v>6185</v>
      </c>
      <c r="B10972">
        <v>6.3</v>
      </c>
      <c r="C10972" t="s">
        <v>3302</v>
      </c>
    </row>
    <row r="10973" spans="1:3" x14ac:dyDescent="0.45">
      <c r="A10973" t="s">
        <v>6186</v>
      </c>
      <c r="B10973">
        <v>6.9</v>
      </c>
      <c r="C10973" t="s">
        <v>451</v>
      </c>
    </row>
    <row r="10974" spans="1:3" x14ac:dyDescent="0.45">
      <c r="A10974" t="s">
        <v>6186</v>
      </c>
      <c r="B10974">
        <v>6.9</v>
      </c>
      <c r="C10974" t="s">
        <v>6206</v>
      </c>
    </row>
    <row r="10975" spans="1:3" x14ac:dyDescent="0.45">
      <c r="A10975" t="s">
        <v>6186</v>
      </c>
      <c r="B10975">
        <v>6.9</v>
      </c>
      <c r="C10975" t="s">
        <v>1152</v>
      </c>
    </row>
    <row r="10976" spans="1:3" x14ac:dyDescent="0.45">
      <c r="A10976" t="s">
        <v>6186</v>
      </c>
      <c r="B10976">
        <v>6.9</v>
      </c>
      <c r="C10976" t="s">
        <v>5546</v>
      </c>
    </row>
    <row r="10977" spans="1:3" x14ac:dyDescent="0.45">
      <c r="A10977" t="s">
        <v>6186</v>
      </c>
      <c r="B10977">
        <v>6.9</v>
      </c>
      <c r="C10977" t="s">
        <v>3302</v>
      </c>
    </row>
    <row r="10978" spans="1:3" x14ac:dyDescent="0.45">
      <c r="A10978" t="s">
        <v>6187</v>
      </c>
      <c r="B10978">
        <v>6.4</v>
      </c>
      <c r="C10978" t="s">
        <v>565</v>
      </c>
    </row>
    <row r="10979" spans="1:3" x14ac:dyDescent="0.45">
      <c r="A10979" t="s">
        <v>6187</v>
      </c>
      <c r="B10979">
        <v>6.4</v>
      </c>
      <c r="C10979" t="s">
        <v>1152</v>
      </c>
    </row>
    <row r="10980" spans="1:3" x14ac:dyDescent="0.45">
      <c r="A10980" t="s">
        <v>6188</v>
      </c>
      <c r="B10980">
        <v>6.6</v>
      </c>
      <c r="C10980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4BD6-6DB8-4AB1-B037-853395E528FE}">
  <dimension ref="A3:I27"/>
  <sheetViews>
    <sheetView topLeftCell="C1" workbookViewId="0">
      <selection activeCell="B11" sqref="B11"/>
    </sheetView>
  </sheetViews>
  <sheetFormatPr defaultRowHeight="14.25" x14ac:dyDescent="0.45"/>
  <cols>
    <col min="1" max="1" width="11.33203125" bestFit="1" customWidth="1"/>
    <col min="2" max="2" width="17.59765625" bestFit="1" customWidth="1"/>
    <col min="3" max="3" width="19.59765625" bestFit="1" customWidth="1"/>
    <col min="4" max="4" width="16.6640625" bestFit="1" customWidth="1"/>
    <col min="5" max="5" width="19.796875" bestFit="1" customWidth="1"/>
    <col min="6" max="6" width="16.33203125" bestFit="1" customWidth="1"/>
    <col min="7" max="7" width="16.06640625" bestFit="1" customWidth="1"/>
    <col min="8" max="8" width="12.86328125" customWidth="1"/>
    <col min="9" max="9" width="7.33203125" customWidth="1"/>
    <col min="10" max="10" width="8.73046875" customWidth="1"/>
    <col min="11" max="11" width="9.53125" customWidth="1"/>
    <col min="12" max="12" width="11.53125" customWidth="1"/>
    <col min="13" max="13" width="11" customWidth="1"/>
    <col min="14" max="14" width="10.19921875" bestFit="1" customWidth="1"/>
  </cols>
  <sheetData>
    <row r="3" spans="1:9" x14ac:dyDescent="0.45">
      <c r="A3" s="2" t="s">
        <v>6219</v>
      </c>
      <c r="B3" t="s">
        <v>6220</v>
      </c>
      <c r="C3" t="s">
        <v>6221</v>
      </c>
      <c r="D3" t="s">
        <v>6222</v>
      </c>
      <c r="E3" t="s">
        <v>6216</v>
      </c>
      <c r="F3" t="s">
        <v>6223</v>
      </c>
      <c r="G3" t="s">
        <v>6224</v>
      </c>
      <c r="H3" s="7" t="s">
        <v>6214</v>
      </c>
      <c r="I3" s="7" t="s">
        <v>6190</v>
      </c>
    </row>
    <row r="4" spans="1:9" x14ac:dyDescent="0.45">
      <c r="A4" s="3" t="s">
        <v>451</v>
      </c>
      <c r="B4">
        <v>910</v>
      </c>
      <c r="C4">
        <v>6.365714285714291</v>
      </c>
      <c r="D4">
        <v>0.86286844583973876</v>
      </c>
      <c r="E4">
        <v>0.92890712444234103</v>
      </c>
      <c r="F4">
        <v>9</v>
      </c>
      <c r="G4">
        <v>4</v>
      </c>
      <c r="H4">
        <f>GETPIVOTDATA("Max",$A$3,"genere","Action") - GETPIVOTDATA("Min",$A$3,"genere","Action")</f>
        <v>5</v>
      </c>
      <c r="I4">
        <v>6.4</v>
      </c>
    </row>
    <row r="5" spans="1:9" x14ac:dyDescent="0.45">
      <c r="A5" s="3" t="s">
        <v>320</v>
      </c>
      <c r="B5">
        <v>746</v>
      </c>
      <c r="C5">
        <v>6.5403485254691702</v>
      </c>
      <c r="D5">
        <v>0.99358647370427933</v>
      </c>
      <c r="E5">
        <v>0.9967880786327048</v>
      </c>
      <c r="F5">
        <v>8.9</v>
      </c>
      <c r="G5">
        <v>4</v>
      </c>
      <c r="H5">
        <f>GETPIVOTDATA("Max",$A$3,"genere","Adventure")-GETPIVOTDATA("Min",$A$3,"genere","Adventure")</f>
        <v>4.9000000000000004</v>
      </c>
      <c r="I5">
        <v>6.6</v>
      </c>
    </row>
    <row r="6" spans="1:9" x14ac:dyDescent="0.45">
      <c r="A6" s="3" t="s">
        <v>6200</v>
      </c>
      <c r="B6">
        <v>196</v>
      </c>
      <c r="C6">
        <v>6.7204081632653079</v>
      </c>
      <c r="D6">
        <v>0.9092773844231461</v>
      </c>
      <c r="E6">
        <v>0.95356037272065064</v>
      </c>
      <c r="F6">
        <v>8.6</v>
      </c>
      <c r="G6">
        <v>4.0999999999999996</v>
      </c>
      <c r="H6">
        <f>GETPIVOTDATA("Max",$A$3,"genere","Animation")-GETPIVOTDATA("Min",$A$3,"genere","Animation")</f>
        <v>4.5</v>
      </c>
      <c r="I6">
        <v>6.8</v>
      </c>
    </row>
    <row r="7" spans="1:9" x14ac:dyDescent="0.45">
      <c r="A7" s="3" t="s">
        <v>6208</v>
      </c>
      <c r="B7">
        <v>242</v>
      </c>
      <c r="C7">
        <v>7.1400826446280972</v>
      </c>
      <c r="D7">
        <v>0.50215371217821547</v>
      </c>
      <c r="E7">
        <v>0.70862804924601697</v>
      </c>
      <c r="F7">
        <v>8.9</v>
      </c>
      <c r="G7">
        <v>4.5</v>
      </c>
      <c r="H7">
        <f>GETPIVOTDATA("Max",$A$3,"genere","Biography")-GETPIVOTDATA("Min",$A$3,"genere","Biography")</f>
        <v>4.4000000000000004</v>
      </c>
      <c r="I7">
        <v>7.2</v>
      </c>
    </row>
    <row r="8" spans="1:9" x14ac:dyDescent="0.45">
      <c r="A8" s="3" t="s">
        <v>565</v>
      </c>
      <c r="B8">
        <v>1444</v>
      </c>
      <c r="C8">
        <v>6.2824792243767424</v>
      </c>
      <c r="D8">
        <v>0.79949219139646543</v>
      </c>
      <c r="E8">
        <v>0.89414327229838586</v>
      </c>
      <c r="F8">
        <v>8.8000000000000007</v>
      </c>
      <c r="G8">
        <v>4</v>
      </c>
      <c r="H8">
        <f>GETPIVOTDATA("Max",$A$3,"genere","Comedy")-GETPIVOTDATA("Min",$A$3,"genere","Comedy")</f>
        <v>4.8000000000000007</v>
      </c>
      <c r="I8">
        <v>6.3</v>
      </c>
    </row>
    <row r="9" spans="1:9" x14ac:dyDescent="0.45">
      <c r="A9" s="3" t="s">
        <v>6206</v>
      </c>
      <c r="B9">
        <v>688</v>
      </c>
      <c r="C9">
        <v>6.5984011627906964</v>
      </c>
      <c r="D9">
        <v>0.76576779255680283</v>
      </c>
      <c r="E9">
        <v>0.87508159194260438</v>
      </c>
      <c r="F9">
        <v>9</v>
      </c>
      <c r="G9">
        <v>4</v>
      </c>
      <c r="H9">
        <f>GETPIVOTDATA("Max",$A$3,"genere","Crime")-GETPIVOTDATA("Min",$A$3,"genere","Crime")</f>
        <v>5</v>
      </c>
      <c r="I9">
        <v>6.6</v>
      </c>
    </row>
    <row r="10" spans="1:9" x14ac:dyDescent="0.45">
      <c r="A10" s="3" t="s">
        <v>23</v>
      </c>
      <c r="B10">
        <v>65</v>
      </c>
      <c r="C10">
        <v>7.1615384615384636</v>
      </c>
      <c r="D10">
        <v>0.7029822485206908</v>
      </c>
      <c r="E10">
        <v>0.83844036670516453</v>
      </c>
      <c r="F10">
        <v>8.5</v>
      </c>
      <c r="G10">
        <v>4.0999999999999996</v>
      </c>
      <c r="H10">
        <f>GETPIVOTDATA("Max",$A$3,"genere","Documentary")-GETPIVOTDATA("Min",$A$3,"genere","Documentary")</f>
        <v>4.4000000000000004</v>
      </c>
      <c r="I10">
        <v>7.3</v>
      </c>
    </row>
    <row r="11" spans="1:9" x14ac:dyDescent="0.45">
      <c r="A11" s="3" t="s">
        <v>1152</v>
      </c>
      <c r="B11">
        <v>1895</v>
      </c>
      <c r="C11">
        <v>6.8110817941952666</v>
      </c>
      <c r="D11">
        <v>0.71011466085554353</v>
      </c>
      <c r="E11">
        <v>0.84268301327103035</v>
      </c>
      <c r="F11">
        <v>9</v>
      </c>
      <c r="G11">
        <v>4</v>
      </c>
      <c r="H11">
        <f>GETPIVOTDATA("Max",$A$3,"genere","Drama")-GETPIVOTDATA("Min",$A$3,"genere","Drama")</f>
        <v>5</v>
      </c>
      <c r="I11">
        <v>6.9</v>
      </c>
    </row>
    <row r="12" spans="1:9" x14ac:dyDescent="0.45">
      <c r="A12" s="3" t="s">
        <v>6201</v>
      </c>
      <c r="B12">
        <v>423</v>
      </c>
      <c r="C12">
        <v>6.3252955082742357</v>
      </c>
      <c r="D12">
        <v>1.0238282223674458</v>
      </c>
      <c r="E12">
        <v>1.0118439713549938</v>
      </c>
      <c r="F12">
        <v>8.6</v>
      </c>
      <c r="G12">
        <v>4</v>
      </c>
      <c r="H12">
        <f>GETPIVOTDATA("Max",$A$3,"genere","Family")-GETPIVOTDATA("Min",$A$3,"genere","Family")</f>
        <v>4.5999999999999996</v>
      </c>
      <c r="I12">
        <v>6.4</v>
      </c>
    </row>
    <row r="13" spans="1:9" x14ac:dyDescent="0.45">
      <c r="A13" s="3" t="s">
        <v>6199</v>
      </c>
      <c r="B13">
        <v>481</v>
      </c>
      <c r="C13">
        <v>6.3781704781704782</v>
      </c>
      <c r="D13">
        <v>1.0451991476523634</v>
      </c>
      <c r="E13">
        <v>1.0223498166735119</v>
      </c>
      <c r="F13">
        <v>8.9</v>
      </c>
      <c r="G13">
        <v>4</v>
      </c>
      <c r="H13">
        <f>GETPIVOTDATA("Max",$A$3,"genere","Fantasy")-GETPIVOTDATA("Min",$A$3,"genere","Fantasy")</f>
        <v>4.9000000000000004</v>
      </c>
      <c r="I13">
        <v>6.4</v>
      </c>
    </row>
    <row r="14" spans="1:9" x14ac:dyDescent="0.45">
      <c r="A14" s="3" t="s">
        <v>6211</v>
      </c>
      <c r="B14">
        <v>1</v>
      </c>
      <c r="C14">
        <v>7.7</v>
      </c>
      <c r="D14">
        <v>0</v>
      </c>
      <c r="E14">
        <v>0</v>
      </c>
      <c r="F14">
        <v>7.7</v>
      </c>
      <c r="G14">
        <v>7.7</v>
      </c>
      <c r="H14">
        <f>GETPIVOTDATA("Max",$A$3,"genere","Film-Noir")-GETPIVOTDATA("Min",$A$3,"genere","Film-Noir")</f>
        <v>0</v>
      </c>
      <c r="I14">
        <v>7.7</v>
      </c>
    </row>
    <row r="15" spans="1:9" x14ac:dyDescent="0.45">
      <c r="A15" s="3" t="s">
        <v>6204</v>
      </c>
      <c r="B15">
        <v>152</v>
      </c>
      <c r="C15">
        <v>7.1315789473684195</v>
      </c>
      <c r="D15">
        <v>0.44860803324101295</v>
      </c>
      <c r="E15">
        <v>0.66978207891896668</v>
      </c>
      <c r="F15">
        <v>8.9</v>
      </c>
      <c r="G15">
        <v>5.5</v>
      </c>
      <c r="H15">
        <f>GETPIVOTDATA("Max",$A$3,"genere","History")-GETPIVOTDATA("Min",$A$3,"genere","History")</f>
        <v>3.4000000000000004</v>
      </c>
      <c r="I15">
        <v>7.2</v>
      </c>
    </row>
    <row r="16" spans="1:9" x14ac:dyDescent="0.45">
      <c r="A16" s="3" t="s">
        <v>2124</v>
      </c>
      <c r="B16">
        <v>369</v>
      </c>
      <c r="C16">
        <v>5.9718157181571803</v>
      </c>
      <c r="D16">
        <v>0.82392109341148922</v>
      </c>
      <c r="E16">
        <v>0.90770099339567167</v>
      </c>
      <c r="F16">
        <v>8.6</v>
      </c>
      <c r="G16">
        <v>4</v>
      </c>
      <c r="H16">
        <f>GETPIVOTDATA("Max",$A$3,"genere","Horror")-GETPIVOTDATA("Min",$A$3,"genere","Horror")</f>
        <v>4.5999999999999996</v>
      </c>
      <c r="I16">
        <v>6</v>
      </c>
    </row>
    <row r="17" spans="1:9" x14ac:dyDescent="0.45">
      <c r="A17" s="3" t="s">
        <v>6209</v>
      </c>
      <c r="B17">
        <v>153</v>
      </c>
      <c r="C17">
        <v>6.5117647058823538</v>
      </c>
      <c r="D17">
        <v>0.98156093810072487</v>
      </c>
      <c r="E17">
        <v>0.99073757277127872</v>
      </c>
      <c r="F17">
        <v>8.5</v>
      </c>
      <c r="G17">
        <v>4</v>
      </c>
      <c r="H17">
        <f>GETPIVOTDATA("Max",$A$3,"genere","Music")-GETPIVOTDATA("Min",$A$3,"genere","Music")</f>
        <v>4.5</v>
      </c>
      <c r="I17">
        <v>6.6</v>
      </c>
    </row>
    <row r="18" spans="1:9" x14ac:dyDescent="0.45">
      <c r="A18" s="3" t="s">
        <v>6202</v>
      </c>
      <c r="B18">
        <v>99</v>
      </c>
      <c r="C18">
        <v>6.6555555555555577</v>
      </c>
      <c r="D18">
        <v>0.94529741863070893</v>
      </c>
      <c r="E18">
        <v>0.97226406836348167</v>
      </c>
      <c r="F18">
        <v>8.5</v>
      </c>
      <c r="G18">
        <v>4</v>
      </c>
      <c r="H18">
        <f>GETPIVOTDATA("Max",$A$3,"genere","Musical")-GETPIVOTDATA("Min",$A$3,"genere","Musical")</f>
        <v>4.5</v>
      </c>
      <c r="I18">
        <v>6.8</v>
      </c>
    </row>
    <row r="19" spans="1:9" x14ac:dyDescent="0.45">
      <c r="A19" s="3" t="s">
        <v>6203</v>
      </c>
      <c r="B19">
        <v>371</v>
      </c>
      <c r="C19">
        <v>6.5153638814016119</v>
      </c>
      <c r="D19">
        <v>0.89466961152568103</v>
      </c>
      <c r="E19">
        <v>0.94586976456892891</v>
      </c>
      <c r="F19">
        <v>8.6</v>
      </c>
      <c r="G19">
        <v>4</v>
      </c>
      <c r="H19">
        <f>GETPIVOTDATA("Max",$A$3,"genere","Mystery")-GETPIVOTDATA("Min",$A$3,"genere","Mystery")</f>
        <v>4.5999999999999996</v>
      </c>
      <c r="I19">
        <v>6.5</v>
      </c>
    </row>
    <row r="20" spans="1:9" x14ac:dyDescent="0.45">
      <c r="A20" s="3" t="s">
        <v>5546</v>
      </c>
      <c r="B20">
        <v>848</v>
      </c>
      <c r="C20">
        <v>6.493278301886793</v>
      </c>
      <c r="D20">
        <v>0.7344713282083899</v>
      </c>
      <c r="E20">
        <v>0.85701302686037972</v>
      </c>
      <c r="F20">
        <v>8.5</v>
      </c>
      <c r="G20">
        <v>4.0999999999999996</v>
      </c>
      <c r="H20">
        <f>GETPIVOTDATA("Max",$A$3,"genere","Romance")-GETPIVOTDATA("Min",$A$3,"genere","Romance")</f>
        <v>4.4000000000000004</v>
      </c>
      <c r="I20">
        <v>6.5</v>
      </c>
    </row>
    <row r="21" spans="1:9" x14ac:dyDescent="0.45">
      <c r="A21" s="3" t="s">
        <v>3824</v>
      </c>
      <c r="B21">
        <v>466</v>
      </c>
      <c r="C21">
        <v>6.4476394849785361</v>
      </c>
      <c r="D21">
        <v>1.0084600932049543</v>
      </c>
      <c r="E21">
        <v>1.0042211376011532</v>
      </c>
      <c r="F21">
        <v>8.8000000000000007</v>
      </c>
      <c r="G21">
        <v>4</v>
      </c>
      <c r="H21">
        <f>GETPIVOTDATA("Max",$A$3,"genere","Sci-Fi")-GETPIVOTDATA("Min",$A$3,"genere","Sci-Fi")</f>
        <v>4.8000000000000007</v>
      </c>
      <c r="I21">
        <v>6.5</v>
      </c>
    </row>
    <row r="22" spans="1:9" x14ac:dyDescent="0.45">
      <c r="A22" s="3" t="s">
        <v>6210</v>
      </c>
      <c r="B22">
        <v>2</v>
      </c>
      <c r="C22">
        <v>6.8</v>
      </c>
      <c r="D22">
        <v>9.0000000000003411E-2</v>
      </c>
      <c r="E22">
        <v>0.30000000000000571</v>
      </c>
      <c r="F22">
        <v>7.1</v>
      </c>
      <c r="G22">
        <v>6.5</v>
      </c>
      <c r="H22">
        <f>GETPIVOTDATA("Max",$A$3,"genere","Short")-GETPIVOTDATA("Min",$A$3,"genere","Short")</f>
        <v>0.59999999999999964</v>
      </c>
      <c r="I22">
        <v>6.8</v>
      </c>
    </row>
    <row r="23" spans="1:9" x14ac:dyDescent="0.45">
      <c r="A23" s="3" t="s">
        <v>6205</v>
      </c>
      <c r="B23">
        <v>143</v>
      </c>
      <c r="C23">
        <v>6.7097902097902082</v>
      </c>
      <c r="D23">
        <v>0.6747293266174631</v>
      </c>
      <c r="E23">
        <v>0.82141909316588391</v>
      </c>
      <c r="F23">
        <v>8.4</v>
      </c>
      <c r="G23">
        <v>4.5</v>
      </c>
      <c r="H23">
        <f>GETPIVOTDATA("Max",$A$3,"genere","Sport")-GETPIVOTDATA("Min",$A$3,"genere","Sport")</f>
        <v>3.9000000000000004</v>
      </c>
      <c r="I23">
        <v>6.8</v>
      </c>
    </row>
    <row r="24" spans="1:9" x14ac:dyDescent="0.45">
      <c r="A24" s="3" t="s">
        <v>3302</v>
      </c>
      <c r="B24">
        <v>1068</v>
      </c>
      <c r="C24">
        <v>6.4229400749063812</v>
      </c>
      <c r="D24">
        <v>0.8061310563338544</v>
      </c>
      <c r="E24">
        <v>0.89784801405018122</v>
      </c>
      <c r="F24">
        <v>9</v>
      </c>
      <c r="G24">
        <v>4</v>
      </c>
      <c r="H24">
        <f>GETPIVOTDATA("Max",$A$3,"genere","Thriller")-GETPIVOTDATA("Min",$A$3,"genere","Thriller")</f>
        <v>5</v>
      </c>
      <c r="I24">
        <v>6.4</v>
      </c>
    </row>
    <row r="25" spans="1:9" x14ac:dyDescent="0.45">
      <c r="A25" s="3" t="s">
        <v>6207</v>
      </c>
      <c r="B25">
        <v>159</v>
      </c>
      <c r="C25">
        <v>7.0484276729559765</v>
      </c>
      <c r="D25">
        <v>0.64828369130963348</v>
      </c>
      <c r="E25">
        <v>0.80516066179963952</v>
      </c>
      <c r="F25">
        <v>8.6</v>
      </c>
      <c r="G25">
        <v>4.3</v>
      </c>
      <c r="H25">
        <f>GETPIVOTDATA("Max",$A$3,"genere","War")-GETPIVOTDATA("Min",$A$3,"genere","War")</f>
        <v>4.3</v>
      </c>
      <c r="I25">
        <v>7.1</v>
      </c>
    </row>
    <row r="26" spans="1:9" x14ac:dyDescent="0.45">
      <c r="A26" s="3" t="s">
        <v>4585</v>
      </c>
      <c r="B26">
        <v>58</v>
      </c>
      <c r="C26">
        <v>6.7655172413793121</v>
      </c>
      <c r="D26">
        <v>0.97984542211651415</v>
      </c>
      <c r="E26">
        <v>0.98987141696106884</v>
      </c>
      <c r="F26">
        <v>8.9</v>
      </c>
      <c r="G26">
        <v>4.0999999999999996</v>
      </c>
      <c r="H26">
        <f>GETPIVOTDATA("Max",$A$3,"genere","Western")-GETPIVOTDATA("Min",$A$3,"genere","Western")</f>
        <v>4.8000000000000007</v>
      </c>
      <c r="I26">
        <v>6.8</v>
      </c>
    </row>
    <row r="27" spans="1:9" x14ac:dyDescent="0.45">
      <c r="A27" s="3" t="s">
        <v>6189</v>
      </c>
      <c r="B27">
        <v>10979</v>
      </c>
      <c r="C27">
        <v>6.5278349576464123</v>
      </c>
      <c r="D27">
        <v>0.87904851415836127</v>
      </c>
      <c r="E27">
        <v>0.93757587114769614</v>
      </c>
      <c r="F27">
        <v>9</v>
      </c>
      <c r="G27">
        <v>4</v>
      </c>
      <c r="H27" s="6"/>
      <c r="I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B7E8-C8F1-45F4-ACCB-E60C58EA500B}">
  <dimension ref="A1:F3697"/>
  <sheetViews>
    <sheetView workbookViewId="0">
      <selection activeCell="F7" sqref="F7"/>
    </sheetView>
  </sheetViews>
  <sheetFormatPr defaultRowHeight="14.25" x14ac:dyDescent="0.45"/>
  <cols>
    <col min="1" max="1" width="22.1328125" bestFit="1" customWidth="1"/>
    <col min="2" max="2" width="12.06640625" customWidth="1"/>
    <col min="5" max="5" width="15.6640625" customWidth="1"/>
  </cols>
  <sheetData>
    <row r="1" spans="1:6" x14ac:dyDescent="0.45">
      <c r="A1" t="s">
        <v>1</v>
      </c>
      <c r="B1" t="s">
        <v>8</v>
      </c>
    </row>
    <row r="2" spans="1:6" x14ac:dyDescent="0.45">
      <c r="A2">
        <v>178</v>
      </c>
      <c r="B2">
        <v>7.9</v>
      </c>
    </row>
    <row r="3" spans="1:6" x14ac:dyDescent="0.45">
      <c r="A3">
        <v>169</v>
      </c>
      <c r="B3">
        <v>7.1</v>
      </c>
    </row>
    <row r="4" spans="1:6" x14ac:dyDescent="0.45">
      <c r="A4">
        <v>148</v>
      </c>
      <c r="B4">
        <v>6.8</v>
      </c>
    </row>
    <row r="5" spans="1:6" x14ac:dyDescent="0.45">
      <c r="A5">
        <v>164</v>
      </c>
      <c r="B5">
        <v>8.5</v>
      </c>
      <c r="E5" s="1" t="s">
        <v>6191</v>
      </c>
      <c r="F5" s="1">
        <f>AVERAGE(A2:A3697)</f>
        <v>110.11607142857143</v>
      </c>
    </row>
    <row r="6" spans="1:6" x14ac:dyDescent="0.45">
      <c r="A6">
        <v>132</v>
      </c>
      <c r="B6">
        <v>6.6</v>
      </c>
      <c r="E6" s="1" t="s">
        <v>6190</v>
      </c>
      <c r="F6" s="1">
        <f>MEDIAN(A2:A3697)</f>
        <v>106</v>
      </c>
    </row>
    <row r="7" spans="1:6" x14ac:dyDescent="0.45">
      <c r="A7">
        <v>156</v>
      </c>
      <c r="B7">
        <v>6.2</v>
      </c>
      <c r="E7" s="1" t="s">
        <v>6192</v>
      </c>
      <c r="F7" s="1">
        <f>STDEVA(A2:A3697)</f>
        <v>22.81872557578864</v>
      </c>
    </row>
    <row r="8" spans="1:6" x14ac:dyDescent="0.45">
      <c r="A8">
        <v>100</v>
      </c>
      <c r="B8">
        <v>7.8</v>
      </c>
    </row>
    <row r="9" spans="1:6" x14ac:dyDescent="0.45">
      <c r="A9">
        <v>141</v>
      </c>
      <c r="B9">
        <v>7.5</v>
      </c>
    </row>
    <row r="10" spans="1:6" x14ac:dyDescent="0.45">
      <c r="A10">
        <v>153</v>
      </c>
      <c r="B10">
        <v>7.5</v>
      </c>
    </row>
    <row r="11" spans="1:6" x14ac:dyDescent="0.45">
      <c r="A11">
        <v>183</v>
      </c>
      <c r="B11">
        <v>6.9</v>
      </c>
    </row>
    <row r="12" spans="1:6" x14ac:dyDescent="0.45">
      <c r="A12">
        <v>169</v>
      </c>
      <c r="B12">
        <v>6.1</v>
      </c>
    </row>
    <row r="13" spans="1:6" x14ac:dyDescent="0.45">
      <c r="A13">
        <v>106</v>
      </c>
      <c r="B13">
        <v>6.7</v>
      </c>
    </row>
    <row r="14" spans="1:6" x14ac:dyDescent="0.45">
      <c r="A14">
        <v>151</v>
      </c>
      <c r="B14">
        <v>7.3</v>
      </c>
    </row>
    <row r="15" spans="1:6" x14ac:dyDescent="0.45">
      <c r="A15">
        <v>150</v>
      </c>
      <c r="B15">
        <v>6.5</v>
      </c>
    </row>
    <row r="16" spans="1:6" x14ac:dyDescent="0.45">
      <c r="A16">
        <v>143</v>
      </c>
      <c r="B16">
        <v>7.2</v>
      </c>
    </row>
    <row r="17" spans="1:2" x14ac:dyDescent="0.45">
      <c r="A17">
        <v>150</v>
      </c>
      <c r="B17">
        <v>6.6</v>
      </c>
    </row>
    <row r="18" spans="1:2" x14ac:dyDescent="0.45">
      <c r="A18">
        <v>173</v>
      </c>
      <c r="B18">
        <v>8.1</v>
      </c>
    </row>
    <row r="19" spans="1:2" x14ac:dyDescent="0.45">
      <c r="A19">
        <v>136</v>
      </c>
      <c r="B19">
        <v>6.7</v>
      </c>
    </row>
    <row r="20" spans="1:2" x14ac:dyDescent="0.45">
      <c r="A20">
        <v>106</v>
      </c>
      <c r="B20">
        <v>6.8</v>
      </c>
    </row>
    <row r="21" spans="1:2" x14ac:dyDescent="0.45">
      <c r="A21">
        <v>164</v>
      </c>
      <c r="B21">
        <v>7.5</v>
      </c>
    </row>
    <row r="22" spans="1:2" x14ac:dyDescent="0.45">
      <c r="A22">
        <v>153</v>
      </c>
      <c r="B22">
        <v>7</v>
      </c>
    </row>
    <row r="23" spans="1:2" x14ac:dyDescent="0.45">
      <c r="A23">
        <v>156</v>
      </c>
      <c r="B23">
        <v>6.7</v>
      </c>
    </row>
    <row r="24" spans="1:2" x14ac:dyDescent="0.45">
      <c r="A24">
        <v>186</v>
      </c>
      <c r="B24">
        <v>7.9</v>
      </c>
    </row>
    <row r="25" spans="1:2" x14ac:dyDescent="0.45">
      <c r="A25">
        <v>113</v>
      </c>
      <c r="B25">
        <v>6.1</v>
      </c>
    </row>
    <row r="26" spans="1:2" x14ac:dyDescent="0.45">
      <c r="A26">
        <v>201</v>
      </c>
      <c r="B26">
        <v>7.2</v>
      </c>
    </row>
    <row r="27" spans="1:2" x14ac:dyDescent="0.45">
      <c r="A27">
        <v>194</v>
      </c>
      <c r="B27">
        <v>7.7</v>
      </c>
    </row>
    <row r="28" spans="1:2" x14ac:dyDescent="0.45">
      <c r="A28">
        <v>147</v>
      </c>
      <c r="B28">
        <v>8.1999999999999993</v>
      </c>
    </row>
    <row r="29" spans="1:2" x14ac:dyDescent="0.45">
      <c r="A29">
        <v>131</v>
      </c>
      <c r="B29">
        <v>5.9</v>
      </c>
    </row>
    <row r="30" spans="1:2" x14ac:dyDescent="0.45">
      <c r="A30">
        <v>124</v>
      </c>
      <c r="B30">
        <v>7</v>
      </c>
    </row>
    <row r="31" spans="1:2" x14ac:dyDescent="0.45">
      <c r="A31">
        <v>143</v>
      </c>
      <c r="B31">
        <v>7.8</v>
      </c>
    </row>
    <row r="32" spans="1:2" x14ac:dyDescent="0.45">
      <c r="A32">
        <v>135</v>
      </c>
      <c r="B32">
        <v>7.3</v>
      </c>
    </row>
    <row r="33" spans="1:2" x14ac:dyDescent="0.45">
      <c r="A33">
        <v>195</v>
      </c>
      <c r="B33">
        <v>7.2</v>
      </c>
    </row>
    <row r="34" spans="1:2" x14ac:dyDescent="0.45">
      <c r="A34">
        <v>108</v>
      </c>
      <c r="B34">
        <v>6.5</v>
      </c>
    </row>
    <row r="35" spans="1:2" x14ac:dyDescent="0.45">
      <c r="A35">
        <v>104</v>
      </c>
      <c r="B35">
        <v>6.8</v>
      </c>
    </row>
    <row r="36" spans="1:2" x14ac:dyDescent="0.45">
      <c r="A36">
        <v>104</v>
      </c>
      <c r="B36">
        <v>7.3</v>
      </c>
    </row>
    <row r="37" spans="1:2" x14ac:dyDescent="0.45">
      <c r="A37">
        <v>150</v>
      </c>
      <c r="B37">
        <v>6</v>
      </c>
    </row>
    <row r="38" spans="1:2" x14ac:dyDescent="0.45">
      <c r="A38">
        <v>165</v>
      </c>
      <c r="B38">
        <v>5.7</v>
      </c>
    </row>
    <row r="39" spans="1:2" x14ac:dyDescent="0.45">
      <c r="A39">
        <v>130</v>
      </c>
      <c r="B39">
        <v>6.4</v>
      </c>
    </row>
    <row r="40" spans="1:2" x14ac:dyDescent="0.45">
      <c r="A40">
        <v>142</v>
      </c>
      <c r="B40">
        <v>6.7</v>
      </c>
    </row>
    <row r="41" spans="1:2" x14ac:dyDescent="0.45">
      <c r="A41">
        <v>125</v>
      </c>
      <c r="B41">
        <v>6.8</v>
      </c>
    </row>
    <row r="42" spans="1:2" x14ac:dyDescent="0.45">
      <c r="A42">
        <v>106</v>
      </c>
      <c r="B42">
        <v>6.3</v>
      </c>
    </row>
    <row r="43" spans="1:2" x14ac:dyDescent="0.45">
      <c r="A43">
        <v>123</v>
      </c>
      <c r="B43">
        <v>5.6</v>
      </c>
    </row>
    <row r="44" spans="1:2" x14ac:dyDescent="0.45">
      <c r="A44">
        <v>103</v>
      </c>
      <c r="B44">
        <v>8.3000000000000007</v>
      </c>
    </row>
    <row r="45" spans="1:2" x14ac:dyDescent="0.45">
      <c r="A45">
        <v>118</v>
      </c>
      <c r="B45">
        <v>6.6</v>
      </c>
    </row>
    <row r="46" spans="1:2" x14ac:dyDescent="0.45">
      <c r="A46">
        <v>140</v>
      </c>
      <c r="B46">
        <v>7.2</v>
      </c>
    </row>
    <row r="47" spans="1:2" x14ac:dyDescent="0.45">
      <c r="A47">
        <v>123</v>
      </c>
      <c r="B47">
        <v>7</v>
      </c>
    </row>
    <row r="48" spans="1:2" x14ac:dyDescent="0.45">
      <c r="A48">
        <v>149</v>
      </c>
      <c r="B48">
        <v>8</v>
      </c>
    </row>
    <row r="49" spans="1:2" x14ac:dyDescent="0.45">
      <c r="A49">
        <v>132</v>
      </c>
      <c r="B49">
        <v>7.8</v>
      </c>
    </row>
    <row r="50" spans="1:2" x14ac:dyDescent="0.45">
      <c r="A50">
        <v>114</v>
      </c>
      <c r="B50">
        <v>6.3</v>
      </c>
    </row>
    <row r="51" spans="1:2" x14ac:dyDescent="0.45">
      <c r="A51">
        <v>143</v>
      </c>
      <c r="B51">
        <v>7.3</v>
      </c>
    </row>
    <row r="52" spans="1:2" x14ac:dyDescent="0.45">
      <c r="A52">
        <v>116</v>
      </c>
      <c r="B52">
        <v>6.6</v>
      </c>
    </row>
    <row r="53" spans="1:2" x14ac:dyDescent="0.45">
      <c r="A53">
        <v>131</v>
      </c>
      <c r="B53">
        <v>7</v>
      </c>
    </row>
    <row r="54" spans="1:2" x14ac:dyDescent="0.45">
      <c r="A54">
        <v>154</v>
      </c>
      <c r="B54">
        <v>6.3</v>
      </c>
    </row>
    <row r="55" spans="1:2" x14ac:dyDescent="0.45">
      <c r="A55">
        <v>122</v>
      </c>
      <c r="B55">
        <v>6.2</v>
      </c>
    </row>
    <row r="56" spans="1:2" x14ac:dyDescent="0.45">
      <c r="A56">
        <v>93</v>
      </c>
      <c r="B56">
        <v>7.2</v>
      </c>
    </row>
    <row r="57" spans="1:2" x14ac:dyDescent="0.45">
      <c r="A57">
        <v>122</v>
      </c>
      <c r="B57">
        <v>7.5</v>
      </c>
    </row>
    <row r="58" spans="1:2" x14ac:dyDescent="0.45">
      <c r="A58">
        <v>98</v>
      </c>
      <c r="B58">
        <v>8.4</v>
      </c>
    </row>
    <row r="59" spans="1:2" x14ac:dyDescent="0.45">
      <c r="A59">
        <v>91</v>
      </c>
      <c r="B59">
        <v>6.2</v>
      </c>
    </row>
    <row r="60" spans="1:2" x14ac:dyDescent="0.45">
      <c r="A60">
        <v>158</v>
      </c>
      <c r="B60">
        <v>5.8</v>
      </c>
    </row>
    <row r="61" spans="1:2" x14ac:dyDescent="0.45">
      <c r="A61">
        <v>96</v>
      </c>
      <c r="B61">
        <v>6.8</v>
      </c>
    </row>
    <row r="62" spans="1:2" x14ac:dyDescent="0.45">
      <c r="A62">
        <v>127</v>
      </c>
      <c r="B62">
        <v>5.4</v>
      </c>
    </row>
    <row r="63" spans="1:2" x14ac:dyDescent="0.45">
      <c r="A63">
        <v>110</v>
      </c>
      <c r="B63">
        <v>6.6</v>
      </c>
    </row>
    <row r="64" spans="1:2" x14ac:dyDescent="0.45">
      <c r="A64">
        <v>150</v>
      </c>
      <c r="B64">
        <v>6.9</v>
      </c>
    </row>
    <row r="65" spans="1:2" x14ac:dyDescent="0.45">
      <c r="A65">
        <v>144</v>
      </c>
      <c r="B65">
        <v>7.3</v>
      </c>
    </row>
    <row r="66" spans="1:2" x14ac:dyDescent="0.45">
      <c r="A66">
        <v>152</v>
      </c>
      <c r="B66">
        <v>9</v>
      </c>
    </row>
    <row r="67" spans="1:2" x14ac:dyDescent="0.45">
      <c r="A67">
        <v>96</v>
      </c>
      <c r="B67">
        <v>8.3000000000000007</v>
      </c>
    </row>
    <row r="68" spans="1:2" x14ac:dyDescent="0.45">
      <c r="A68">
        <v>94</v>
      </c>
      <c r="B68">
        <v>6.5</v>
      </c>
    </row>
    <row r="69" spans="1:2" x14ac:dyDescent="0.45">
      <c r="A69">
        <v>126</v>
      </c>
      <c r="B69">
        <v>7.9</v>
      </c>
    </row>
    <row r="70" spans="1:2" x14ac:dyDescent="0.45">
      <c r="A70">
        <v>126</v>
      </c>
      <c r="B70">
        <v>7.5</v>
      </c>
    </row>
    <row r="71" spans="1:2" x14ac:dyDescent="0.45">
      <c r="A71">
        <v>106</v>
      </c>
      <c r="B71">
        <v>4.8</v>
      </c>
    </row>
    <row r="72" spans="1:2" x14ac:dyDescent="0.45">
      <c r="A72">
        <v>112</v>
      </c>
      <c r="B72">
        <v>5.2</v>
      </c>
    </row>
    <row r="73" spans="1:2" x14ac:dyDescent="0.45">
      <c r="A73">
        <v>123</v>
      </c>
      <c r="B73">
        <v>6.9</v>
      </c>
    </row>
    <row r="74" spans="1:2" x14ac:dyDescent="0.45">
      <c r="A74">
        <v>96</v>
      </c>
      <c r="B74">
        <v>5.4</v>
      </c>
    </row>
    <row r="75" spans="1:2" x14ac:dyDescent="0.45">
      <c r="A75">
        <v>113</v>
      </c>
      <c r="B75">
        <v>7.9</v>
      </c>
    </row>
    <row r="76" spans="1:2" x14ac:dyDescent="0.45">
      <c r="A76">
        <v>176</v>
      </c>
      <c r="B76">
        <v>6.1</v>
      </c>
    </row>
    <row r="77" spans="1:2" x14ac:dyDescent="0.45">
      <c r="A77">
        <v>118</v>
      </c>
      <c r="B77">
        <v>5.8</v>
      </c>
    </row>
    <row r="78" spans="1:2" x14ac:dyDescent="0.45">
      <c r="A78">
        <v>95</v>
      </c>
      <c r="B78">
        <v>8.3000000000000007</v>
      </c>
    </row>
    <row r="79" spans="1:2" x14ac:dyDescent="0.45">
      <c r="A79">
        <v>106</v>
      </c>
      <c r="B79">
        <v>7.8</v>
      </c>
    </row>
    <row r="80" spans="1:2" x14ac:dyDescent="0.45">
      <c r="A80">
        <v>124</v>
      </c>
      <c r="B80">
        <v>7</v>
      </c>
    </row>
    <row r="81" spans="1:2" x14ac:dyDescent="0.45">
      <c r="A81">
        <v>132</v>
      </c>
      <c r="B81">
        <v>6.1</v>
      </c>
    </row>
    <row r="82" spans="1:2" x14ac:dyDescent="0.45">
      <c r="A82">
        <v>97</v>
      </c>
      <c r="B82">
        <v>7</v>
      </c>
    </row>
    <row r="83" spans="1:2" x14ac:dyDescent="0.45">
      <c r="A83">
        <v>130</v>
      </c>
      <c r="B83">
        <v>7.6</v>
      </c>
    </row>
    <row r="84" spans="1:2" x14ac:dyDescent="0.45">
      <c r="A84">
        <v>128</v>
      </c>
      <c r="B84">
        <v>6.3</v>
      </c>
    </row>
    <row r="85" spans="1:2" x14ac:dyDescent="0.45">
      <c r="A85">
        <v>136</v>
      </c>
      <c r="B85">
        <v>7.8</v>
      </c>
    </row>
    <row r="86" spans="1:2" x14ac:dyDescent="0.45">
      <c r="A86">
        <v>93</v>
      </c>
      <c r="B86">
        <v>6.4</v>
      </c>
    </row>
    <row r="87" spans="1:2" x14ac:dyDescent="0.45">
      <c r="A87">
        <v>130</v>
      </c>
      <c r="B87">
        <v>6.5</v>
      </c>
    </row>
    <row r="88" spans="1:2" x14ac:dyDescent="0.45">
      <c r="A88">
        <v>102</v>
      </c>
      <c r="B88">
        <v>7.9</v>
      </c>
    </row>
    <row r="89" spans="1:2" x14ac:dyDescent="0.45">
      <c r="A89">
        <v>101</v>
      </c>
      <c r="B89">
        <v>7.8</v>
      </c>
    </row>
    <row r="90" spans="1:2" x14ac:dyDescent="0.45">
      <c r="A90">
        <v>100</v>
      </c>
      <c r="B90">
        <v>6.6</v>
      </c>
    </row>
    <row r="91" spans="1:2" x14ac:dyDescent="0.45">
      <c r="A91">
        <v>120</v>
      </c>
      <c r="B91">
        <v>5.5</v>
      </c>
    </row>
    <row r="92" spans="1:2" x14ac:dyDescent="0.45">
      <c r="A92">
        <v>98</v>
      </c>
      <c r="B92">
        <v>8.1999999999999993</v>
      </c>
    </row>
    <row r="93" spans="1:2" x14ac:dyDescent="0.45">
      <c r="A93">
        <v>109</v>
      </c>
      <c r="B93">
        <v>6.4</v>
      </c>
    </row>
    <row r="94" spans="1:2" x14ac:dyDescent="0.45">
      <c r="A94">
        <v>121</v>
      </c>
      <c r="B94">
        <v>8.1</v>
      </c>
    </row>
    <row r="95" spans="1:2" x14ac:dyDescent="0.45">
      <c r="A95">
        <v>169</v>
      </c>
      <c r="B95">
        <v>8.6</v>
      </c>
    </row>
    <row r="96" spans="1:2" x14ac:dyDescent="0.45">
      <c r="A96">
        <v>148</v>
      </c>
      <c r="B96">
        <v>8.8000000000000007</v>
      </c>
    </row>
    <row r="97" spans="1:2" x14ac:dyDescent="0.45">
      <c r="A97">
        <v>182</v>
      </c>
      <c r="B97">
        <v>7.9</v>
      </c>
    </row>
    <row r="98" spans="1:2" x14ac:dyDescent="0.45">
      <c r="A98">
        <v>106</v>
      </c>
      <c r="B98">
        <v>6.7</v>
      </c>
    </row>
    <row r="99" spans="1:2" x14ac:dyDescent="0.45">
      <c r="A99">
        <v>166</v>
      </c>
      <c r="B99">
        <v>7.8</v>
      </c>
    </row>
    <row r="100" spans="1:2" x14ac:dyDescent="0.45">
      <c r="A100">
        <v>132</v>
      </c>
      <c r="B100">
        <v>7.8</v>
      </c>
    </row>
    <row r="101" spans="1:2" x14ac:dyDescent="0.45">
      <c r="A101">
        <v>137</v>
      </c>
      <c r="B101">
        <v>6.6</v>
      </c>
    </row>
    <row r="102" spans="1:2" x14ac:dyDescent="0.45">
      <c r="A102">
        <v>109</v>
      </c>
      <c r="B102">
        <v>6.1</v>
      </c>
    </row>
    <row r="103" spans="1:2" x14ac:dyDescent="0.45">
      <c r="A103">
        <v>98</v>
      </c>
      <c r="B103">
        <v>5.6</v>
      </c>
    </row>
    <row r="104" spans="1:2" x14ac:dyDescent="0.45">
      <c r="A104">
        <v>113</v>
      </c>
      <c r="B104">
        <v>6.4</v>
      </c>
    </row>
    <row r="105" spans="1:2" x14ac:dyDescent="0.45">
      <c r="A105">
        <v>93</v>
      </c>
      <c r="B105">
        <v>6.1</v>
      </c>
    </row>
    <row r="106" spans="1:2" x14ac:dyDescent="0.45">
      <c r="A106">
        <v>123</v>
      </c>
      <c r="B106">
        <v>7.3</v>
      </c>
    </row>
    <row r="107" spans="1:2" x14ac:dyDescent="0.45">
      <c r="A107">
        <v>126</v>
      </c>
      <c r="B107">
        <v>6.6</v>
      </c>
    </row>
    <row r="108" spans="1:2" x14ac:dyDescent="0.45">
      <c r="A108">
        <v>113</v>
      </c>
      <c r="B108">
        <v>6.3</v>
      </c>
    </row>
    <row r="109" spans="1:2" x14ac:dyDescent="0.45">
      <c r="A109">
        <v>184</v>
      </c>
      <c r="B109">
        <v>6.1</v>
      </c>
    </row>
    <row r="110" spans="1:2" x14ac:dyDescent="0.45">
      <c r="A110">
        <v>144</v>
      </c>
      <c r="B110">
        <v>7.1</v>
      </c>
    </row>
    <row r="111" spans="1:2" x14ac:dyDescent="0.45">
      <c r="A111">
        <v>206</v>
      </c>
      <c r="B111">
        <v>5.5</v>
      </c>
    </row>
    <row r="112" spans="1:2" x14ac:dyDescent="0.45">
      <c r="A112">
        <v>138</v>
      </c>
      <c r="B112">
        <v>7.5</v>
      </c>
    </row>
    <row r="113" spans="1:2" x14ac:dyDescent="0.45">
      <c r="A113">
        <v>157</v>
      </c>
      <c r="B113">
        <v>7.6</v>
      </c>
    </row>
    <row r="114" spans="1:2" x14ac:dyDescent="0.45">
      <c r="A114">
        <v>102</v>
      </c>
      <c r="B114">
        <v>6.4</v>
      </c>
    </row>
    <row r="115" spans="1:2" x14ac:dyDescent="0.45">
      <c r="A115">
        <v>104</v>
      </c>
      <c r="B115">
        <v>7.2</v>
      </c>
    </row>
    <row r="116" spans="1:2" x14ac:dyDescent="0.45">
      <c r="A116">
        <v>115</v>
      </c>
      <c r="B116">
        <v>6.7</v>
      </c>
    </row>
    <row r="117" spans="1:2" x14ac:dyDescent="0.45">
      <c r="A117">
        <v>111</v>
      </c>
      <c r="B117">
        <v>8</v>
      </c>
    </row>
    <row r="118" spans="1:2" x14ac:dyDescent="0.45">
      <c r="A118">
        <v>128</v>
      </c>
      <c r="B118">
        <v>8.3000000000000007</v>
      </c>
    </row>
    <row r="119" spans="1:2" x14ac:dyDescent="0.45">
      <c r="A119">
        <v>89</v>
      </c>
      <c r="B119">
        <v>6.7</v>
      </c>
    </row>
    <row r="120" spans="1:2" x14ac:dyDescent="0.45">
      <c r="A120">
        <v>105</v>
      </c>
      <c r="B120">
        <v>5.9</v>
      </c>
    </row>
    <row r="121" spans="1:2" x14ac:dyDescent="0.45">
      <c r="A121">
        <v>119</v>
      </c>
      <c r="B121">
        <v>6.7</v>
      </c>
    </row>
    <row r="122" spans="1:2" x14ac:dyDescent="0.45">
      <c r="A122">
        <v>129</v>
      </c>
      <c r="B122">
        <v>6.7</v>
      </c>
    </row>
    <row r="123" spans="1:2" x14ac:dyDescent="0.45">
      <c r="A123">
        <v>102</v>
      </c>
      <c r="B123">
        <v>7.6</v>
      </c>
    </row>
    <row r="124" spans="1:2" x14ac:dyDescent="0.45">
      <c r="A124">
        <v>138</v>
      </c>
      <c r="B124">
        <v>7.2</v>
      </c>
    </row>
    <row r="125" spans="1:2" x14ac:dyDescent="0.45">
      <c r="A125">
        <v>112</v>
      </c>
      <c r="B125">
        <v>7.1</v>
      </c>
    </row>
    <row r="126" spans="1:2" x14ac:dyDescent="0.45">
      <c r="A126">
        <v>120</v>
      </c>
      <c r="B126">
        <v>8.1</v>
      </c>
    </row>
    <row r="127" spans="1:2" x14ac:dyDescent="0.45">
      <c r="A127">
        <v>146</v>
      </c>
      <c r="B127">
        <v>6.7</v>
      </c>
    </row>
    <row r="128" spans="1:2" x14ac:dyDescent="0.45">
      <c r="A128">
        <v>115</v>
      </c>
      <c r="B128">
        <v>7</v>
      </c>
    </row>
    <row r="129" spans="1:2" x14ac:dyDescent="0.45">
      <c r="A129">
        <v>96</v>
      </c>
      <c r="B129">
        <v>6.9</v>
      </c>
    </row>
    <row r="130" spans="1:2" x14ac:dyDescent="0.45">
      <c r="A130">
        <v>88</v>
      </c>
      <c r="B130">
        <v>5.0999999999999996</v>
      </c>
    </row>
    <row r="131" spans="1:2" x14ac:dyDescent="0.45">
      <c r="A131">
        <v>99</v>
      </c>
      <c r="B131">
        <v>5.8</v>
      </c>
    </row>
    <row r="132" spans="1:2" x14ac:dyDescent="0.45">
      <c r="A132">
        <v>113</v>
      </c>
      <c r="B132">
        <v>6.2</v>
      </c>
    </row>
    <row r="133" spans="1:2" x14ac:dyDescent="0.45">
      <c r="A133">
        <v>131</v>
      </c>
      <c r="B133">
        <v>7.4</v>
      </c>
    </row>
    <row r="134" spans="1:2" x14ac:dyDescent="0.45">
      <c r="A134">
        <v>119</v>
      </c>
      <c r="B134">
        <v>5.8</v>
      </c>
    </row>
    <row r="135" spans="1:2" x14ac:dyDescent="0.45">
      <c r="A135">
        <v>91</v>
      </c>
      <c r="B135">
        <v>6.2</v>
      </c>
    </row>
    <row r="136" spans="1:2" x14ac:dyDescent="0.45">
      <c r="A136">
        <v>90</v>
      </c>
      <c r="B136">
        <v>7.3</v>
      </c>
    </row>
    <row r="137" spans="1:2" x14ac:dyDescent="0.45">
      <c r="A137">
        <v>103</v>
      </c>
      <c r="B137">
        <v>4.2</v>
      </c>
    </row>
    <row r="138" spans="1:2" x14ac:dyDescent="0.45">
      <c r="A138">
        <v>124</v>
      </c>
      <c r="B138">
        <v>6.9</v>
      </c>
    </row>
    <row r="139" spans="1:2" x14ac:dyDescent="0.45">
      <c r="A139">
        <v>131</v>
      </c>
      <c r="B139">
        <v>6.4</v>
      </c>
    </row>
    <row r="140" spans="1:2" x14ac:dyDescent="0.45">
      <c r="A140">
        <v>88</v>
      </c>
      <c r="B140">
        <v>5.4</v>
      </c>
    </row>
    <row r="141" spans="1:2" x14ac:dyDescent="0.45">
      <c r="A141">
        <v>85</v>
      </c>
      <c r="B141">
        <v>6.7</v>
      </c>
    </row>
    <row r="142" spans="1:2" x14ac:dyDescent="0.45">
      <c r="A142">
        <v>111</v>
      </c>
      <c r="B142">
        <v>5.8</v>
      </c>
    </row>
    <row r="143" spans="1:2" x14ac:dyDescent="0.45">
      <c r="A143">
        <v>92</v>
      </c>
      <c r="B143">
        <v>6.9</v>
      </c>
    </row>
    <row r="144" spans="1:2" x14ac:dyDescent="0.45">
      <c r="A144">
        <v>196</v>
      </c>
      <c r="B144">
        <v>7.2</v>
      </c>
    </row>
    <row r="145" spans="1:2" x14ac:dyDescent="0.45">
      <c r="A145">
        <v>93</v>
      </c>
      <c r="B145">
        <v>6.9</v>
      </c>
    </row>
    <row r="146" spans="1:2" x14ac:dyDescent="0.45">
      <c r="A146">
        <v>133</v>
      </c>
      <c r="B146">
        <v>6.1</v>
      </c>
    </row>
    <row r="147" spans="1:2" x14ac:dyDescent="0.45">
      <c r="A147">
        <v>116</v>
      </c>
      <c r="B147">
        <v>5.5</v>
      </c>
    </row>
    <row r="148" spans="1:2" x14ac:dyDescent="0.45">
      <c r="A148">
        <v>153</v>
      </c>
      <c r="B148">
        <v>6.6</v>
      </c>
    </row>
    <row r="149" spans="1:2" x14ac:dyDescent="0.45">
      <c r="A149">
        <v>88</v>
      </c>
      <c r="B149">
        <v>6.1</v>
      </c>
    </row>
    <row r="150" spans="1:2" x14ac:dyDescent="0.45">
      <c r="A150">
        <v>115</v>
      </c>
      <c r="B150">
        <v>6.3</v>
      </c>
    </row>
    <row r="151" spans="1:2" x14ac:dyDescent="0.45">
      <c r="A151">
        <v>95</v>
      </c>
      <c r="B151">
        <v>7.2</v>
      </c>
    </row>
    <row r="152" spans="1:2" x14ac:dyDescent="0.45">
      <c r="A152">
        <v>133</v>
      </c>
      <c r="B152">
        <v>7.4</v>
      </c>
    </row>
    <row r="153" spans="1:2" x14ac:dyDescent="0.45">
      <c r="A153">
        <v>97</v>
      </c>
      <c r="B153">
        <v>7.3</v>
      </c>
    </row>
    <row r="154" spans="1:2" x14ac:dyDescent="0.45">
      <c r="A154">
        <v>90</v>
      </c>
      <c r="B154">
        <v>6.1</v>
      </c>
    </row>
    <row r="155" spans="1:2" x14ac:dyDescent="0.45">
      <c r="A155">
        <v>154</v>
      </c>
      <c r="B155">
        <v>7.7</v>
      </c>
    </row>
    <row r="156" spans="1:2" x14ac:dyDescent="0.45">
      <c r="A156">
        <v>150</v>
      </c>
      <c r="B156">
        <v>6.1</v>
      </c>
    </row>
    <row r="157" spans="1:2" x14ac:dyDescent="0.45">
      <c r="A157">
        <v>127</v>
      </c>
      <c r="B157">
        <v>8</v>
      </c>
    </row>
    <row r="158" spans="1:2" x14ac:dyDescent="0.45">
      <c r="A158">
        <v>121</v>
      </c>
      <c r="B158">
        <v>7.3</v>
      </c>
    </row>
    <row r="159" spans="1:2" x14ac:dyDescent="0.45">
      <c r="A159">
        <v>102</v>
      </c>
      <c r="B159">
        <v>7.9</v>
      </c>
    </row>
    <row r="160" spans="1:2" x14ac:dyDescent="0.45">
      <c r="A160">
        <v>126</v>
      </c>
      <c r="B160">
        <v>5.5</v>
      </c>
    </row>
    <row r="161" spans="1:2" x14ac:dyDescent="0.45">
      <c r="A161">
        <v>121</v>
      </c>
      <c r="B161">
        <v>5</v>
      </c>
    </row>
    <row r="162" spans="1:2" x14ac:dyDescent="0.45">
      <c r="A162">
        <v>215</v>
      </c>
      <c r="B162">
        <v>7.7</v>
      </c>
    </row>
    <row r="163" spans="1:2" x14ac:dyDescent="0.45">
      <c r="A163">
        <v>127</v>
      </c>
      <c r="B163">
        <v>6.6</v>
      </c>
    </row>
    <row r="164" spans="1:2" x14ac:dyDescent="0.45">
      <c r="A164">
        <v>138</v>
      </c>
      <c r="B164">
        <v>5.7</v>
      </c>
    </row>
    <row r="165" spans="1:2" x14ac:dyDescent="0.45">
      <c r="A165">
        <v>122</v>
      </c>
      <c r="B165">
        <v>5.8</v>
      </c>
    </row>
    <row r="166" spans="1:2" x14ac:dyDescent="0.45">
      <c r="A166">
        <v>124</v>
      </c>
      <c r="B166">
        <v>6</v>
      </c>
    </row>
    <row r="167" spans="1:2" x14ac:dyDescent="0.45">
      <c r="A167">
        <v>106</v>
      </c>
      <c r="B167">
        <v>6.4</v>
      </c>
    </row>
    <row r="168" spans="1:2" x14ac:dyDescent="0.45">
      <c r="A168">
        <v>124</v>
      </c>
      <c r="B168">
        <v>6.9</v>
      </c>
    </row>
    <row r="169" spans="1:2" x14ac:dyDescent="0.45">
      <c r="A169">
        <v>128</v>
      </c>
      <c r="B169">
        <v>6.4</v>
      </c>
    </row>
    <row r="170" spans="1:2" x14ac:dyDescent="0.45">
      <c r="A170">
        <v>138</v>
      </c>
      <c r="B170">
        <v>7.4</v>
      </c>
    </row>
    <row r="171" spans="1:2" x14ac:dyDescent="0.45">
      <c r="A171">
        <v>115</v>
      </c>
      <c r="B171">
        <v>5.5</v>
      </c>
    </row>
    <row r="172" spans="1:2" x14ac:dyDescent="0.45">
      <c r="A172">
        <v>100</v>
      </c>
      <c r="B172">
        <v>5.9</v>
      </c>
    </row>
    <row r="173" spans="1:2" x14ac:dyDescent="0.45">
      <c r="A173">
        <v>135</v>
      </c>
      <c r="B173">
        <v>6.8</v>
      </c>
    </row>
    <row r="174" spans="1:2" x14ac:dyDescent="0.45">
      <c r="A174">
        <v>117</v>
      </c>
      <c r="B174">
        <v>6.8</v>
      </c>
    </row>
    <row r="175" spans="1:2" x14ac:dyDescent="0.45">
      <c r="A175">
        <v>156</v>
      </c>
      <c r="B175">
        <v>8.1</v>
      </c>
    </row>
    <row r="176" spans="1:2" x14ac:dyDescent="0.45">
      <c r="A176">
        <v>96</v>
      </c>
      <c r="B176">
        <v>6.5</v>
      </c>
    </row>
    <row r="177" spans="1:2" x14ac:dyDescent="0.45">
      <c r="A177">
        <v>107</v>
      </c>
      <c r="B177">
        <v>7.2</v>
      </c>
    </row>
    <row r="178" spans="1:2" x14ac:dyDescent="0.45">
      <c r="A178">
        <v>92</v>
      </c>
      <c r="B178">
        <v>6.7</v>
      </c>
    </row>
    <row r="179" spans="1:2" x14ac:dyDescent="0.45">
      <c r="A179">
        <v>115</v>
      </c>
      <c r="B179">
        <v>8.1</v>
      </c>
    </row>
    <row r="180" spans="1:2" x14ac:dyDescent="0.45">
      <c r="A180">
        <v>92</v>
      </c>
      <c r="B180">
        <v>7.6</v>
      </c>
    </row>
    <row r="181" spans="1:2" x14ac:dyDescent="0.45">
      <c r="A181">
        <v>117</v>
      </c>
      <c r="B181">
        <v>7.4</v>
      </c>
    </row>
    <row r="182" spans="1:2" x14ac:dyDescent="0.45">
      <c r="A182">
        <v>146</v>
      </c>
      <c r="B182">
        <v>7.6</v>
      </c>
    </row>
    <row r="183" spans="1:2" x14ac:dyDescent="0.45">
      <c r="A183">
        <v>94</v>
      </c>
      <c r="B183">
        <v>6.7</v>
      </c>
    </row>
    <row r="184" spans="1:2" x14ac:dyDescent="0.45">
      <c r="A184">
        <v>116</v>
      </c>
      <c r="B184">
        <v>6.5</v>
      </c>
    </row>
    <row r="185" spans="1:2" x14ac:dyDescent="0.45">
      <c r="A185">
        <v>147</v>
      </c>
      <c r="B185">
        <v>6.6</v>
      </c>
    </row>
    <row r="186" spans="1:2" x14ac:dyDescent="0.45">
      <c r="A186">
        <v>90</v>
      </c>
      <c r="B186">
        <v>6.7</v>
      </c>
    </row>
    <row r="187" spans="1:2" x14ac:dyDescent="0.45">
      <c r="A187">
        <v>101</v>
      </c>
      <c r="B187">
        <v>6.4</v>
      </c>
    </row>
    <row r="188" spans="1:2" x14ac:dyDescent="0.45">
      <c r="A188">
        <v>138</v>
      </c>
      <c r="B188">
        <v>5.8</v>
      </c>
    </row>
    <row r="189" spans="1:2" x14ac:dyDescent="0.45">
      <c r="A189">
        <v>107</v>
      </c>
      <c r="B189">
        <v>7.4</v>
      </c>
    </row>
    <row r="190" spans="1:2" x14ac:dyDescent="0.45">
      <c r="A190">
        <v>142</v>
      </c>
      <c r="B190">
        <v>7.8</v>
      </c>
    </row>
    <row r="191" spans="1:2" x14ac:dyDescent="0.45">
      <c r="A191">
        <v>165</v>
      </c>
      <c r="B191">
        <v>6.6</v>
      </c>
    </row>
    <row r="192" spans="1:2" x14ac:dyDescent="0.45">
      <c r="A192">
        <v>100</v>
      </c>
      <c r="B192">
        <v>4.9000000000000004</v>
      </c>
    </row>
    <row r="193" spans="1:2" x14ac:dyDescent="0.45">
      <c r="A193">
        <v>82</v>
      </c>
      <c r="B193">
        <v>6.5</v>
      </c>
    </row>
    <row r="194" spans="1:2" x14ac:dyDescent="0.45">
      <c r="A194">
        <v>98</v>
      </c>
      <c r="B194">
        <v>6.2</v>
      </c>
    </row>
    <row r="195" spans="1:2" x14ac:dyDescent="0.45">
      <c r="A195">
        <v>95</v>
      </c>
      <c r="B195">
        <v>7.3</v>
      </c>
    </row>
    <row r="196" spans="1:2" x14ac:dyDescent="0.45">
      <c r="A196">
        <v>159</v>
      </c>
      <c r="B196">
        <v>7.5</v>
      </c>
    </row>
    <row r="197" spans="1:2" x14ac:dyDescent="0.45">
      <c r="A197">
        <v>96</v>
      </c>
      <c r="B197">
        <v>5.6</v>
      </c>
    </row>
    <row r="198" spans="1:2" x14ac:dyDescent="0.45">
      <c r="A198">
        <v>143</v>
      </c>
      <c r="B198">
        <v>8.1</v>
      </c>
    </row>
    <row r="199" spans="1:2" x14ac:dyDescent="0.45">
      <c r="A199">
        <v>123</v>
      </c>
      <c r="B199">
        <v>6.7</v>
      </c>
    </row>
    <row r="200" spans="1:2" x14ac:dyDescent="0.45">
      <c r="A200">
        <v>174</v>
      </c>
      <c r="B200">
        <v>6.6</v>
      </c>
    </row>
    <row r="201" spans="1:2" x14ac:dyDescent="0.45">
      <c r="A201">
        <v>101</v>
      </c>
      <c r="B201">
        <v>6.4</v>
      </c>
    </row>
    <row r="202" spans="1:2" x14ac:dyDescent="0.45">
      <c r="A202">
        <v>134</v>
      </c>
      <c r="B202">
        <v>7.5</v>
      </c>
    </row>
    <row r="203" spans="1:2" x14ac:dyDescent="0.45">
      <c r="A203">
        <v>132</v>
      </c>
      <c r="B203">
        <v>7.3</v>
      </c>
    </row>
    <row r="204" spans="1:2" x14ac:dyDescent="0.45">
      <c r="A204">
        <v>129</v>
      </c>
      <c r="B204">
        <v>7.5</v>
      </c>
    </row>
    <row r="205" spans="1:2" x14ac:dyDescent="0.45">
      <c r="A205">
        <v>106</v>
      </c>
      <c r="B205">
        <v>5.8</v>
      </c>
    </row>
    <row r="206" spans="1:2" x14ac:dyDescent="0.45">
      <c r="A206">
        <v>113</v>
      </c>
      <c r="B206">
        <v>7.5</v>
      </c>
    </row>
    <row r="207" spans="1:2" x14ac:dyDescent="0.45">
      <c r="A207">
        <v>102</v>
      </c>
      <c r="B207">
        <v>6.6</v>
      </c>
    </row>
    <row r="208" spans="1:2" x14ac:dyDescent="0.45">
      <c r="A208">
        <v>135</v>
      </c>
      <c r="B208">
        <v>6.7</v>
      </c>
    </row>
    <row r="209" spans="1:2" x14ac:dyDescent="0.45">
      <c r="A209">
        <v>110</v>
      </c>
      <c r="B209">
        <v>6</v>
      </c>
    </row>
    <row r="210" spans="1:2" x14ac:dyDescent="0.45">
      <c r="A210">
        <v>124</v>
      </c>
      <c r="B210">
        <v>6.4</v>
      </c>
    </row>
    <row r="211" spans="1:2" x14ac:dyDescent="0.45">
      <c r="A211">
        <v>123</v>
      </c>
      <c r="B211">
        <v>6.1</v>
      </c>
    </row>
    <row r="212" spans="1:2" x14ac:dyDescent="0.45">
      <c r="A212">
        <v>130</v>
      </c>
      <c r="B212">
        <v>6.4</v>
      </c>
    </row>
    <row r="213" spans="1:2" x14ac:dyDescent="0.45">
      <c r="A213">
        <v>92</v>
      </c>
      <c r="B213">
        <v>5.6</v>
      </c>
    </row>
    <row r="214" spans="1:2" x14ac:dyDescent="0.45">
      <c r="A214">
        <v>127</v>
      </c>
      <c r="B214">
        <v>8</v>
      </c>
    </row>
    <row r="215" spans="1:2" x14ac:dyDescent="0.45">
      <c r="A215">
        <v>123</v>
      </c>
      <c r="B215">
        <v>5.2</v>
      </c>
    </row>
    <row r="216" spans="1:2" x14ac:dyDescent="0.45">
      <c r="A216">
        <v>123</v>
      </c>
      <c r="B216">
        <v>7.1</v>
      </c>
    </row>
    <row r="217" spans="1:2" x14ac:dyDescent="0.45">
      <c r="A217">
        <v>107</v>
      </c>
      <c r="B217">
        <v>4.8</v>
      </c>
    </row>
    <row r="218" spans="1:2" x14ac:dyDescent="0.45">
      <c r="A218">
        <v>124</v>
      </c>
      <c r="B218">
        <v>7</v>
      </c>
    </row>
    <row r="219" spans="1:2" x14ac:dyDescent="0.45">
      <c r="A219">
        <v>77</v>
      </c>
      <c r="B219">
        <v>5.4</v>
      </c>
    </row>
    <row r="220" spans="1:2" x14ac:dyDescent="0.45">
      <c r="A220">
        <v>109</v>
      </c>
      <c r="B220">
        <v>6.6</v>
      </c>
    </row>
    <row r="221" spans="1:2" x14ac:dyDescent="0.45">
      <c r="A221">
        <v>134</v>
      </c>
      <c r="B221">
        <v>6.7</v>
      </c>
    </row>
    <row r="222" spans="1:2" x14ac:dyDescent="0.45">
      <c r="A222">
        <v>117</v>
      </c>
      <c r="B222">
        <v>6.2</v>
      </c>
    </row>
    <row r="223" spans="1:2" x14ac:dyDescent="0.45">
      <c r="A223">
        <v>135</v>
      </c>
      <c r="B223">
        <v>6.1</v>
      </c>
    </row>
    <row r="224" spans="1:2" x14ac:dyDescent="0.45">
      <c r="A224">
        <v>121</v>
      </c>
      <c r="B224">
        <v>5.3</v>
      </c>
    </row>
    <row r="225" spans="1:2" x14ac:dyDescent="0.45">
      <c r="A225">
        <v>117</v>
      </c>
      <c r="B225">
        <v>6.3</v>
      </c>
    </row>
    <row r="226" spans="1:2" x14ac:dyDescent="0.45">
      <c r="A226">
        <v>124</v>
      </c>
      <c r="B226">
        <v>7</v>
      </c>
    </row>
    <row r="227" spans="1:2" x14ac:dyDescent="0.45">
      <c r="A227">
        <v>140</v>
      </c>
      <c r="B227">
        <v>7.6</v>
      </c>
    </row>
    <row r="228" spans="1:2" x14ac:dyDescent="0.45">
      <c r="A228">
        <v>142</v>
      </c>
      <c r="B228">
        <v>6.7</v>
      </c>
    </row>
    <row r="229" spans="1:2" x14ac:dyDescent="0.45">
      <c r="A229">
        <v>92</v>
      </c>
      <c r="B229">
        <v>8.1</v>
      </c>
    </row>
    <row r="230" spans="1:2" x14ac:dyDescent="0.45">
      <c r="A230">
        <v>138</v>
      </c>
      <c r="B230">
        <v>6.7</v>
      </c>
    </row>
    <row r="231" spans="1:2" x14ac:dyDescent="0.45">
      <c r="A231">
        <v>136</v>
      </c>
      <c r="B231">
        <v>6.5</v>
      </c>
    </row>
    <row r="232" spans="1:2" x14ac:dyDescent="0.45">
      <c r="A232">
        <v>98</v>
      </c>
      <c r="B232">
        <v>7.3</v>
      </c>
    </row>
    <row r="233" spans="1:2" x14ac:dyDescent="0.45">
      <c r="A233">
        <v>153</v>
      </c>
      <c r="B233">
        <v>6</v>
      </c>
    </row>
    <row r="234" spans="1:2" x14ac:dyDescent="0.45">
      <c r="A234">
        <v>120</v>
      </c>
      <c r="B234">
        <v>6.1</v>
      </c>
    </row>
    <row r="235" spans="1:2" x14ac:dyDescent="0.45">
      <c r="A235">
        <v>101</v>
      </c>
      <c r="B235">
        <v>5.9</v>
      </c>
    </row>
    <row r="236" spans="1:2" x14ac:dyDescent="0.45">
      <c r="A236">
        <v>91</v>
      </c>
      <c r="B236">
        <v>7.8</v>
      </c>
    </row>
    <row r="237" spans="1:2" x14ac:dyDescent="0.45">
      <c r="A237">
        <v>108</v>
      </c>
      <c r="B237">
        <v>5.8</v>
      </c>
    </row>
    <row r="238" spans="1:2" x14ac:dyDescent="0.45">
      <c r="A238">
        <v>112</v>
      </c>
      <c r="B238">
        <v>6.3</v>
      </c>
    </row>
    <row r="239" spans="1:2" x14ac:dyDescent="0.45">
      <c r="A239">
        <v>100</v>
      </c>
      <c r="B239">
        <v>4.3</v>
      </c>
    </row>
    <row r="240" spans="1:2" x14ac:dyDescent="0.45">
      <c r="A240">
        <v>108</v>
      </c>
      <c r="B240">
        <v>6.4</v>
      </c>
    </row>
    <row r="241" spans="1:2" x14ac:dyDescent="0.45">
      <c r="A241">
        <v>114</v>
      </c>
      <c r="B241">
        <v>6.1</v>
      </c>
    </row>
    <row r="242" spans="1:2" x14ac:dyDescent="0.45">
      <c r="A242">
        <v>119</v>
      </c>
      <c r="B242">
        <v>6.5</v>
      </c>
    </row>
    <row r="243" spans="1:2" x14ac:dyDescent="0.45">
      <c r="A243">
        <v>142</v>
      </c>
      <c r="B243">
        <v>7.1</v>
      </c>
    </row>
    <row r="244" spans="1:2" x14ac:dyDescent="0.45">
      <c r="A244">
        <v>125</v>
      </c>
      <c r="B244">
        <v>6.4</v>
      </c>
    </row>
    <row r="245" spans="1:2" x14ac:dyDescent="0.45">
      <c r="A245">
        <v>126</v>
      </c>
      <c r="B245">
        <v>6.5</v>
      </c>
    </row>
    <row r="246" spans="1:2" x14ac:dyDescent="0.45">
      <c r="A246">
        <v>119</v>
      </c>
      <c r="B246">
        <v>6.3</v>
      </c>
    </row>
    <row r="247" spans="1:2" x14ac:dyDescent="0.45">
      <c r="A247">
        <v>170</v>
      </c>
      <c r="B247">
        <v>7.5</v>
      </c>
    </row>
    <row r="248" spans="1:2" x14ac:dyDescent="0.45">
      <c r="A248">
        <v>85</v>
      </c>
      <c r="B248">
        <v>4.9000000000000004</v>
      </c>
    </row>
    <row r="249" spans="1:2" x14ac:dyDescent="0.45">
      <c r="A249">
        <v>119</v>
      </c>
      <c r="B249">
        <v>5.8</v>
      </c>
    </row>
    <row r="250" spans="1:2" x14ac:dyDescent="0.45">
      <c r="A250">
        <v>102</v>
      </c>
      <c r="B250">
        <v>6.2</v>
      </c>
    </row>
    <row r="251" spans="1:2" x14ac:dyDescent="0.45">
      <c r="A251">
        <v>103</v>
      </c>
      <c r="B251">
        <v>5.5</v>
      </c>
    </row>
    <row r="252" spans="1:2" x14ac:dyDescent="0.45">
      <c r="A252">
        <v>76</v>
      </c>
      <c r="B252">
        <v>5.4</v>
      </c>
    </row>
    <row r="253" spans="1:2" x14ac:dyDescent="0.45">
      <c r="A253">
        <v>120</v>
      </c>
      <c r="B253">
        <v>5.8</v>
      </c>
    </row>
    <row r="254" spans="1:2" x14ac:dyDescent="0.45">
      <c r="A254">
        <v>127</v>
      </c>
      <c r="B254">
        <v>7.1</v>
      </c>
    </row>
    <row r="255" spans="1:2" x14ac:dyDescent="0.45">
      <c r="A255">
        <v>105</v>
      </c>
      <c r="B255">
        <v>5.4</v>
      </c>
    </row>
    <row r="256" spans="1:2" x14ac:dyDescent="0.45">
      <c r="A256">
        <v>114</v>
      </c>
      <c r="B256">
        <v>6.7</v>
      </c>
    </row>
    <row r="257" spans="1:2" x14ac:dyDescent="0.45">
      <c r="A257">
        <v>129</v>
      </c>
      <c r="B257">
        <v>7.2</v>
      </c>
    </row>
    <row r="258" spans="1:2" x14ac:dyDescent="0.45">
      <c r="A258">
        <v>171</v>
      </c>
      <c r="B258">
        <v>8.8000000000000007</v>
      </c>
    </row>
    <row r="259" spans="1:2" x14ac:dyDescent="0.45">
      <c r="A259">
        <v>120</v>
      </c>
      <c r="B259">
        <v>5.8</v>
      </c>
    </row>
    <row r="260" spans="1:2" x14ac:dyDescent="0.45">
      <c r="A260">
        <v>165</v>
      </c>
      <c r="B260">
        <v>6.8</v>
      </c>
    </row>
    <row r="261" spans="1:2" x14ac:dyDescent="0.45">
      <c r="A261">
        <v>115</v>
      </c>
      <c r="B261">
        <v>7.1</v>
      </c>
    </row>
    <row r="262" spans="1:2" x14ac:dyDescent="0.45">
      <c r="A262">
        <v>194</v>
      </c>
      <c r="B262">
        <v>7.2</v>
      </c>
    </row>
    <row r="263" spans="1:2" x14ac:dyDescent="0.45">
      <c r="A263">
        <v>84</v>
      </c>
      <c r="B263">
        <v>5.9</v>
      </c>
    </row>
    <row r="264" spans="1:2" x14ac:dyDescent="0.45">
      <c r="A264">
        <v>97</v>
      </c>
      <c r="B264">
        <v>7.1</v>
      </c>
    </row>
    <row r="265" spans="1:2" x14ac:dyDescent="0.45">
      <c r="A265">
        <v>151</v>
      </c>
      <c r="B265">
        <v>8.1</v>
      </c>
    </row>
    <row r="266" spans="1:2" x14ac:dyDescent="0.45">
      <c r="A266">
        <v>136</v>
      </c>
      <c r="B266">
        <v>6.9</v>
      </c>
    </row>
    <row r="267" spans="1:2" x14ac:dyDescent="0.45">
      <c r="A267">
        <v>104</v>
      </c>
      <c r="B267">
        <v>4.4000000000000004</v>
      </c>
    </row>
    <row r="268" spans="1:2" x14ac:dyDescent="0.45">
      <c r="A268">
        <v>127</v>
      </c>
      <c r="B268">
        <v>6.5</v>
      </c>
    </row>
    <row r="269" spans="1:2" x14ac:dyDescent="0.45">
      <c r="A269">
        <v>171</v>
      </c>
      <c r="B269">
        <v>8.5</v>
      </c>
    </row>
    <row r="270" spans="1:2" x14ac:dyDescent="0.45">
      <c r="A270">
        <v>145</v>
      </c>
      <c r="B270">
        <v>7.7</v>
      </c>
    </row>
    <row r="271" spans="1:2" x14ac:dyDescent="0.45">
      <c r="A271">
        <v>174</v>
      </c>
      <c r="B271">
        <v>7.4</v>
      </c>
    </row>
    <row r="272" spans="1:2" x14ac:dyDescent="0.45">
      <c r="A272">
        <v>144</v>
      </c>
      <c r="B272">
        <v>8</v>
      </c>
    </row>
    <row r="273" spans="1:2" x14ac:dyDescent="0.45">
      <c r="A273">
        <v>119</v>
      </c>
      <c r="B273">
        <v>5.7</v>
      </c>
    </row>
    <row r="274" spans="1:2" x14ac:dyDescent="0.45">
      <c r="A274">
        <v>153</v>
      </c>
      <c r="B274">
        <v>8.5</v>
      </c>
    </row>
    <row r="275" spans="1:2" x14ac:dyDescent="0.45">
      <c r="A275">
        <v>140</v>
      </c>
      <c r="B275">
        <v>7</v>
      </c>
    </row>
    <row r="276" spans="1:2" x14ac:dyDescent="0.45">
      <c r="A276">
        <v>176</v>
      </c>
      <c r="B276">
        <v>7.8</v>
      </c>
    </row>
    <row r="277" spans="1:2" x14ac:dyDescent="0.45">
      <c r="A277">
        <v>141</v>
      </c>
      <c r="B277">
        <v>7.2</v>
      </c>
    </row>
    <row r="278" spans="1:2" x14ac:dyDescent="0.45">
      <c r="A278">
        <v>106</v>
      </c>
      <c r="B278">
        <v>6.4</v>
      </c>
    </row>
    <row r="279" spans="1:2" x14ac:dyDescent="0.45">
      <c r="A279">
        <v>98</v>
      </c>
      <c r="B279">
        <v>5.5</v>
      </c>
    </row>
    <row r="280" spans="1:2" x14ac:dyDescent="0.45">
      <c r="A280">
        <v>116</v>
      </c>
      <c r="B280">
        <v>6.7</v>
      </c>
    </row>
    <row r="281" spans="1:2" x14ac:dyDescent="0.45">
      <c r="A281">
        <v>115</v>
      </c>
      <c r="B281">
        <v>6.1</v>
      </c>
    </row>
    <row r="282" spans="1:2" x14ac:dyDescent="0.45">
      <c r="A282">
        <v>165</v>
      </c>
      <c r="B282">
        <v>8.5</v>
      </c>
    </row>
    <row r="283" spans="1:2" x14ac:dyDescent="0.45">
      <c r="A283">
        <v>91</v>
      </c>
      <c r="B283">
        <v>6.9</v>
      </c>
    </row>
    <row r="284" spans="1:2" x14ac:dyDescent="0.45">
      <c r="A284">
        <v>78</v>
      </c>
      <c r="B284">
        <v>7.3</v>
      </c>
    </row>
    <row r="285" spans="1:2" x14ac:dyDescent="0.45">
      <c r="A285">
        <v>103</v>
      </c>
      <c r="B285">
        <v>6.7</v>
      </c>
    </row>
    <row r="286" spans="1:2" x14ac:dyDescent="0.45">
      <c r="A286">
        <v>131</v>
      </c>
      <c r="B286">
        <v>6.9</v>
      </c>
    </row>
    <row r="287" spans="1:2" x14ac:dyDescent="0.45">
      <c r="A287">
        <v>104</v>
      </c>
      <c r="B287">
        <v>5.0999999999999996</v>
      </c>
    </row>
    <row r="288" spans="1:2" x14ac:dyDescent="0.45">
      <c r="A288">
        <v>101</v>
      </c>
      <c r="B288">
        <v>6.8</v>
      </c>
    </row>
    <row r="289" spans="1:2" x14ac:dyDescent="0.45">
      <c r="A289">
        <v>102</v>
      </c>
      <c r="B289">
        <v>6.7</v>
      </c>
    </row>
    <row r="290" spans="1:2" x14ac:dyDescent="0.45">
      <c r="A290">
        <v>103</v>
      </c>
      <c r="B290">
        <v>6</v>
      </c>
    </row>
    <row r="291" spans="1:2" x14ac:dyDescent="0.45">
      <c r="A291">
        <v>121</v>
      </c>
      <c r="B291">
        <v>5.7</v>
      </c>
    </row>
    <row r="292" spans="1:2" x14ac:dyDescent="0.45">
      <c r="A292">
        <v>143</v>
      </c>
      <c r="B292">
        <v>8</v>
      </c>
    </row>
    <row r="293" spans="1:2" x14ac:dyDescent="0.45">
      <c r="A293">
        <v>240</v>
      </c>
      <c r="B293">
        <v>8.1999999999999993</v>
      </c>
    </row>
    <row r="294" spans="1:2" x14ac:dyDescent="0.45">
      <c r="A294">
        <v>121</v>
      </c>
      <c r="B294">
        <v>5.4</v>
      </c>
    </row>
    <row r="295" spans="1:2" x14ac:dyDescent="0.45">
      <c r="A295">
        <v>129</v>
      </c>
      <c r="B295">
        <v>7.2</v>
      </c>
    </row>
    <row r="296" spans="1:2" x14ac:dyDescent="0.45">
      <c r="A296">
        <v>172</v>
      </c>
      <c r="B296">
        <v>7.5</v>
      </c>
    </row>
    <row r="297" spans="1:2" x14ac:dyDescent="0.45">
      <c r="A297">
        <v>101</v>
      </c>
      <c r="B297">
        <v>7</v>
      </c>
    </row>
    <row r="298" spans="1:2" x14ac:dyDescent="0.45">
      <c r="A298">
        <v>101</v>
      </c>
      <c r="B298">
        <v>6</v>
      </c>
    </row>
    <row r="299" spans="1:2" x14ac:dyDescent="0.45">
      <c r="A299">
        <v>95</v>
      </c>
      <c r="B299">
        <v>7.1</v>
      </c>
    </row>
    <row r="300" spans="1:2" x14ac:dyDescent="0.45">
      <c r="A300">
        <v>102</v>
      </c>
      <c r="B300">
        <v>5.4</v>
      </c>
    </row>
    <row r="301" spans="1:2" x14ac:dyDescent="0.45">
      <c r="A301">
        <v>131</v>
      </c>
      <c r="B301">
        <v>6.1</v>
      </c>
    </row>
    <row r="302" spans="1:2" x14ac:dyDescent="0.45">
      <c r="A302">
        <v>114</v>
      </c>
      <c r="B302">
        <v>5.3</v>
      </c>
    </row>
    <row r="303" spans="1:2" x14ac:dyDescent="0.45">
      <c r="A303">
        <v>122</v>
      </c>
      <c r="B303">
        <v>7</v>
      </c>
    </row>
    <row r="304" spans="1:2" x14ac:dyDescent="0.45">
      <c r="A304">
        <v>115</v>
      </c>
      <c r="B304">
        <v>6.9</v>
      </c>
    </row>
    <row r="305" spans="1:2" x14ac:dyDescent="0.45">
      <c r="A305">
        <v>88</v>
      </c>
      <c r="B305">
        <v>7.2</v>
      </c>
    </row>
    <row r="306" spans="1:2" x14ac:dyDescent="0.45">
      <c r="A306">
        <v>110</v>
      </c>
      <c r="B306">
        <v>7.3</v>
      </c>
    </row>
    <row r="307" spans="1:2" x14ac:dyDescent="0.45">
      <c r="A307">
        <v>130</v>
      </c>
      <c r="B307">
        <v>6.3</v>
      </c>
    </row>
    <row r="308" spans="1:2" x14ac:dyDescent="0.45">
      <c r="A308">
        <v>216</v>
      </c>
      <c r="B308">
        <v>7.5</v>
      </c>
    </row>
    <row r="309" spans="1:2" x14ac:dyDescent="0.45">
      <c r="A309">
        <v>146</v>
      </c>
      <c r="B309">
        <v>7.6</v>
      </c>
    </row>
    <row r="310" spans="1:2" x14ac:dyDescent="0.45">
      <c r="A310">
        <v>85</v>
      </c>
      <c r="B310">
        <v>6.8</v>
      </c>
    </row>
    <row r="311" spans="1:2" x14ac:dyDescent="0.45">
      <c r="A311">
        <v>93</v>
      </c>
      <c r="B311">
        <v>5.2</v>
      </c>
    </row>
    <row r="312" spans="1:2" x14ac:dyDescent="0.45">
      <c r="A312">
        <v>152</v>
      </c>
      <c r="B312">
        <v>7.7</v>
      </c>
    </row>
    <row r="313" spans="1:2" x14ac:dyDescent="0.45">
      <c r="A313">
        <v>85</v>
      </c>
      <c r="B313">
        <v>6.2</v>
      </c>
    </row>
    <row r="314" spans="1:2" x14ac:dyDescent="0.45">
      <c r="A314">
        <v>126</v>
      </c>
      <c r="B314">
        <v>7.7</v>
      </c>
    </row>
    <row r="315" spans="1:2" x14ac:dyDescent="0.45">
      <c r="A315">
        <v>146</v>
      </c>
      <c r="B315">
        <v>4.3</v>
      </c>
    </row>
    <row r="316" spans="1:2" x14ac:dyDescent="0.45">
      <c r="A316">
        <v>89</v>
      </c>
      <c r="B316">
        <v>6.9</v>
      </c>
    </row>
    <row r="317" spans="1:2" x14ac:dyDescent="0.45">
      <c r="A317">
        <v>88</v>
      </c>
      <c r="B317">
        <v>6.6</v>
      </c>
    </row>
    <row r="318" spans="1:2" x14ac:dyDescent="0.45">
      <c r="A318">
        <v>105</v>
      </c>
      <c r="B318">
        <v>7</v>
      </c>
    </row>
    <row r="319" spans="1:2" x14ac:dyDescent="0.45">
      <c r="A319">
        <v>135</v>
      </c>
      <c r="B319">
        <v>6.7</v>
      </c>
    </row>
    <row r="320" spans="1:2" x14ac:dyDescent="0.45">
      <c r="A320">
        <v>100</v>
      </c>
      <c r="B320">
        <v>8.1999999999999993</v>
      </c>
    </row>
    <row r="321" spans="1:2" x14ac:dyDescent="0.45">
      <c r="A321">
        <v>192</v>
      </c>
      <c r="B321">
        <v>8.9</v>
      </c>
    </row>
    <row r="322" spans="1:2" x14ac:dyDescent="0.45">
      <c r="A322">
        <v>172</v>
      </c>
      <c r="B322">
        <v>8.6999999999999993</v>
      </c>
    </row>
    <row r="323" spans="1:2" x14ac:dyDescent="0.45">
      <c r="A323">
        <v>102</v>
      </c>
      <c r="B323">
        <v>5.5</v>
      </c>
    </row>
    <row r="324" spans="1:2" x14ac:dyDescent="0.45">
      <c r="A324">
        <v>100</v>
      </c>
      <c r="B324">
        <v>5.7</v>
      </c>
    </row>
    <row r="325" spans="1:2" x14ac:dyDescent="0.45">
      <c r="A325">
        <v>119</v>
      </c>
      <c r="B325">
        <v>6.3</v>
      </c>
    </row>
    <row r="326" spans="1:2" x14ac:dyDescent="0.45">
      <c r="A326">
        <v>92</v>
      </c>
      <c r="B326">
        <v>5.9</v>
      </c>
    </row>
    <row r="327" spans="1:2" x14ac:dyDescent="0.45">
      <c r="A327">
        <v>105</v>
      </c>
      <c r="B327">
        <v>7.6</v>
      </c>
    </row>
    <row r="328" spans="1:2" x14ac:dyDescent="0.45">
      <c r="A328">
        <v>107</v>
      </c>
      <c r="B328">
        <v>6.6</v>
      </c>
    </row>
    <row r="329" spans="1:2" x14ac:dyDescent="0.45">
      <c r="A329">
        <v>101</v>
      </c>
      <c r="B329">
        <v>5.3</v>
      </c>
    </row>
    <row r="330" spans="1:2" x14ac:dyDescent="0.45">
      <c r="A330">
        <v>137</v>
      </c>
      <c r="B330">
        <v>6</v>
      </c>
    </row>
    <row r="331" spans="1:2" x14ac:dyDescent="0.45">
      <c r="A331">
        <v>115</v>
      </c>
      <c r="B331">
        <v>8</v>
      </c>
    </row>
    <row r="332" spans="1:2" x14ac:dyDescent="0.45">
      <c r="A332">
        <v>124</v>
      </c>
      <c r="B332">
        <v>5.6</v>
      </c>
    </row>
    <row r="333" spans="1:2" x14ac:dyDescent="0.45">
      <c r="A333">
        <v>118</v>
      </c>
      <c r="B333">
        <v>5.9</v>
      </c>
    </row>
    <row r="334" spans="1:2" x14ac:dyDescent="0.45">
      <c r="A334">
        <v>98</v>
      </c>
      <c r="B334">
        <v>7.3</v>
      </c>
    </row>
    <row r="335" spans="1:2" x14ac:dyDescent="0.45">
      <c r="A335">
        <v>82</v>
      </c>
      <c r="B335">
        <v>7.9</v>
      </c>
    </row>
    <row r="336" spans="1:2" x14ac:dyDescent="0.45">
      <c r="A336">
        <v>98</v>
      </c>
      <c r="B336">
        <v>6.8</v>
      </c>
    </row>
    <row r="337" spans="1:2" x14ac:dyDescent="0.45">
      <c r="A337">
        <v>90</v>
      </c>
      <c r="B337">
        <v>6.6</v>
      </c>
    </row>
    <row r="338" spans="1:2" x14ac:dyDescent="0.45">
      <c r="A338">
        <v>130</v>
      </c>
      <c r="B338">
        <v>6.6</v>
      </c>
    </row>
    <row r="339" spans="1:2" x14ac:dyDescent="0.45">
      <c r="A339">
        <v>90</v>
      </c>
      <c r="B339">
        <v>7</v>
      </c>
    </row>
    <row r="340" spans="1:2" x14ac:dyDescent="0.45">
      <c r="A340">
        <v>94</v>
      </c>
      <c r="B340">
        <v>7</v>
      </c>
    </row>
    <row r="341" spans="1:2" x14ac:dyDescent="0.45">
      <c r="A341">
        <v>114</v>
      </c>
      <c r="B341">
        <v>7.3</v>
      </c>
    </row>
    <row r="342" spans="1:2" x14ac:dyDescent="0.45">
      <c r="A342">
        <v>94</v>
      </c>
      <c r="B342">
        <v>5.5</v>
      </c>
    </row>
    <row r="343" spans="1:2" x14ac:dyDescent="0.45">
      <c r="A343">
        <v>151</v>
      </c>
      <c r="B343">
        <v>8.5</v>
      </c>
    </row>
    <row r="344" spans="1:2" x14ac:dyDescent="0.45">
      <c r="A344">
        <v>88</v>
      </c>
      <c r="B344">
        <v>7.5</v>
      </c>
    </row>
    <row r="345" spans="1:2" x14ac:dyDescent="0.45">
      <c r="A345">
        <v>121</v>
      </c>
      <c r="B345">
        <v>7</v>
      </c>
    </row>
    <row r="346" spans="1:2" x14ac:dyDescent="0.45">
      <c r="A346">
        <v>158</v>
      </c>
      <c r="B346">
        <v>7.8</v>
      </c>
    </row>
    <row r="347" spans="1:2" x14ac:dyDescent="0.45">
      <c r="A347">
        <v>128</v>
      </c>
      <c r="B347">
        <v>7.6</v>
      </c>
    </row>
    <row r="348" spans="1:2" x14ac:dyDescent="0.45">
      <c r="A348">
        <v>128</v>
      </c>
      <c r="B348">
        <v>7.6</v>
      </c>
    </row>
    <row r="349" spans="1:2" x14ac:dyDescent="0.45">
      <c r="A349">
        <v>95</v>
      </c>
      <c r="B349">
        <v>6.8</v>
      </c>
    </row>
    <row r="350" spans="1:2" x14ac:dyDescent="0.45">
      <c r="A350">
        <v>92</v>
      </c>
      <c r="B350">
        <v>5</v>
      </c>
    </row>
    <row r="351" spans="1:2" x14ac:dyDescent="0.45">
      <c r="A351">
        <v>121</v>
      </c>
      <c r="B351">
        <v>7.1</v>
      </c>
    </row>
    <row r="352" spans="1:2" x14ac:dyDescent="0.45">
      <c r="A352">
        <v>113</v>
      </c>
      <c r="B352">
        <v>5.5</v>
      </c>
    </row>
    <row r="353" spans="1:2" x14ac:dyDescent="0.45">
      <c r="A353">
        <v>106</v>
      </c>
      <c r="B353">
        <v>5.6</v>
      </c>
    </row>
    <row r="354" spans="1:2" x14ac:dyDescent="0.45">
      <c r="A354">
        <v>146</v>
      </c>
      <c r="B354">
        <v>7.1</v>
      </c>
    </row>
    <row r="355" spans="1:2" x14ac:dyDescent="0.45">
      <c r="A355">
        <v>88</v>
      </c>
      <c r="B355">
        <v>4.9000000000000004</v>
      </c>
    </row>
    <row r="356" spans="1:2" x14ac:dyDescent="0.45">
      <c r="A356">
        <v>150</v>
      </c>
      <c r="B356">
        <v>7.4</v>
      </c>
    </row>
    <row r="357" spans="1:2" x14ac:dyDescent="0.45">
      <c r="A357">
        <v>119</v>
      </c>
      <c r="B357">
        <v>5.7</v>
      </c>
    </row>
    <row r="358" spans="1:2" x14ac:dyDescent="0.45">
      <c r="A358">
        <v>128</v>
      </c>
      <c r="B358">
        <v>6.4</v>
      </c>
    </row>
    <row r="359" spans="1:2" x14ac:dyDescent="0.45">
      <c r="A359">
        <v>106</v>
      </c>
      <c r="B359">
        <v>5.9</v>
      </c>
    </row>
    <row r="360" spans="1:2" x14ac:dyDescent="0.45">
      <c r="A360">
        <v>117</v>
      </c>
      <c r="B360">
        <v>5.5</v>
      </c>
    </row>
    <row r="361" spans="1:2" x14ac:dyDescent="0.45">
      <c r="A361">
        <v>129</v>
      </c>
      <c r="B361">
        <v>6.9</v>
      </c>
    </row>
    <row r="362" spans="1:2" x14ac:dyDescent="0.45">
      <c r="A362">
        <v>116</v>
      </c>
      <c r="B362">
        <v>6.2</v>
      </c>
    </row>
    <row r="363" spans="1:2" x14ac:dyDescent="0.45">
      <c r="A363">
        <v>114</v>
      </c>
      <c r="B363">
        <v>7</v>
      </c>
    </row>
    <row r="364" spans="1:2" x14ac:dyDescent="0.45">
      <c r="A364">
        <v>114</v>
      </c>
      <c r="B364">
        <v>5.6</v>
      </c>
    </row>
    <row r="365" spans="1:2" x14ac:dyDescent="0.45">
      <c r="A365">
        <v>96</v>
      </c>
      <c r="B365">
        <v>7</v>
      </c>
    </row>
    <row r="366" spans="1:2" x14ac:dyDescent="0.45">
      <c r="A366">
        <v>132</v>
      </c>
      <c r="B366">
        <v>6.8</v>
      </c>
    </row>
    <row r="367" spans="1:2" x14ac:dyDescent="0.45">
      <c r="A367">
        <v>104</v>
      </c>
      <c r="B367">
        <v>5.4</v>
      </c>
    </row>
    <row r="368" spans="1:2" x14ac:dyDescent="0.45">
      <c r="A368">
        <v>111</v>
      </c>
      <c r="B368">
        <v>6.1</v>
      </c>
    </row>
    <row r="369" spans="1:2" x14ac:dyDescent="0.45">
      <c r="A369">
        <v>138</v>
      </c>
      <c r="B369">
        <v>6.7</v>
      </c>
    </row>
    <row r="370" spans="1:2" x14ac:dyDescent="0.45">
      <c r="A370">
        <v>129</v>
      </c>
      <c r="B370">
        <v>6.9</v>
      </c>
    </row>
    <row r="371" spans="1:2" x14ac:dyDescent="0.45">
      <c r="A371">
        <v>144</v>
      </c>
      <c r="B371">
        <v>8</v>
      </c>
    </row>
    <row r="372" spans="1:2" x14ac:dyDescent="0.45">
      <c r="A372">
        <v>110</v>
      </c>
      <c r="B372">
        <v>4.4000000000000004</v>
      </c>
    </row>
    <row r="373" spans="1:2" x14ac:dyDescent="0.45">
      <c r="A373">
        <v>140</v>
      </c>
      <c r="B373">
        <v>7.3</v>
      </c>
    </row>
    <row r="374" spans="1:2" x14ac:dyDescent="0.45">
      <c r="A374">
        <v>113</v>
      </c>
      <c r="B374">
        <v>6.3</v>
      </c>
    </row>
    <row r="375" spans="1:2" x14ac:dyDescent="0.45">
      <c r="A375">
        <v>143</v>
      </c>
      <c r="B375">
        <v>7.7</v>
      </c>
    </row>
    <row r="376" spans="1:2" x14ac:dyDescent="0.45">
      <c r="A376">
        <v>108</v>
      </c>
      <c r="B376">
        <v>6.5</v>
      </c>
    </row>
    <row r="377" spans="1:2" x14ac:dyDescent="0.45">
      <c r="A377">
        <v>108</v>
      </c>
      <c r="B377">
        <v>7.8</v>
      </c>
    </row>
    <row r="378" spans="1:2" x14ac:dyDescent="0.45">
      <c r="A378">
        <v>124</v>
      </c>
      <c r="B378">
        <v>6.4</v>
      </c>
    </row>
    <row r="379" spans="1:2" x14ac:dyDescent="0.45">
      <c r="A379">
        <v>116</v>
      </c>
      <c r="B379">
        <v>7.8</v>
      </c>
    </row>
    <row r="380" spans="1:2" x14ac:dyDescent="0.45">
      <c r="A380">
        <v>110</v>
      </c>
      <c r="B380">
        <v>5.8</v>
      </c>
    </row>
    <row r="381" spans="1:2" x14ac:dyDescent="0.45">
      <c r="A381">
        <v>91</v>
      </c>
      <c r="B381">
        <v>7.1</v>
      </c>
    </row>
    <row r="382" spans="1:2" x14ac:dyDescent="0.45">
      <c r="A382">
        <v>107</v>
      </c>
      <c r="B382">
        <v>7.1</v>
      </c>
    </row>
    <row r="383" spans="1:2" x14ac:dyDescent="0.45">
      <c r="A383">
        <v>115</v>
      </c>
      <c r="B383">
        <v>6.8</v>
      </c>
    </row>
    <row r="384" spans="1:2" x14ac:dyDescent="0.45">
      <c r="A384">
        <v>100</v>
      </c>
      <c r="B384">
        <v>4.8</v>
      </c>
    </row>
    <row r="385" spans="1:2" x14ac:dyDescent="0.45">
      <c r="A385">
        <v>104</v>
      </c>
      <c r="B385">
        <v>6.2</v>
      </c>
    </row>
    <row r="386" spans="1:2" x14ac:dyDescent="0.45">
      <c r="A386">
        <v>138</v>
      </c>
      <c r="B386">
        <v>6.9</v>
      </c>
    </row>
    <row r="387" spans="1:2" x14ac:dyDescent="0.45">
      <c r="A387">
        <v>140</v>
      </c>
      <c r="B387">
        <v>7.3</v>
      </c>
    </row>
    <row r="388" spans="1:2" x14ac:dyDescent="0.45">
      <c r="A388">
        <v>120</v>
      </c>
      <c r="B388">
        <v>6.6</v>
      </c>
    </row>
    <row r="389" spans="1:2" x14ac:dyDescent="0.45">
      <c r="A389">
        <v>122</v>
      </c>
      <c r="B389">
        <v>6.9</v>
      </c>
    </row>
    <row r="390" spans="1:2" x14ac:dyDescent="0.45">
      <c r="A390">
        <v>83</v>
      </c>
      <c r="B390">
        <v>6.2</v>
      </c>
    </row>
    <row r="391" spans="1:2" x14ac:dyDescent="0.45">
      <c r="A391">
        <v>139</v>
      </c>
      <c r="B391">
        <v>6.7</v>
      </c>
    </row>
    <row r="392" spans="1:2" x14ac:dyDescent="0.45">
      <c r="A392">
        <v>131</v>
      </c>
      <c r="B392">
        <v>7.6</v>
      </c>
    </row>
    <row r="393" spans="1:2" x14ac:dyDescent="0.45">
      <c r="A393">
        <v>104</v>
      </c>
      <c r="B393">
        <v>6.7</v>
      </c>
    </row>
    <row r="394" spans="1:2" x14ac:dyDescent="0.45">
      <c r="A394">
        <v>130</v>
      </c>
      <c r="B394">
        <v>6.2</v>
      </c>
    </row>
    <row r="395" spans="1:2" x14ac:dyDescent="0.45">
      <c r="A395">
        <v>145</v>
      </c>
      <c r="B395">
        <v>7.3</v>
      </c>
    </row>
    <row r="396" spans="1:2" x14ac:dyDescent="0.45">
      <c r="A396">
        <v>104</v>
      </c>
      <c r="B396">
        <v>6</v>
      </c>
    </row>
    <row r="397" spans="1:2" x14ac:dyDescent="0.45">
      <c r="A397">
        <v>97</v>
      </c>
      <c r="B397">
        <v>7.1</v>
      </c>
    </row>
    <row r="398" spans="1:2" x14ac:dyDescent="0.45">
      <c r="A398">
        <v>178</v>
      </c>
      <c r="B398">
        <v>7.1</v>
      </c>
    </row>
    <row r="399" spans="1:2" x14ac:dyDescent="0.45">
      <c r="A399">
        <v>108</v>
      </c>
      <c r="B399">
        <v>5.5</v>
      </c>
    </row>
    <row r="400" spans="1:2" x14ac:dyDescent="0.45">
      <c r="A400">
        <v>106</v>
      </c>
      <c r="B400">
        <v>5.6</v>
      </c>
    </row>
    <row r="401" spans="1:2" x14ac:dyDescent="0.45">
      <c r="A401">
        <v>112</v>
      </c>
      <c r="B401">
        <v>7.5</v>
      </c>
    </row>
    <row r="402" spans="1:2" x14ac:dyDescent="0.45">
      <c r="A402">
        <v>135</v>
      </c>
      <c r="B402">
        <v>5.4</v>
      </c>
    </row>
    <row r="403" spans="1:2" x14ac:dyDescent="0.45">
      <c r="A403">
        <v>109</v>
      </c>
      <c r="B403">
        <v>4.3</v>
      </c>
    </row>
    <row r="404" spans="1:2" x14ac:dyDescent="0.45">
      <c r="A404">
        <v>86</v>
      </c>
      <c r="B404">
        <v>4.9000000000000004</v>
      </c>
    </row>
    <row r="405" spans="1:2" x14ac:dyDescent="0.45">
      <c r="A405">
        <v>95</v>
      </c>
      <c r="B405">
        <v>7.1</v>
      </c>
    </row>
    <row r="406" spans="1:2" x14ac:dyDescent="0.45">
      <c r="A406">
        <v>107</v>
      </c>
      <c r="B406">
        <v>6.4</v>
      </c>
    </row>
    <row r="407" spans="1:2" x14ac:dyDescent="0.45">
      <c r="A407">
        <v>82</v>
      </c>
      <c r="B407">
        <v>4.3</v>
      </c>
    </row>
    <row r="408" spans="1:2" x14ac:dyDescent="0.45">
      <c r="A408">
        <v>88</v>
      </c>
      <c r="B408">
        <v>6.1</v>
      </c>
    </row>
    <row r="409" spans="1:2" x14ac:dyDescent="0.45">
      <c r="A409">
        <v>120</v>
      </c>
      <c r="B409">
        <v>7</v>
      </c>
    </row>
    <row r="410" spans="1:2" x14ac:dyDescent="0.45">
      <c r="A410">
        <v>162</v>
      </c>
      <c r="B410">
        <v>7.7</v>
      </c>
    </row>
    <row r="411" spans="1:2" x14ac:dyDescent="0.45">
      <c r="A411">
        <v>123</v>
      </c>
      <c r="B411">
        <v>5.9</v>
      </c>
    </row>
    <row r="412" spans="1:2" x14ac:dyDescent="0.45">
      <c r="A412">
        <v>101</v>
      </c>
      <c r="B412">
        <v>6.7</v>
      </c>
    </row>
    <row r="413" spans="1:2" x14ac:dyDescent="0.45">
      <c r="A413">
        <v>113</v>
      </c>
      <c r="B413">
        <v>6.5</v>
      </c>
    </row>
    <row r="414" spans="1:2" x14ac:dyDescent="0.45">
      <c r="A414">
        <v>110</v>
      </c>
      <c r="B414">
        <v>7.1</v>
      </c>
    </row>
    <row r="415" spans="1:2" x14ac:dyDescent="0.45">
      <c r="A415">
        <v>142</v>
      </c>
      <c r="B415">
        <v>7.3</v>
      </c>
    </row>
    <row r="416" spans="1:2" x14ac:dyDescent="0.45">
      <c r="A416">
        <v>102</v>
      </c>
      <c r="B416">
        <v>6.5</v>
      </c>
    </row>
    <row r="417" spans="1:2" x14ac:dyDescent="0.45">
      <c r="A417">
        <v>126</v>
      </c>
      <c r="B417">
        <v>7</v>
      </c>
    </row>
    <row r="418" spans="1:2" x14ac:dyDescent="0.45">
      <c r="A418">
        <v>83</v>
      </c>
      <c r="B418">
        <v>6.8</v>
      </c>
    </row>
    <row r="419" spans="1:2" x14ac:dyDescent="0.45">
      <c r="A419">
        <v>85</v>
      </c>
      <c r="B419">
        <v>7.2</v>
      </c>
    </row>
    <row r="420" spans="1:2" x14ac:dyDescent="0.45">
      <c r="A420">
        <v>120</v>
      </c>
      <c r="B420">
        <v>6.1</v>
      </c>
    </row>
    <row r="421" spans="1:2" x14ac:dyDescent="0.45">
      <c r="A421">
        <v>116</v>
      </c>
      <c r="B421">
        <v>6.7</v>
      </c>
    </row>
    <row r="422" spans="1:2" x14ac:dyDescent="0.45">
      <c r="A422">
        <v>113</v>
      </c>
      <c r="B422">
        <v>6.4</v>
      </c>
    </row>
    <row r="423" spans="1:2" x14ac:dyDescent="0.45">
      <c r="A423">
        <v>87</v>
      </c>
      <c r="B423">
        <v>4.4000000000000004</v>
      </c>
    </row>
    <row r="424" spans="1:2" x14ac:dyDescent="0.45">
      <c r="A424">
        <v>101</v>
      </c>
      <c r="B424">
        <v>5.4</v>
      </c>
    </row>
    <row r="425" spans="1:2" x14ac:dyDescent="0.45">
      <c r="A425">
        <v>110</v>
      </c>
      <c r="B425">
        <v>6.5</v>
      </c>
    </row>
    <row r="426" spans="1:2" x14ac:dyDescent="0.45">
      <c r="A426">
        <v>128</v>
      </c>
      <c r="B426">
        <v>6.7</v>
      </c>
    </row>
    <row r="427" spans="1:2" x14ac:dyDescent="0.45">
      <c r="A427">
        <v>138</v>
      </c>
      <c r="B427">
        <v>8.1</v>
      </c>
    </row>
    <row r="428" spans="1:2" x14ac:dyDescent="0.45">
      <c r="A428">
        <v>88</v>
      </c>
      <c r="B428">
        <v>5.6</v>
      </c>
    </row>
    <row r="429" spans="1:2" x14ac:dyDescent="0.45">
      <c r="A429">
        <v>91</v>
      </c>
      <c r="B429">
        <v>6.3</v>
      </c>
    </row>
    <row r="430" spans="1:2" x14ac:dyDescent="0.45">
      <c r="A430">
        <v>138</v>
      </c>
      <c r="B430">
        <v>7.3</v>
      </c>
    </row>
    <row r="431" spans="1:2" x14ac:dyDescent="0.45">
      <c r="A431">
        <v>99</v>
      </c>
      <c r="B431">
        <v>6.1</v>
      </c>
    </row>
    <row r="432" spans="1:2" x14ac:dyDescent="0.45">
      <c r="A432">
        <v>117</v>
      </c>
      <c r="B432">
        <v>7.7</v>
      </c>
    </row>
    <row r="433" spans="1:2" x14ac:dyDescent="0.45">
      <c r="A433">
        <v>117</v>
      </c>
      <c r="B433">
        <v>6.4</v>
      </c>
    </row>
    <row r="434" spans="1:2" x14ac:dyDescent="0.45">
      <c r="A434">
        <v>123</v>
      </c>
      <c r="B434">
        <v>6.8</v>
      </c>
    </row>
    <row r="435" spans="1:2" x14ac:dyDescent="0.45">
      <c r="A435">
        <v>118</v>
      </c>
      <c r="B435">
        <v>6.6</v>
      </c>
    </row>
    <row r="436" spans="1:2" x14ac:dyDescent="0.45">
      <c r="A436">
        <v>154</v>
      </c>
      <c r="B436">
        <v>7.2</v>
      </c>
    </row>
    <row r="437" spans="1:2" x14ac:dyDescent="0.45">
      <c r="A437">
        <v>118</v>
      </c>
      <c r="B437">
        <v>6.9</v>
      </c>
    </row>
    <row r="438" spans="1:2" x14ac:dyDescent="0.45">
      <c r="A438">
        <v>90</v>
      </c>
      <c r="B438">
        <v>5.2</v>
      </c>
    </row>
    <row r="439" spans="1:2" x14ac:dyDescent="0.45">
      <c r="A439">
        <v>113</v>
      </c>
      <c r="B439">
        <v>4.9000000000000004</v>
      </c>
    </row>
    <row r="440" spans="1:2" x14ac:dyDescent="0.45">
      <c r="A440">
        <v>88</v>
      </c>
      <c r="B440">
        <v>6.3</v>
      </c>
    </row>
    <row r="441" spans="1:2" x14ac:dyDescent="0.45">
      <c r="A441">
        <v>93</v>
      </c>
      <c r="B441">
        <v>5.6</v>
      </c>
    </row>
    <row r="442" spans="1:2" x14ac:dyDescent="0.45">
      <c r="A442">
        <v>104</v>
      </c>
      <c r="B442">
        <v>5.5</v>
      </c>
    </row>
    <row r="443" spans="1:2" x14ac:dyDescent="0.45">
      <c r="A443">
        <v>135</v>
      </c>
      <c r="B443">
        <v>6.7</v>
      </c>
    </row>
    <row r="444" spans="1:2" x14ac:dyDescent="0.45">
      <c r="A444">
        <v>134</v>
      </c>
      <c r="B444">
        <v>7.6</v>
      </c>
    </row>
    <row r="445" spans="1:2" x14ac:dyDescent="0.45">
      <c r="A445">
        <v>98</v>
      </c>
      <c r="B445">
        <v>5.7</v>
      </c>
    </row>
    <row r="446" spans="1:2" x14ac:dyDescent="0.45">
      <c r="A446">
        <v>80</v>
      </c>
      <c r="B446">
        <v>4.5999999999999996</v>
      </c>
    </row>
    <row r="447" spans="1:2" x14ac:dyDescent="0.45">
      <c r="A447">
        <v>83</v>
      </c>
      <c r="B447">
        <v>7</v>
      </c>
    </row>
    <row r="448" spans="1:2" x14ac:dyDescent="0.45">
      <c r="A448">
        <v>102</v>
      </c>
      <c r="B448">
        <v>5.2</v>
      </c>
    </row>
    <row r="449" spans="1:2" x14ac:dyDescent="0.45">
      <c r="A449">
        <v>130</v>
      </c>
      <c r="B449">
        <v>5.0999999999999996</v>
      </c>
    </row>
    <row r="450" spans="1:2" x14ac:dyDescent="0.45">
      <c r="A450">
        <v>129</v>
      </c>
      <c r="B450">
        <v>6.6</v>
      </c>
    </row>
    <row r="451" spans="1:2" x14ac:dyDescent="0.45">
      <c r="A451">
        <v>89</v>
      </c>
      <c r="B451">
        <v>6.7</v>
      </c>
    </row>
    <row r="452" spans="1:2" x14ac:dyDescent="0.45">
      <c r="A452">
        <v>74</v>
      </c>
      <c r="B452">
        <v>7.3</v>
      </c>
    </row>
    <row r="453" spans="1:2" x14ac:dyDescent="0.45">
      <c r="A453">
        <v>96</v>
      </c>
      <c r="B453">
        <v>5.9</v>
      </c>
    </row>
    <row r="454" spans="1:2" x14ac:dyDescent="0.45">
      <c r="A454">
        <v>114</v>
      </c>
      <c r="B454">
        <v>5.6</v>
      </c>
    </row>
    <row r="455" spans="1:2" x14ac:dyDescent="0.45">
      <c r="A455">
        <v>99</v>
      </c>
      <c r="B455">
        <v>6.5</v>
      </c>
    </row>
    <row r="456" spans="1:2" x14ac:dyDescent="0.45">
      <c r="A456">
        <v>129</v>
      </c>
      <c r="B456">
        <v>5.9</v>
      </c>
    </row>
    <row r="457" spans="1:2" x14ac:dyDescent="0.45">
      <c r="A457">
        <v>113</v>
      </c>
      <c r="B457">
        <v>7</v>
      </c>
    </row>
    <row r="458" spans="1:2" x14ac:dyDescent="0.45">
      <c r="A458">
        <v>90</v>
      </c>
      <c r="B458">
        <v>5.3</v>
      </c>
    </row>
    <row r="459" spans="1:2" x14ac:dyDescent="0.45">
      <c r="A459">
        <v>118</v>
      </c>
      <c r="B459">
        <v>5.9</v>
      </c>
    </row>
    <row r="460" spans="1:2" x14ac:dyDescent="0.45">
      <c r="A460">
        <v>106</v>
      </c>
      <c r="B460">
        <v>6.3</v>
      </c>
    </row>
    <row r="461" spans="1:2" x14ac:dyDescent="0.45">
      <c r="A461">
        <v>89</v>
      </c>
      <c r="B461">
        <v>6.3</v>
      </c>
    </row>
    <row r="462" spans="1:2" x14ac:dyDescent="0.45">
      <c r="A462">
        <v>145</v>
      </c>
      <c r="B462">
        <v>7.3</v>
      </c>
    </row>
    <row r="463" spans="1:2" x14ac:dyDescent="0.45">
      <c r="A463">
        <v>114</v>
      </c>
      <c r="B463">
        <v>5.8</v>
      </c>
    </row>
    <row r="464" spans="1:2" x14ac:dyDescent="0.45">
      <c r="A464">
        <v>87</v>
      </c>
      <c r="B464">
        <v>5.2</v>
      </c>
    </row>
    <row r="465" spans="1:2" x14ac:dyDescent="0.45">
      <c r="A465">
        <v>91</v>
      </c>
      <c r="B465">
        <v>5.7</v>
      </c>
    </row>
    <row r="466" spans="1:2" x14ac:dyDescent="0.45">
      <c r="A466">
        <v>118</v>
      </c>
      <c r="B466">
        <v>5.8</v>
      </c>
    </row>
    <row r="467" spans="1:2" x14ac:dyDescent="0.45">
      <c r="A467">
        <v>116</v>
      </c>
      <c r="B467">
        <v>5.6</v>
      </c>
    </row>
    <row r="468" spans="1:2" x14ac:dyDescent="0.45">
      <c r="A468">
        <v>177</v>
      </c>
      <c r="B468">
        <v>6</v>
      </c>
    </row>
    <row r="469" spans="1:2" x14ac:dyDescent="0.45">
      <c r="A469">
        <v>97</v>
      </c>
      <c r="B469">
        <v>5.8</v>
      </c>
    </row>
    <row r="470" spans="1:2" x14ac:dyDescent="0.45">
      <c r="A470">
        <v>106</v>
      </c>
      <c r="B470">
        <v>6</v>
      </c>
    </row>
    <row r="471" spans="1:2" x14ac:dyDescent="0.45">
      <c r="A471">
        <v>106</v>
      </c>
      <c r="B471">
        <v>5.7</v>
      </c>
    </row>
    <row r="472" spans="1:2" x14ac:dyDescent="0.45">
      <c r="A472">
        <v>94</v>
      </c>
      <c r="B472">
        <v>6</v>
      </c>
    </row>
    <row r="473" spans="1:2" x14ac:dyDescent="0.45">
      <c r="A473">
        <v>104</v>
      </c>
      <c r="B473">
        <v>7.8</v>
      </c>
    </row>
    <row r="474" spans="1:2" x14ac:dyDescent="0.45">
      <c r="A474">
        <v>102</v>
      </c>
      <c r="B474">
        <v>4.2</v>
      </c>
    </row>
    <row r="475" spans="1:2" x14ac:dyDescent="0.45">
      <c r="A475">
        <v>105</v>
      </c>
      <c r="B475">
        <v>5.6</v>
      </c>
    </row>
    <row r="476" spans="1:2" x14ac:dyDescent="0.45">
      <c r="A476">
        <v>135</v>
      </c>
      <c r="B476">
        <v>8.1999999999999993</v>
      </c>
    </row>
    <row r="477" spans="1:2" x14ac:dyDescent="0.45">
      <c r="A477">
        <v>73</v>
      </c>
      <c r="B477">
        <v>8.5</v>
      </c>
    </row>
    <row r="478" spans="1:2" x14ac:dyDescent="0.45">
      <c r="A478">
        <v>94</v>
      </c>
      <c r="B478">
        <v>5.8</v>
      </c>
    </row>
    <row r="479" spans="1:2" x14ac:dyDescent="0.45">
      <c r="A479">
        <v>95</v>
      </c>
      <c r="B479">
        <v>6.5</v>
      </c>
    </row>
    <row r="480" spans="1:2" x14ac:dyDescent="0.45">
      <c r="A480">
        <v>124</v>
      </c>
      <c r="B480">
        <v>7.2</v>
      </c>
    </row>
    <row r="481" spans="1:2" x14ac:dyDescent="0.45">
      <c r="A481">
        <v>136</v>
      </c>
      <c r="B481">
        <v>6.7</v>
      </c>
    </row>
    <row r="482" spans="1:2" x14ac:dyDescent="0.45">
      <c r="A482">
        <v>107</v>
      </c>
      <c r="B482">
        <v>5.9</v>
      </c>
    </row>
    <row r="483" spans="1:2" x14ac:dyDescent="0.45">
      <c r="A483">
        <v>108</v>
      </c>
      <c r="B483">
        <v>7.8</v>
      </c>
    </row>
    <row r="484" spans="1:2" x14ac:dyDescent="0.45">
      <c r="A484">
        <v>99</v>
      </c>
      <c r="B484">
        <v>5.9</v>
      </c>
    </row>
    <row r="485" spans="1:2" x14ac:dyDescent="0.45">
      <c r="A485">
        <v>92</v>
      </c>
      <c r="B485">
        <v>4.0999999999999996</v>
      </c>
    </row>
    <row r="486" spans="1:2" x14ac:dyDescent="0.45">
      <c r="A486">
        <v>87</v>
      </c>
      <c r="B486">
        <v>6.8</v>
      </c>
    </row>
    <row r="487" spans="1:2" x14ac:dyDescent="0.45">
      <c r="A487">
        <v>110</v>
      </c>
      <c r="B487">
        <v>5.8</v>
      </c>
    </row>
    <row r="488" spans="1:2" x14ac:dyDescent="0.45">
      <c r="A488">
        <v>98</v>
      </c>
      <c r="B488">
        <v>7.5</v>
      </c>
    </row>
    <row r="489" spans="1:2" x14ac:dyDescent="0.45">
      <c r="A489">
        <v>154</v>
      </c>
      <c r="B489">
        <v>6.9</v>
      </c>
    </row>
    <row r="490" spans="1:2" x14ac:dyDescent="0.45">
      <c r="A490">
        <v>129</v>
      </c>
      <c r="B490">
        <v>6.5</v>
      </c>
    </row>
    <row r="491" spans="1:2" x14ac:dyDescent="0.45">
      <c r="A491">
        <v>86</v>
      </c>
      <c r="B491">
        <v>6.9</v>
      </c>
    </row>
    <row r="492" spans="1:2" x14ac:dyDescent="0.45">
      <c r="A492">
        <v>109</v>
      </c>
      <c r="B492">
        <v>7.9</v>
      </c>
    </row>
    <row r="493" spans="1:2" x14ac:dyDescent="0.45">
      <c r="A493">
        <v>104</v>
      </c>
      <c r="B493">
        <v>7.4</v>
      </c>
    </row>
    <row r="494" spans="1:2" x14ac:dyDescent="0.45">
      <c r="A494">
        <v>110</v>
      </c>
      <c r="B494">
        <v>6.7</v>
      </c>
    </row>
    <row r="495" spans="1:2" x14ac:dyDescent="0.45">
      <c r="A495">
        <v>136</v>
      </c>
      <c r="B495">
        <v>7.4</v>
      </c>
    </row>
    <row r="496" spans="1:2" x14ac:dyDescent="0.45">
      <c r="A496">
        <v>115</v>
      </c>
      <c r="B496">
        <v>6.9</v>
      </c>
    </row>
    <row r="497" spans="1:2" x14ac:dyDescent="0.45">
      <c r="A497">
        <v>99</v>
      </c>
      <c r="B497">
        <v>6.8</v>
      </c>
    </row>
    <row r="498" spans="1:2" x14ac:dyDescent="0.45">
      <c r="A498">
        <v>117</v>
      </c>
      <c r="B498">
        <v>6.7</v>
      </c>
    </row>
    <row r="499" spans="1:2" x14ac:dyDescent="0.45">
      <c r="A499">
        <v>125</v>
      </c>
      <c r="B499">
        <v>5.0999999999999996</v>
      </c>
    </row>
    <row r="500" spans="1:2" x14ac:dyDescent="0.45">
      <c r="A500">
        <v>110</v>
      </c>
      <c r="B500">
        <v>4.0999999999999996</v>
      </c>
    </row>
    <row r="501" spans="1:2" x14ac:dyDescent="0.45">
      <c r="A501">
        <v>125</v>
      </c>
      <c r="B501">
        <v>7.3</v>
      </c>
    </row>
    <row r="502" spans="1:2" x14ac:dyDescent="0.45">
      <c r="A502">
        <v>102</v>
      </c>
      <c r="B502">
        <v>6</v>
      </c>
    </row>
    <row r="503" spans="1:2" x14ac:dyDescent="0.45">
      <c r="A503">
        <v>128</v>
      </c>
      <c r="B503">
        <v>7.3</v>
      </c>
    </row>
    <row r="504" spans="1:2" x14ac:dyDescent="0.45">
      <c r="A504">
        <v>100</v>
      </c>
      <c r="B504">
        <v>5.4</v>
      </c>
    </row>
    <row r="505" spans="1:2" x14ac:dyDescent="0.45">
      <c r="A505">
        <v>124</v>
      </c>
      <c r="B505">
        <v>5.9</v>
      </c>
    </row>
    <row r="506" spans="1:2" x14ac:dyDescent="0.45">
      <c r="A506">
        <v>102</v>
      </c>
      <c r="B506">
        <v>7.1</v>
      </c>
    </row>
    <row r="507" spans="1:2" x14ac:dyDescent="0.45">
      <c r="A507">
        <v>90</v>
      </c>
      <c r="B507">
        <v>6</v>
      </c>
    </row>
    <row r="508" spans="1:2" x14ac:dyDescent="0.45">
      <c r="A508">
        <v>130</v>
      </c>
      <c r="B508">
        <v>6.5</v>
      </c>
    </row>
    <row r="509" spans="1:2" x14ac:dyDescent="0.45">
      <c r="A509">
        <v>118</v>
      </c>
      <c r="B509">
        <v>5.7</v>
      </c>
    </row>
    <row r="510" spans="1:2" x14ac:dyDescent="0.45">
      <c r="A510">
        <v>163</v>
      </c>
      <c r="B510">
        <v>7.6</v>
      </c>
    </row>
    <row r="511" spans="1:2" x14ac:dyDescent="0.45">
      <c r="A511">
        <v>142</v>
      </c>
      <c r="B511">
        <v>6.6</v>
      </c>
    </row>
    <row r="512" spans="1:2" x14ac:dyDescent="0.45">
      <c r="A512">
        <v>100</v>
      </c>
      <c r="B512">
        <v>5.4</v>
      </c>
    </row>
    <row r="513" spans="1:2" x14ac:dyDescent="0.45">
      <c r="A513">
        <v>116</v>
      </c>
      <c r="B513">
        <v>7.3</v>
      </c>
    </row>
    <row r="514" spans="1:2" x14ac:dyDescent="0.45">
      <c r="A514">
        <v>131</v>
      </c>
      <c r="B514">
        <v>6.5</v>
      </c>
    </row>
    <row r="515" spans="1:2" x14ac:dyDescent="0.45">
      <c r="A515">
        <v>91</v>
      </c>
      <c r="B515">
        <v>6.6</v>
      </c>
    </row>
    <row r="516" spans="1:2" x14ac:dyDescent="0.45">
      <c r="A516">
        <v>123</v>
      </c>
      <c r="B516">
        <v>6.6</v>
      </c>
    </row>
    <row r="517" spans="1:2" x14ac:dyDescent="0.45">
      <c r="A517">
        <v>134</v>
      </c>
      <c r="B517">
        <v>5.9</v>
      </c>
    </row>
    <row r="518" spans="1:2" x14ac:dyDescent="0.45">
      <c r="A518">
        <v>148</v>
      </c>
      <c r="B518">
        <v>6.7</v>
      </c>
    </row>
    <row r="519" spans="1:2" x14ac:dyDescent="0.45">
      <c r="A519">
        <v>110</v>
      </c>
      <c r="B519">
        <v>6.1</v>
      </c>
    </row>
    <row r="520" spans="1:2" x14ac:dyDescent="0.45">
      <c r="A520">
        <v>113</v>
      </c>
      <c r="B520">
        <v>6.6</v>
      </c>
    </row>
    <row r="521" spans="1:2" x14ac:dyDescent="0.45">
      <c r="A521">
        <v>94</v>
      </c>
      <c r="B521">
        <v>6.6</v>
      </c>
    </row>
    <row r="522" spans="1:2" x14ac:dyDescent="0.45">
      <c r="A522">
        <v>116</v>
      </c>
      <c r="B522">
        <v>5.3</v>
      </c>
    </row>
    <row r="523" spans="1:2" x14ac:dyDescent="0.45">
      <c r="A523">
        <v>99</v>
      </c>
      <c r="B523">
        <v>6</v>
      </c>
    </row>
    <row r="524" spans="1:2" x14ac:dyDescent="0.45">
      <c r="A524">
        <v>93</v>
      </c>
      <c r="B524">
        <v>4.7</v>
      </c>
    </row>
    <row r="525" spans="1:2" x14ac:dyDescent="0.45">
      <c r="A525">
        <v>113</v>
      </c>
      <c r="B525">
        <v>6.1</v>
      </c>
    </row>
    <row r="526" spans="1:2" x14ac:dyDescent="0.45">
      <c r="A526">
        <v>106</v>
      </c>
      <c r="B526">
        <v>7.2</v>
      </c>
    </row>
    <row r="527" spans="1:2" x14ac:dyDescent="0.45">
      <c r="A527">
        <v>91</v>
      </c>
      <c r="B527">
        <v>6.4</v>
      </c>
    </row>
    <row r="528" spans="1:2" x14ac:dyDescent="0.45">
      <c r="A528">
        <v>128</v>
      </c>
      <c r="B528">
        <v>6.1</v>
      </c>
    </row>
    <row r="529" spans="1:2" x14ac:dyDescent="0.45">
      <c r="A529">
        <v>98</v>
      </c>
      <c r="B529">
        <v>5.9</v>
      </c>
    </row>
    <row r="530" spans="1:2" x14ac:dyDescent="0.45">
      <c r="A530">
        <v>134</v>
      </c>
      <c r="B530">
        <v>6</v>
      </c>
    </row>
    <row r="531" spans="1:2" x14ac:dyDescent="0.45">
      <c r="A531">
        <v>97</v>
      </c>
      <c r="B531">
        <v>6.3</v>
      </c>
    </row>
    <row r="532" spans="1:2" x14ac:dyDescent="0.45">
      <c r="A532">
        <v>112</v>
      </c>
      <c r="B532">
        <v>5.6</v>
      </c>
    </row>
    <row r="533" spans="1:2" x14ac:dyDescent="0.45">
      <c r="A533">
        <v>153</v>
      </c>
      <c r="B533">
        <v>6.4</v>
      </c>
    </row>
    <row r="534" spans="1:2" x14ac:dyDescent="0.45">
      <c r="A534">
        <v>110</v>
      </c>
      <c r="B534">
        <v>7.1</v>
      </c>
    </row>
    <row r="535" spans="1:2" x14ac:dyDescent="0.45">
      <c r="A535">
        <v>122</v>
      </c>
      <c r="B535">
        <v>6.6</v>
      </c>
    </row>
    <row r="536" spans="1:2" x14ac:dyDescent="0.45">
      <c r="A536">
        <v>87</v>
      </c>
      <c r="B536">
        <v>4.5999999999999996</v>
      </c>
    </row>
    <row r="537" spans="1:2" x14ac:dyDescent="0.45">
      <c r="A537">
        <v>178</v>
      </c>
      <c r="B537">
        <v>8.4</v>
      </c>
    </row>
    <row r="538" spans="1:2" x14ac:dyDescent="0.45">
      <c r="A538">
        <v>125</v>
      </c>
      <c r="B538">
        <v>7.1</v>
      </c>
    </row>
    <row r="539" spans="1:2" x14ac:dyDescent="0.45">
      <c r="A539">
        <v>87</v>
      </c>
      <c r="B539">
        <v>7.4</v>
      </c>
    </row>
    <row r="540" spans="1:2" x14ac:dyDescent="0.45">
      <c r="A540">
        <v>152</v>
      </c>
      <c r="B540">
        <v>6.9</v>
      </c>
    </row>
    <row r="541" spans="1:2" x14ac:dyDescent="0.45">
      <c r="A541">
        <v>116</v>
      </c>
      <c r="B541">
        <v>4.5</v>
      </c>
    </row>
    <row r="542" spans="1:2" x14ac:dyDescent="0.45">
      <c r="A542">
        <v>109</v>
      </c>
      <c r="B542">
        <v>7.1</v>
      </c>
    </row>
    <row r="543" spans="1:2" x14ac:dyDescent="0.45">
      <c r="A543">
        <v>108</v>
      </c>
      <c r="B543">
        <v>6.5</v>
      </c>
    </row>
    <row r="544" spans="1:2" x14ac:dyDescent="0.45">
      <c r="A544">
        <v>85</v>
      </c>
      <c r="B544">
        <v>5.3</v>
      </c>
    </row>
    <row r="545" spans="1:2" x14ac:dyDescent="0.45">
      <c r="A545">
        <v>106</v>
      </c>
      <c r="B545">
        <v>6.7</v>
      </c>
    </row>
    <row r="546" spans="1:2" x14ac:dyDescent="0.45">
      <c r="A546">
        <v>93</v>
      </c>
      <c r="B546">
        <v>7.2</v>
      </c>
    </row>
    <row r="547" spans="1:2" x14ac:dyDescent="0.45">
      <c r="A547">
        <v>117</v>
      </c>
      <c r="B547">
        <v>7.2</v>
      </c>
    </row>
    <row r="548" spans="1:2" x14ac:dyDescent="0.45">
      <c r="A548">
        <v>116</v>
      </c>
      <c r="B548">
        <v>5.5</v>
      </c>
    </row>
    <row r="549" spans="1:2" x14ac:dyDescent="0.45">
      <c r="A549">
        <v>132</v>
      </c>
      <c r="B549">
        <v>5.8</v>
      </c>
    </row>
    <row r="550" spans="1:2" x14ac:dyDescent="0.45">
      <c r="A550">
        <v>92</v>
      </c>
      <c r="B550">
        <v>6</v>
      </c>
    </row>
    <row r="551" spans="1:2" x14ac:dyDescent="0.45">
      <c r="A551">
        <v>139</v>
      </c>
      <c r="B551">
        <v>6.6</v>
      </c>
    </row>
    <row r="552" spans="1:2" x14ac:dyDescent="0.45">
      <c r="A552">
        <v>153</v>
      </c>
      <c r="B552">
        <v>8.3000000000000007</v>
      </c>
    </row>
    <row r="553" spans="1:2" x14ac:dyDescent="0.45">
      <c r="A553">
        <v>142</v>
      </c>
      <c r="B553">
        <v>6.7</v>
      </c>
    </row>
    <row r="554" spans="1:2" x14ac:dyDescent="0.45">
      <c r="A554">
        <v>124</v>
      </c>
      <c r="B554">
        <v>7.1</v>
      </c>
    </row>
    <row r="555" spans="1:2" x14ac:dyDescent="0.45">
      <c r="A555">
        <v>117</v>
      </c>
      <c r="B555">
        <v>6</v>
      </c>
    </row>
    <row r="556" spans="1:2" x14ac:dyDescent="0.45">
      <c r="A556">
        <v>141</v>
      </c>
      <c r="B556">
        <v>6.9</v>
      </c>
    </row>
    <row r="557" spans="1:2" x14ac:dyDescent="0.45">
      <c r="A557">
        <v>110</v>
      </c>
      <c r="B557">
        <v>5.6</v>
      </c>
    </row>
    <row r="558" spans="1:2" x14ac:dyDescent="0.45">
      <c r="A558">
        <v>109</v>
      </c>
      <c r="B558">
        <v>5.6</v>
      </c>
    </row>
    <row r="559" spans="1:2" x14ac:dyDescent="0.45">
      <c r="A559">
        <v>88</v>
      </c>
      <c r="B559">
        <v>4.5</v>
      </c>
    </row>
    <row r="560" spans="1:2" x14ac:dyDescent="0.45">
      <c r="A560">
        <v>124</v>
      </c>
      <c r="B560">
        <v>7.1</v>
      </c>
    </row>
    <row r="561" spans="1:2" x14ac:dyDescent="0.45">
      <c r="A561">
        <v>119</v>
      </c>
      <c r="B561">
        <v>6.5</v>
      </c>
    </row>
    <row r="562" spans="1:2" x14ac:dyDescent="0.45">
      <c r="A562">
        <v>103</v>
      </c>
      <c r="B562">
        <v>6.4</v>
      </c>
    </row>
    <row r="563" spans="1:2" x14ac:dyDescent="0.45">
      <c r="A563">
        <v>116</v>
      </c>
      <c r="B563">
        <v>5.8</v>
      </c>
    </row>
    <row r="564" spans="1:2" x14ac:dyDescent="0.45">
      <c r="A564">
        <v>125</v>
      </c>
      <c r="B564">
        <v>8</v>
      </c>
    </row>
    <row r="565" spans="1:2" x14ac:dyDescent="0.45">
      <c r="A565">
        <v>125</v>
      </c>
      <c r="B565">
        <v>6.2</v>
      </c>
    </row>
    <row r="566" spans="1:2" x14ac:dyDescent="0.45">
      <c r="A566">
        <v>146</v>
      </c>
      <c r="B566">
        <v>7.2</v>
      </c>
    </row>
    <row r="567" spans="1:2" x14ac:dyDescent="0.45">
      <c r="A567">
        <v>118</v>
      </c>
      <c r="B567">
        <v>6.1</v>
      </c>
    </row>
    <row r="568" spans="1:2" x14ac:dyDescent="0.45">
      <c r="A568">
        <v>171</v>
      </c>
      <c r="B568">
        <v>7.6</v>
      </c>
    </row>
    <row r="569" spans="1:2" x14ac:dyDescent="0.45">
      <c r="A569">
        <v>136</v>
      </c>
      <c r="B569">
        <v>6.3</v>
      </c>
    </row>
    <row r="570" spans="1:2" x14ac:dyDescent="0.45">
      <c r="A570">
        <v>92</v>
      </c>
      <c r="B570">
        <v>6.3</v>
      </c>
    </row>
    <row r="571" spans="1:2" x14ac:dyDescent="0.45">
      <c r="A571">
        <v>116</v>
      </c>
      <c r="B571">
        <v>6.3</v>
      </c>
    </row>
    <row r="572" spans="1:2" x14ac:dyDescent="0.45">
      <c r="A572">
        <v>127</v>
      </c>
      <c r="B572">
        <v>7.7</v>
      </c>
    </row>
    <row r="573" spans="1:2" x14ac:dyDescent="0.45">
      <c r="A573">
        <v>136</v>
      </c>
      <c r="B573">
        <v>7</v>
      </c>
    </row>
    <row r="574" spans="1:2" x14ac:dyDescent="0.45">
      <c r="A574">
        <v>111</v>
      </c>
      <c r="B574">
        <v>5.3</v>
      </c>
    </row>
    <row r="575" spans="1:2" x14ac:dyDescent="0.45">
      <c r="A575">
        <v>116</v>
      </c>
      <c r="B575">
        <v>5.6</v>
      </c>
    </row>
    <row r="576" spans="1:2" x14ac:dyDescent="0.45">
      <c r="A576">
        <v>113</v>
      </c>
      <c r="B576">
        <v>5.2</v>
      </c>
    </row>
    <row r="577" spans="1:2" x14ac:dyDescent="0.45">
      <c r="A577">
        <v>97</v>
      </c>
      <c r="B577">
        <v>5.4</v>
      </c>
    </row>
    <row r="578" spans="1:2" x14ac:dyDescent="0.45">
      <c r="A578">
        <v>88</v>
      </c>
      <c r="B578">
        <v>6.4</v>
      </c>
    </row>
    <row r="579" spans="1:2" x14ac:dyDescent="0.45">
      <c r="A579">
        <v>136</v>
      </c>
      <c r="B579">
        <v>5.9</v>
      </c>
    </row>
    <row r="580" spans="1:2" x14ac:dyDescent="0.45">
      <c r="A580">
        <v>125</v>
      </c>
      <c r="B580">
        <v>6.3</v>
      </c>
    </row>
    <row r="581" spans="1:2" x14ac:dyDescent="0.45">
      <c r="A581">
        <v>116</v>
      </c>
      <c r="B581">
        <v>6.5</v>
      </c>
    </row>
    <row r="582" spans="1:2" x14ac:dyDescent="0.45">
      <c r="A582">
        <v>97</v>
      </c>
      <c r="B582">
        <v>5.8</v>
      </c>
    </row>
    <row r="583" spans="1:2" x14ac:dyDescent="0.45">
      <c r="A583">
        <v>95</v>
      </c>
      <c r="B583">
        <v>6.2</v>
      </c>
    </row>
    <row r="584" spans="1:2" x14ac:dyDescent="0.45">
      <c r="A584">
        <v>88</v>
      </c>
      <c r="B584">
        <v>5.6</v>
      </c>
    </row>
    <row r="585" spans="1:2" x14ac:dyDescent="0.45">
      <c r="A585">
        <v>133</v>
      </c>
      <c r="B585">
        <v>5.4</v>
      </c>
    </row>
    <row r="586" spans="1:2" x14ac:dyDescent="0.45">
      <c r="A586">
        <v>106</v>
      </c>
      <c r="B586">
        <v>6.1</v>
      </c>
    </row>
    <row r="587" spans="1:2" x14ac:dyDescent="0.45">
      <c r="A587">
        <v>116</v>
      </c>
      <c r="B587">
        <v>4.2</v>
      </c>
    </row>
    <row r="588" spans="1:2" x14ac:dyDescent="0.45">
      <c r="A588">
        <v>115</v>
      </c>
      <c r="B588">
        <v>6.7</v>
      </c>
    </row>
    <row r="589" spans="1:2" x14ac:dyDescent="0.45">
      <c r="A589">
        <v>99</v>
      </c>
      <c r="B589">
        <v>4.2</v>
      </c>
    </row>
    <row r="590" spans="1:2" x14ac:dyDescent="0.45">
      <c r="A590">
        <v>124</v>
      </c>
      <c r="B590">
        <v>6.4</v>
      </c>
    </row>
    <row r="591" spans="1:2" x14ac:dyDescent="0.45">
      <c r="A591">
        <v>124</v>
      </c>
      <c r="B591">
        <v>4.9000000000000004</v>
      </c>
    </row>
    <row r="592" spans="1:2" x14ac:dyDescent="0.45">
      <c r="A592">
        <v>124</v>
      </c>
      <c r="B592">
        <v>6.8</v>
      </c>
    </row>
    <row r="593" spans="1:2" x14ac:dyDescent="0.45">
      <c r="A593">
        <v>87</v>
      </c>
      <c r="B593">
        <v>7.7</v>
      </c>
    </row>
    <row r="594" spans="1:2" x14ac:dyDescent="0.45">
      <c r="A594">
        <v>105</v>
      </c>
      <c r="B594">
        <v>5.6</v>
      </c>
    </row>
    <row r="595" spans="1:2" x14ac:dyDescent="0.45">
      <c r="A595">
        <v>125</v>
      </c>
      <c r="B595">
        <v>6.4</v>
      </c>
    </row>
    <row r="596" spans="1:2" x14ac:dyDescent="0.45">
      <c r="A596">
        <v>141</v>
      </c>
      <c r="B596">
        <v>7.2</v>
      </c>
    </row>
    <row r="597" spans="1:2" x14ac:dyDescent="0.45">
      <c r="A597">
        <v>121</v>
      </c>
      <c r="B597">
        <v>6</v>
      </c>
    </row>
    <row r="598" spans="1:2" x14ac:dyDescent="0.45">
      <c r="A598">
        <v>111</v>
      </c>
      <c r="B598">
        <v>5.9</v>
      </c>
    </row>
    <row r="599" spans="1:2" x14ac:dyDescent="0.45">
      <c r="A599">
        <v>157</v>
      </c>
      <c r="B599">
        <v>7.9</v>
      </c>
    </row>
    <row r="600" spans="1:2" x14ac:dyDescent="0.45">
      <c r="A600">
        <v>128</v>
      </c>
      <c r="B600">
        <v>7.1</v>
      </c>
    </row>
    <row r="601" spans="1:2" x14ac:dyDescent="0.45">
      <c r="A601">
        <v>105</v>
      </c>
      <c r="B601">
        <v>5.9</v>
      </c>
    </row>
    <row r="602" spans="1:2" x14ac:dyDescent="0.45">
      <c r="A602">
        <v>113</v>
      </c>
      <c r="B602">
        <v>6.2</v>
      </c>
    </row>
    <row r="603" spans="1:2" x14ac:dyDescent="0.45">
      <c r="A603">
        <v>121</v>
      </c>
      <c r="B603">
        <v>7</v>
      </c>
    </row>
    <row r="604" spans="1:2" x14ac:dyDescent="0.45">
      <c r="A604">
        <v>102</v>
      </c>
      <c r="B604">
        <v>5.4</v>
      </c>
    </row>
    <row r="605" spans="1:2" x14ac:dyDescent="0.45">
      <c r="A605">
        <v>169</v>
      </c>
      <c r="B605">
        <v>8.6</v>
      </c>
    </row>
    <row r="606" spans="1:2" x14ac:dyDescent="0.45">
      <c r="A606">
        <v>132</v>
      </c>
      <c r="B606">
        <v>6.5</v>
      </c>
    </row>
    <row r="607" spans="1:2" x14ac:dyDescent="0.45">
      <c r="A607">
        <v>127</v>
      </c>
      <c r="B607">
        <v>6.4</v>
      </c>
    </row>
    <row r="608" spans="1:2" x14ac:dyDescent="0.45">
      <c r="A608">
        <v>103</v>
      </c>
      <c r="B608">
        <v>7.6</v>
      </c>
    </row>
    <row r="609" spans="1:2" x14ac:dyDescent="0.45">
      <c r="A609">
        <v>136</v>
      </c>
      <c r="B609">
        <v>5.5</v>
      </c>
    </row>
    <row r="610" spans="1:2" x14ac:dyDescent="0.45">
      <c r="A610">
        <v>150</v>
      </c>
      <c r="B610">
        <v>7.4</v>
      </c>
    </row>
    <row r="611" spans="1:2" x14ac:dyDescent="0.45">
      <c r="A611">
        <v>136</v>
      </c>
      <c r="B611">
        <v>8.6999999999999993</v>
      </c>
    </row>
    <row r="612" spans="1:2" x14ac:dyDescent="0.45">
      <c r="A612">
        <v>140</v>
      </c>
      <c r="B612">
        <v>7.6</v>
      </c>
    </row>
    <row r="613" spans="1:2" x14ac:dyDescent="0.45">
      <c r="A613">
        <v>104</v>
      </c>
      <c r="B613">
        <v>5.5</v>
      </c>
    </row>
    <row r="614" spans="1:2" x14ac:dyDescent="0.45">
      <c r="A614">
        <v>158</v>
      </c>
      <c r="B614">
        <v>7.6</v>
      </c>
    </row>
    <row r="615" spans="1:2" x14ac:dyDescent="0.45">
      <c r="A615">
        <v>119</v>
      </c>
      <c r="B615">
        <v>6.5</v>
      </c>
    </row>
    <row r="616" spans="1:2" x14ac:dyDescent="0.45">
      <c r="A616">
        <v>106</v>
      </c>
      <c r="B616">
        <v>6.9</v>
      </c>
    </row>
    <row r="617" spans="1:2" x14ac:dyDescent="0.45">
      <c r="A617">
        <v>136</v>
      </c>
      <c r="B617">
        <v>6.7</v>
      </c>
    </row>
    <row r="618" spans="1:2" x14ac:dyDescent="0.45">
      <c r="A618">
        <v>95</v>
      </c>
      <c r="B618">
        <v>6.6</v>
      </c>
    </row>
    <row r="619" spans="1:2" x14ac:dyDescent="0.45">
      <c r="A619">
        <v>137</v>
      </c>
      <c r="B619">
        <v>7.2</v>
      </c>
    </row>
    <row r="620" spans="1:2" x14ac:dyDescent="0.45">
      <c r="A620">
        <v>130</v>
      </c>
      <c r="B620">
        <v>6.4</v>
      </c>
    </row>
    <row r="621" spans="1:2" x14ac:dyDescent="0.45">
      <c r="A621">
        <v>124</v>
      </c>
      <c r="B621">
        <v>6.4</v>
      </c>
    </row>
    <row r="622" spans="1:2" x14ac:dyDescent="0.45">
      <c r="A622">
        <v>108</v>
      </c>
      <c r="B622">
        <v>6</v>
      </c>
    </row>
    <row r="623" spans="1:2" x14ac:dyDescent="0.45">
      <c r="A623">
        <v>104</v>
      </c>
      <c r="B623">
        <v>6.1</v>
      </c>
    </row>
    <row r="624" spans="1:2" x14ac:dyDescent="0.45">
      <c r="A624">
        <v>129</v>
      </c>
      <c r="B624">
        <v>6</v>
      </c>
    </row>
    <row r="625" spans="1:2" x14ac:dyDescent="0.45">
      <c r="A625">
        <v>117</v>
      </c>
      <c r="B625">
        <v>6.4</v>
      </c>
    </row>
    <row r="626" spans="1:2" x14ac:dyDescent="0.45">
      <c r="A626">
        <v>99</v>
      </c>
      <c r="B626">
        <v>6.4</v>
      </c>
    </row>
    <row r="627" spans="1:2" x14ac:dyDescent="0.45">
      <c r="A627">
        <v>159</v>
      </c>
      <c r="B627">
        <v>7.3</v>
      </c>
    </row>
    <row r="628" spans="1:2" x14ac:dyDescent="0.45">
      <c r="A628">
        <v>118</v>
      </c>
      <c r="B628">
        <v>5.2</v>
      </c>
    </row>
    <row r="629" spans="1:2" x14ac:dyDescent="0.45">
      <c r="A629">
        <v>105</v>
      </c>
      <c r="B629">
        <v>6.6</v>
      </c>
    </row>
    <row r="630" spans="1:2" x14ac:dyDescent="0.45">
      <c r="A630">
        <v>103</v>
      </c>
      <c r="B630">
        <v>6.3</v>
      </c>
    </row>
    <row r="631" spans="1:2" x14ac:dyDescent="0.45">
      <c r="A631">
        <v>122</v>
      </c>
      <c r="B631">
        <v>5.9</v>
      </c>
    </row>
    <row r="632" spans="1:2" x14ac:dyDescent="0.45">
      <c r="A632">
        <v>143</v>
      </c>
      <c r="B632">
        <v>6.7</v>
      </c>
    </row>
    <row r="633" spans="1:2" x14ac:dyDescent="0.45">
      <c r="A633">
        <v>96</v>
      </c>
      <c r="B633">
        <v>5.4</v>
      </c>
    </row>
    <row r="634" spans="1:2" x14ac:dyDescent="0.45">
      <c r="A634">
        <v>111</v>
      </c>
      <c r="B634">
        <v>6.4</v>
      </c>
    </row>
    <row r="635" spans="1:2" x14ac:dyDescent="0.45">
      <c r="A635">
        <v>121</v>
      </c>
      <c r="B635">
        <v>6.7</v>
      </c>
    </row>
    <row r="636" spans="1:2" x14ac:dyDescent="0.45">
      <c r="A636">
        <v>135</v>
      </c>
      <c r="B636">
        <v>6.2</v>
      </c>
    </row>
    <row r="637" spans="1:2" x14ac:dyDescent="0.45">
      <c r="A637">
        <v>101</v>
      </c>
      <c r="B637">
        <v>6.1</v>
      </c>
    </row>
    <row r="638" spans="1:2" x14ac:dyDescent="0.45">
      <c r="A638">
        <v>151</v>
      </c>
      <c r="B638">
        <v>8.8000000000000007</v>
      </c>
    </row>
    <row r="639" spans="1:2" x14ac:dyDescent="0.45">
      <c r="A639">
        <v>131</v>
      </c>
      <c r="B639">
        <v>7.1</v>
      </c>
    </row>
    <row r="640" spans="1:2" x14ac:dyDescent="0.45">
      <c r="A640">
        <v>100</v>
      </c>
      <c r="B640">
        <v>5.7</v>
      </c>
    </row>
    <row r="641" spans="1:2" x14ac:dyDescent="0.45">
      <c r="A641">
        <v>105</v>
      </c>
      <c r="B641">
        <v>5</v>
      </c>
    </row>
    <row r="642" spans="1:2" x14ac:dyDescent="0.45">
      <c r="A642">
        <v>92</v>
      </c>
      <c r="B642">
        <v>5.0999999999999996</v>
      </c>
    </row>
    <row r="643" spans="1:2" x14ac:dyDescent="0.45">
      <c r="A643">
        <v>130</v>
      </c>
      <c r="B643">
        <v>6.9</v>
      </c>
    </row>
    <row r="644" spans="1:2" x14ac:dyDescent="0.45">
      <c r="A644">
        <v>100</v>
      </c>
      <c r="B644">
        <v>4.8</v>
      </c>
    </row>
    <row r="645" spans="1:2" x14ac:dyDescent="0.45">
      <c r="A645">
        <v>102</v>
      </c>
      <c r="B645">
        <v>6.5</v>
      </c>
    </row>
    <row r="646" spans="1:2" x14ac:dyDescent="0.45">
      <c r="A646">
        <v>133</v>
      </c>
      <c r="B646">
        <v>5.0999999999999996</v>
      </c>
    </row>
    <row r="647" spans="1:2" x14ac:dyDescent="0.45">
      <c r="A647">
        <v>121</v>
      </c>
      <c r="B647">
        <v>7.1</v>
      </c>
    </row>
    <row r="648" spans="1:2" x14ac:dyDescent="0.45">
      <c r="A648">
        <v>147</v>
      </c>
      <c r="B648">
        <v>7.5</v>
      </c>
    </row>
    <row r="649" spans="1:2" x14ac:dyDescent="0.45">
      <c r="A649">
        <v>94</v>
      </c>
      <c r="B649">
        <v>6.2</v>
      </c>
    </row>
    <row r="650" spans="1:2" x14ac:dyDescent="0.45">
      <c r="A650">
        <v>94</v>
      </c>
      <c r="B650">
        <v>6.3</v>
      </c>
    </row>
    <row r="651" spans="1:2" x14ac:dyDescent="0.45">
      <c r="A651">
        <v>127</v>
      </c>
      <c r="B651">
        <v>8.1</v>
      </c>
    </row>
    <row r="652" spans="1:2" x14ac:dyDescent="0.45">
      <c r="A652">
        <v>212</v>
      </c>
      <c r="B652">
        <v>6.6</v>
      </c>
    </row>
    <row r="653" spans="1:2" x14ac:dyDescent="0.45">
      <c r="A653">
        <v>141</v>
      </c>
      <c r="B653">
        <v>6.9</v>
      </c>
    </row>
    <row r="654" spans="1:2" x14ac:dyDescent="0.45">
      <c r="A654">
        <v>103</v>
      </c>
      <c r="B654">
        <v>6.1</v>
      </c>
    </row>
    <row r="655" spans="1:2" x14ac:dyDescent="0.45">
      <c r="A655">
        <v>98</v>
      </c>
      <c r="B655">
        <v>4.3</v>
      </c>
    </row>
    <row r="656" spans="1:2" x14ac:dyDescent="0.45">
      <c r="A656">
        <v>116</v>
      </c>
      <c r="B656">
        <v>6.6</v>
      </c>
    </row>
    <row r="657" spans="1:2" x14ac:dyDescent="0.45">
      <c r="A657">
        <v>114</v>
      </c>
      <c r="B657">
        <v>6.8</v>
      </c>
    </row>
    <row r="658" spans="1:2" x14ac:dyDescent="0.45">
      <c r="A658">
        <v>125</v>
      </c>
      <c r="B658">
        <v>5.9</v>
      </c>
    </row>
    <row r="659" spans="1:2" x14ac:dyDescent="0.45">
      <c r="A659">
        <v>187</v>
      </c>
      <c r="B659">
        <v>7.9</v>
      </c>
    </row>
    <row r="660" spans="1:2" x14ac:dyDescent="0.45">
      <c r="A660">
        <v>93</v>
      </c>
      <c r="B660">
        <v>6.3</v>
      </c>
    </row>
    <row r="661" spans="1:2" x14ac:dyDescent="0.45">
      <c r="A661">
        <v>95</v>
      </c>
      <c r="B661">
        <v>5.5</v>
      </c>
    </row>
    <row r="662" spans="1:2" x14ac:dyDescent="0.45">
      <c r="A662">
        <v>117</v>
      </c>
      <c r="B662">
        <v>7.7</v>
      </c>
    </row>
    <row r="663" spans="1:2" x14ac:dyDescent="0.45">
      <c r="A663">
        <v>106</v>
      </c>
      <c r="B663">
        <v>6.3</v>
      </c>
    </row>
    <row r="664" spans="1:2" x14ac:dyDescent="0.45">
      <c r="A664">
        <v>115</v>
      </c>
      <c r="B664">
        <v>7.1</v>
      </c>
    </row>
    <row r="665" spans="1:2" x14ac:dyDescent="0.45">
      <c r="A665">
        <v>189</v>
      </c>
      <c r="B665">
        <v>8.5</v>
      </c>
    </row>
    <row r="666" spans="1:2" x14ac:dyDescent="0.45">
      <c r="A666">
        <v>81</v>
      </c>
      <c r="B666">
        <v>5.8</v>
      </c>
    </row>
    <row r="667" spans="1:2" x14ac:dyDescent="0.45">
      <c r="A667">
        <v>149</v>
      </c>
      <c r="B667">
        <v>8.1</v>
      </c>
    </row>
    <row r="668" spans="1:2" x14ac:dyDescent="0.45">
      <c r="A668">
        <v>119</v>
      </c>
      <c r="B668">
        <v>7.9</v>
      </c>
    </row>
    <row r="669" spans="1:2" x14ac:dyDescent="0.45">
      <c r="A669">
        <v>130</v>
      </c>
      <c r="B669">
        <v>7.2</v>
      </c>
    </row>
    <row r="670" spans="1:2" x14ac:dyDescent="0.45">
      <c r="A670">
        <v>116</v>
      </c>
      <c r="B670">
        <v>6.3</v>
      </c>
    </row>
    <row r="671" spans="1:2" x14ac:dyDescent="0.45">
      <c r="A671">
        <v>103</v>
      </c>
      <c r="B671">
        <v>8.1</v>
      </c>
    </row>
    <row r="672" spans="1:2" x14ac:dyDescent="0.45">
      <c r="A672">
        <v>99</v>
      </c>
      <c r="B672">
        <v>7</v>
      </c>
    </row>
    <row r="673" spans="1:2" x14ac:dyDescent="0.45">
      <c r="A673">
        <v>92</v>
      </c>
      <c r="B673">
        <v>5.5</v>
      </c>
    </row>
    <row r="674" spans="1:2" x14ac:dyDescent="0.45">
      <c r="A674">
        <v>109</v>
      </c>
      <c r="B674">
        <v>6.7</v>
      </c>
    </row>
    <row r="675" spans="1:2" x14ac:dyDescent="0.45">
      <c r="A675">
        <v>87</v>
      </c>
      <c r="B675">
        <v>5.2</v>
      </c>
    </row>
    <row r="676" spans="1:2" x14ac:dyDescent="0.45">
      <c r="A676">
        <v>111</v>
      </c>
      <c r="B676">
        <v>7</v>
      </c>
    </row>
    <row r="677" spans="1:2" x14ac:dyDescent="0.45">
      <c r="A677">
        <v>101</v>
      </c>
      <c r="B677">
        <v>6.1</v>
      </c>
    </row>
    <row r="678" spans="1:2" x14ac:dyDescent="0.45">
      <c r="A678">
        <v>83</v>
      </c>
      <c r="B678">
        <v>6.6</v>
      </c>
    </row>
    <row r="679" spans="1:2" x14ac:dyDescent="0.45">
      <c r="A679">
        <v>113</v>
      </c>
      <c r="B679">
        <v>5.5</v>
      </c>
    </row>
    <row r="680" spans="1:2" x14ac:dyDescent="0.45">
      <c r="A680">
        <v>107</v>
      </c>
      <c r="B680">
        <v>5.9</v>
      </c>
    </row>
    <row r="681" spans="1:2" x14ac:dyDescent="0.45">
      <c r="A681">
        <v>94</v>
      </c>
      <c r="B681">
        <v>5.4</v>
      </c>
    </row>
    <row r="682" spans="1:2" x14ac:dyDescent="0.45">
      <c r="A682">
        <v>132</v>
      </c>
      <c r="B682">
        <v>6.4</v>
      </c>
    </row>
    <row r="683" spans="1:2" x14ac:dyDescent="0.45">
      <c r="A683">
        <v>140</v>
      </c>
      <c r="B683">
        <v>5.7</v>
      </c>
    </row>
    <row r="684" spans="1:2" x14ac:dyDescent="0.45">
      <c r="A684">
        <v>125</v>
      </c>
      <c r="B684">
        <v>6.7</v>
      </c>
    </row>
    <row r="685" spans="1:2" x14ac:dyDescent="0.45">
      <c r="A685">
        <v>111</v>
      </c>
      <c r="B685">
        <v>7.1</v>
      </c>
    </row>
    <row r="686" spans="1:2" x14ac:dyDescent="0.45">
      <c r="A686">
        <v>156</v>
      </c>
      <c r="B686">
        <v>6.8</v>
      </c>
    </row>
    <row r="687" spans="1:2" x14ac:dyDescent="0.45">
      <c r="A687">
        <v>170</v>
      </c>
      <c r="B687">
        <v>6.5</v>
      </c>
    </row>
    <row r="688" spans="1:2" x14ac:dyDescent="0.45">
      <c r="A688">
        <v>120</v>
      </c>
      <c r="B688">
        <v>7.6</v>
      </c>
    </row>
    <row r="689" spans="1:2" x14ac:dyDescent="0.45">
      <c r="A689">
        <v>100</v>
      </c>
      <c r="B689">
        <v>5.5</v>
      </c>
    </row>
    <row r="690" spans="1:2" x14ac:dyDescent="0.45">
      <c r="A690">
        <v>115</v>
      </c>
      <c r="B690">
        <v>6.5</v>
      </c>
    </row>
    <row r="691" spans="1:2" x14ac:dyDescent="0.45">
      <c r="A691">
        <v>130</v>
      </c>
      <c r="B691">
        <v>7</v>
      </c>
    </row>
    <row r="692" spans="1:2" x14ac:dyDescent="0.45">
      <c r="A692">
        <v>105</v>
      </c>
      <c r="B692">
        <v>5.8</v>
      </c>
    </row>
    <row r="693" spans="1:2" x14ac:dyDescent="0.45">
      <c r="A693">
        <v>111</v>
      </c>
      <c r="B693">
        <v>7.3</v>
      </c>
    </row>
    <row r="694" spans="1:2" x14ac:dyDescent="0.45">
      <c r="A694">
        <v>106</v>
      </c>
      <c r="B694">
        <v>6.6</v>
      </c>
    </row>
    <row r="695" spans="1:2" x14ac:dyDescent="0.45">
      <c r="A695">
        <v>89</v>
      </c>
      <c r="B695">
        <v>4.4000000000000004</v>
      </c>
    </row>
    <row r="696" spans="1:2" x14ac:dyDescent="0.45">
      <c r="A696">
        <v>100</v>
      </c>
      <c r="B696">
        <v>7.7</v>
      </c>
    </row>
    <row r="697" spans="1:2" x14ac:dyDescent="0.45">
      <c r="A697">
        <v>91</v>
      </c>
      <c r="B697">
        <v>5</v>
      </c>
    </row>
    <row r="698" spans="1:2" x14ac:dyDescent="0.45">
      <c r="A698">
        <v>146</v>
      </c>
      <c r="B698">
        <v>7.7</v>
      </c>
    </row>
    <row r="699" spans="1:2" x14ac:dyDescent="0.45">
      <c r="A699">
        <v>98</v>
      </c>
      <c r="B699">
        <v>4.4000000000000004</v>
      </c>
    </row>
    <row r="700" spans="1:2" x14ac:dyDescent="0.45">
      <c r="A700">
        <v>101</v>
      </c>
      <c r="B700">
        <v>6.1</v>
      </c>
    </row>
    <row r="701" spans="1:2" x14ac:dyDescent="0.45">
      <c r="A701">
        <v>94</v>
      </c>
      <c r="B701">
        <v>5.4</v>
      </c>
    </row>
    <row r="702" spans="1:2" x14ac:dyDescent="0.45">
      <c r="A702">
        <v>132</v>
      </c>
      <c r="B702">
        <v>6.8</v>
      </c>
    </row>
    <row r="703" spans="1:2" x14ac:dyDescent="0.45">
      <c r="A703">
        <v>115</v>
      </c>
      <c r="B703">
        <v>6.5</v>
      </c>
    </row>
    <row r="704" spans="1:2" x14ac:dyDescent="0.45">
      <c r="A704">
        <v>92</v>
      </c>
      <c r="B704">
        <v>7</v>
      </c>
    </row>
    <row r="705" spans="1:2" x14ac:dyDescent="0.45">
      <c r="A705">
        <v>124</v>
      </c>
      <c r="B705">
        <v>6.3</v>
      </c>
    </row>
    <row r="706" spans="1:2" x14ac:dyDescent="0.45">
      <c r="A706">
        <v>119</v>
      </c>
      <c r="B706">
        <v>6.3</v>
      </c>
    </row>
    <row r="707" spans="1:2" x14ac:dyDescent="0.45">
      <c r="A707">
        <v>124</v>
      </c>
      <c r="B707">
        <v>6.1</v>
      </c>
    </row>
    <row r="708" spans="1:2" x14ac:dyDescent="0.45">
      <c r="A708">
        <v>93</v>
      </c>
      <c r="B708">
        <v>6.1</v>
      </c>
    </row>
    <row r="709" spans="1:2" x14ac:dyDescent="0.45">
      <c r="A709">
        <v>98</v>
      </c>
      <c r="B709">
        <v>5.3</v>
      </c>
    </row>
    <row r="710" spans="1:2" x14ac:dyDescent="0.45">
      <c r="A710">
        <v>92</v>
      </c>
      <c r="B710">
        <v>5.4</v>
      </c>
    </row>
    <row r="711" spans="1:2" x14ac:dyDescent="0.45">
      <c r="A711">
        <v>105</v>
      </c>
      <c r="B711">
        <v>6.2</v>
      </c>
    </row>
    <row r="712" spans="1:2" x14ac:dyDescent="0.45">
      <c r="A712">
        <v>124</v>
      </c>
      <c r="B712">
        <v>6.6</v>
      </c>
    </row>
    <row r="713" spans="1:2" x14ac:dyDescent="0.45">
      <c r="A713">
        <v>99</v>
      </c>
      <c r="B713">
        <v>5.9</v>
      </c>
    </row>
    <row r="714" spans="1:2" x14ac:dyDescent="0.45">
      <c r="A714">
        <v>116</v>
      </c>
      <c r="B714">
        <v>6.3</v>
      </c>
    </row>
    <row r="715" spans="1:2" x14ac:dyDescent="0.45">
      <c r="A715">
        <v>124</v>
      </c>
      <c r="B715">
        <v>7.2</v>
      </c>
    </row>
    <row r="716" spans="1:2" x14ac:dyDescent="0.45">
      <c r="A716">
        <v>96</v>
      </c>
      <c r="B716">
        <v>6.8</v>
      </c>
    </row>
    <row r="717" spans="1:2" x14ac:dyDescent="0.45">
      <c r="A717">
        <v>104</v>
      </c>
      <c r="B717">
        <v>6.1</v>
      </c>
    </row>
    <row r="718" spans="1:2" x14ac:dyDescent="0.45">
      <c r="A718">
        <v>100</v>
      </c>
      <c r="B718">
        <v>7.8</v>
      </c>
    </row>
    <row r="719" spans="1:2" x14ac:dyDescent="0.45">
      <c r="A719">
        <v>115</v>
      </c>
      <c r="B719">
        <v>5</v>
      </c>
    </row>
    <row r="720" spans="1:2" x14ac:dyDescent="0.45">
      <c r="A720">
        <v>101</v>
      </c>
      <c r="B720">
        <v>6.2</v>
      </c>
    </row>
    <row r="721" spans="1:2" x14ac:dyDescent="0.45">
      <c r="A721">
        <v>113</v>
      </c>
      <c r="B721">
        <v>6.7</v>
      </c>
    </row>
    <row r="722" spans="1:2" x14ac:dyDescent="0.45">
      <c r="A722">
        <v>100</v>
      </c>
      <c r="B722">
        <v>4.9000000000000004</v>
      </c>
    </row>
    <row r="723" spans="1:2" x14ac:dyDescent="0.45">
      <c r="A723">
        <v>134</v>
      </c>
      <c r="B723">
        <v>7.4</v>
      </c>
    </row>
    <row r="724" spans="1:2" x14ac:dyDescent="0.45">
      <c r="A724">
        <v>125</v>
      </c>
      <c r="B724">
        <v>6.2</v>
      </c>
    </row>
    <row r="725" spans="1:2" x14ac:dyDescent="0.45">
      <c r="A725">
        <v>94</v>
      </c>
      <c r="B725">
        <v>4.9000000000000004</v>
      </c>
    </row>
    <row r="726" spans="1:2" x14ac:dyDescent="0.45">
      <c r="A726">
        <v>107</v>
      </c>
      <c r="B726">
        <v>6.1</v>
      </c>
    </row>
    <row r="727" spans="1:2" x14ac:dyDescent="0.45">
      <c r="A727">
        <v>91</v>
      </c>
      <c r="B727">
        <v>6.1</v>
      </c>
    </row>
    <row r="728" spans="1:2" x14ac:dyDescent="0.45">
      <c r="A728">
        <v>116</v>
      </c>
      <c r="B728">
        <v>6.4</v>
      </c>
    </row>
    <row r="729" spans="1:2" x14ac:dyDescent="0.45">
      <c r="A729">
        <v>100</v>
      </c>
      <c r="B729">
        <v>6.3</v>
      </c>
    </row>
    <row r="730" spans="1:2" x14ac:dyDescent="0.45">
      <c r="A730">
        <v>117</v>
      </c>
      <c r="B730">
        <v>6.6</v>
      </c>
    </row>
    <row r="731" spans="1:2" x14ac:dyDescent="0.45">
      <c r="A731">
        <v>110</v>
      </c>
      <c r="B731">
        <v>5.7</v>
      </c>
    </row>
    <row r="732" spans="1:2" x14ac:dyDescent="0.45">
      <c r="A732">
        <v>96</v>
      </c>
      <c r="B732">
        <v>5.9</v>
      </c>
    </row>
    <row r="733" spans="1:2" x14ac:dyDescent="0.45">
      <c r="A733">
        <v>101</v>
      </c>
      <c r="B733">
        <v>6</v>
      </c>
    </row>
    <row r="734" spans="1:2" x14ac:dyDescent="0.45">
      <c r="A734">
        <v>111</v>
      </c>
      <c r="B734">
        <v>6.1</v>
      </c>
    </row>
    <row r="735" spans="1:2" x14ac:dyDescent="0.45">
      <c r="A735">
        <v>117</v>
      </c>
      <c r="B735">
        <v>6.7</v>
      </c>
    </row>
    <row r="736" spans="1:2" x14ac:dyDescent="0.45">
      <c r="A736">
        <v>126</v>
      </c>
      <c r="B736">
        <v>6.7</v>
      </c>
    </row>
    <row r="737" spans="1:2" x14ac:dyDescent="0.45">
      <c r="A737">
        <v>152</v>
      </c>
      <c r="B737">
        <v>7.9</v>
      </c>
    </row>
    <row r="738" spans="1:2" x14ac:dyDescent="0.45">
      <c r="A738">
        <v>101</v>
      </c>
      <c r="B738">
        <v>4.3</v>
      </c>
    </row>
    <row r="739" spans="1:2" x14ac:dyDescent="0.45">
      <c r="A739">
        <v>87</v>
      </c>
      <c r="B739">
        <v>5.7</v>
      </c>
    </row>
    <row r="740" spans="1:2" x14ac:dyDescent="0.45">
      <c r="A740">
        <v>85</v>
      </c>
      <c r="B740">
        <v>6.7</v>
      </c>
    </row>
    <row r="741" spans="1:2" x14ac:dyDescent="0.45">
      <c r="A741">
        <v>130</v>
      </c>
      <c r="B741">
        <v>6.7</v>
      </c>
    </row>
    <row r="742" spans="1:2" x14ac:dyDescent="0.45">
      <c r="A742">
        <v>104</v>
      </c>
      <c r="B742">
        <v>6.1</v>
      </c>
    </row>
    <row r="743" spans="1:2" x14ac:dyDescent="0.45">
      <c r="A743">
        <v>121</v>
      </c>
      <c r="B743">
        <v>5.6</v>
      </c>
    </row>
    <row r="744" spans="1:2" x14ac:dyDescent="0.45">
      <c r="A744">
        <v>140</v>
      </c>
      <c r="B744">
        <v>6.6</v>
      </c>
    </row>
    <row r="745" spans="1:2" x14ac:dyDescent="0.45">
      <c r="A745">
        <v>131</v>
      </c>
      <c r="B745">
        <v>6.9</v>
      </c>
    </row>
    <row r="746" spans="1:2" x14ac:dyDescent="0.45">
      <c r="A746">
        <v>91</v>
      </c>
      <c r="B746">
        <v>4.8</v>
      </c>
    </row>
    <row r="747" spans="1:2" x14ac:dyDescent="0.45">
      <c r="A747">
        <v>118</v>
      </c>
      <c r="B747">
        <v>6.2</v>
      </c>
    </row>
    <row r="748" spans="1:2" x14ac:dyDescent="0.45">
      <c r="A748">
        <v>130</v>
      </c>
      <c r="B748">
        <v>6</v>
      </c>
    </row>
    <row r="749" spans="1:2" x14ac:dyDescent="0.45">
      <c r="A749">
        <v>90</v>
      </c>
      <c r="B749">
        <v>4.9000000000000004</v>
      </c>
    </row>
    <row r="750" spans="1:2" x14ac:dyDescent="0.45">
      <c r="A750">
        <v>103</v>
      </c>
      <c r="B750">
        <v>5.6</v>
      </c>
    </row>
    <row r="751" spans="1:2" x14ac:dyDescent="0.45">
      <c r="A751">
        <v>122</v>
      </c>
      <c r="B751">
        <v>6.1</v>
      </c>
    </row>
    <row r="752" spans="1:2" x14ac:dyDescent="0.45">
      <c r="A752">
        <v>106</v>
      </c>
      <c r="B752">
        <v>6.1</v>
      </c>
    </row>
    <row r="753" spans="1:2" x14ac:dyDescent="0.45">
      <c r="A753">
        <v>103</v>
      </c>
      <c r="B753">
        <v>4.8</v>
      </c>
    </row>
    <row r="754" spans="1:2" x14ac:dyDescent="0.45">
      <c r="A754">
        <v>107</v>
      </c>
      <c r="B754">
        <v>5.5</v>
      </c>
    </row>
    <row r="755" spans="1:2" x14ac:dyDescent="0.45">
      <c r="A755">
        <v>127</v>
      </c>
      <c r="B755">
        <v>6.5</v>
      </c>
    </row>
    <row r="756" spans="1:2" x14ac:dyDescent="0.45">
      <c r="A756">
        <v>132</v>
      </c>
      <c r="B756">
        <v>6.7</v>
      </c>
    </row>
    <row r="757" spans="1:2" x14ac:dyDescent="0.45">
      <c r="A757">
        <v>108</v>
      </c>
      <c r="B757">
        <v>8.1</v>
      </c>
    </row>
    <row r="758" spans="1:2" x14ac:dyDescent="0.45">
      <c r="A758">
        <v>114</v>
      </c>
      <c r="B758">
        <v>4.9000000000000004</v>
      </c>
    </row>
    <row r="759" spans="1:2" x14ac:dyDescent="0.45">
      <c r="A759">
        <v>133</v>
      </c>
      <c r="B759">
        <v>7.3</v>
      </c>
    </row>
    <row r="760" spans="1:2" x14ac:dyDescent="0.45">
      <c r="A760">
        <v>103</v>
      </c>
      <c r="B760">
        <v>6.4</v>
      </c>
    </row>
    <row r="761" spans="1:2" x14ac:dyDescent="0.45">
      <c r="A761">
        <v>95</v>
      </c>
      <c r="B761">
        <v>6.7</v>
      </c>
    </row>
    <row r="762" spans="1:2" x14ac:dyDescent="0.45">
      <c r="A762">
        <v>87</v>
      </c>
      <c r="B762">
        <v>5.7</v>
      </c>
    </row>
    <row r="763" spans="1:2" x14ac:dyDescent="0.45">
      <c r="A763">
        <v>114</v>
      </c>
      <c r="B763">
        <v>6</v>
      </c>
    </row>
    <row r="764" spans="1:2" x14ac:dyDescent="0.45">
      <c r="A764">
        <v>103</v>
      </c>
      <c r="B764">
        <v>4.7</v>
      </c>
    </row>
    <row r="765" spans="1:2" x14ac:dyDescent="0.45">
      <c r="A765">
        <v>125</v>
      </c>
      <c r="B765">
        <v>6.3</v>
      </c>
    </row>
    <row r="766" spans="1:2" x14ac:dyDescent="0.45">
      <c r="A766">
        <v>97</v>
      </c>
      <c r="B766">
        <v>5.9</v>
      </c>
    </row>
    <row r="767" spans="1:2" x14ac:dyDescent="0.45">
      <c r="A767">
        <v>125</v>
      </c>
      <c r="B767">
        <v>5.9</v>
      </c>
    </row>
    <row r="768" spans="1:2" x14ac:dyDescent="0.45">
      <c r="A768">
        <v>136</v>
      </c>
      <c r="B768">
        <v>7.5</v>
      </c>
    </row>
    <row r="769" spans="1:2" x14ac:dyDescent="0.45">
      <c r="A769">
        <v>116</v>
      </c>
      <c r="B769">
        <v>5.6</v>
      </c>
    </row>
    <row r="770" spans="1:2" x14ac:dyDescent="0.45">
      <c r="A770">
        <v>103</v>
      </c>
      <c r="B770">
        <v>6.4</v>
      </c>
    </row>
    <row r="771" spans="1:2" x14ac:dyDescent="0.45">
      <c r="A771">
        <v>97</v>
      </c>
      <c r="B771">
        <v>6.3</v>
      </c>
    </row>
    <row r="772" spans="1:2" x14ac:dyDescent="0.45">
      <c r="A772">
        <v>96</v>
      </c>
      <c r="B772">
        <v>4.3</v>
      </c>
    </row>
    <row r="773" spans="1:2" x14ac:dyDescent="0.45">
      <c r="A773">
        <v>131</v>
      </c>
      <c r="B773">
        <v>5.9</v>
      </c>
    </row>
    <row r="774" spans="1:2" x14ac:dyDescent="0.45">
      <c r="A774">
        <v>95</v>
      </c>
      <c r="B774">
        <v>5.5</v>
      </c>
    </row>
    <row r="775" spans="1:2" x14ac:dyDescent="0.45">
      <c r="A775">
        <v>86</v>
      </c>
      <c r="B775">
        <v>6.2</v>
      </c>
    </row>
    <row r="776" spans="1:2" x14ac:dyDescent="0.45">
      <c r="A776">
        <v>142</v>
      </c>
      <c r="B776">
        <v>8.8000000000000007</v>
      </c>
    </row>
    <row r="777" spans="1:2" x14ac:dyDescent="0.45">
      <c r="A777">
        <v>92</v>
      </c>
      <c r="B777">
        <v>5.2</v>
      </c>
    </row>
    <row r="778" spans="1:2" x14ac:dyDescent="0.45">
      <c r="A778">
        <v>108</v>
      </c>
      <c r="B778">
        <v>7</v>
      </c>
    </row>
    <row r="779" spans="1:2" x14ac:dyDescent="0.45">
      <c r="A779">
        <v>84</v>
      </c>
      <c r="B779">
        <v>6.6</v>
      </c>
    </row>
    <row r="780" spans="1:2" x14ac:dyDescent="0.45">
      <c r="A780">
        <v>188</v>
      </c>
      <c r="B780">
        <v>7.3</v>
      </c>
    </row>
    <row r="781" spans="1:2" x14ac:dyDescent="0.45">
      <c r="A781">
        <v>95</v>
      </c>
      <c r="B781">
        <v>5.6</v>
      </c>
    </row>
    <row r="782" spans="1:2" x14ac:dyDescent="0.45">
      <c r="A782">
        <v>118</v>
      </c>
      <c r="B782">
        <v>6.6</v>
      </c>
    </row>
    <row r="783" spans="1:2" x14ac:dyDescent="0.45">
      <c r="A783">
        <v>92</v>
      </c>
      <c r="B783">
        <v>5.4</v>
      </c>
    </row>
    <row r="784" spans="1:2" x14ac:dyDescent="0.45">
      <c r="A784">
        <v>74</v>
      </c>
      <c r="B784">
        <v>6.3</v>
      </c>
    </row>
    <row r="785" spans="1:2" x14ac:dyDescent="0.45">
      <c r="A785">
        <v>134</v>
      </c>
      <c r="B785">
        <v>7.9</v>
      </c>
    </row>
    <row r="786" spans="1:2" x14ac:dyDescent="0.45">
      <c r="A786">
        <v>101</v>
      </c>
      <c r="B786">
        <v>6.3</v>
      </c>
    </row>
    <row r="787" spans="1:2" x14ac:dyDescent="0.45">
      <c r="A787">
        <v>100</v>
      </c>
      <c r="B787">
        <v>6</v>
      </c>
    </row>
    <row r="788" spans="1:2" x14ac:dyDescent="0.45">
      <c r="A788">
        <v>132</v>
      </c>
      <c r="B788">
        <v>7.2</v>
      </c>
    </row>
    <row r="789" spans="1:2" x14ac:dyDescent="0.45">
      <c r="A789">
        <v>105</v>
      </c>
      <c r="B789">
        <v>5.0999999999999996</v>
      </c>
    </row>
    <row r="790" spans="1:2" x14ac:dyDescent="0.45">
      <c r="A790">
        <v>123</v>
      </c>
      <c r="B790">
        <v>7.3</v>
      </c>
    </row>
    <row r="791" spans="1:2" x14ac:dyDescent="0.45">
      <c r="A791">
        <v>117</v>
      </c>
      <c r="B791">
        <v>8</v>
      </c>
    </row>
    <row r="792" spans="1:2" x14ac:dyDescent="0.45">
      <c r="A792">
        <v>98</v>
      </c>
      <c r="B792">
        <v>6.2</v>
      </c>
    </row>
    <row r="793" spans="1:2" x14ac:dyDescent="0.45">
      <c r="A793">
        <v>128</v>
      </c>
      <c r="B793">
        <v>6</v>
      </c>
    </row>
    <row r="794" spans="1:2" x14ac:dyDescent="0.45">
      <c r="A794">
        <v>114</v>
      </c>
      <c r="B794">
        <v>6.7</v>
      </c>
    </row>
    <row r="795" spans="1:2" x14ac:dyDescent="0.45">
      <c r="A795">
        <v>111</v>
      </c>
      <c r="B795">
        <v>8.1</v>
      </c>
    </row>
    <row r="796" spans="1:2" x14ac:dyDescent="0.45">
      <c r="A796">
        <v>85</v>
      </c>
      <c r="B796">
        <v>6.4</v>
      </c>
    </row>
    <row r="797" spans="1:2" x14ac:dyDescent="0.45">
      <c r="A797">
        <v>137</v>
      </c>
      <c r="B797">
        <v>8</v>
      </c>
    </row>
    <row r="798" spans="1:2" x14ac:dyDescent="0.45">
      <c r="A798">
        <v>97</v>
      </c>
      <c r="B798">
        <v>6.3</v>
      </c>
    </row>
    <row r="799" spans="1:2" x14ac:dyDescent="0.45">
      <c r="A799">
        <v>104</v>
      </c>
      <c r="B799">
        <v>6.4</v>
      </c>
    </row>
    <row r="800" spans="1:2" x14ac:dyDescent="0.45">
      <c r="A800">
        <v>110</v>
      </c>
      <c r="B800">
        <v>6.6</v>
      </c>
    </row>
    <row r="801" spans="1:2" x14ac:dyDescent="0.45">
      <c r="A801">
        <v>133</v>
      </c>
      <c r="B801">
        <v>6.4</v>
      </c>
    </row>
    <row r="802" spans="1:2" x14ac:dyDescent="0.45">
      <c r="A802">
        <v>94</v>
      </c>
      <c r="B802">
        <v>6</v>
      </c>
    </row>
    <row r="803" spans="1:2" x14ac:dyDescent="0.45">
      <c r="A803">
        <v>104</v>
      </c>
      <c r="B803">
        <v>6.6</v>
      </c>
    </row>
    <row r="804" spans="1:2" x14ac:dyDescent="0.45">
      <c r="A804">
        <v>91</v>
      </c>
      <c r="B804">
        <v>5.9</v>
      </c>
    </row>
    <row r="805" spans="1:2" x14ac:dyDescent="0.45">
      <c r="A805">
        <v>145</v>
      </c>
      <c r="B805">
        <v>6.4</v>
      </c>
    </row>
    <row r="806" spans="1:2" x14ac:dyDescent="0.45">
      <c r="A806">
        <v>135</v>
      </c>
      <c r="B806">
        <v>6.3</v>
      </c>
    </row>
    <row r="807" spans="1:2" x14ac:dyDescent="0.45">
      <c r="A807">
        <v>122</v>
      </c>
      <c r="B807">
        <v>7.3</v>
      </c>
    </row>
    <row r="808" spans="1:2" x14ac:dyDescent="0.45">
      <c r="A808">
        <v>110</v>
      </c>
      <c r="B808">
        <v>6.8</v>
      </c>
    </row>
    <row r="809" spans="1:2" x14ac:dyDescent="0.45">
      <c r="A809">
        <v>95</v>
      </c>
      <c r="B809">
        <v>7.2</v>
      </c>
    </row>
    <row r="810" spans="1:2" x14ac:dyDescent="0.45">
      <c r="A810">
        <v>102</v>
      </c>
      <c r="B810">
        <v>5.7</v>
      </c>
    </row>
    <row r="811" spans="1:2" x14ac:dyDescent="0.45">
      <c r="A811">
        <v>94</v>
      </c>
      <c r="B811">
        <v>6</v>
      </c>
    </row>
    <row r="812" spans="1:2" x14ac:dyDescent="0.45">
      <c r="A812">
        <v>126</v>
      </c>
      <c r="B812">
        <v>6.5</v>
      </c>
    </row>
    <row r="813" spans="1:2" x14ac:dyDescent="0.45">
      <c r="A813">
        <v>118</v>
      </c>
      <c r="B813">
        <v>5.8</v>
      </c>
    </row>
    <row r="814" spans="1:2" x14ac:dyDescent="0.45">
      <c r="A814">
        <v>99</v>
      </c>
      <c r="B814">
        <v>5.8</v>
      </c>
    </row>
    <row r="815" spans="1:2" x14ac:dyDescent="0.45">
      <c r="A815">
        <v>88</v>
      </c>
      <c r="B815">
        <v>6.7</v>
      </c>
    </row>
    <row r="816" spans="1:2" x14ac:dyDescent="0.45">
      <c r="A816">
        <v>141</v>
      </c>
      <c r="B816">
        <v>7.8</v>
      </c>
    </row>
    <row r="817" spans="1:2" x14ac:dyDescent="0.45">
      <c r="A817">
        <v>107</v>
      </c>
      <c r="B817">
        <v>5.6</v>
      </c>
    </row>
    <row r="818" spans="1:2" x14ac:dyDescent="0.45">
      <c r="A818">
        <v>116</v>
      </c>
      <c r="B818">
        <v>5.8</v>
      </c>
    </row>
    <row r="819" spans="1:2" x14ac:dyDescent="0.45">
      <c r="A819">
        <v>143</v>
      </c>
      <c r="B819">
        <v>7.4</v>
      </c>
    </row>
    <row r="820" spans="1:2" x14ac:dyDescent="0.45">
      <c r="A820">
        <v>114</v>
      </c>
      <c r="B820">
        <v>6.9</v>
      </c>
    </row>
    <row r="821" spans="1:2" x14ac:dyDescent="0.45">
      <c r="A821">
        <v>93</v>
      </c>
      <c r="B821">
        <v>5.5</v>
      </c>
    </row>
    <row r="822" spans="1:2" x14ac:dyDescent="0.45">
      <c r="A822">
        <v>280</v>
      </c>
      <c r="B822">
        <v>6.3</v>
      </c>
    </row>
    <row r="823" spans="1:2" x14ac:dyDescent="0.45">
      <c r="A823">
        <v>100</v>
      </c>
      <c r="B823">
        <v>4.7</v>
      </c>
    </row>
    <row r="824" spans="1:2" x14ac:dyDescent="0.45">
      <c r="A824">
        <v>107</v>
      </c>
      <c r="B824">
        <v>5.6</v>
      </c>
    </row>
    <row r="825" spans="1:2" x14ac:dyDescent="0.45">
      <c r="A825">
        <v>119</v>
      </c>
      <c r="B825">
        <v>6.4</v>
      </c>
    </row>
    <row r="826" spans="1:2" x14ac:dyDescent="0.45">
      <c r="A826">
        <v>95</v>
      </c>
      <c r="B826">
        <v>4.2</v>
      </c>
    </row>
    <row r="827" spans="1:2" x14ac:dyDescent="0.45">
      <c r="A827">
        <v>119</v>
      </c>
      <c r="B827">
        <v>6.4</v>
      </c>
    </row>
    <row r="828" spans="1:2" x14ac:dyDescent="0.45">
      <c r="A828">
        <v>133</v>
      </c>
      <c r="B828">
        <v>7.7</v>
      </c>
    </row>
    <row r="829" spans="1:2" x14ac:dyDescent="0.45">
      <c r="A829">
        <v>117</v>
      </c>
      <c r="B829">
        <v>6.7</v>
      </c>
    </row>
    <row r="830" spans="1:2" x14ac:dyDescent="0.45">
      <c r="A830">
        <v>123</v>
      </c>
      <c r="B830">
        <v>7.7</v>
      </c>
    </row>
    <row r="831" spans="1:2" x14ac:dyDescent="0.45">
      <c r="A831">
        <v>92</v>
      </c>
      <c r="B831">
        <v>5.7</v>
      </c>
    </row>
    <row r="832" spans="1:2" x14ac:dyDescent="0.45">
      <c r="A832">
        <v>170</v>
      </c>
      <c r="B832">
        <v>7.6</v>
      </c>
    </row>
    <row r="833" spans="1:2" x14ac:dyDescent="0.45">
      <c r="A833">
        <v>123</v>
      </c>
      <c r="B833">
        <v>6.4</v>
      </c>
    </row>
    <row r="834" spans="1:2" x14ac:dyDescent="0.45">
      <c r="A834">
        <v>110</v>
      </c>
      <c r="B834">
        <v>5.6</v>
      </c>
    </row>
    <row r="835" spans="1:2" x14ac:dyDescent="0.45">
      <c r="A835">
        <v>116</v>
      </c>
      <c r="B835">
        <v>6.8</v>
      </c>
    </row>
    <row r="836" spans="1:2" x14ac:dyDescent="0.45">
      <c r="A836">
        <v>128</v>
      </c>
      <c r="B836">
        <v>6.2</v>
      </c>
    </row>
    <row r="837" spans="1:2" x14ac:dyDescent="0.45">
      <c r="A837">
        <v>99</v>
      </c>
      <c r="B837">
        <v>5.9</v>
      </c>
    </row>
    <row r="838" spans="1:2" x14ac:dyDescent="0.45">
      <c r="A838">
        <v>94</v>
      </c>
      <c r="B838">
        <v>7.1</v>
      </c>
    </row>
    <row r="839" spans="1:2" x14ac:dyDescent="0.45">
      <c r="A839">
        <v>127</v>
      </c>
      <c r="B839">
        <v>7.6</v>
      </c>
    </row>
    <row r="840" spans="1:2" x14ac:dyDescent="0.45">
      <c r="A840">
        <v>89</v>
      </c>
      <c r="B840">
        <v>5.5</v>
      </c>
    </row>
    <row r="841" spans="1:2" x14ac:dyDescent="0.45">
      <c r="A841">
        <v>123</v>
      </c>
      <c r="B841">
        <v>7</v>
      </c>
    </row>
    <row r="842" spans="1:2" x14ac:dyDescent="0.45">
      <c r="A842">
        <v>135</v>
      </c>
      <c r="B842">
        <v>7.1</v>
      </c>
    </row>
    <row r="843" spans="1:2" x14ac:dyDescent="0.45">
      <c r="A843">
        <v>118</v>
      </c>
      <c r="B843">
        <v>7.4</v>
      </c>
    </row>
    <row r="844" spans="1:2" x14ac:dyDescent="0.45">
      <c r="A844">
        <v>189</v>
      </c>
      <c r="B844">
        <v>7.6</v>
      </c>
    </row>
    <row r="845" spans="1:2" x14ac:dyDescent="0.45">
      <c r="A845">
        <v>172</v>
      </c>
      <c r="B845">
        <v>5.9</v>
      </c>
    </row>
    <row r="846" spans="1:2" x14ac:dyDescent="0.45">
      <c r="A846">
        <v>124</v>
      </c>
      <c r="B846">
        <v>5.9</v>
      </c>
    </row>
    <row r="847" spans="1:2" x14ac:dyDescent="0.45">
      <c r="A847">
        <v>141</v>
      </c>
      <c r="B847">
        <v>8</v>
      </c>
    </row>
    <row r="848" spans="1:2" x14ac:dyDescent="0.45">
      <c r="A848">
        <v>157</v>
      </c>
      <c r="B848">
        <v>7.4</v>
      </c>
    </row>
    <row r="849" spans="1:2" x14ac:dyDescent="0.45">
      <c r="A849">
        <v>106</v>
      </c>
      <c r="B849">
        <v>5.8</v>
      </c>
    </row>
    <row r="850" spans="1:2" x14ac:dyDescent="0.45">
      <c r="A850">
        <v>108</v>
      </c>
      <c r="B850">
        <v>6.3</v>
      </c>
    </row>
    <row r="851" spans="1:2" x14ac:dyDescent="0.45">
      <c r="A851">
        <v>125</v>
      </c>
      <c r="B851">
        <v>5.7</v>
      </c>
    </row>
    <row r="852" spans="1:2" x14ac:dyDescent="0.45">
      <c r="A852">
        <v>107</v>
      </c>
      <c r="B852">
        <v>5.0999999999999996</v>
      </c>
    </row>
    <row r="853" spans="1:2" x14ac:dyDescent="0.45">
      <c r="A853">
        <v>215</v>
      </c>
      <c r="B853">
        <v>7.6</v>
      </c>
    </row>
    <row r="854" spans="1:2" x14ac:dyDescent="0.45">
      <c r="A854">
        <v>118</v>
      </c>
      <c r="B854">
        <v>6.4</v>
      </c>
    </row>
    <row r="855" spans="1:2" x14ac:dyDescent="0.45">
      <c r="A855">
        <v>118</v>
      </c>
      <c r="B855">
        <v>7.4</v>
      </c>
    </row>
    <row r="856" spans="1:2" x14ac:dyDescent="0.45">
      <c r="A856">
        <v>178</v>
      </c>
      <c r="B856">
        <v>8.1999999999999993</v>
      </c>
    </row>
    <row r="857" spans="1:2" x14ac:dyDescent="0.45">
      <c r="A857">
        <v>92</v>
      </c>
      <c r="B857">
        <v>6.5</v>
      </c>
    </row>
    <row r="858" spans="1:2" x14ac:dyDescent="0.45">
      <c r="A858">
        <v>104</v>
      </c>
      <c r="B858">
        <v>5.5</v>
      </c>
    </row>
    <row r="859" spans="1:2" x14ac:dyDescent="0.45">
      <c r="A859">
        <v>116</v>
      </c>
      <c r="B859">
        <v>6.5</v>
      </c>
    </row>
    <row r="860" spans="1:2" x14ac:dyDescent="0.45">
      <c r="A860">
        <v>90</v>
      </c>
      <c r="B860">
        <v>5.6</v>
      </c>
    </row>
    <row r="861" spans="1:2" x14ac:dyDescent="0.45">
      <c r="A861">
        <v>130</v>
      </c>
      <c r="B861">
        <v>4.5999999999999996</v>
      </c>
    </row>
    <row r="862" spans="1:2" x14ac:dyDescent="0.45">
      <c r="A862">
        <v>90</v>
      </c>
      <c r="B862">
        <v>7.9</v>
      </c>
    </row>
    <row r="863" spans="1:2" x14ac:dyDescent="0.45">
      <c r="A863">
        <v>106</v>
      </c>
      <c r="B863">
        <v>7.1</v>
      </c>
    </row>
    <row r="864" spans="1:2" x14ac:dyDescent="0.45">
      <c r="A864">
        <v>155</v>
      </c>
      <c r="B864">
        <v>6.9</v>
      </c>
    </row>
    <row r="865" spans="1:2" x14ac:dyDescent="0.45">
      <c r="A865">
        <v>139</v>
      </c>
      <c r="B865">
        <v>7.3</v>
      </c>
    </row>
    <row r="866" spans="1:2" x14ac:dyDescent="0.45">
      <c r="A866">
        <v>112</v>
      </c>
      <c r="B866">
        <v>7</v>
      </c>
    </row>
    <row r="867" spans="1:2" x14ac:dyDescent="0.45">
      <c r="A867">
        <v>139</v>
      </c>
      <c r="B867">
        <v>7.7</v>
      </c>
    </row>
    <row r="868" spans="1:2" x14ac:dyDescent="0.45">
      <c r="A868">
        <v>115</v>
      </c>
      <c r="B868">
        <v>6.7</v>
      </c>
    </row>
    <row r="869" spans="1:2" x14ac:dyDescent="0.45">
      <c r="A869">
        <v>143</v>
      </c>
      <c r="B869">
        <v>6.3</v>
      </c>
    </row>
    <row r="870" spans="1:2" x14ac:dyDescent="0.45">
      <c r="A870">
        <v>96</v>
      </c>
      <c r="B870">
        <v>5.8</v>
      </c>
    </row>
    <row r="871" spans="1:2" x14ac:dyDescent="0.45">
      <c r="A871">
        <v>112</v>
      </c>
      <c r="B871">
        <v>7.1</v>
      </c>
    </row>
    <row r="872" spans="1:2" x14ac:dyDescent="0.45">
      <c r="A872">
        <v>131</v>
      </c>
      <c r="B872">
        <v>7.3</v>
      </c>
    </row>
    <row r="873" spans="1:2" x14ac:dyDescent="0.45">
      <c r="A873">
        <v>116</v>
      </c>
      <c r="B873">
        <v>6.4</v>
      </c>
    </row>
    <row r="874" spans="1:2" x14ac:dyDescent="0.45">
      <c r="A874">
        <v>112</v>
      </c>
      <c r="B874">
        <v>7.1</v>
      </c>
    </row>
    <row r="875" spans="1:2" x14ac:dyDescent="0.45">
      <c r="A875">
        <v>123</v>
      </c>
      <c r="B875">
        <v>7.6</v>
      </c>
    </row>
    <row r="876" spans="1:2" x14ac:dyDescent="0.45">
      <c r="A876">
        <v>104</v>
      </c>
      <c r="B876">
        <v>6.8</v>
      </c>
    </row>
    <row r="877" spans="1:2" x14ac:dyDescent="0.45">
      <c r="A877">
        <v>107</v>
      </c>
      <c r="B877">
        <v>6.6</v>
      </c>
    </row>
    <row r="878" spans="1:2" x14ac:dyDescent="0.45">
      <c r="A878">
        <v>124</v>
      </c>
      <c r="B878">
        <v>6.7</v>
      </c>
    </row>
    <row r="879" spans="1:2" x14ac:dyDescent="0.45">
      <c r="A879">
        <v>96</v>
      </c>
      <c r="B879">
        <v>6.1</v>
      </c>
    </row>
    <row r="880" spans="1:2" x14ac:dyDescent="0.45">
      <c r="A880">
        <v>125</v>
      </c>
      <c r="B880">
        <v>6</v>
      </c>
    </row>
    <row r="881" spans="1:2" x14ac:dyDescent="0.45">
      <c r="A881">
        <v>129</v>
      </c>
      <c r="B881">
        <v>7.6</v>
      </c>
    </row>
    <row r="882" spans="1:2" x14ac:dyDescent="0.45">
      <c r="A882">
        <v>90</v>
      </c>
      <c r="B882">
        <v>7.1</v>
      </c>
    </row>
    <row r="883" spans="1:2" x14ac:dyDescent="0.45">
      <c r="A883">
        <v>109</v>
      </c>
      <c r="B883">
        <v>5</v>
      </c>
    </row>
    <row r="884" spans="1:2" x14ac:dyDescent="0.45">
      <c r="A884">
        <v>121</v>
      </c>
      <c r="B884">
        <v>6.2</v>
      </c>
    </row>
    <row r="885" spans="1:2" x14ac:dyDescent="0.45">
      <c r="A885">
        <v>95</v>
      </c>
      <c r="B885">
        <v>5.6</v>
      </c>
    </row>
    <row r="886" spans="1:2" x14ac:dyDescent="0.45">
      <c r="A886">
        <v>118</v>
      </c>
      <c r="B886">
        <v>7.4</v>
      </c>
    </row>
    <row r="887" spans="1:2" x14ac:dyDescent="0.45">
      <c r="A887">
        <v>80</v>
      </c>
      <c r="B887">
        <v>5</v>
      </c>
    </row>
    <row r="888" spans="1:2" x14ac:dyDescent="0.45">
      <c r="A888">
        <v>99</v>
      </c>
      <c r="B888">
        <v>5.2</v>
      </c>
    </row>
    <row r="889" spans="1:2" x14ac:dyDescent="0.45">
      <c r="A889">
        <v>133</v>
      </c>
      <c r="B889">
        <v>7.6</v>
      </c>
    </row>
    <row r="890" spans="1:2" x14ac:dyDescent="0.45">
      <c r="A890">
        <v>127</v>
      </c>
      <c r="B890">
        <v>6.6</v>
      </c>
    </row>
    <row r="891" spans="1:2" x14ac:dyDescent="0.45">
      <c r="A891">
        <v>106</v>
      </c>
      <c r="B891">
        <v>7</v>
      </c>
    </row>
    <row r="892" spans="1:2" x14ac:dyDescent="0.45">
      <c r="A892">
        <v>98</v>
      </c>
      <c r="B892">
        <v>5.7</v>
      </c>
    </row>
    <row r="893" spans="1:2" x14ac:dyDescent="0.45">
      <c r="A893">
        <v>132</v>
      </c>
      <c r="B893">
        <v>8.1999999999999993</v>
      </c>
    </row>
    <row r="894" spans="1:2" x14ac:dyDescent="0.45">
      <c r="A894">
        <v>114</v>
      </c>
      <c r="B894">
        <v>6.2</v>
      </c>
    </row>
    <row r="895" spans="1:2" x14ac:dyDescent="0.45">
      <c r="A895">
        <v>78</v>
      </c>
      <c r="B895">
        <v>6.6</v>
      </c>
    </row>
    <row r="896" spans="1:2" x14ac:dyDescent="0.45">
      <c r="A896">
        <v>101</v>
      </c>
      <c r="B896">
        <v>4.7</v>
      </c>
    </row>
    <row r="897" spans="1:2" x14ac:dyDescent="0.45">
      <c r="A897">
        <v>113</v>
      </c>
      <c r="B897">
        <v>6.3</v>
      </c>
    </row>
    <row r="898" spans="1:2" x14ac:dyDescent="0.45">
      <c r="A898">
        <v>98</v>
      </c>
      <c r="B898">
        <v>6.1</v>
      </c>
    </row>
    <row r="899" spans="1:2" x14ac:dyDescent="0.45">
      <c r="A899">
        <v>124</v>
      </c>
      <c r="B899">
        <v>6.7</v>
      </c>
    </row>
    <row r="900" spans="1:2" x14ac:dyDescent="0.45">
      <c r="A900">
        <v>109</v>
      </c>
      <c r="B900">
        <v>6.1</v>
      </c>
    </row>
    <row r="901" spans="1:2" x14ac:dyDescent="0.45">
      <c r="A901">
        <v>128</v>
      </c>
      <c r="B901">
        <v>7</v>
      </c>
    </row>
    <row r="902" spans="1:2" x14ac:dyDescent="0.45">
      <c r="A902">
        <v>144</v>
      </c>
      <c r="B902">
        <v>7.4</v>
      </c>
    </row>
    <row r="903" spans="1:2" x14ac:dyDescent="0.45">
      <c r="A903">
        <v>95</v>
      </c>
      <c r="B903">
        <v>7.3</v>
      </c>
    </row>
    <row r="904" spans="1:2" x14ac:dyDescent="0.45">
      <c r="A904">
        <v>105</v>
      </c>
      <c r="B904">
        <v>5.8</v>
      </c>
    </row>
    <row r="905" spans="1:2" x14ac:dyDescent="0.45">
      <c r="A905">
        <v>121</v>
      </c>
      <c r="B905">
        <v>6.7</v>
      </c>
    </row>
    <row r="906" spans="1:2" x14ac:dyDescent="0.45">
      <c r="A906">
        <v>125</v>
      </c>
      <c r="B906">
        <v>5.8</v>
      </c>
    </row>
    <row r="907" spans="1:2" x14ac:dyDescent="0.45">
      <c r="A907">
        <v>129</v>
      </c>
      <c r="B907">
        <v>7.8</v>
      </c>
    </row>
    <row r="908" spans="1:2" x14ac:dyDescent="0.45">
      <c r="A908">
        <v>132</v>
      </c>
      <c r="B908">
        <v>6.6</v>
      </c>
    </row>
    <row r="909" spans="1:2" x14ac:dyDescent="0.45">
      <c r="A909">
        <v>118</v>
      </c>
      <c r="B909">
        <v>6.5</v>
      </c>
    </row>
    <row r="910" spans="1:2" x14ac:dyDescent="0.45">
      <c r="A910">
        <v>113</v>
      </c>
      <c r="B910">
        <v>6.7</v>
      </c>
    </row>
    <row r="911" spans="1:2" x14ac:dyDescent="0.45">
      <c r="A911">
        <v>140</v>
      </c>
      <c r="B911">
        <v>7.3</v>
      </c>
    </row>
    <row r="912" spans="1:2" x14ac:dyDescent="0.45">
      <c r="A912">
        <v>89</v>
      </c>
      <c r="B912">
        <v>5.8</v>
      </c>
    </row>
    <row r="913" spans="1:2" x14ac:dyDescent="0.45">
      <c r="A913">
        <v>104</v>
      </c>
      <c r="B913">
        <v>5.5</v>
      </c>
    </row>
    <row r="914" spans="1:2" x14ac:dyDescent="0.45">
      <c r="A914">
        <v>106</v>
      </c>
      <c r="B914">
        <v>6.3</v>
      </c>
    </row>
    <row r="915" spans="1:2" x14ac:dyDescent="0.45">
      <c r="A915">
        <v>141</v>
      </c>
      <c r="B915">
        <v>7.4</v>
      </c>
    </row>
    <row r="916" spans="1:2" x14ac:dyDescent="0.45">
      <c r="A916">
        <v>124</v>
      </c>
      <c r="B916">
        <v>5.9</v>
      </c>
    </row>
    <row r="917" spans="1:2" x14ac:dyDescent="0.45">
      <c r="A917">
        <v>98</v>
      </c>
      <c r="B917">
        <v>6.2</v>
      </c>
    </row>
    <row r="918" spans="1:2" x14ac:dyDescent="0.45">
      <c r="A918">
        <v>108</v>
      </c>
      <c r="B918">
        <v>5.9</v>
      </c>
    </row>
    <row r="919" spans="1:2" x14ac:dyDescent="0.45">
      <c r="A919">
        <v>114</v>
      </c>
      <c r="B919">
        <v>6.5</v>
      </c>
    </row>
    <row r="920" spans="1:2" x14ac:dyDescent="0.45">
      <c r="A920">
        <v>101</v>
      </c>
      <c r="B920">
        <v>4.4000000000000004</v>
      </c>
    </row>
    <row r="921" spans="1:2" x14ac:dyDescent="0.45">
      <c r="A921">
        <v>119</v>
      </c>
      <c r="B921">
        <v>6.6</v>
      </c>
    </row>
    <row r="922" spans="1:2" x14ac:dyDescent="0.45">
      <c r="A922">
        <v>119</v>
      </c>
      <c r="B922">
        <v>6</v>
      </c>
    </row>
    <row r="923" spans="1:2" x14ac:dyDescent="0.45">
      <c r="A923">
        <v>99</v>
      </c>
      <c r="B923">
        <v>6.4</v>
      </c>
    </row>
    <row r="924" spans="1:2" x14ac:dyDescent="0.45">
      <c r="A924">
        <v>137</v>
      </c>
      <c r="B924">
        <v>6.5</v>
      </c>
    </row>
    <row r="925" spans="1:2" x14ac:dyDescent="0.45">
      <c r="A925">
        <v>117</v>
      </c>
      <c r="B925">
        <v>4.3</v>
      </c>
    </row>
    <row r="926" spans="1:2" x14ac:dyDescent="0.45">
      <c r="A926">
        <v>87</v>
      </c>
      <c r="B926">
        <v>4.2</v>
      </c>
    </row>
    <row r="927" spans="1:2" x14ac:dyDescent="0.45">
      <c r="A927">
        <v>129</v>
      </c>
      <c r="B927">
        <v>6.5</v>
      </c>
    </row>
    <row r="928" spans="1:2" x14ac:dyDescent="0.45">
      <c r="A928">
        <v>115</v>
      </c>
      <c r="B928">
        <v>6.1</v>
      </c>
    </row>
    <row r="929" spans="1:2" x14ac:dyDescent="0.45">
      <c r="A929">
        <v>132</v>
      </c>
      <c r="B929">
        <v>6.3</v>
      </c>
    </row>
    <row r="930" spans="1:2" x14ac:dyDescent="0.45">
      <c r="A930">
        <v>131</v>
      </c>
      <c r="B930">
        <v>6.2</v>
      </c>
    </row>
    <row r="931" spans="1:2" x14ac:dyDescent="0.45">
      <c r="A931">
        <v>95</v>
      </c>
      <c r="B931">
        <v>5.9</v>
      </c>
    </row>
    <row r="932" spans="1:2" x14ac:dyDescent="0.45">
      <c r="A932">
        <v>125</v>
      </c>
      <c r="B932">
        <v>5.9</v>
      </c>
    </row>
    <row r="933" spans="1:2" x14ac:dyDescent="0.45">
      <c r="A933">
        <v>98</v>
      </c>
      <c r="B933">
        <v>6.5</v>
      </c>
    </row>
    <row r="934" spans="1:2" x14ac:dyDescent="0.45">
      <c r="A934">
        <v>110</v>
      </c>
      <c r="B934">
        <v>6.4</v>
      </c>
    </row>
    <row r="935" spans="1:2" x14ac:dyDescent="0.45">
      <c r="A935">
        <v>118</v>
      </c>
      <c r="B935">
        <v>6.5</v>
      </c>
    </row>
    <row r="936" spans="1:2" x14ac:dyDescent="0.45">
      <c r="A936">
        <v>101</v>
      </c>
      <c r="B936">
        <v>5.7</v>
      </c>
    </row>
    <row r="937" spans="1:2" x14ac:dyDescent="0.45">
      <c r="A937">
        <v>90</v>
      </c>
      <c r="B937">
        <v>8</v>
      </c>
    </row>
    <row r="938" spans="1:2" x14ac:dyDescent="0.45">
      <c r="A938">
        <v>119</v>
      </c>
      <c r="B938">
        <v>7.3</v>
      </c>
    </row>
    <row r="939" spans="1:2" x14ac:dyDescent="0.45">
      <c r="A939">
        <v>139</v>
      </c>
      <c r="B939">
        <v>6.7</v>
      </c>
    </row>
    <row r="940" spans="1:2" x14ac:dyDescent="0.45">
      <c r="A940">
        <v>130</v>
      </c>
      <c r="B940">
        <v>7.5</v>
      </c>
    </row>
    <row r="941" spans="1:2" x14ac:dyDescent="0.45">
      <c r="A941">
        <v>100</v>
      </c>
      <c r="B941">
        <v>5.4</v>
      </c>
    </row>
    <row r="942" spans="1:2" x14ac:dyDescent="0.45">
      <c r="A942">
        <v>114</v>
      </c>
      <c r="B942">
        <v>6.6</v>
      </c>
    </row>
    <row r="943" spans="1:2" x14ac:dyDescent="0.45">
      <c r="A943">
        <v>96</v>
      </c>
      <c r="B943">
        <v>7.7</v>
      </c>
    </row>
    <row r="944" spans="1:2" x14ac:dyDescent="0.45">
      <c r="A944">
        <v>110</v>
      </c>
      <c r="B944">
        <v>5.8</v>
      </c>
    </row>
    <row r="945" spans="1:2" x14ac:dyDescent="0.45">
      <c r="A945">
        <v>158</v>
      </c>
      <c r="B945">
        <v>6.4</v>
      </c>
    </row>
    <row r="946" spans="1:2" x14ac:dyDescent="0.45">
      <c r="A946">
        <v>102</v>
      </c>
      <c r="B946">
        <v>5.6</v>
      </c>
    </row>
    <row r="947" spans="1:2" x14ac:dyDescent="0.45">
      <c r="A947">
        <v>84</v>
      </c>
      <c r="B947">
        <v>6</v>
      </c>
    </row>
    <row r="948" spans="1:2" x14ac:dyDescent="0.45">
      <c r="A948">
        <v>115</v>
      </c>
      <c r="B948">
        <v>6.2</v>
      </c>
    </row>
    <row r="949" spans="1:2" x14ac:dyDescent="0.45">
      <c r="A949">
        <v>99</v>
      </c>
      <c r="B949">
        <v>5.9</v>
      </c>
    </row>
    <row r="950" spans="1:2" x14ac:dyDescent="0.45">
      <c r="A950">
        <v>135</v>
      </c>
      <c r="B950">
        <v>5.0999999999999996</v>
      </c>
    </row>
    <row r="951" spans="1:2" x14ac:dyDescent="0.45">
      <c r="A951">
        <v>108</v>
      </c>
      <c r="B951">
        <v>6.8</v>
      </c>
    </row>
    <row r="952" spans="1:2" x14ac:dyDescent="0.45">
      <c r="A952">
        <v>127</v>
      </c>
      <c r="B952">
        <v>6</v>
      </c>
    </row>
    <row r="953" spans="1:2" x14ac:dyDescent="0.45">
      <c r="A953">
        <v>107</v>
      </c>
      <c r="B953">
        <v>5.0999999999999996</v>
      </c>
    </row>
    <row r="954" spans="1:2" x14ac:dyDescent="0.45">
      <c r="A954">
        <v>95</v>
      </c>
      <c r="B954">
        <v>5.8</v>
      </c>
    </row>
    <row r="955" spans="1:2" x14ac:dyDescent="0.45">
      <c r="A955">
        <v>124</v>
      </c>
      <c r="B955">
        <v>6.2</v>
      </c>
    </row>
    <row r="956" spans="1:2" x14ac:dyDescent="0.45">
      <c r="A956">
        <v>109</v>
      </c>
      <c r="B956">
        <v>6.4</v>
      </c>
    </row>
    <row r="957" spans="1:2" x14ac:dyDescent="0.45">
      <c r="A957">
        <v>102</v>
      </c>
      <c r="B957">
        <v>4.8</v>
      </c>
    </row>
    <row r="958" spans="1:2" x14ac:dyDescent="0.45">
      <c r="A958">
        <v>88</v>
      </c>
      <c r="B958">
        <v>4.9000000000000004</v>
      </c>
    </row>
    <row r="959" spans="1:2" x14ac:dyDescent="0.45">
      <c r="A959">
        <v>87</v>
      </c>
      <c r="B959">
        <v>5.6</v>
      </c>
    </row>
    <row r="960" spans="1:2" x14ac:dyDescent="0.45">
      <c r="A960">
        <v>104</v>
      </c>
      <c r="B960">
        <v>5.5</v>
      </c>
    </row>
    <row r="961" spans="1:2" x14ac:dyDescent="0.45">
      <c r="A961">
        <v>85</v>
      </c>
      <c r="B961">
        <v>5.9</v>
      </c>
    </row>
    <row r="962" spans="1:2" x14ac:dyDescent="0.45">
      <c r="A962">
        <v>104</v>
      </c>
      <c r="B962">
        <v>6.3</v>
      </c>
    </row>
    <row r="963" spans="1:2" x14ac:dyDescent="0.45">
      <c r="A963">
        <v>190</v>
      </c>
      <c r="B963">
        <v>7.6</v>
      </c>
    </row>
    <row r="964" spans="1:2" x14ac:dyDescent="0.45">
      <c r="A964">
        <v>127</v>
      </c>
      <c r="B964">
        <v>8.3000000000000007</v>
      </c>
    </row>
    <row r="965" spans="1:2" x14ac:dyDescent="0.45">
      <c r="A965">
        <v>120</v>
      </c>
      <c r="B965">
        <v>6.9</v>
      </c>
    </row>
    <row r="966" spans="1:2" x14ac:dyDescent="0.45">
      <c r="A966">
        <v>118</v>
      </c>
      <c r="B966">
        <v>6.7</v>
      </c>
    </row>
    <row r="967" spans="1:2" x14ac:dyDescent="0.45">
      <c r="A967">
        <v>112</v>
      </c>
      <c r="B967">
        <v>6.8</v>
      </c>
    </row>
    <row r="968" spans="1:2" x14ac:dyDescent="0.45">
      <c r="A968">
        <v>114</v>
      </c>
      <c r="B968">
        <v>7.1</v>
      </c>
    </row>
    <row r="969" spans="1:2" x14ac:dyDescent="0.45">
      <c r="A969">
        <v>137</v>
      </c>
      <c r="B969">
        <v>6.4</v>
      </c>
    </row>
    <row r="970" spans="1:2" x14ac:dyDescent="0.45">
      <c r="A970">
        <v>112</v>
      </c>
      <c r="B970">
        <v>6.4</v>
      </c>
    </row>
    <row r="971" spans="1:2" x14ac:dyDescent="0.45">
      <c r="A971">
        <v>120</v>
      </c>
      <c r="B971">
        <v>7.4</v>
      </c>
    </row>
    <row r="972" spans="1:2" x14ac:dyDescent="0.45">
      <c r="A972">
        <v>123</v>
      </c>
      <c r="B972">
        <v>6.4</v>
      </c>
    </row>
    <row r="973" spans="1:2" x14ac:dyDescent="0.45">
      <c r="A973">
        <v>93</v>
      </c>
      <c r="B973">
        <v>6</v>
      </c>
    </row>
    <row r="974" spans="1:2" x14ac:dyDescent="0.45">
      <c r="A974">
        <v>123</v>
      </c>
      <c r="B974">
        <v>6.5</v>
      </c>
    </row>
    <row r="975" spans="1:2" x14ac:dyDescent="0.45">
      <c r="A975">
        <v>122</v>
      </c>
      <c r="B975">
        <v>7.8</v>
      </c>
    </row>
    <row r="976" spans="1:2" x14ac:dyDescent="0.45">
      <c r="A976">
        <v>115</v>
      </c>
      <c r="B976">
        <v>6</v>
      </c>
    </row>
    <row r="977" spans="1:2" x14ac:dyDescent="0.45">
      <c r="A977">
        <v>123</v>
      </c>
      <c r="B977">
        <v>7</v>
      </c>
    </row>
    <row r="978" spans="1:2" x14ac:dyDescent="0.45">
      <c r="A978">
        <v>96</v>
      </c>
      <c r="B978">
        <v>6</v>
      </c>
    </row>
    <row r="979" spans="1:2" x14ac:dyDescent="0.45">
      <c r="A979">
        <v>105</v>
      </c>
      <c r="B979">
        <v>6.1</v>
      </c>
    </row>
    <row r="980" spans="1:2" x14ac:dyDescent="0.45">
      <c r="A980">
        <v>113</v>
      </c>
      <c r="B980">
        <v>6.8</v>
      </c>
    </row>
    <row r="981" spans="1:2" x14ac:dyDescent="0.45">
      <c r="A981">
        <v>132</v>
      </c>
      <c r="B981">
        <v>6.4</v>
      </c>
    </row>
    <row r="982" spans="1:2" x14ac:dyDescent="0.45">
      <c r="A982">
        <v>75</v>
      </c>
      <c r="B982">
        <v>4.5</v>
      </c>
    </row>
    <row r="983" spans="1:2" x14ac:dyDescent="0.45">
      <c r="A983">
        <v>108</v>
      </c>
      <c r="B983">
        <v>5.8</v>
      </c>
    </row>
    <row r="984" spans="1:2" x14ac:dyDescent="0.45">
      <c r="A984">
        <v>105</v>
      </c>
      <c r="B984">
        <v>6.3</v>
      </c>
    </row>
    <row r="985" spans="1:2" x14ac:dyDescent="0.45">
      <c r="A985">
        <v>102</v>
      </c>
      <c r="B985">
        <v>5.7</v>
      </c>
    </row>
    <row r="986" spans="1:2" x14ac:dyDescent="0.45">
      <c r="A986">
        <v>118</v>
      </c>
      <c r="B986">
        <v>7.2</v>
      </c>
    </row>
    <row r="987" spans="1:2" x14ac:dyDescent="0.45">
      <c r="A987">
        <v>111</v>
      </c>
      <c r="B987">
        <v>7.6</v>
      </c>
    </row>
    <row r="988" spans="1:2" x14ac:dyDescent="0.45">
      <c r="A988">
        <v>81</v>
      </c>
      <c r="B988">
        <v>4.7</v>
      </c>
    </row>
    <row r="989" spans="1:2" x14ac:dyDescent="0.45">
      <c r="A989">
        <v>116</v>
      </c>
      <c r="B989">
        <v>6.6</v>
      </c>
    </row>
    <row r="990" spans="1:2" x14ac:dyDescent="0.45">
      <c r="A990">
        <v>86</v>
      </c>
      <c r="B990">
        <v>6.8</v>
      </c>
    </row>
    <row r="991" spans="1:2" x14ac:dyDescent="0.45">
      <c r="A991">
        <v>127</v>
      </c>
      <c r="B991">
        <v>7.3</v>
      </c>
    </row>
    <row r="992" spans="1:2" x14ac:dyDescent="0.45">
      <c r="A992">
        <v>91</v>
      </c>
      <c r="B992">
        <v>4.8</v>
      </c>
    </row>
    <row r="993" spans="1:2" x14ac:dyDescent="0.45">
      <c r="A993">
        <v>98</v>
      </c>
      <c r="B993">
        <v>6.3</v>
      </c>
    </row>
    <row r="994" spans="1:2" x14ac:dyDescent="0.45">
      <c r="A994">
        <v>84</v>
      </c>
      <c r="B994">
        <v>5.5</v>
      </c>
    </row>
    <row r="995" spans="1:2" x14ac:dyDescent="0.45">
      <c r="A995">
        <v>109</v>
      </c>
      <c r="B995">
        <v>6.2</v>
      </c>
    </row>
    <row r="996" spans="1:2" x14ac:dyDescent="0.45">
      <c r="A996">
        <v>93</v>
      </c>
      <c r="B996">
        <v>5.8</v>
      </c>
    </row>
    <row r="997" spans="1:2" x14ac:dyDescent="0.45">
      <c r="A997">
        <v>113</v>
      </c>
      <c r="B997">
        <v>5.7</v>
      </c>
    </row>
    <row r="998" spans="1:2" x14ac:dyDescent="0.45">
      <c r="A998">
        <v>141</v>
      </c>
      <c r="B998">
        <v>6.5</v>
      </c>
    </row>
    <row r="999" spans="1:2" x14ac:dyDescent="0.45">
      <c r="A999">
        <v>119</v>
      </c>
      <c r="B999">
        <v>6.7</v>
      </c>
    </row>
    <row r="1000" spans="1:2" x14ac:dyDescent="0.45">
      <c r="A1000">
        <v>97</v>
      </c>
      <c r="B1000">
        <v>7.4</v>
      </c>
    </row>
    <row r="1001" spans="1:2" x14ac:dyDescent="0.45">
      <c r="A1001">
        <v>117</v>
      </c>
      <c r="B1001">
        <v>6.9</v>
      </c>
    </row>
    <row r="1002" spans="1:2" x14ac:dyDescent="0.45">
      <c r="A1002">
        <v>101</v>
      </c>
      <c r="B1002">
        <v>5.5</v>
      </c>
    </row>
    <row r="1003" spans="1:2" x14ac:dyDescent="0.45">
      <c r="A1003">
        <v>153</v>
      </c>
      <c r="B1003">
        <v>8.1</v>
      </c>
    </row>
    <row r="1004" spans="1:2" x14ac:dyDescent="0.45">
      <c r="A1004">
        <v>122</v>
      </c>
      <c r="B1004">
        <v>7.7</v>
      </c>
    </row>
    <row r="1005" spans="1:2" x14ac:dyDescent="0.45">
      <c r="A1005">
        <v>102</v>
      </c>
      <c r="B1005">
        <v>7.3</v>
      </c>
    </row>
    <row r="1006" spans="1:2" x14ac:dyDescent="0.45">
      <c r="A1006">
        <v>83</v>
      </c>
      <c r="B1006">
        <v>5.2</v>
      </c>
    </row>
    <row r="1007" spans="1:2" x14ac:dyDescent="0.45">
      <c r="A1007">
        <v>103</v>
      </c>
      <c r="B1007">
        <v>7.1</v>
      </c>
    </row>
    <row r="1008" spans="1:2" x14ac:dyDescent="0.45">
      <c r="A1008">
        <v>110</v>
      </c>
      <c r="B1008">
        <v>7.1</v>
      </c>
    </row>
    <row r="1009" spans="1:2" x14ac:dyDescent="0.45">
      <c r="A1009">
        <v>136</v>
      </c>
      <c r="B1009">
        <v>7.2</v>
      </c>
    </row>
    <row r="1010" spans="1:2" x14ac:dyDescent="0.45">
      <c r="A1010">
        <v>91</v>
      </c>
      <c r="B1010">
        <v>6.5</v>
      </c>
    </row>
    <row r="1011" spans="1:2" x14ac:dyDescent="0.45">
      <c r="A1011">
        <v>89</v>
      </c>
      <c r="B1011">
        <v>4.5999999999999996</v>
      </c>
    </row>
    <row r="1012" spans="1:2" x14ac:dyDescent="0.45">
      <c r="A1012">
        <v>107</v>
      </c>
      <c r="B1012">
        <v>5.6</v>
      </c>
    </row>
    <row r="1013" spans="1:2" x14ac:dyDescent="0.45">
      <c r="A1013">
        <v>129</v>
      </c>
      <c r="B1013">
        <v>7.7</v>
      </c>
    </row>
    <row r="1014" spans="1:2" x14ac:dyDescent="0.45">
      <c r="A1014">
        <v>95</v>
      </c>
      <c r="B1014">
        <v>7.2</v>
      </c>
    </row>
    <row r="1015" spans="1:2" x14ac:dyDescent="0.45">
      <c r="A1015">
        <v>122</v>
      </c>
      <c r="B1015">
        <v>6.8</v>
      </c>
    </row>
    <row r="1016" spans="1:2" x14ac:dyDescent="0.45">
      <c r="A1016">
        <v>110</v>
      </c>
      <c r="B1016">
        <v>5.4</v>
      </c>
    </row>
    <row r="1017" spans="1:2" x14ac:dyDescent="0.45">
      <c r="A1017">
        <v>135</v>
      </c>
      <c r="B1017">
        <v>6.3</v>
      </c>
    </row>
    <row r="1018" spans="1:2" x14ac:dyDescent="0.45">
      <c r="A1018">
        <v>95</v>
      </c>
      <c r="B1018">
        <v>5.6</v>
      </c>
    </row>
    <row r="1019" spans="1:2" x14ac:dyDescent="0.45">
      <c r="A1019">
        <v>109</v>
      </c>
      <c r="B1019">
        <v>6.8</v>
      </c>
    </row>
    <row r="1020" spans="1:2" x14ac:dyDescent="0.45">
      <c r="A1020">
        <v>93</v>
      </c>
      <c r="B1020">
        <v>4.3</v>
      </c>
    </row>
    <row r="1021" spans="1:2" x14ac:dyDescent="0.45">
      <c r="A1021">
        <v>94</v>
      </c>
      <c r="B1021">
        <v>6.3</v>
      </c>
    </row>
    <row r="1022" spans="1:2" x14ac:dyDescent="0.45">
      <c r="A1022">
        <v>117</v>
      </c>
      <c r="B1022">
        <v>6.5</v>
      </c>
    </row>
    <row r="1023" spans="1:2" x14ac:dyDescent="0.45">
      <c r="A1023">
        <v>112</v>
      </c>
      <c r="B1023">
        <v>6.4</v>
      </c>
    </row>
    <row r="1024" spans="1:2" x14ac:dyDescent="0.45">
      <c r="A1024">
        <v>111</v>
      </c>
      <c r="B1024">
        <v>6.3</v>
      </c>
    </row>
    <row r="1025" spans="1:2" x14ac:dyDescent="0.45">
      <c r="A1025">
        <v>96</v>
      </c>
      <c r="B1025">
        <v>5.9</v>
      </c>
    </row>
    <row r="1026" spans="1:2" x14ac:dyDescent="0.45">
      <c r="A1026">
        <v>141</v>
      </c>
      <c r="B1026">
        <v>6.5</v>
      </c>
    </row>
    <row r="1027" spans="1:2" x14ac:dyDescent="0.45">
      <c r="A1027">
        <v>94</v>
      </c>
      <c r="B1027">
        <v>6.5</v>
      </c>
    </row>
    <row r="1028" spans="1:2" x14ac:dyDescent="0.45">
      <c r="A1028">
        <v>87</v>
      </c>
      <c r="B1028">
        <v>6.1</v>
      </c>
    </row>
    <row r="1029" spans="1:2" x14ac:dyDescent="0.45">
      <c r="A1029">
        <v>88</v>
      </c>
      <c r="B1029">
        <v>5.9</v>
      </c>
    </row>
    <row r="1030" spans="1:2" x14ac:dyDescent="0.45">
      <c r="A1030">
        <v>177</v>
      </c>
      <c r="B1030">
        <v>6.6</v>
      </c>
    </row>
    <row r="1031" spans="1:2" x14ac:dyDescent="0.45">
      <c r="A1031">
        <v>133</v>
      </c>
      <c r="B1031">
        <v>7.4</v>
      </c>
    </row>
    <row r="1032" spans="1:2" x14ac:dyDescent="0.45">
      <c r="A1032">
        <v>119</v>
      </c>
      <c r="B1032">
        <v>7.3</v>
      </c>
    </row>
    <row r="1033" spans="1:2" x14ac:dyDescent="0.45">
      <c r="A1033">
        <v>102</v>
      </c>
      <c r="B1033">
        <v>6.6</v>
      </c>
    </row>
    <row r="1034" spans="1:2" x14ac:dyDescent="0.45">
      <c r="A1034">
        <v>101</v>
      </c>
      <c r="B1034">
        <v>5.6</v>
      </c>
    </row>
    <row r="1035" spans="1:2" x14ac:dyDescent="0.45">
      <c r="A1035">
        <v>91</v>
      </c>
      <c r="B1035">
        <v>5.3</v>
      </c>
    </row>
    <row r="1036" spans="1:2" x14ac:dyDescent="0.45">
      <c r="A1036">
        <v>117</v>
      </c>
      <c r="B1036">
        <v>6</v>
      </c>
    </row>
    <row r="1037" spans="1:2" x14ac:dyDescent="0.45">
      <c r="A1037">
        <v>86</v>
      </c>
      <c r="B1037">
        <v>5.4</v>
      </c>
    </row>
    <row r="1038" spans="1:2" x14ac:dyDescent="0.45">
      <c r="A1038">
        <v>124</v>
      </c>
      <c r="B1038">
        <v>6.8</v>
      </c>
    </row>
    <row r="1039" spans="1:2" x14ac:dyDescent="0.45">
      <c r="A1039">
        <v>134</v>
      </c>
      <c r="B1039">
        <v>6.4</v>
      </c>
    </row>
    <row r="1040" spans="1:2" x14ac:dyDescent="0.45">
      <c r="A1040">
        <v>100</v>
      </c>
      <c r="B1040">
        <v>4.9000000000000004</v>
      </c>
    </row>
    <row r="1041" spans="1:2" x14ac:dyDescent="0.45">
      <c r="A1041">
        <v>220</v>
      </c>
      <c r="B1041">
        <v>5.8</v>
      </c>
    </row>
    <row r="1042" spans="1:2" x14ac:dyDescent="0.45">
      <c r="A1042">
        <v>212</v>
      </c>
      <c r="B1042">
        <v>7.1</v>
      </c>
    </row>
    <row r="1043" spans="1:2" x14ac:dyDescent="0.45">
      <c r="A1043">
        <v>128</v>
      </c>
      <c r="B1043">
        <v>7.2</v>
      </c>
    </row>
    <row r="1044" spans="1:2" x14ac:dyDescent="0.45">
      <c r="A1044">
        <v>106</v>
      </c>
      <c r="B1044">
        <v>6</v>
      </c>
    </row>
    <row r="1045" spans="1:2" x14ac:dyDescent="0.45">
      <c r="A1045">
        <v>160</v>
      </c>
      <c r="B1045">
        <v>6</v>
      </c>
    </row>
    <row r="1046" spans="1:2" x14ac:dyDescent="0.45">
      <c r="A1046">
        <v>114</v>
      </c>
      <c r="B1046">
        <v>7</v>
      </c>
    </row>
    <row r="1047" spans="1:2" x14ac:dyDescent="0.45">
      <c r="A1047">
        <v>99</v>
      </c>
      <c r="B1047">
        <v>5.4</v>
      </c>
    </row>
    <row r="1048" spans="1:2" x14ac:dyDescent="0.45">
      <c r="A1048">
        <v>74</v>
      </c>
      <c r="B1048">
        <v>6.5</v>
      </c>
    </row>
    <row r="1049" spans="1:2" x14ac:dyDescent="0.45">
      <c r="A1049">
        <v>139</v>
      </c>
      <c r="B1049">
        <v>6.4</v>
      </c>
    </row>
    <row r="1050" spans="1:2" x14ac:dyDescent="0.45">
      <c r="A1050">
        <v>103</v>
      </c>
      <c r="B1050">
        <v>4.9000000000000004</v>
      </c>
    </row>
    <row r="1051" spans="1:2" x14ac:dyDescent="0.45">
      <c r="A1051">
        <v>101</v>
      </c>
      <c r="B1051">
        <v>6.3</v>
      </c>
    </row>
    <row r="1052" spans="1:2" x14ac:dyDescent="0.45">
      <c r="A1052">
        <v>130</v>
      </c>
      <c r="B1052">
        <v>7.7</v>
      </c>
    </row>
    <row r="1053" spans="1:2" x14ac:dyDescent="0.45">
      <c r="A1053">
        <v>130</v>
      </c>
      <c r="B1053">
        <v>7.8</v>
      </c>
    </row>
    <row r="1054" spans="1:2" x14ac:dyDescent="0.45">
      <c r="A1054">
        <v>110</v>
      </c>
      <c r="B1054">
        <v>5.5</v>
      </c>
    </row>
    <row r="1055" spans="1:2" x14ac:dyDescent="0.45">
      <c r="A1055">
        <v>147</v>
      </c>
      <c r="B1055">
        <v>7.5</v>
      </c>
    </row>
    <row r="1056" spans="1:2" x14ac:dyDescent="0.45">
      <c r="A1056">
        <v>96</v>
      </c>
      <c r="B1056">
        <v>6.4</v>
      </c>
    </row>
    <row r="1057" spans="1:2" x14ac:dyDescent="0.45">
      <c r="A1057">
        <v>118</v>
      </c>
      <c r="B1057">
        <v>5.6</v>
      </c>
    </row>
    <row r="1058" spans="1:2" x14ac:dyDescent="0.45">
      <c r="A1058">
        <v>88</v>
      </c>
      <c r="B1058">
        <v>7.5</v>
      </c>
    </row>
    <row r="1059" spans="1:2" x14ac:dyDescent="0.45">
      <c r="A1059">
        <v>325</v>
      </c>
      <c r="B1059">
        <v>6.8</v>
      </c>
    </row>
    <row r="1060" spans="1:2" x14ac:dyDescent="0.45">
      <c r="A1060">
        <v>102</v>
      </c>
      <c r="B1060">
        <v>6.8</v>
      </c>
    </row>
    <row r="1061" spans="1:2" x14ac:dyDescent="0.45">
      <c r="A1061">
        <v>110</v>
      </c>
      <c r="B1061">
        <v>6</v>
      </c>
    </row>
    <row r="1062" spans="1:2" x14ac:dyDescent="0.45">
      <c r="A1062">
        <v>136</v>
      </c>
      <c r="B1062">
        <v>7.3</v>
      </c>
    </row>
    <row r="1063" spans="1:2" x14ac:dyDescent="0.45">
      <c r="A1063">
        <v>103</v>
      </c>
      <c r="B1063">
        <v>6</v>
      </c>
    </row>
    <row r="1064" spans="1:2" x14ac:dyDescent="0.45">
      <c r="A1064">
        <v>103</v>
      </c>
      <c r="B1064">
        <v>7</v>
      </c>
    </row>
    <row r="1065" spans="1:2" x14ac:dyDescent="0.45">
      <c r="A1065">
        <v>90</v>
      </c>
      <c r="B1065">
        <v>5.0999999999999996</v>
      </c>
    </row>
    <row r="1066" spans="1:2" x14ac:dyDescent="0.45">
      <c r="A1066">
        <v>154</v>
      </c>
      <c r="B1066">
        <v>6.8</v>
      </c>
    </row>
    <row r="1067" spans="1:2" x14ac:dyDescent="0.45">
      <c r="A1067">
        <v>99</v>
      </c>
      <c r="B1067">
        <v>6.5</v>
      </c>
    </row>
    <row r="1068" spans="1:2" x14ac:dyDescent="0.45">
      <c r="A1068">
        <v>93</v>
      </c>
      <c r="B1068">
        <v>6.6</v>
      </c>
    </row>
    <row r="1069" spans="1:2" x14ac:dyDescent="0.45">
      <c r="A1069">
        <v>109</v>
      </c>
      <c r="B1069">
        <v>7.2</v>
      </c>
    </row>
    <row r="1070" spans="1:2" x14ac:dyDescent="0.45">
      <c r="A1070">
        <v>124</v>
      </c>
      <c r="B1070">
        <v>7</v>
      </c>
    </row>
    <row r="1071" spans="1:2" x14ac:dyDescent="0.45">
      <c r="A1071">
        <v>84</v>
      </c>
      <c r="B1071">
        <v>7</v>
      </c>
    </row>
    <row r="1072" spans="1:2" x14ac:dyDescent="0.45">
      <c r="A1072">
        <v>90</v>
      </c>
      <c r="B1072">
        <v>5.9</v>
      </c>
    </row>
    <row r="1073" spans="1:2" x14ac:dyDescent="0.45">
      <c r="A1073">
        <v>117</v>
      </c>
      <c r="B1073">
        <v>5.4</v>
      </c>
    </row>
    <row r="1074" spans="1:2" x14ac:dyDescent="0.45">
      <c r="A1074">
        <v>123</v>
      </c>
      <c r="B1074">
        <v>6.6</v>
      </c>
    </row>
    <row r="1075" spans="1:2" x14ac:dyDescent="0.45">
      <c r="A1075">
        <v>251</v>
      </c>
      <c r="B1075">
        <v>7</v>
      </c>
    </row>
    <row r="1076" spans="1:2" x14ac:dyDescent="0.45">
      <c r="A1076">
        <v>105</v>
      </c>
      <c r="B1076">
        <v>6.5</v>
      </c>
    </row>
    <row r="1077" spans="1:2" x14ac:dyDescent="0.45">
      <c r="A1077">
        <v>115</v>
      </c>
      <c r="B1077">
        <v>6.3</v>
      </c>
    </row>
    <row r="1078" spans="1:2" x14ac:dyDescent="0.45">
      <c r="A1078">
        <v>122</v>
      </c>
      <c r="B1078">
        <v>6.5</v>
      </c>
    </row>
    <row r="1079" spans="1:2" x14ac:dyDescent="0.45">
      <c r="A1079">
        <v>119</v>
      </c>
      <c r="B1079">
        <v>6.5</v>
      </c>
    </row>
    <row r="1080" spans="1:2" x14ac:dyDescent="0.45">
      <c r="A1080">
        <v>81</v>
      </c>
      <c r="B1080">
        <v>5.8</v>
      </c>
    </row>
    <row r="1081" spans="1:2" x14ac:dyDescent="0.45">
      <c r="A1081">
        <v>133</v>
      </c>
      <c r="B1081">
        <v>6.6</v>
      </c>
    </row>
    <row r="1082" spans="1:2" x14ac:dyDescent="0.45">
      <c r="A1082">
        <v>100</v>
      </c>
      <c r="B1082">
        <v>5.4</v>
      </c>
    </row>
    <row r="1083" spans="1:2" x14ac:dyDescent="0.45">
      <c r="A1083">
        <v>120</v>
      </c>
      <c r="B1083">
        <v>6.1</v>
      </c>
    </row>
    <row r="1084" spans="1:2" x14ac:dyDescent="0.45">
      <c r="A1084">
        <v>104</v>
      </c>
      <c r="B1084">
        <v>4</v>
      </c>
    </row>
    <row r="1085" spans="1:2" x14ac:dyDescent="0.45">
      <c r="A1085">
        <v>122</v>
      </c>
      <c r="B1085">
        <v>7.6</v>
      </c>
    </row>
    <row r="1086" spans="1:2" x14ac:dyDescent="0.45">
      <c r="A1086">
        <v>80</v>
      </c>
      <c r="B1086">
        <v>7.9</v>
      </c>
    </row>
    <row r="1087" spans="1:2" x14ac:dyDescent="0.45">
      <c r="A1087">
        <v>91</v>
      </c>
      <c r="B1087">
        <v>5.3</v>
      </c>
    </row>
    <row r="1088" spans="1:2" x14ac:dyDescent="0.45">
      <c r="A1088">
        <v>112</v>
      </c>
      <c r="B1088">
        <v>6.6</v>
      </c>
    </row>
    <row r="1089" spans="1:2" x14ac:dyDescent="0.45">
      <c r="A1089">
        <v>100</v>
      </c>
      <c r="B1089">
        <v>6.3</v>
      </c>
    </row>
    <row r="1090" spans="1:2" x14ac:dyDescent="0.45">
      <c r="A1090">
        <v>105</v>
      </c>
      <c r="B1090">
        <v>7.2</v>
      </c>
    </row>
    <row r="1091" spans="1:2" x14ac:dyDescent="0.45">
      <c r="A1091">
        <v>110</v>
      </c>
      <c r="B1091">
        <v>7</v>
      </c>
    </row>
    <row r="1092" spans="1:2" x14ac:dyDescent="0.45">
      <c r="A1092">
        <v>144</v>
      </c>
      <c r="B1092">
        <v>6.9</v>
      </c>
    </row>
    <row r="1093" spans="1:2" x14ac:dyDescent="0.45">
      <c r="A1093">
        <v>108</v>
      </c>
      <c r="B1093">
        <v>5.2</v>
      </c>
    </row>
    <row r="1094" spans="1:2" x14ac:dyDescent="0.45">
      <c r="A1094">
        <v>107</v>
      </c>
      <c r="B1094">
        <v>8.1</v>
      </c>
    </row>
    <row r="1095" spans="1:2" x14ac:dyDescent="0.45">
      <c r="A1095">
        <v>102</v>
      </c>
      <c r="B1095">
        <v>6.6</v>
      </c>
    </row>
    <row r="1096" spans="1:2" x14ac:dyDescent="0.45">
      <c r="A1096">
        <v>100</v>
      </c>
      <c r="B1096">
        <v>6.2</v>
      </c>
    </row>
    <row r="1097" spans="1:2" x14ac:dyDescent="0.45">
      <c r="A1097">
        <v>126</v>
      </c>
      <c r="B1097">
        <v>7.2</v>
      </c>
    </row>
    <row r="1098" spans="1:2" x14ac:dyDescent="0.45">
      <c r="A1098">
        <v>138</v>
      </c>
      <c r="B1098">
        <v>7.3</v>
      </c>
    </row>
    <row r="1099" spans="1:2" x14ac:dyDescent="0.45">
      <c r="A1099">
        <v>108</v>
      </c>
      <c r="B1099">
        <v>6.7</v>
      </c>
    </row>
    <row r="1100" spans="1:2" x14ac:dyDescent="0.45">
      <c r="A1100">
        <v>105</v>
      </c>
      <c r="B1100">
        <v>6.4</v>
      </c>
    </row>
    <row r="1101" spans="1:2" x14ac:dyDescent="0.45">
      <c r="A1101">
        <v>108</v>
      </c>
      <c r="B1101">
        <v>7.8</v>
      </c>
    </row>
    <row r="1102" spans="1:2" x14ac:dyDescent="0.45">
      <c r="A1102">
        <v>89</v>
      </c>
      <c r="B1102">
        <v>6.4</v>
      </c>
    </row>
    <row r="1103" spans="1:2" x14ac:dyDescent="0.45">
      <c r="A1103">
        <v>129</v>
      </c>
      <c r="B1103">
        <v>4.0999999999999996</v>
      </c>
    </row>
    <row r="1104" spans="1:2" x14ac:dyDescent="0.45">
      <c r="A1104">
        <v>84</v>
      </c>
      <c r="B1104">
        <v>4.0999999999999996</v>
      </c>
    </row>
    <row r="1105" spans="1:2" x14ac:dyDescent="0.45">
      <c r="A1105">
        <v>149</v>
      </c>
      <c r="B1105">
        <v>7.4</v>
      </c>
    </row>
    <row r="1106" spans="1:2" x14ac:dyDescent="0.45">
      <c r="A1106">
        <v>94</v>
      </c>
      <c r="B1106">
        <v>5.8</v>
      </c>
    </row>
    <row r="1107" spans="1:2" x14ac:dyDescent="0.45">
      <c r="A1107">
        <v>121</v>
      </c>
      <c r="B1107">
        <v>7.6</v>
      </c>
    </row>
    <row r="1108" spans="1:2" x14ac:dyDescent="0.45">
      <c r="A1108">
        <v>128</v>
      </c>
      <c r="B1108">
        <v>7.2</v>
      </c>
    </row>
    <row r="1109" spans="1:2" x14ac:dyDescent="0.45">
      <c r="A1109">
        <v>134</v>
      </c>
      <c r="B1109">
        <v>7.8</v>
      </c>
    </row>
    <row r="1110" spans="1:2" x14ac:dyDescent="0.45">
      <c r="A1110">
        <v>120</v>
      </c>
      <c r="B1110">
        <v>7.7</v>
      </c>
    </row>
    <row r="1111" spans="1:2" x14ac:dyDescent="0.45">
      <c r="A1111">
        <v>129</v>
      </c>
      <c r="B1111">
        <v>6.4</v>
      </c>
    </row>
    <row r="1112" spans="1:2" x14ac:dyDescent="0.45">
      <c r="A1112">
        <v>89</v>
      </c>
      <c r="B1112">
        <v>5.0999999999999996</v>
      </c>
    </row>
    <row r="1113" spans="1:2" x14ac:dyDescent="0.45">
      <c r="A1113">
        <v>116</v>
      </c>
      <c r="B1113">
        <v>5.5</v>
      </c>
    </row>
    <row r="1114" spans="1:2" x14ac:dyDescent="0.45">
      <c r="A1114">
        <v>118</v>
      </c>
      <c r="B1114">
        <v>7.4</v>
      </c>
    </row>
    <row r="1115" spans="1:2" x14ac:dyDescent="0.45">
      <c r="A1115">
        <v>107</v>
      </c>
      <c r="B1115">
        <v>6</v>
      </c>
    </row>
    <row r="1116" spans="1:2" x14ac:dyDescent="0.45">
      <c r="A1116">
        <v>155</v>
      </c>
      <c r="B1116">
        <v>7.5</v>
      </c>
    </row>
    <row r="1117" spans="1:2" x14ac:dyDescent="0.45">
      <c r="A1117">
        <v>123</v>
      </c>
      <c r="B1117">
        <v>7</v>
      </c>
    </row>
    <row r="1118" spans="1:2" x14ac:dyDescent="0.45">
      <c r="A1118">
        <v>128</v>
      </c>
      <c r="B1118">
        <v>7.5</v>
      </c>
    </row>
    <row r="1119" spans="1:2" x14ac:dyDescent="0.45">
      <c r="A1119">
        <v>139</v>
      </c>
      <c r="B1119">
        <v>7.3</v>
      </c>
    </row>
    <row r="1120" spans="1:2" x14ac:dyDescent="0.45">
      <c r="A1120">
        <v>109</v>
      </c>
      <c r="B1120">
        <v>5.7</v>
      </c>
    </row>
    <row r="1121" spans="1:2" x14ac:dyDescent="0.45">
      <c r="A1121">
        <v>120</v>
      </c>
      <c r="B1121">
        <v>7.3</v>
      </c>
    </row>
    <row r="1122" spans="1:2" x14ac:dyDescent="0.45">
      <c r="A1122">
        <v>121</v>
      </c>
      <c r="B1122">
        <v>7.2</v>
      </c>
    </row>
    <row r="1123" spans="1:2" x14ac:dyDescent="0.45">
      <c r="A1123">
        <v>102</v>
      </c>
      <c r="B1123">
        <v>5.9</v>
      </c>
    </row>
    <row r="1124" spans="1:2" x14ac:dyDescent="0.45">
      <c r="A1124">
        <v>117</v>
      </c>
      <c r="B1124">
        <v>7.8</v>
      </c>
    </row>
    <row r="1125" spans="1:2" x14ac:dyDescent="0.45">
      <c r="A1125">
        <v>178</v>
      </c>
      <c r="B1125">
        <v>7.7</v>
      </c>
    </row>
    <row r="1126" spans="1:2" x14ac:dyDescent="0.45">
      <c r="A1126">
        <v>147</v>
      </c>
      <c r="B1126">
        <v>8.1</v>
      </c>
    </row>
    <row r="1127" spans="1:2" x14ac:dyDescent="0.45">
      <c r="A1127">
        <v>90</v>
      </c>
      <c r="B1127">
        <v>6.6</v>
      </c>
    </row>
    <row r="1128" spans="1:2" x14ac:dyDescent="0.45">
      <c r="A1128">
        <v>105</v>
      </c>
      <c r="B1128">
        <v>7.1</v>
      </c>
    </row>
    <row r="1129" spans="1:2" x14ac:dyDescent="0.45">
      <c r="A1129">
        <v>114</v>
      </c>
      <c r="B1129">
        <v>5.9</v>
      </c>
    </row>
    <row r="1130" spans="1:2" x14ac:dyDescent="0.45">
      <c r="A1130">
        <v>206</v>
      </c>
      <c r="B1130">
        <v>8</v>
      </c>
    </row>
    <row r="1131" spans="1:2" x14ac:dyDescent="0.45">
      <c r="A1131">
        <v>99</v>
      </c>
      <c r="B1131">
        <v>4.5999999999999996</v>
      </c>
    </row>
    <row r="1132" spans="1:2" x14ac:dyDescent="0.45">
      <c r="A1132">
        <v>123</v>
      </c>
      <c r="B1132">
        <v>6.1</v>
      </c>
    </row>
    <row r="1133" spans="1:2" x14ac:dyDescent="0.45">
      <c r="A1133">
        <v>102</v>
      </c>
      <c r="B1133">
        <v>6.4</v>
      </c>
    </row>
    <row r="1134" spans="1:2" x14ac:dyDescent="0.45">
      <c r="A1134">
        <v>109</v>
      </c>
      <c r="B1134">
        <v>6</v>
      </c>
    </row>
    <row r="1135" spans="1:2" x14ac:dyDescent="0.45">
      <c r="A1135">
        <v>82</v>
      </c>
      <c r="B1135">
        <v>5.2</v>
      </c>
    </row>
    <row r="1136" spans="1:2" x14ac:dyDescent="0.45">
      <c r="A1136">
        <v>142</v>
      </c>
      <c r="B1136">
        <v>7.6</v>
      </c>
    </row>
    <row r="1137" spans="1:2" x14ac:dyDescent="0.45">
      <c r="A1137">
        <v>106</v>
      </c>
      <c r="B1137">
        <v>6.4</v>
      </c>
    </row>
    <row r="1138" spans="1:2" x14ac:dyDescent="0.45">
      <c r="A1138">
        <v>106</v>
      </c>
      <c r="B1138">
        <v>6.1</v>
      </c>
    </row>
    <row r="1139" spans="1:2" x14ac:dyDescent="0.45">
      <c r="A1139">
        <v>108</v>
      </c>
      <c r="B1139">
        <v>6.1</v>
      </c>
    </row>
    <row r="1140" spans="1:2" x14ac:dyDescent="0.45">
      <c r="A1140">
        <v>98</v>
      </c>
      <c r="B1140">
        <v>5.2</v>
      </c>
    </row>
    <row r="1141" spans="1:2" x14ac:dyDescent="0.45">
      <c r="A1141">
        <v>131</v>
      </c>
      <c r="B1141">
        <v>7.7</v>
      </c>
    </row>
    <row r="1142" spans="1:2" x14ac:dyDescent="0.45">
      <c r="A1142">
        <v>118</v>
      </c>
      <c r="B1142">
        <v>7.3</v>
      </c>
    </row>
    <row r="1143" spans="1:2" x14ac:dyDescent="0.45">
      <c r="A1143">
        <v>113</v>
      </c>
      <c r="B1143">
        <v>6.9</v>
      </c>
    </row>
    <row r="1144" spans="1:2" x14ac:dyDescent="0.45">
      <c r="A1144">
        <v>130</v>
      </c>
      <c r="B1144">
        <v>8.5</v>
      </c>
    </row>
    <row r="1145" spans="1:2" x14ac:dyDescent="0.45">
      <c r="A1145">
        <v>116</v>
      </c>
      <c r="B1145">
        <v>6.3</v>
      </c>
    </row>
    <row r="1146" spans="1:2" x14ac:dyDescent="0.45">
      <c r="A1146">
        <v>89</v>
      </c>
      <c r="B1146">
        <v>5.9</v>
      </c>
    </row>
    <row r="1147" spans="1:2" x14ac:dyDescent="0.45">
      <c r="A1147">
        <v>139</v>
      </c>
      <c r="B1147">
        <v>7.8</v>
      </c>
    </row>
    <row r="1148" spans="1:2" x14ac:dyDescent="0.45">
      <c r="A1148">
        <v>130</v>
      </c>
      <c r="B1148">
        <v>6.7</v>
      </c>
    </row>
    <row r="1149" spans="1:2" x14ac:dyDescent="0.45">
      <c r="A1149">
        <v>107</v>
      </c>
      <c r="B1149">
        <v>6.4</v>
      </c>
    </row>
    <row r="1150" spans="1:2" x14ac:dyDescent="0.45">
      <c r="A1150">
        <v>116</v>
      </c>
      <c r="B1150">
        <v>5.9</v>
      </c>
    </row>
    <row r="1151" spans="1:2" x14ac:dyDescent="0.45">
      <c r="A1151">
        <v>96</v>
      </c>
      <c r="B1151">
        <v>6.6</v>
      </c>
    </row>
    <row r="1152" spans="1:2" x14ac:dyDescent="0.45">
      <c r="A1152">
        <v>99</v>
      </c>
      <c r="B1152">
        <v>6.8</v>
      </c>
    </row>
    <row r="1153" spans="1:2" x14ac:dyDescent="0.45">
      <c r="A1153">
        <v>104</v>
      </c>
      <c r="B1153">
        <v>6.5</v>
      </c>
    </row>
    <row r="1154" spans="1:2" x14ac:dyDescent="0.45">
      <c r="A1154">
        <v>105</v>
      </c>
      <c r="B1154">
        <v>6.6</v>
      </c>
    </row>
    <row r="1155" spans="1:2" x14ac:dyDescent="0.45">
      <c r="A1155">
        <v>101</v>
      </c>
      <c r="B1155">
        <v>5.8</v>
      </c>
    </row>
    <row r="1156" spans="1:2" x14ac:dyDescent="0.45">
      <c r="A1156">
        <v>134</v>
      </c>
      <c r="B1156">
        <v>6.9</v>
      </c>
    </row>
    <row r="1157" spans="1:2" x14ac:dyDescent="0.45">
      <c r="A1157">
        <v>135</v>
      </c>
      <c r="B1157">
        <v>7.1</v>
      </c>
    </row>
    <row r="1158" spans="1:2" x14ac:dyDescent="0.45">
      <c r="A1158">
        <v>98</v>
      </c>
      <c r="B1158">
        <v>5.8</v>
      </c>
    </row>
    <row r="1159" spans="1:2" x14ac:dyDescent="0.45">
      <c r="A1159">
        <v>155</v>
      </c>
      <c r="B1159">
        <v>7.2</v>
      </c>
    </row>
    <row r="1160" spans="1:2" x14ac:dyDescent="0.45">
      <c r="A1160">
        <v>106</v>
      </c>
      <c r="B1160">
        <v>6</v>
      </c>
    </row>
    <row r="1161" spans="1:2" x14ac:dyDescent="0.45">
      <c r="A1161">
        <v>102</v>
      </c>
      <c r="B1161">
        <v>4.7</v>
      </c>
    </row>
    <row r="1162" spans="1:2" x14ac:dyDescent="0.45">
      <c r="A1162">
        <v>95</v>
      </c>
      <c r="B1162">
        <v>5.2</v>
      </c>
    </row>
    <row r="1163" spans="1:2" x14ac:dyDescent="0.45">
      <c r="A1163">
        <v>103</v>
      </c>
      <c r="B1163">
        <v>5.5</v>
      </c>
    </row>
    <row r="1164" spans="1:2" x14ac:dyDescent="0.45">
      <c r="A1164">
        <v>109</v>
      </c>
      <c r="B1164">
        <v>7</v>
      </c>
    </row>
    <row r="1165" spans="1:2" x14ac:dyDescent="0.45">
      <c r="A1165">
        <v>95</v>
      </c>
      <c r="B1165">
        <v>5.8</v>
      </c>
    </row>
    <row r="1166" spans="1:2" x14ac:dyDescent="0.45">
      <c r="A1166">
        <v>111</v>
      </c>
      <c r="B1166">
        <v>6.2</v>
      </c>
    </row>
    <row r="1167" spans="1:2" x14ac:dyDescent="0.45">
      <c r="A1167">
        <v>123</v>
      </c>
      <c r="B1167">
        <v>6.5</v>
      </c>
    </row>
    <row r="1168" spans="1:2" x14ac:dyDescent="0.45">
      <c r="A1168">
        <v>140</v>
      </c>
      <c r="B1168">
        <v>7.2</v>
      </c>
    </row>
    <row r="1169" spans="1:2" x14ac:dyDescent="0.45">
      <c r="A1169">
        <v>94</v>
      </c>
      <c r="B1169">
        <v>5.0999999999999996</v>
      </c>
    </row>
    <row r="1170" spans="1:2" x14ac:dyDescent="0.45">
      <c r="A1170">
        <v>94</v>
      </c>
      <c r="B1170">
        <v>4.7</v>
      </c>
    </row>
    <row r="1171" spans="1:2" x14ac:dyDescent="0.45">
      <c r="A1171">
        <v>92</v>
      </c>
      <c r="B1171">
        <v>5.9</v>
      </c>
    </row>
    <row r="1172" spans="1:2" x14ac:dyDescent="0.45">
      <c r="A1172">
        <v>102</v>
      </c>
      <c r="B1172">
        <v>5.8</v>
      </c>
    </row>
    <row r="1173" spans="1:2" x14ac:dyDescent="0.45">
      <c r="A1173">
        <v>123</v>
      </c>
      <c r="B1173">
        <v>7.2</v>
      </c>
    </row>
    <row r="1174" spans="1:2" x14ac:dyDescent="0.45">
      <c r="A1174">
        <v>104</v>
      </c>
      <c r="B1174">
        <v>6.2</v>
      </c>
    </row>
    <row r="1175" spans="1:2" x14ac:dyDescent="0.45">
      <c r="A1175">
        <v>102</v>
      </c>
      <c r="B1175">
        <v>5.7</v>
      </c>
    </row>
    <row r="1176" spans="1:2" x14ac:dyDescent="0.45">
      <c r="A1176">
        <v>136</v>
      </c>
      <c r="B1176">
        <v>6.1</v>
      </c>
    </row>
    <row r="1177" spans="1:2" x14ac:dyDescent="0.45">
      <c r="A1177">
        <v>93</v>
      </c>
      <c r="B1177">
        <v>6</v>
      </c>
    </row>
    <row r="1178" spans="1:2" x14ac:dyDescent="0.45">
      <c r="A1178">
        <v>129</v>
      </c>
      <c r="B1178">
        <v>6.9</v>
      </c>
    </row>
    <row r="1179" spans="1:2" x14ac:dyDescent="0.45">
      <c r="A1179">
        <v>107</v>
      </c>
      <c r="B1179">
        <v>6.5</v>
      </c>
    </row>
    <row r="1180" spans="1:2" x14ac:dyDescent="0.45">
      <c r="A1180">
        <v>117</v>
      </c>
      <c r="B1180">
        <v>5</v>
      </c>
    </row>
    <row r="1181" spans="1:2" x14ac:dyDescent="0.45">
      <c r="A1181">
        <v>116</v>
      </c>
      <c r="B1181">
        <v>5.7</v>
      </c>
    </row>
    <row r="1182" spans="1:2" x14ac:dyDescent="0.45">
      <c r="A1182">
        <v>135</v>
      </c>
      <c r="B1182">
        <v>7</v>
      </c>
    </row>
    <row r="1183" spans="1:2" x14ac:dyDescent="0.45">
      <c r="A1183">
        <v>107</v>
      </c>
      <c r="B1183">
        <v>5.0999999999999996</v>
      </c>
    </row>
    <row r="1184" spans="1:2" x14ac:dyDescent="0.45">
      <c r="A1184">
        <v>90</v>
      </c>
      <c r="B1184">
        <v>5.3</v>
      </c>
    </row>
    <row r="1185" spans="1:2" x14ac:dyDescent="0.45">
      <c r="A1185">
        <v>99</v>
      </c>
      <c r="B1185">
        <v>4.4000000000000004</v>
      </c>
    </row>
    <row r="1186" spans="1:2" x14ac:dyDescent="0.45">
      <c r="A1186">
        <v>104</v>
      </c>
      <c r="B1186">
        <v>4.7</v>
      </c>
    </row>
    <row r="1187" spans="1:2" x14ac:dyDescent="0.45">
      <c r="A1187">
        <v>115</v>
      </c>
      <c r="B1187">
        <v>6.7</v>
      </c>
    </row>
    <row r="1188" spans="1:2" x14ac:dyDescent="0.45">
      <c r="A1188">
        <v>119</v>
      </c>
      <c r="B1188">
        <v>6.7</v>
      </c>
    </row>
    <row r="1189" spans="1:2" x14ac:dyDescent="0.45">
      <c r="A1189">
        <v>99</v>
      </c>
      <c r="B1189">
        <v>5.7</v>
      </c>
    </row>
    <row r="1190" spans="1:2" x14ac:dyDescent="0.45">
      <c r="A1190">
        <v>112</v>
      </c>
      <c r="B1190">
        <v>7.4</v>
      </c>
    </row>
    <row r="1191" spans="1:2" x14ac:dyDescent="0.45">
      <c r="A1191">
        <v>128</v>
      </c>
      <c r="B1191">
        <v>6.1</v>
      </c>
    </row>
    <row r="1192" spans="1:2" x14ac:dyDescent="0.45">
      <c r="A1192">
        <v>112</v>
      </c>
      <c r="B1192">
        <v>6.4</v>
      </c>
    </row>
    <row r="1193" spans="1:2" x14ac:dyDescent="0.45">
      <c r="A1193">
        <v>86</v>
      </c>
      <c r="B1193">
        <v>6.2</v>
      </c>
    </row>
    <row r="1194" spans="1:2" x14ac:dyDescent="0.45">
      <c r="A1194">
        <v>108</v>
      </c>
      <c r="B1194">
        <v>6.2</v>
      </c>
    </row>
    <row r="1195" spans="1:2" x14ac:dyDescent="0.45">
      <c r="A1195">
        <v>128</v>
      </c>
      <c r="B1195">
        <v>5.9</v>
      </c>
    </row>
    <row r="1196" spans="1:2" x14ac:dyDescent="0.45">
      <c r="A1196">
        <v>84</v>
      </c>
      <c r="B1196">
        <v>4</v>
      </c>
    </row>
    <row r="1197" spans="1:2" x14ac:dyDescent="0.45">
      <c r="A1197">
        <v>111</v>
      </c>
      <c r="B1197">
        <v>6.2</v>
      </c>
    </row>
    <row r="1198" spans="1:2" x14ac:dyDescent="0.45">
      <c r="A1198">
        <v>131</v>
      </c>
      <c r="B1198">
        <v>4.5999999999999996</v>
      </c>
    </row>
    <row r="1199" spans="1:2" x14ac:dyDescent="0.45">
      <c r="A1199">
        <v>123</v>
      </c>
      <c r="B1199">
        <v>6.4</v>
      </c>
    </row>
    <row r="1200" spans="1:2" x14ac:dyDescent="0.45">
      <c r="A1200">
        <v>101</v>
      </c>
      <c r="B1200">
        <v>5.9</v>
      </c>
    </row>
    <row r="1201" spans="1:2" x14ac:dyDescent="0.45">
      <c r="A1201">
        <v>102</v>
      </c>
      <c r="B1201">
        <v>5.0999999999999996</v>
      </c>
    </row>
    <row r="1202" spans="1:2" x14ac:dyDescent="0.45">
      <c r="A1202">
        <v>114</v>
      </c>
      <c r="B1202">
        <v>7.6</v>
      </c>
    </row>
    <row r="1203" spans="1:2" x14ac:dyDescent="0.45">
      <c r="A1203">
        <v>107</v>
      </c>
      <c r="B1203">
        <v>4.2</v>
      </c>
    </row>
    <row r="1204" spans="1:2" x14ac:dyDescent="0.45">
      <c r="A1204">
        <v>87</v>
      </c>
      <c r="B1204">
        <v>7.8</v>
      </c>
    </row>
    <row r="1205" spans="1:2" x14ac:dyDescent="0.45">
      <c r="A1205">
        <v>103</v>
      </c>
      <c r="B1205">
        <v>5.8</v>
      </c>
    </row>
    <row r="1206" spans="1:2" x14ac:dyDescent="0.45">
      <c r="A1206">
        <v>99</v>
      </c>
      <c r="B1206">
        <v>5.9</v>
      </c>
    </row>
    <row r="1207" spans="1:2" x14ac:dyDescent="0.45">
      <c r="A1207">
        <v>122</v>
      </c>
      <c r="B1207">
        <v>8.4</v>
      </c>
    </row>
    <row r="1208" spans="1:2" x14ac:dyDescent="0.45">
      <c r="A1208">
        <v>91</v>
      </c>
      <c r="B1208">
        <v>4.8</v>
      </c>
    </row>
    <row r="1209" spans="1:2" x14ac:dyDescent="0.45">
      <c r="A1209">
        <v>103</v>
      </c>
      <c r="B1209">
        <v>6.2</v>
      </c>
    </row>
    <row r="1210" spans="1:2" x14ac:dyDescent="0.45">
      <c r="A1210">
        <v>107</v>
      </c>
      <c r="B1210">
        <v>6.5</v>
      </c>
    </row>
    <row r="1211" spans="1:2" x14ac:dyDescent="0.45">
      <c r="A1211">
        <v>106</v>
      </c>
      <c r="B1211">
        <v>6.3</v>
      </c>
    </row>
    <row r="1212" spans="1:2" x14ac:dyDescent="0.45">
      <c r="A1212">
        <v>109</v>
      </c>
      <c r="B1212">
        <v>5.9</v>
      </c>
    </row>
    <row r="1213" spans="1:2" x14ac:dyDescent="0.45">
      <c r="A1213">
        <v>89</v>
      </c>
      <c r="B1213">
        <v>5.8</v>
      </c>
    </row>
    <row r="1214" spans="1:2" x14ac:dyDescent="0.45">
      <c r="A1214">
        <v>119</v>
      </c>
      <c r="B1214">
        <v>4.7</v>
      </c>
    </row>
    <row r="1215" spans="1:2" x14ac:dyDescent="0.45">
      <c r="A1215">
        <v>83</v>
      </c>
      <c r="B1215">
        <v>4.0999999999999996</v>
      </c>
    </row>
    <row r="1216" spans="1:2" x14ac:dyDescent="0.45">
      <c r="A1216">
        <v>108</v>
      </c>
      <c r="B1216">
        <v>6.8</v>
      </c>
    </row>
    <row r="1217" spans="1:2" x14ac:dyDescent="0.45">
      <c r="A1217">
        <v>102</v>
      </c>
      <c r="B1217">
        <v>6.2</v>
      </c>
    </row>
    <row r="1218" spans="1:2" x14ac:dyDescent="0.45">
      <c r="A1218">
        <v>93</v>
      </c>
      <c r="B1218">
        <v>4.5</v>
      </c>
    </row>
    <row r="1219" spans="1:2" x14ac:dyDescent="0.45">
      <c r="A1219">
        <v>84</v>
      </c>
      <c r="B1219">
        <v>5.8</v>
      </c>
    </row>
    <row r="1220" spans="1:2" x14ac:dyDescent="0.45">
      <c r="A1220">
        <v>107</v>
      </c>
      <c r="B1220">
        <v>7.3</v>
      </c>
    </row>
    <row r="1221" spans="1:2" x14ac:dyDescent="0.45">
      <c r="A1221">
        <v>91</v>
      </c>
      <c r="B1221">
        <v>5.9</v>
      </c>
    </row>
    <row r="1222" spans="1:2" x14ac:dyDescent="0.45">
      <c r="A1222">
        <v>94</v>
      </c>
      <c r="B1222">
        <v>4.4000000000000004</v>
      </c>
    </row>
    <row r="1223" spans="1:2" x14ac:dyDescent="0.45">
      <c r="A1223">
        <v>115</v>
      </c>
      <c r="B1223">
        <v>5.8</v>
      </c>
    </row>
    <row r="1224" spans="1:2" x14ac:dyDescent="0.45">
      <c r="A1224">
        <v>93</v>
      </c>
      <c r="B1224">
        <v>5.0999999999999996</v>
      </c>
    </row>
    <row r="1225" spans="1:2" x14ac:dyDescent="0.45">
      <c r="A1225">
        <v>105</v>
      </c>
      <c r="B1225">
        <v>6.9</v>
      </c>
    </row>
    <row r="1226" spans="1:2" x14ac:dyDescent="0.45">
      <c r="A1226">
        <v>107</v>
      </c>
      <c r="B1226">
        <v>6.2</v>
      </c>
    </row>
    <row r="1227" spans="1:2" x14ac:dyDescent="0.45">
      <c r="A1227">
        <v>101</v>
      </c>
      <c r="B1227">
        <v>6.9</v>
      </c>
    </row>
    <row r="1228" spans="1:2" x14ac:dyDescent="0.45">
      <c r="A1228">
        <v>111</v>
      </c>
      <c r="B1228">
        <v>7.3</v>
      </c>
    </row>
    <row r="1229" spans="1:2" x14ac:dyDescent="0.45">
      <c r="A1229">
        <v>113</v>
      </c>
      <c r="B1229">
        <v>7.1</v>
      </c>
    </row>
    <row r="1230" spans="1:2" x14ac:dyDescent="0.45">
      <c r="A1230">
        <v>112</v>
      </c>
      <c r="B1230">
        <v>6</v>
      </c>
    </row>
    <row r="1231" spans="1:2" x14ac:dyDescent="0.45">
      <c r="A1231">
        <v>126</v>
      </c>
      <c r="B1231">
        <v>7</v>
      </c>
    </row>
    <row r="1232" spans="1:2" x14ac:dyDescent="0.45">
      <c r="A1232">
        <v>98</v>
      </c>
      <c r="B1232">
        <v>7.6</v>
      </c>
    </row>
    <row r="1233" spans="1:2" x14ac:dyDescent="0.45">
      <c r="A1233">
        <v>159</v>
      </c>
      <c r="B1233">
        <v>8.4</v>
      </c>
    </row>
    <row r="1234" spans="1:2" x14ac:dyDescent="0.45">
      <c r="A1234">
        <v>107</v>
      </c>
      <c r="B1234">
        <v>7.1</v>
      </c>
    </row>
    <row r="1235" spans="1:2" x14ac:dyDescent="0.45">
      <c r="A1235">
        <v>87</v>
      </c>
      <c r="B1235">
        <v>7</v>
      </c>
    </row>
    <row r="1236" spans="1:2" x14ac:dyDescent="0.45">
      <c r="A1236">
        <v>119</v>
      </c>
      <c r="B1236">
        <v>8</v>
      </c>
    </row>
    <row r="1237" spans="1:2" x14ac:dyDescent="0.45">
      <c r="A1237">
        <v>110</v>
      </c>
      <c r="B1237">
        <v>5.3</v>
      </c>
    </row>
    <row r="1238" spans="1:2" x14ac:dyDescent="0.45">
      <c r="A1238">
        <v>125</v>
      </c>
      <c r="B1238">
        <v>4.9000000000000004</v>
      </c>
    </row>
    <row r="1239" spans="1:2" x14ac:dyDescent="0.45">
      <c r="A1239">
        <v>113</v>
      </c>
      <c r="B1239">
        <v>6.4</v>
      </c>
    </row>
    <row r="1240" spans="1:2" x14ac:dyDescent="0.45">
      <c r="A1240">
        <v>150</v>
      </c>
      <c r="B1240">
        <v>7.4</v>
      </c>
    </row>
    <row r="1241" spans="1:2" x14ac:dyDescent="0.45">
      <c r="A1241">
        <v>108</v>
      </c>
      <c r="B1241">
        <v>6.1</v>
      </c>
    </row>
    <row r="1242" spans="1:2" x14ac:dyDescent="0.45">
      <c r="A1242">
        <v>96</v>
      </c>
      <c r="B1242">
        <v>6.5</v>
      </c>
    </row>
    <row r="1243" spans="1:2" x14ac:dyDescent="0.45">
      <c r="A1243">
        <v>93</v>
      </c>
      <c r="B1243">
        <v>5.7</v>
      </c>
    </row>
    <row r="1244" spans="1:2" x14ac:dyDescent="0.45">
      <c r="A1244">
        <v>100</v>
      </c>
      <c r="B1244">
        <v>5.0999999999999996</v>
      </c>
    </row>
    <row r="1245" spans="1:2" x14ac:dyDescent="0.45">
      <c r="A1245">
        <v>118</v>
      </c>
      <c r="B1245">
        <v>6.6</v>
      </c>
    </row>
    <row r="1246" spans="1:2" x14ac:dyDescent="0.45">
      <c r="A1246">
        <v>122</v>
      </c>
      <c r="B1246">
        <v>6.5</v>
      </c>
    </row>
    <row r="1247" spans="1:2" x14ac:dyDescent="0.45">
      <c r="A1247">
        <v>120</v>
      </c>
      <c r="B1247">
        <v>6.9</v>
      </c>
    </row>
    <row r="1248" spans="1:2" x14ac:dyDescent="0.45">
      <c r="A1248">
        <v>146</v>
      </c>
      <c r="B1248">
        <v>7.6</v>
      </c>
    </row>
    <row r="1249" spans="1:2" x14ac:dyDescent="0.45">
      <c r="A1249">
        <v>115</v>
      </c>
      <c r="B1249">
        <v>5.6</v>
      </c>
    </row>
    <row r="1250" spans="1:2" x14ac:dyDescent="0.45">
      <c r="A1250">
        <v>123</v>
      </c>
      <c r="B1250">
        <v>6.2</v>
      </c>
    </row>
    <row r="1251" spans="1:2" x14ac:dyDescent="0.45">
      <c r="A1251">
        <v>94</v>
      </c>
      <c r="B1251">
        <v>4.4000000000000004</v>
      </c>
    </row>
    <row r="1252" spans="1:2" x14ac:dyDescent="0.45">
      <c r="A1252">
        <v>102</v>
      </c>
      <c r="B1252">
        <v>5.6</v>
      </c>
    </row>
    <row r="1253" spans="1:2" x14ac:dyDescent="0.45">
      <c r="A1253">
        <v>98</v>
      </c>
      <c r="B1253">
        <v>5.5</v>
      </c>
    </row>
    <row r="1254" spans="1:2" x14ac:dyDescent="0.45">
      <c r="A1254">
        <v>133</v>
      </c>
      <c r="B1254">
        <v>6.7</v>
      </c>
    </row>
    <row r="1255" spans="1:2" x14ac:dyDescent="0.45">
      <c r="A1255">
        <v>118</v>
      </c>
      <c r="B1255">
        <v>6.1</v>
      </c>
    </row>
    <row r="1256" spans="1:2" x14ac:dyDescent="0.45">
      <c r="A1256">
        <v>105</v>
      </c>
      <c r="B1256">
        <v>6.2</v>
      </c>
    </row>
    <row r="1257" spans="1:2" x14ac:dyDescent="0.45">
      <c r="A1257">
        <v>109</v>
      </c>
      <c r="B1257">
        <v>7.3</v>
      </c>
    </row>
    <row r="1258" spans="1:2" x14ac:dyDescent="0.45">
      <c r="A1258">
        <v>129</v>
      </c>
      <c r="B1258">
        <v>6.6</v>
      </c>
    </row>
    <row r="1259" spans="1:2" x14ac:dyDescent="0.45">
      <c r="A1259">
        <v>109</v>
      </c>
      <c r="B1259">
        <v>8.1999999999999993</v>
      </c>
    </row>
    <row r="1260" spans="1:2" x14ac:dyDescent="0.45">
      <c r="A1260">
        <v>127</v>
      </c>
      <c r="B1260">
        <v>6.4</v>
      </c>
    </row>
    <row r="1261" spans="1:2" x14ac:dyDescent="0.45">
      <c r="A1261">
        <v>118</v>
      </c>
      <c r="B1261">
        <v>6.4</v>
      </c>
    </row>
    <row r="1262" spans="1:2" x14ac:dyDescent="0.45">
      <c r="A1262">
        <v>110</v>
      </c>
      <c r="B1262">
        <v>5.2</v>
      </c>
    </row>
    <row r="1263" spans="1:2" x14ac:dyDescent="0.45">
      <c r="A1263">
        <v>90</v>
      </c>
      <c r="B1263">
        <v>6.5</v>
      </c>
    </row>
    <row r="1264" spans="1:2" x14ac:dyDescent="0.45">
      <c r="A1264">
        <v>144</v>
      </c>
      <c r="B1264">
        <v>7.1</v>
      </c>
    </row>
    <row r="1265" spans="1:2" x14ac:dyDescent="0.45">
      <c r="A1265">
        <v>130</v>
      </c>
      <c r="B1265">
        <v>7.3</v>
      </c>
    </row>
    <row r="1266" spans="1:2" x14ac:dyDescent="0.45">
      <c r="A1266">
        <v>112</v>
      </c>
      <c r="B1266">
        <v>5.2</v>
      </c>
    </row>
    <row r="1267" spans="1:2" x14ac:dyDescent="0.45">
      <c r="A1267">
        <v>133</v>
      </c>
      <c r="B1267">
        <v>7.7</v>
      </c>
    </row>
    <row r="1268" spans="1:2" x14ac:dyDescent="0.45">
      <c r="A1268">
        <v>150</v>
      </c>
      <c r="B1268">
        <v>7.6</v>
      </c>
    </row>
    <row r="1269" spans="1:2" x14ac:dyDescent="0.45">
      <c r="A1269">
        <v>110</v>
      </c>
      <c r="B1269">
        <v>5.7</v>
      </c>
    </row>
    <row r="1270" spans="1:2" x14ac:dyDescent="0.45">
      <c r="A1270">
        <v>96</v>
      </c>
      <c r="B1270">
        <v>7</v>
      </c>
    </row>
    <row r="1271" spans="1:2" x14ac:dyDescent="0.45">
      <c r="A1271">
        <v>96</v>
      </c>
      <c r="B1271">
        <v>6</v>
      </c>
    </row>
    <row r="1272" spans="1:2" x14ac:dyDescent="0.45">
      <c r="A1272">
        <v>123</v>
      </c>
      <c r="B1272">
        <v>8.1</v>
      </c>
    </row>
    <row r="1273" spans="1:2" x14ac:dyDescent="0.45">
      <c r="A1273">
        <v>188</v>
      </c>
      <c r="B1273">
        <v>8</v>
      </c>
    </row>
    <row r="1274" spans="1:2" x14ac:dyDescent="0.45">
      <c r="A1274">
        <v>107</v>
      </c>
      <c r="B1274">
        <v>5.6</v>
      </c>
    </row>
    <row r="1275" spans="1:2" x14ac:dyDescent="0.45">
      <c r="A1275">
        <v>110</v>
      </c>
      <c r="B1275">
        <v>6.1</v>
      </c>
    </row>
    <row r="1276" spans="1:2" x14ac:dyDescent="0.45">
      <c r="A1276">
        <v>113</v>
      </c>
      <c r="B1276">
        <v>6.9</v>
      </c>
    </row>
    <row r="1277" spans="1:2" x14ac:dyDescent="0.45">
      <c r="A1277">
        <v>122</v>
      </c>
      <c r="B1277">
        <v>5.2</v>
      </c>
    </row>
    <row r="1278" spans="1:2" x14ac:dyDescent="0.45">
      <c r="A1278">
        <v>116</v>
      </c>
      <c r="B1278">
        <v>7</v>
      </c>
    </row>
    <row r="1279" spans="1:2" x14ac:dyDescent="0.45">
      <c r="A1279">
        <v>93</v>
      </c>
      <c r="B1279">
        <v>6.3</v>
      </c>
    </row>
    <row r="1280" spans="1:2" x14ac:dyDescent="0.45">
      <c r="A1280">
        <v>118</v>
      </c>
      <c r="B1280">
        <v>7</v>
      </c>
    </row>
    <row r="1281" spans="1:2" x14ac:dyDescent="0.45">
      <c r="A1281">
        <v>93</v>
      </c>
      <c r="B1281">
        <v>6.9</v>
      </c>
    </row>
    <row r="1282" spans="1:2" x14ac:dyDescent="0.45">
      <c r="A1282">
        <v>121</v>
      </c>
      <c r="B1282">
        <v>6.2</v>
      </c>
    </row>
    <row r="1283" spans="1:2" x14ac:dyDescent="0.45">
      <c r="A1283">
        <v>101</v>
      </c>
      <c r="B1283">
        <v>6.4</v>
      </c>
    </row>
    <row r="1284" spans="1:2" x14ac:dyDescent="0.45">
      <c r="A1284">
        <v>107</v>
      </c>
      <c r="B1284">
        <v>6.4</v>
      </c>
    </row>
    <row r="1285" spans="1:2" x14ac:dyDescent="0.45">
      <c r="A1285">
        <v>124</v>
      </c>
      <c r="B1285">
        <v>5.7</v>
      </c>
    </row>
    <row r="1286" spans="1:2" x14ac:dyDescent="0.45">
      <c r="A1286">
        <v>109</v>
      </c>
      <c r="B1286">
        <v>6.1</v>
      </c>
    </row>
    <row r="1287" spans="1:2" x14ac:dyDescent="0.45">
      <c r="A1287">
        <v>105</v>
      </c>
      <c r="B1287">
        <v>5.4</v>
      </c>
    </row>
    <row r="1288" spans="1:2" x14ac:dyDescent="0.45">
      <c r="A1288">
        <v>130</v>
      </c>
      <c r="B1288">
        <v>6.7</v>
      </c>
    </row>
    <row r="1289" spans="1:2" x14ac:dyDescent="0.45">
      <c r="A1289">
        <v>127</v>
      </c>
      <c r="B1289">
        <v>6.8</v>
      </c>
    </row>
    <row r="1290" spans="1:2" x14ac:dyDescent="0.45">
      <c r="A1290">
        <v>114</v>
      </c>
      <c r="B1290">
        <v>6</v>
      </c>
    </row>
    <row r="1291" spans="1:2" x14ac:dyDescent="0.45">
      <c r="A1291">
        <v>106</v>
      </c>
      <c r="B1291">
        <v>7.8</v>
      </c>
    </row>
    <row r="1292" spans="1:2" x14ac:dyDescent="0.45">
      <c r="A1292">
        <v>95</v>
      </c>
      <c r="B1292">
        <v>5.3</v>
      </c>
    </row>
    <row r="1293" spans="1:2" x14ac:dyDescent="0.45">
      <c r="A1293">
        <v>81</v>
      </c>
      <c r="B1293">
        <v>4.5</v>
      </c>
    </row>
    <row r="1294" spans="1:2" x14ac:dyDescent="0.45">
      <c r="A1294">
        <v>95</v>
      </c>
      <c r="B1294">
        <v>5.4</v>
      </c>
    </row>
    <row r="1295" spans="1:2" x14ac:dyDescent="0.45">
      <c r="A1295">
        <v>108</v>
      </c>
      <c r="B1295">
        <v>7.8</v>
      </c>
    </row>
    <row r="1296" spans="1:2" x14ac:dyDescent="0.45">
      <c r="A1296">
        <v>105</v>
      </c>
      <c r="B1296">
        <v>7.2</v>
      </c>
    </row>
    <row r="1297" spans="1:2" x14ac:dyDescent="0.45">
      <c r="A1297">
        <v>95</v>
      </c>
      <c r="B1297">
        <v>6.6</v>
      </c>
    </row>
    <row r="1298" spans="1:2" x14ac:dyDescent="0.45">
      <c r="A1298">
        <v>126</v>
      </c>
      <c r="B1298">
        <v>7.6</v>
      </c>
    </row>
    <row r="1299" spans="1:2" x14ac:dyDescent="0.45">
      <c r="A1299">
        <v>102</v>
      </c>
      <c r="B1299">
        <v>5.9</v>
      </c>
    </row>
    <row r="1300" spans="1:2" x14ac:dyDescent="0.45">
      <c r="A1300">
        <v>121</v>
      </c>
      <c r="B1300">
        <v>6.7</v>
      </c>
    </row>
    <row r="1301" spans="1:2" x14ac:dyDescent="0.45">
      <c r="A1301">
        <v>129</v>
      </c>
      <c r="B1301">
        <v>7.7</v>
      </c>
    </row>
    <row r="1302" spans="1:2" x14ac:dyDescent="0.45">
      <c r="A1302">
        <v>88</v>
      </c>
      <c r="B1302">
        <v>5.4</v>
      </c>
    </row>
    <row r="1303" spans="1:2" x14ac:dyDescent="0.45">
      <c r="A1303">
        <v>106</v>
      </c>
      <c r="B1303">
        <v>6.9</v>
      </c>
    </row>
    <row r="1304" spans="1:2" x14ac:dyDescent="0.45">
      <c r="A1304">
        <v>110</v>
      </c>
      <c r="B1304">
        <v>7.7</v>
      </c>
    </row>
    <row r="1305" spans="1:2" x14ac:dyDescent="0.45">
      <c r="A1305">
        <v>109</v>
      </c>
      <c r="B1305">
        <v>6.8</v>
      </c>
    </row>
    <row r="1306" spans="1:2" x14ac:dyDescent="0.45">
      <c r="A1306">
        <v>143</v>
      </c>
      <c r="B1306">
        <v>6.4</v>
      </c>
    </row>
    <row r="1307" spans="1:2" x14ac:dyDescent="0.45">
      <c r="A1307">
        <v>120</v>
      </c>
      <c r="B1307">
        <v>5.7</v>
      </c>
    </row>
    <row r="1308" spans="1:2" x14ac:dyDescent="0.45">
      <c r="A1308">
        <v>128</v>
      </c>
      <c r="B1308">
        <v>7.3</v>
      </c>
    </row>
    <row r="1309" spans="1:2" x14ac:dyDescent="0.45">
      <c r="A1309">
        <v>123</v>
      </c>
      <c r="B1309">
        <v>6.8</v>
      </c>
    </row>
    <row r="1310" spans="1:2" x14ac:dyDescent="0.45">
      <c r="A1310">
        <v>129</v>
      </c>
      <c r="B1310">
        <v>6.3</v>
      </c>
    </row>
    <row r="1311" spans="1:2" x14ac:dyDescent="0.45">
      <c r="A1311">
        <v>105</v>
      </c>
      <c r="B1311">
        <v>5.9</v>
      </c>
    </row>
    <row r="1312" spans="1:2" x14ac:dyDescent="0.45">
      <c r="A1312">
        <v>162</v>
      </c>
      <c r="B1312">
        <v>7.4</v>
      </c>
    </row>
    <row r="1313" spans="1:2" x14ac:dyDescent="0.45">
      <c r="A1313">
        <v>138</v>
      </c>
      <c r="B1313">
        <v>8.3000000000000007</v>
      </c>
    </row>
    <row r="1314" spans="1:2" x14ac:dyDescent="0.45">
      <c r="A1314">
        <v>100</v>
      </c>
      <c r="B1314">
        <v>6.2</v>
      </c>
    </row>
    <row r="1315" spans="1:2" x14ac:dyDescent="0.45">
      <c r="A1315">
        <v>90</v>
      </c>
      <c r="B1315">
        <v>6.3</v>
      </c>
    </row>
    <row r="1316" spans="1:2" x14ac:dyDescent="0.45">
      <c r="A1316">
        <v>108</v>
      </c>
      <c r="B1316">
        <v>5.8</v>
      </c>
    </row>
    <row r="1317" spans="1:2" x14ac:dyDescent="0.45">
      <c r="A1317">
        <v>101</v>
      </c>
      <c r="B1317">
        <v>7.5</v>
      </c>
    </row>
    <row r="1318" spans="1:2" x14ac:dyDescent="0.45">
      <c r="A1318">
        <v>109</v>
      </c>
      <c r="B1318">
        <v>6.3</v>
      </c>
    </row>
    <row r="1319" spans="1:2" x14ac:dyDescent="0.45">
      <c r="A1319">
        <v>132</v>
      </c>
      <c r="B1319">
        <v>6.4</v>
      </c>
    </row>
    <row r="1320" spans="1:2" x14ac:dyDescent="0.45">
      <c r="A1320">
        <v>123</v>
      </c>
      <c r="B1320">
        <v>7.2</v>
      </c>
    </row>
    <row r="1321" spans="1:2" x14ac:dyDescent="0.45">
      <c r="A1321">
        <v>87</v>
      </c>
      <c r="B1321">
        <v>6.3</v>
      </c>
    </row>
    <row r="1322" spans="1:2" x14ac:dyDescent="0.45">
      <c r="A1322">
        <v>109</v>
      </c>
      <c r="B1322">
        <v>6.9</v>
      </c>
    </row>
    <row r="1323" spans="1:2" x14ac:dyDescent="0.45">
      <c r="A1323">
        <v>109</v>
      </c>
      <c r="B1323">
        <v>6.6</v>
      </c>
    </row>
    <row r="1324" spans="1:2" x14ac:dyDescent="0.45">
      <c r="A1324">
        <v>92</v>
      </c>
      <c r="B1324">
        <v>6</v>
      </c>
    </row>
    <row r="1325" spans="1:2" x14ac:dyDescent="0.45">
      <c r="A1325">
        <v>125</v>
      </c>
      <c r="B1325">
        <v>7.5</v>
      </c>
    </row>
    <row r="1326" spans="1:2" x14ac:dyDescent="0.45">
      <c r="A1326">
        <v>202</v>
      </c>
      <c r="B1326">
        <v>7.7</v>
      </c>
    </row>
    <row r="1327" spans="1:2" x14ac:dyDescent="0.45">
      <c r="A1327">
        <v>134</v>
      </c>
      <c r="B1327">
        <v>6.2</v>
      </c>
    </row>
    <row r="1328" spans="1:2" x14ac:dyDescent="0.45">
      <c r="A1328">
        <v>88</v>
      </c>
      <c r="B1328">
        <v>5.4</v>
      </c>
    </row>
    <row r="1329" spans="1:2" x14ac:dyDescent="0.45">
      <c r="A1329">
        <v>92</v>
      </c>
      <c r="B1329">
        <v>6.6</v>
      </c>
    </row>
    <row r="1330" spans="1:2" x14ac:dyDescent="0.45">
      <c r="A1330">
        <v>91</v>
      </c>
      <c r="B1330">
        <v>5.3</v>
      </c>
    </row>
    <row r="1331" spans="1:2" x14ac:dyDescent="0.45">
      <c r="A1331">
        <v>75</v>
      </c>
      <c r="B1331">
        <v>5.6</v>
      </c>
    </row>
    <row r="1332" spans="1:2" x14ac:dyDescent="0.45">
      <c r="A1332">
        <v>98</v>
      </c>
      <c r="B1332">
        <v>5.9</v>
      </c>
    </row>
    <row r="1333" spans="1:2" x14ac:dyDescent="0.45">
      <c r="A1333">
        <v>147</v>
      </c>
      <c r="B1333">
        <v>7.8</v>
      </c>
    </row>
    <row r="1334" spans="1:2" x14ac:dyDescent="0.45">
      <c r="A1334">
        <v>100</v>
      </c>
      <c r="B1334">
        <v>6.7</v>
      </c>
    </row>
    <row r="1335" spans="1:2" x14ac:dyDescent="0.45">
      <c r="A1335">
        <v>120</v>
      </c>
      <c r="B1335">
        <v>7.4</v>
      </c>
    </row>
    <row r="1336" spans="1:2" x14ac:dyDescent="0.45">
      <c r="A1336">
        <v>104</v>
      </c>
      <c r="B1336">
        <v>6.2</v>
      </c>
    </row>
    <row r="1337" spans="1:2" x14ac:dyDescent="0.45">
      <c r="A1337">
        <v>103</v>
      </c>
      <c r="B1337">
        <v>5.4</v>
      </c>
    </row>
    <row r="1338" spans="1:2" x14ac:dyDescent="0.45">
      <c r="A1338">
        <v>109</v>
      </c>
      <c r="B1338">
        <v>6.7</v>
      </c>
    </row>
    <row r="1339" spans="1:2" x14ac:dyDescent="0.45">
      <c r="A1339">
        <v>104</v>
      </c>
      <c r="B1339">
        <v>5.3</v>
      </c>
    </row>
    <row r="1340" spans="1:2" x14ac:dyDescent="0.45">
      <c r="A1340">
        <v>112</v>
      </c>
      <c r="B1340">
        <v>5.9</v>
      </c>
    </row>
    <row r="1341" spans="1:2" x14ac:dyDescent="0.45">
      <c r="A1341">
        <v>95</v>
      </c>
      <c r="B1341">
        <v>4.8</v>
      </c>
    </row>
    <row r="1342" spans="1:2" x14ac:dyDescent="0.45">
      <c r="A1342">
        <v>150</v>
      </c>
      <c r="B1342">
        <v>8.5</v>
      </c>
    </row>
    <row r="1343" spans="1:2" x14ac:dyDescent="0.45">
      <c r="A1343">
        <v>101</v>
      </c>
      <c r="B1343">
        <v>6.8</v>
      </c>
    </row>
    <row r="1344" spans="1:2" x14ac:dyDescent="0.45">
      <c r="A1344">
        <v>108</v>
      </c>
      <c r="B1344">
        <v>5.3</v>
      </c>
    </row>
    <row r="1345" spans="1:2" x14ac:dyDescent="0.45">
      <c r="A1345">
        <v>98</v>
      </c>
      <c r="B1345">
        <v>7.3</v>
      </c>
    </row>
    <row r="1346" spans="1:2" x14ac:dyDescent="0.45">
      <c r="A1346">
        <v>137</v>
      </c>
      <c r="B1346">
        <v>6.6</v>
      </c>
    </row>
    <row r="1347" spans="1:2" x14ac:dyDescent="0.45">
      <c r="A1347">
        <v>112</v>
      </c>
      <c r="B1347">
        <v>6.2</v>
      </c>
    </row>
    <row r="1348" spans="1:2" x14ac:dyDescent="0.45">
      <c r="A1348">
        <v>101</v>
      </c>
      <c r="B1348">
        <v>5.2</v>
      </c>
    </row>
    <row r="1349" spans="1:2" x14ac:dyDescent="0.45">
      <c r="A1349">
        <v>103</v>
      </c>
      <c r="B1349">
        <v>6.2</v>
      </c>
    </row>
    <row r="1350" spans="1:2" x14ac:dyDescent="0.45">
      <c r="A1350">
        <v>101</v>
      </c>
      <c r="B1350">
        <v>6.2</v>
      </c>
    </row>
    <row r="1351" spans="1:2" x14ac:dyDescent="0.45">
      <c r="A1351">
        <v>112</v>
      </c>
      <c r="B1351">
        <v>6.6</v>
      </c>
    </row>
    <row r="1352" spans="1:2" x14ac:dyDescent="0.45">
      <c r="A1352">
        <v>102</v>
      </c>
      <c r="B1352">
        <v>6.2</v>
      </c>
    </row>
    <row r="1353" spans="1:2" x14ac:dyDescent="0.45">
      <c r="A1353">
        <v>101</v>
      </c>
      <c r="B1353">
        <v>5.0999999999999996</v>
      </c>
    </row>
    <row r="1354" spans="1:2" x14ac:dyDescent="0.45">
      <c r="A1354">
        <v>155</v>
      </c>
      <c r="B1354">
        <v>6.6</v>
      </c>
    </row>
    <row r="1355" spans="1:2" x14ac:dyDescent="0.45">
      <c r="A1355">
        <v>109</v>
      </c>
      <c r="B1355">
        <v>6.1</v>
      </c>
    </row>
    <row r="1356" spans="1:2" x14ac:dyDescent="0.45">
      <c r="A1356">
        <v>140</v>
      </c>
      <c r="B1356">
        <v>6.6</v>
      </c>
    </row>
    <row r="1357" spans="1:2" x14ac:dyDescent="0.45">
      <c r="A1357">
        <v>108</v>
      </c>
      <c r="B1357">
        <v>5.9</v>
      </c>
    </row>
    <row r="1358" spans="1:2" x14ac:dyDescent="0.45">
      <c r="A1358">
        <v>96</v>
      </c>
      <c r="B1358">
        <v>6.3</v>
      </c>
    </row>
    <row r="1359" spans="1:2" x14ac:dyDescent="0.45">
      <c r="A1359">
        <v>123</v>
      </c>
      <c r="B1359">
        <v>7.1</v>
      </c>
    </row>
    <row r="1360" spans="1:2" x14ac:dyDescent="0.45">
      <c r="A1360">
        <v>106</v>
      </c>
      <c r="B1360">
        <v>5</v>
      </c>
    </row>
    <row r="1361" spans="1:2" x14ac:dyDescent="0.45">
      <c r="A1361">
        <v>76</v>
      </c>
      <c r="B1361">
        <v>5.6</v>
      </c>
    </row>
    <row r="1362" spans="1:2" x14ac:dyDescent="0.45">
      <c r="A1362">
        <v>107</v>
      </c>
      <c r="B1362">
        <v>7.4</v>
      </c>
    </row>
    <row r="1363" spans="1:2" x14ac:dyDescent="0.45">
      <c r="A1363">
        <v>82</v>
      </c>
      <c r="B1363">
        <v>4.5</v>
      </c>
    </row>
    <row r="1364" spans="1:2" x14ac:dyDescent="0.45">
      <c r="A1364">
        <v>109</v>
      </c>
      <c r="B1364">
        <v>6.2</v>
      </c>
    </row>
    <row r="1365" spans="1:2" x14ac:dyDescent="0.45">
      <c r="A1365">
        <v>99</v>
      </c>
      <c r="B1365">
        <v>5</v>
      </c>
    </row>
    <row r="1366" spans="1:2" x14ac:dyDescent="0.45">
      <c r="A1366">
        <v>91</v>
      </c>
      <c r="B1366">
        <v>6.5</v>
      </c>
    </row>
    <row r="1367" spans="1:2" x14ac:dyDescent="0.45">
      <c r="A1367">
        <v>87</v>
      </c>
      <c r="B1367">
        <v>5.0999999999999996</v>
      </c>
    </row>
    <row r="1368" spans="1:2" x14ac:dyDescent="0.45">
      <c r="A1368">
        <v>125</v>
      </c>
      <c r="B1368">
        <v>6.5</v>
      </c>
    </row>
    <row r="1369" spans="1:2" x14ac:dyDescent="0.45">
      <c r="A1369">
        <v>118</v>
      </c>
      <c r="B1369">
        <v>6.2</v>
      </c>
    </row>
    <row r="1370" spans="1:2" x14ac:dyDescent="0.45">
      <c r="A1370">
        <v>98</v>
      </c>
      <c r="B1370">
        <v>6.3</v>
      </c>
    </row>
    <row r="1371" spans="1:2" x14ac:dyDescent="0.45">
      <c r="A1371">
        <v>92</v>
      </c>
      <c r="B1371">
        <v>6.2</v>
      </c>
    </row>
    <row r="1372" spans="1:2" x14ac:dyDescent="0.45">
      <c r="A1372">
        <v>115</v>
      </c>
      <c r="B1372">
        <v>5.7</v>
      </c>
    </row>
    <row r="1373" spans="1:2" x14ac:dyDescent="0.45">
      <c r="A1373">
        <v>120</v>
      </c>
      <c r="B1373">
        <v>6.7</v>
      </c>
    </row>
    <row r="1374" spans="1:2" x14ac:dyDescent="0.45">
      <c r="A1374">
        <v>111</v>
      </c>
      <c r="B1374">
        <v>6.8</v>
      </c>
    </row>
    <row r="1375" spans="1:2" x14ac:dyDescent="0.45">
      <c r="A1375">
        <v>94</v>
      </c>
      <c r="B1375">
        <v>6</v>
      </c>
    </row>
    <row r="1376" spans="1:2" x14ac:dyDescent="0.45">
      <c r="A1376">
        <v>100</v>
      </c>
      <c r="B1376">
        <v>7.3</v>
      </c>
    </row>
    <row r="1377" spans="1:2" x14ac:dyDescent="0.45">
      <c r="A1377">
        <v>101</v>
      </c>
      <c r="B1377">
        <v>5.5</v>
      </c>
    </row>
    <row r="1378" spans="1:2" x14ac:dyDescent="0.45">
      <c r="A1378">
        <v>139</v>
      </c>
      <c r="B1378">
        <v>6.7</v>
      </c>
    </row>
    <row r="1379" spans="1:2" x14ac:dyDescent="0.45">
      <c r="A1379">
        <v>91</v>
      </c>
      <c r="B1379">
        <v>4.8</v>
      </c>
    </row>
    <row r="1380" spans="1:2" x14ac:dyDescent="0.45">
      <c r="A1380">
        <v>109</v>
      </c>
      <c r="B1380">
        <v>5.7</v>
      </c>
    </row>
    <row r="1381" spans="1:2" x14ac:dyDescent="0.45">
      <c r="A1381">
        <v>102</v>
      </c>
      <c r="B1381">
        <v>5.0999999999999996</v>
      </c>
    </row>
    <row r="1382" spans="1:2" x14ac:dyDescent="0.45">
      <c r="A1382">
        <v>103</v>
      </c>
      <c r="B1382">
        <v>6</v>
      </c>
    </row>
    <row r="1383" spans="1:2" x14ac:dyDescent="0.45">
      <c r="A1383">
        <v>83</v>
      </c>
      <c r="B1383">
        <v>4.2</v>
      </c>
    </row>
    <row r="1384" spans="1:2" x14ac:dyDescent="0.45">
      <c r="A1384">
        <v>123</v>
      </c>
      <c r="B1384">
        <v>7.4</v>
      </c>
    </row>
    <row r="1385" spans="1:2" x14ac:dyDescent="0.45">
      <c r="A1385">
        <v>101</v>
      </c>
      <c r="B1385">
        <v>4.5999999999999996</v>
      </c>
    </row>
    <row r="1386" spans="1:2" x14ac:dyDescent="0.45">
      <c r="A1386">
        <v>117</v>
      </c>
      <c r="B1386">
        <v>6.9</v>
      </c>
    </row>
    <row r="1387" spans="1:2" x14ac:dyDescent="0.45">
      <c r="A1387">
        <v>114</v>
      </c>
      <c r="B1387">
        <v>6.9</v>
      </c>
    </row>
    <row r="1388" spans="1:2" x14ac:dyDescent="0.45">
      <c r="A1388">
        <v>330</v>
      </c>
      <c r="B1388">
        <v>8</v>
      </c>
    </row>
    <row r="1389" spans="1:2" x14ac:dyDescent="0.45">
      <c r="A1389">
        <v>121</v>
      </c>
      <c r="B1389">
        <v>6.4</v>
      </c>
    </row>
    <row r="1390" spans="1:2" x14ac:dyDescent="0.45">
      <c r="A1390">
        <v>114</v>
      </c>
      <c r="B1390">
        <v>6.3</v>
      </c>
    </row>
    <row r="1391" spans="1:2" x14ac:dyDescent="0.45">
      <c r="A1391">
        <v>148</v>
      </c>
      <c r="B1391">
        <v>6.8</v>
      </c>
    </row>
    <row r="1392" spans="1:2" x14ac:dyDescent="0.45">
      <c r="A1392">
        <v>113</v>
      </c>
      <c r="B1392">
        <v>6.8</v>
      </c>
    </row>
    <row r="1393" spans="1:2" x14ac:dyDescent="0.45">
      <c r="A1393">
        <v>91</v>
      </c>
      <c r="B1393">
        <v>5.4</v>
      </c>
    </row>
    <row r="1394" spans="1:2" x14ac:dyDescent="0.45">
      <c r="A1394">
        <v>139</v>
      </c>
      <c r="B1394">
        <v>7.2</v>
      </c>
    </row>
    <row r="1395" spans="1:2" x14ac:dyDescent="0.45">
      <c r="A1395">
        <v>96</v>
      </c>
      <c r="B1395">
        <v>7.3</v>
      </c>
    </row>
    <row r="1396" spans="1:2" x14ac:dyDescent="0.45">
      <c r="A1396">
        <v>102</v>
      </c>
      <c r="B1396">
        <v>5.2</v>
      </c>
    </row>
    <row r="1397" spans="1:2" x14ac:dyDescent="0.45">
      <c r="A1397">
        <v>96</v>
      </c>
      <c r="B1397">
        <v>5.5</v>
      </c>
    </row>
    <row r="1398" spans="1:2" x14ac:dyDescent="0.45">
      <c r="A1398">
        <v>101</v>
      </c>
      <c r="B1398">
        <v>7.7</v>
      </c>
    </row>
    <row r="1399" spans="1:2" x14ac:dyDescent="0.45">
      <c r="A1399">
        <v>128</v>
      </c>
      <c r="B1399">
        <v>7.1</v>
      </c>
    </row>
    <row r="1400" spans="1:2" x14ac:dyDescent="0.45">
      <c r="A1400">
        <v>109</v>
      </c>
      <c r="B1400">
        <v>5.3</v>
      </c>
    </row>
    <row r="1401" spans="1:2" x14ac:dyDescent="0.45">
      <c r="A1401">
        <v>114</v>
      </c>
      <c r="B1401">
        <v>5.6</v>
      </c>
    </row>
    <row r="1402" spans="1:2" x14ac:dyDescent="0.45">
      <c r="A1402">
        <v>105</v>
      </c>
      <c r="B1402">
        <v>5.7</v>
      </c>
    </row>
    <row r="1403" spans="1:2" x14ac:dyDescent="0.45">
      <c r="A1403">
        <v>141</v>
      </c>
      <c r="B1403">
        <v>7.1</v>
      </c>
    </row>
    <row r="1404" spans="1:2" x14ac:dyDescent="0.45">
      <c r="A1404">
        <v>138</v>
      </c>
      <c r="B1404">
        <v>7.6</v>
      </c>
    </row>
    <row r="1405" spans="1:2" x14ac:dyDescent="0.45">
      <c r="A1405">
        <v>101</v>
      </c>
      <c r="B1405">
        <v>5.5</v>
      </c>
    </row>
    <row r="1406" spans="1:2" x14ac:dyDescent="0.45">
      <c r="A1406">
        <v>99</v>
      </c>
      <c r="B1406">
        <v>5.0999999999999996</v>
      </c>
    </row>
    <row r="1407" spans="1:2" x14ac:dyDescent="0.45">
      <c r="A1407">
        <v>85</v>
      </c>
      <c r="B1407">
        <v>6.3</v>
      </c>
    </row>
    <row r="1408" spans="1:2" x14ac:dyDescent="0.45">
      <c r="A1408">
        <v>89</v>
      </c>
      <c r="B1408">
        <v>4.9000000000000004</v>
      </c>
    </row>
    <row r="1409" spans="1:2" x14ac:dyDescent="0.45">
      <c r="A1409">
        <v>99</v>
      </c>
      <c r="B1409">
        <v>6.5</v>
      </c>
    </row>
    <row r="1410" spans="1:2" x14ac:dyDescent="0.45">
      <c r="A1410">
        <v>105</v>
      </c>
      <c r="B1410">
        <v>5.6</v>
      </c>
    </row>
    <row r="1411" spans="1:2" x14ac:dyDescent="0.45">
      <c r="A1411">
        <v>97</v>
      </c>
      <c r="B1411">
        <v>5.3</v>
      </c>
    </row>
    <row r="1412" spans="1:2" x14ac:dyDescent="0.45">
      <c r="A1412">
        <v>140</v>
      </c>
      <c r="B1412">
        <v>6.5</v>
      </c>
    </row>
    <row r="1413" spans="1:2" x14ac:dyDescent="0.45">
      <c r="A1413">
        <v>118</v>
      </c>
      <c r="B1413">
        <v>6.8</v>
      </c>
    </row>
    <row r="1414" spans="1:2" x14ac:dyDescent="0.45">
      <c r="A1414">
        <v>94</v>
      </c>
      <c r="B1414">
        <v>6.5</v>
      </c>
    </row>
    <row r="1415" spans="1:2" x14ac:dyDescent="0.45">
      <c r="A1415">
        <v>124</v>
      </c>
      <c r="B1415">
        <v>6</v>
      </c>
    </row>
    <row r="1416" spans="1:2" x14ac:dyDescent="0.45">
      <c r="A1416">
        <v>134</v>
      </c>
      <c r="B1416">
        <v>8.4</v>
      </c>
    </row>
    <row r="1417" spans="1:2" x14ac:dyDescent="0.45">
      <c r="A1417">
        <v>113</v>
      </c>
      <c r="B1417">
        <v>6</v>
      </c>
    </row>
    <row r="1418" spans="1:2" x14ac:dyDescent="0.45">
      <c r="A1418">
        <v>124</v>
      </c>
      <c r="B1418">
        <v>7.6</v>
      </c>
    </row>
    <row r="1419" spans="1:2" x14ac:dyDescent="0.45">
      <c r="A1419">
        <v>97</v>
      </c>
      <c r="B1419">
        <v>6.9</v>
      </c>
    </row>
    <row r="1420" spans="1:2" x14ac:dyDescent="0.45">
      <c r="A1420">
        <v>123</v>
      </c>
      <c r="B1420">
        <v>6.4</v>
      </c>
    </row>
    <row r="1421" spans="1:2" x14ac:dyDescent="0.45">
      <c r="A1421">
        <v>99</v>
      </c>
      <c r="B1421">
        <v>5.0999999999999996</v>
      </c>
    </row>
    <row r="1422" spans="1:2" x14ac:dyDescent="0.45">
      <c r="A1422">
        <v>101</v>
      </c>
      <c r="B1422">
        <v>7</v>
      </c>
    </row>
    <row r="1423" spans="1:2" x14ac:dyDescent="0.45">
      <c r="A1423">
        <v>92</v>
      </c>
      <c r="B1423">
        <v>5.7</v>
      </c>
    </row>
    <row r="1424" spans="1:2" x14ac:dyDescent="0.45">
      <c r="A1424">
        <v>131</v>
      </c>
      <c r="B1424">
        <v>6.8</v>
      </c>
    </row>
    <row r="1425" spans="1:2" x14ac:dyDescent="0.45">
      <c r="A1425">
        <v>107</v>
      </c>
      <c r="B1425">
        <v>6.7</v>
      </c>
    </row>
    <row r="1426" spans="1:2" x14ac:dyDescent="0.45">
      <c r="A1426">
        <v>103</v>
      </c>
      <c r="B1426">
        <v>6.2</v>
      </c>
    </row>
    <row r="1427" spans="1:2" x14ac:dyDescent="0.45">
      <c r="A1427">
        <v>129</v>
      </c>
      <c r="B1427">
        <v>7.2</v>
      </c>
    </row>
    <row r="1428" spans="1:2" x14ac:dyDescent="0.45">
      <c r="A1428">
        <v>107</v>
      </c>
      <c r="B1428">
        <v>6.2</v>
      </c>
    </row>
    <row r="1429" spans="1:2" x14ac:dyDescent="0.45">
      <c r="A1429">
        <v>89</v>
      </c>
      <c r="B1429">
        <v>5.6</v>
      </c>
    </row>
    <row r="1430" spans="1:2" x14ac:dyDescent="0.45">
      <c r="A1430">
        <v>113</v>
      </c>
      <c r="B1430">
        <v>4.4000000000000004</v>
      </c>
    </row>
    <row r="1431" spans="1:2" x14ac:dyDescent="0.45">
      <c r="A1431">
        <v>93</v>
      </c>
      <c r="B1431">
        <v>7.5</v>
      </c>
    </row>
    <row r="1432" spans="1:2" x14ac:dyDescent="0.45">
      <c r="A1432">
        <v>120</v>
      </c>
      <c r="B1432">
        <v>7.1</v>
      </c>
    </row>
    <row r="1433" spans="1:2" x14ac:dyDescent="0.45">
      <c r="A1433">
        <v>98</v>
      </c>
      <c r="B1433">
        <v>6.4</v>
      </c>
    </row>
    <row r="1434" spans="1:2" x14ac:dyDescent="0.45">
      <c r="A1434">
        <v>105</v>
      </c>
      <c r="B1434">
        <v>7.1</v>
      </c>
    </row>
    <row r="1435" spans="1:2" x14ac:dyDescent="0.45">
      <c r="A1435">
        <v>98</v>
      </c>
      <c r="B1435">
        <v>6.9</v>
      </c>
    </row>
    <row r="1436" spans="1:2" x14ac:dyDescent="0.45">
      <c r="A1436">
        <v>96</v>
      </c>
      <c r="B1436">
        <v>7.5</v>
      </c>
    </row>
    <row r="1437" spans="1:2" x14ac:dyDescent="0.45">
      <c r="A1437">
        <v>87</v>
      </c>
      <c r="B1437">
        <v>6.3</v>
      </c>
    </row>
    <row r="1438" spans="1:2" x14ac:dyDescent="0.45">
      <c r="A1438">
        <v>107</v>
      </c>
      <c r="B1438">
        <v>6.4</v>
      </c>
    </row>
    <row r="1439" spans="1:2" x14ac:dyDescent="0.45">
      <c r="A1439">
        <v>90</v>
      </c>
      <c r="B1439">
        <v>5.9</v>
      </c>
    </row>
    <row r="1440" spans="1:2" x14ac:dyDescent="0.45">
      <c r="A1440">
        <v>121</v>
      </c>
      <c r="B1440">
        <v>6.8</v>
      </c>
    </row>
    <row r="1441" spans="1:2" x14ac:dyDescent="0.45">
      <c r="A1441">
        <v>119</v>
      </c>
      <c r="B1441">
        <v>6.3</v>
      </c>
    </row>
    <row r="1442" spans="1:2" x14ac:dyDescent="0.45">
      <c r="A1442">
        <v>110</v>
      </c>
      <c r="B1442">
        <v>5.3</v>
      </c>
    </row>
    <row r="1443" spans="1:2" x14ac:dyDescent="0.45">
      <c r="A1443">
        <v>100</v>
      </c>
      <c r="B1443">
        <v>5.9</v>
      </c>
    </row>
    <row r="1444" spans="1:2" x14ac:dyDescent="0.45">
      <c r="A1444">
        <v>75</v>
      </c>
      <c r="B1444">
        <v>6.9</v>
      </c>
    </row>
    <row r="1445" spans="1:2" x14ac:dyDescent="0.45">
      <c r="A1445">
        <v>132</v>
      </c>
      <c r="B1445">
        <v>6.9</v>
      </c>
    </row>
    <row r="1446" spans="1:2" x14ac:dyDescent="0.45">
      <c r="A1446">
        <v>105</v>
      </c>
      <c r="B1446">
        <v>6.1</v>
      </c>
    </row>
    <row r="1447" spans="1:2" x14ac:dyDescent="0.45">
      <c r="A1447">
        <v>289</v>
      </c>
      <c r="B1447">
        <v>8.5</v>
      </c>
    </row>
    <row r="1448" spans="1:2" x14ac:dyDescent="0.45">
      <c r="A1448">
        <v>102</v>
      </c>
      <c r="B1448">
        <v>6.3</v>
      </c>
    </row>
    <row r="1449" spans="1:2" x14ac:dyDescent="0.45">
      <c r="A1449">
        <v>143</v>
      </c>
      <c r="B1449">
        <v>7.3</v>
      </c>
    </row>
    <row r="1450" spans="1:2" x14ac:dyDescent="0.45">
      <c r="A1450">
        <v>113</v>
      </c>
      <c r="B1450">
        <v>6.3</v>
      </c>
    </row>
    <row r="1451" spans="1:2" x14ac:dyDescent="0.45">
      <c r="A1451">
        <v>161</v>
      </c>
      <c r="B1451">
        <v>7.2</v>
      </c>
    </row>
    <row r="1452" spans="1:2" x14ac:dyDescent="0.45">
      <c r="A1452">
        <v>138</v>
      </c>
      <c r="B1452">
        <v>7.3</v>
      </c>
    </row>
    <row r="1453" spans="1:2" x14ac:dyDescent="0.45">
      <c r="A1453">
        <v>126</v>
      </c>
      <c r="B1453">
        <v>6.3</v>
      </c>
    </row>
    <row r="1454" spans="1:2" x14ac:dyDescent="0.45">
      <c r="A1454">
        <v>99</v>
      </c>
      <c r="B1454">
        <v>8.1</v>
      </c>
    </row>
    <row r="1455" spans="1:2" x14ac:dyDescent="0.45">
      <c r="A1455">
        <v>101</v>
      </c>
      <c r="B1455">
        <v>6.9</v>
      </c>
    </row>
    <row r="1456" spans="1:2" x14ac:dyDescent="0.45">
      <c r="A1456">
        <v>103</v>
      </c>
      <c r="B1456">
        <v>6.3</v>
      </c>
    </row>
    <row r="1457" spans="1:2" x14ac:dyDescent="0.45">
      <c r="A1457">
        <v>118</v>
      </c>
      <c r="B1457">
        <v>7.3</v>
      </c>
    </row>
    <row r="1458" spans="1:2" x14ac:dyDescent="0.45">
      <c r="A1458">
        <v>99</v>
      </c>
      <c r="B1458">
        <v>6.1</v>
      </c>
    </row>
    <row r="1459" spans="1:2" x14ac:dyDescent="0.45">
      <c r="A1459">
        <v>105</v>
      </c>
      <c r="B1459">
        <v>6.9</v>
      </c>
    </row>
    <row r="1460" spans="1:2" x14ac:dyDescent="0.45">
      <c r="A1460">
        <v>113</v>
      </c>
      <c r="B1460">
        <v>7.2</v>
      </c>
    </row>
    <row r="1461" spans="1:2" x14ac:dyDescent="0.45">
      <c r="A1461">
        <v>93</v>
      </c>
      <c r="B1461">
        <v>6.4</v>
      </c>
    </row>
    <row r="1462" spans="1:2" x14ac:dyDescent="0.45">
      <c r="A1462">
        <v>108</v>
      </c>
      <c r="B1462">
        <v>6.4</v>
      </c>
    </row>
    <row r="1463" spans="1:2" x14ac:dyDescent="0.45">
      <c r="A1463">
        <v>74</v>
      </c>
      <c r="B1463">
        <v>8.3000000000000007</v>
      </c>
    </row>
    <row r="1464" spans="1:2" x14ac:dyDescent="0.45">
      <c r="A1464">
        <v>116</v>
      </c>
      <c r="B1464">
        <v>7.2</v>
      </c>
    </row>
    <row r="1465" spans="1:2" x14ac:dyDescent="0.45">
      <c r="A1465">
        <v>104</v>
      </c>
      <c r="B1465">
        <v>6.8</v>
      </c>
    </row>
    <row r="1466" spans="1:2" x14ac:dyDescent="0.45">
      <c r="A1466">
        <v>106</v>
      </c>
      <c r="B1466">
        <v>6.5</v>
      </c>
    </row>
    <row r="1467" spans="1:2" x14ac:dyDescent="0.45">
      <c r="A1467">
        <v>120</v>
      </c>
      <c r="B1467">
        <v>7.8</v>
      </c>
    </row>
    <row r="1468" spans="1:2" x14ac:dyDescent="0.45">
      <c r="A1468">
        <v>135</v>
      </c>
      <c r="B1468">
        <v>7.6</v>
      </c>
    </row>
    <row r="1469" spans="1:2" x14ac:dyDescent="0.45">
      <c r="A1469">
        <v>132</v>
      </c>
      <c r="B1469">
        <v>7.2</v>
      </c>
    </row>
    <row r="1470" spans="1:2" x14ac:dyDescent="0.45">
      <c r="A1470">
        <v>92</v>
      </c>
      <c r="B1470">
        <v>6.7</v>
      </c>
    </row>
    <row r="1471" spans="1:2" x14ac:dyDescent="0.45">
      <c r="A1471">
        <v>99</v>
      </c>
      <c r="B1471">
        <v>6.8</v>
      </c>
    </row>
    <row r="1472" spans="1:2" x14ac:dyDescent="0.45">
      <c r="A1472">
        <v>90</v>
      </c>
      <c r="B1472">
        <v>6.3</v>
      </c>
    </row>
    <row r="1473" spans="1:2" x14ac:dyDescent="0.45">
      <c r="A1473">
        <v>111</v>
      </c>
      <c r="B1473">
        <v>6.2</v>
      </c>
    </row>
    <row r="1474" spans="1:2" x14ac:dyDescent="0.45">
      <c r="A1474">
        <v>103</v>
      </c>
      <c r="B1474">
        <v>6.2</v>
      </c>
    </row>
    <row r="1475" spans="1:2" x14ac:dyDescent="0.45">
      <c r="A1475">
        <v>127</v>
      </c>
      <c r="B1475">
        <v>8.6</v>
      </c>
    </row>
    <row r="1476" spans="1:2" x14ac:dyDescent="0.45">
      <c r="A1476">
        <v>112</v>
      </c>
      <c r="B1476">
        <v>8</v>
      </c>
    </row>
    <row r="1477" spans="1:2" x14ac:dyDescent="0.45">
      <c r="A1477">
        <v>87</v>
      </c>
      <c r="B1477">
        <v>7</v>
      </c>
    </row>
    <row r="1478" spans="1:2" x14ac:dyDescent="0.45">
      <c r="A1478">
        <v>138</v>
      </c>
      <c r="B1478">
        <v>8</v>
      </c>
    </row>
    <row r="1479" spans="1:2" x14ac:dyDescent="0.45">
      <c r="A1479">
        <v>132</v>
      </c>
      <c r="B1479">
        <v>8.1</v>
      </c>
    </row>
    <row r="1480" spans="1:2" x14ac:dyDescent="0.45">
      <c r="A1480">
        <v>103</v>
      </c>
      <c r="B1480">
        <v>6.7</v>
      </c>
    </row>
    <row r="1481" spans="1:2" x14ac:dyDescent="0.45">
      <c r="A1481">
        <v>123</v>
      </c>
      <c r="B1481">
        <v>7.9</v>
      </c>
    </row>
    <row r="1482" spans="1:2" x14ac:dyDescent="0.45">
      <c r="A1482">
        <v>111</v>
      </c>
      <c r="B1482">
        <v>6.1</v>
      </c>
    </row>
    <row r="1483" spans="1:2" x14ac:dyDescent="0.45">
      <c r="A1483">
        <v>102</v>
      </c>
      <c r="B1483">
        <v>4.2</v>
      </c>
    </row>
    <row r="1484" spans="1:2" x14ac:dyDescent="0.45">
      <c r="A1484">
        <v>78</v>
      </c>
      <c r="B1484">
        <v>6.1</v>
      </c>
    </row>
    <row r="1485" spans="1:2" x14ac:dyDescent="0.45">
      <c r="A1485">
        <v>132</v>
      </c>
      <c r="B1485">
        <v>6.6</v>
      </c>
    </row>
    <row r="1486" spans="1:2" x14ac:dyDescent="0.45">
      <c r="A1486">
        <v>133</v>
      </c>
      <c r="B1486">
        <v>7.5</v>
      </c>
    </row>
    <row r="1487" spans="1:2" x14ac:dyDescent="0.45">
      <c r="A1487">
        <v>108</v>
      </c>
      <c r="B1487">
        <v>7.4</v>
      </c>
    </row>
    <row r="1488" spans="1:2" x14ac:dyDescent="0.45">
      <c r="A1488">
        <v>125</v>
      </c>
      <c r="B1488">
        <v>7.2</v>
      </c>
    </row>
    <row r="1489" spans="1:2" x14ac:dyDescent="0.45">
      <c r="A1489">
        <v>98</v>
      </c>
      <c r="B1489">
        <v>6.9</v>
      </c>
    </row>
    <row r="1490" spans="1:2" x14ac:dyDescent="0.45">
      <c r="A1490">
        <v>119</v>
      </c>
      <c r="B1490">
        <v>7.4</v>
      </c>
    </row>
    <row r="1491" spans="1:2" x14ac:dyDescent="0.45">
      <c r="A1491">
        <v>87</v>
      </c>
      <c r="B1491">
        <v>5.4</v>
      </c>
    </row>
    <row r="1492" spans="1:2" x14ac:dyDescent="0.45">
      <c r="A1492">
        <v>91</v>
      </c>
      <c r="B1492">
        <v>6.8</v>
      </c>
    </row>
    <row r="1493" spans="1:2" x14ac:dyDescent="0.45">
      <c r="A1493">
        <v>100</v>
      </c>
      <c r="B1493">
        <v>6.3</v>
      </c>
    </row>
    <row r="1494" spans="1:2" x14ac:dyDescent="0.45">
      <c r="A1494">
        <v>118</v>
      </c>
      <c r="B1494">
        <v>7.2</v>
      </c>
    </row>
    <row r="1495" spans="1:2" x14ac:dyDescent="0.45">
      <c r="A1495">
        <v>109</v>
      </c>
      <c r="B1495">
        <v>6.9</v>
      </c>
    </row>
    <row r="1496" spans="1:2" x14ac:dyDescent="0.45">
      <c r="A1496">
        <v>99</v>
      </c>
      <c r="B1496">
        <v>6</v>
      </c>
    </row>
    <row r="1497" spans="1:2" x14ac:dyDescent="0.45">
      <c r="A1497">
        <v>114</v>
      </c>
      <c r="B1497">
        <v>5.9</v>
      </c>
    </row>
    <row r="1498" spans="1:2" x14ac:dyDescent="0.45">
      <c r="A1498">
        <v>89</v>
      </c>
      <c r="B1498">
        <v>5.4</v>
      </c>
    </row>
    <row r="1499" spans="1:2" x14ac:dyDescent="0.45">
      <c r="A1499">
        <v>95</v>
      </c>
      <c r="B1499">
        <v>5.9</v>
      </c>
    </row>
    <row r="1500" spans="1:2" x14ac:dyDescent="0.45">
      <c r="A1500">
        <v>98</v>
      </c>
      <c r="B1500">
        <v>6.1</v>
      </c>
    </row>
    <row r="1501" spans="1:2" x14ac:dyDescent="0.45">
      <c r="A1501">
        <v>94</v>
      </c>
      <c r="B1501">
        <v>7.7</v>
      </c>
    </row>
    <row r="1502" spans="1:2" x14ac:dyDescent="0.45">
      <c r="A1502">
        <v>85</v>
      </c>
      <c r="B1502">
        <v>5.8</v>
      </c>
    </row>
    <row r="1503" spans="1:2" x14ac:dyDescent="0.45">
      <c r="A1503">
        <v>124</v>
      </c>
      <c r="B1503">
        <v>7.6</v>
      </c>
    </row>
    <row r="1504" spans="1:2" x14ac:dyDescent="0.45">
      <c r="A1504">
        <v>131</v>
      </c>
      <c r="B1504">
        <v>6.1</v>
      </c>
    </row>
    <row r="1505" spans="1:2" x14ac:dyDescent="0.45">
      <c r="A1505">
        <v>107</v>
      </c>
      <c r="B1505">
        <v>5.4</v>
      </c>
    </row>
    <row r="1506" spans="1:2" x14ac:dyDescent="0.45">
      <c r="A1506">
        <v>99</v>
      </c>
      <c r="B1506">
        <v>5.0999999999999996</v>
      </c>
    </row>
    <row r="1507" spans="1:2" x14ac:dyDescent="0.45">
      <c r="A1507">
        <v>83</v>
      </c>
      <c r="B1507">
        <v>6.4</v>
      </c>
    </row>
    <row r="1508" spans="1:2" x14ac:dyDescent="0.45">
      <c r="A1508">
        <v>131</v>
      </c>
      <c r="B1508">
        <v>6.3</v>
      </c>
    </row>
    <row r="1509" spans="1:2" x14ac:dyDescent="0.45">
      <c r="A1509">
        <v>85</v>
      </c>
      <c r="B1509">
        <v>7.5</v>
      </c>
    </row>
    <row r="1510" spans="1:2" x14ac:dyDescent="0.45">
      <c r="A1510">
        <v>126</v>
      </c>
      <c r="B1510">
        <v>7.1</v>
      </c>
    </row>
    <row r="1511" spans="1:2" x14ac:dyDescent="0.45">
      <c r="A1511">
        <v>123</v>
      </c>
      <c r="B1511">
        <v>7.8</v>
      </c>
    </row>
    <row r="1512" spans="1:2" x14ac:dyDescent="0.45">
      <c r="A1512">
        <v>105</v>
      </c>
      <c r="B1512">
        <v>6.5</v>
      </c>
    </row>
    <row r="1513" spans="1:2" x14ac:dyDescent="0.45">
      <c r="A1513">
        <v>125</v>
      </c>
      <c r="B1513">
        <v>6.6</v>
      </c>
    </row>
    <row r="1514" spans="1:2" x14ac:dyDescent="0.45">
      <c r="A1514">
        <v>77</v>
      </c>
      <c r="B1514">
        <v>7.4</v>
      </c>
    </row>
    <row r="1515" spans="1:2" x14ac:dyDescent="0.45">
      <c r="A1515">
        <v>121</v>
      </c>
      <c r="B1515">
        <v>7.6</v>
      </c>
    </row>
    <row r="1516" spans="1:2" x14ac:dyDescent="0.45">
      <c r="A1516">
        <v>124</v>
      </c>
      <c r="B1516">
        <v>7.5</v>
      </c>
    </row>
    <row r="1517" spans="1:2" x14ac:dyDescent="0.45">
      <c r="A1517">
        <v>99</v>
      </c>
      <c r="B1517">
        <v>6.6</v>
      </c>
    </row>
    <row r="1518" spans="1:2" x14ac:dyDescent="0.45">
      <c r="A1518">
        <v>112</v>
      </c>
      <c r="B1518">
        <v>7.2</v>
      </c>
    </row>
    <row r="1519" spans="1:2" x14ac:dyDescent="0.45">
      <c r="A1519">
        <v>111</v>
      </c>
      <c r="B1519">
        <v>7.6</v>
      </c>
    </row>
    <row r="1520" spans="1:2" x14ac:dyDescent="0.45">
      <c r="A1520">
        <v>107</v>
      </c>
      <c r="B1520">
        <v>6.2</v>
      </c>
    </row>
    <row r="1521" spans="1:2" x14ac:dyDescent="0.45">
      <c r="A1521">
        <v>104</v>
      </c>
      <c r="B1521">
        <v>5.6</v>
      </c>
    </row>
    <row r="1522" spans="1:2" x14ac:dyDescent="0.45">
      <c r="A1522">
        <v>113</v>
      </c>
      <c r="B1522">
        <v>7.6</v>
      </c>
    </row>
    <row r="1523" spans="1:2" x14ac:dyDescent="0.45">
      <c r="A1523">
        <v>113</v>
      </c>
      <c r="B1523">
        <v>6.6</v>
      </c>
    </row>
    <row r="1524" spans="1:2" x14ac:dyDescent="0.45">
      <c r="A1524">
        <v>95</v>
      </c>
      <c r="B1524">
        <v>7</v>
      </c>
    </row>
    <row r="1525" spans="1:2" x14ac:dyDescent="0.45">
      <c r="A1525">
        <v>126</v>
      </c>
      <c r="B1525">
        <v>7.6</v>
      </c>
    </row>
    <row r="1526" spans="1:2" x14ac:dyDescent="0.45">
      <c r="A1526">
        <v>101</v>
      </c>
      <c r="B1526">
        <v>6.6</v>
      </c>
    </row>
    <row r="1527" spans="1:2" x14ac:dyDescent="0.45">
      <c r="A1527">
        <v>102</v>
      </c>
      <c r="B1527">
        <v>6.9</v>
      </c>
    </row>
    <row r="1528" spans="1:2" x14ac:dyDescent="0.45">
      <c r="A1528">
        <v>111</v>
      </c>
      <c r="B1528">
        <v>6.8</v>
      </c>
    </row>
    <row r="1529" spans="1:2" x14ac:dyDescent="0.45">
      <c r="A1529">
        <v>98</v>
      </c>
      <c r="B1529">
        <v>6.1</v>
      </c>
    </row>
    <row r="1530" spans="1:2" x14ac:dyDescent="0.45">
      <c r="A1530">
        <v>100</v>
      </c>
      <c r="B1530">
        <v>5.9</v>
      </c>
    </row>
    <row r="1531" spans="1:2" x14ac:dyDescent="0.45">
      <c r="A1531">
        <v>118</v>
      </c>
      <c r="B1531">
        <v>6.7</v>
      </c>
    </row>
    <row r="1532" spans="1:2" x14ac:dyDescent="0.45">
      <c r="A1532">
        <v>125</v>
      </c>
      <c r="B1532">
        <v>6.9</v>
      </c>
    </row>
    <row r="1533" spans="1:2" x14ac:dyDescent="0.45">
      <c r="A1533">
        <v>94</v>
      </c>
      <c r="B1533">
        <v>5.5</v>
      </c>
    </row>
    <row r="1534" spans="1:2" x14ac:dyDescent="0.45">
      <c r="A1534">
        <v>79</v>
      </c>
      <c r="B1534">
        <v>7.1</v>
      </c>
    </row>
    <row r="1535" spans="1:2" x14ac:dyDescent="0.45">
      <c r="A1535">
        <v>106</v>
      </c>
      <c r="B1535">
        <v>7.1</v>
      </c>
    </row>
    <row r="1536" spans="1:2" x14ac:dyDescent="0.45">
      <c r="A1536">
        <v>63</v>
      </c>
      <c r="B1536">
        <v>7.3</v>
      </c>
    </row>
    <row r="1537" spans="1:2" x14ac:dyDescent="0.45">
      <c r="A1537">
        <v>108</v>
      </c>
      <c r="B1537">
        <v>6.8</v>
      </c>
    </row>
    <row r="1538" spans="1:2" x14ac:dyDescent="0.45">
      <c r="A1538">
        <v>139</v>
      </c>
      <c r="B1538">
        <v>6.9</v>
      </c>
    </row>
    <row r="1539" spans="1:2" x14ac:dyDescent="0.45">
      <c r="A1539">
        <v>127</v>
      </c>
      <c r="B1539">
        <v>7</v>
      </c>
    </row>
    <row r="1540" spans="1:2" x14ac:dyDescent="0.45">
      <c r="A1540">
        <v>106</v>
      </c>
      <c r="B1540">
        <v>5.5</v>
      </c>
    </row>
    <row r="1541" spans="1:2" x14ac:dyDescent="0.45">
      <c r="A1541">
        <v>95</v>
      </c>
      <c r="B1541">
        <v>5.0999999999999996</v>
      </c>
    </row>
    <row r="1542" spans="1:2" x14ac:dyDescent="0.45">
      <c r="A1542">
        <v>118</v>
      </c>
      <c r="B1542">
        <v>6.2</v>
      </c>
    </row>
    <row r="1543" spans="1:2" x14ac:dyDescent="0.45">
      <c r="A1543">
        <v>108</v>
      </c>
      <c r="B1543">
        <v>5.9</v>
      </c>
    </row>
    <row r="1544" spans="1:2" x14ac:dyDescent="0.45">
      <c r="A1544">
        <v>105</v>
      </c>
      <c r="B1544">
        <v>5.2</v>
      </c>
    </row>
    <row r="1545" spans="1:2" x14ac:dyDescent="0.45">
      <c r="A1545">
        <v>131</v>
      </c>
      <c r="B1545">
        <v>6.2</v>
      </c>
    </row>
    <row r="1546" spans="1:2" x14ac:dyDescent="0.45">
      <c r="A1546">
        <v>104</v>
      </c>
      <c r="B1546">
        <v>5.5</v>
      </c>
    </row>
    <row r="1547" spans="1:2" x14ac:dyDescent="0.45">
      <c r="A1547">
        <v>133</v>
      </c>
      <c r="B1547">
        <v>7.4</v>
      </c>
    </row>
    <row r="1548" spans="1:2" x14ac:dyDescent="0.45">
      <c r="A1548">
        <v>94</v>
      </c>
      <c r="B1548">
        <v>4.4000000000000004</v>
      </c>
    </row>
    <row r="1549" spans="1:2" x14ac:dyDescent="0.45">
      <c r="A1549">
        <v>109</v>
      </c>
      <c r="B1549">
        <v>6.3</v>
      </c>
    </row>
    <row r="1550" spans="1:2" x14ac:dyDescent="0.45">
      <c r="A1550">
        <v>96</v>
      </c>
      <c r="B1550">
        <v>6.1</v>
      </c>
    </row>
    <row r="1551" spans="1:2" x14ac:dyDescent="0.45">
      <c r="A1551">
        <v>105</v>
      </c>
      <c r="B1551">
        <v>5.3</v>
      </c>
    </row>
    <row r="1552" spans="1:2" x14ac:dyDescent="0.45">
      <c r="A1552">
        <v>99</v>
      </c>
      <c r="B1552">
        <v>5.4</v>
      </c>
    </row>
    <row r="1553" spans="1:2" x14ac:dyDescent="0.45">
      <c r="A1553">
        <v>112</v>
      </c>
      <c r="B1553">
        <v>6.7</v>
      </c>
    </row>
    <row r="1554" spans="1:2" x14ac:dyDescent="0.45">
      <c r="A1554">
        <v>108</v>
      </c>
      <c r="B1554">
        <v>5.9</v>
      </c>
    </row>
    <row r="1555" spans="1:2" x14ac:dyDescent="0.45">
      <c r="A1555">
        <v>126</v>
      </c>
      <c r="B1555">
        <v>7.3</v>
      </c>
    </row>
    <row r="1556" spans="1:2" x14ac:dyDescent="0.45">
      <c r="A1556">
        <v>98</v>
      </c>
      <c r="B1556">
        <v>5.5</v>
      </c>
    </row>
    <row r="1557" spans="1:2" x14ac:dyDescent="0.45">
      <c r="A1557">
        <v>104</v>
      </c>
      <c r="B1557">
        <v>5.8</v>
      </c>
    </row>
    <row r="1558" spans="1:2" x14ac:dyDescent="0.45">
      <c r="A1558">
        <v>110</v>
      </c>
      <c r="B1558">
        <v>4.5999999999999996</v>
      </c>
    </row>
    <row r="1559" spans="1:2" x14ac:dyDescent="0.45">
      <c r="A1559">
        <v>130</v>
      </c>
      <c r="B1559">
        <v>6.7</v>
      </c>
    </row>
    <row r="1560" spans="1:2" x14ac:dyDescent="0.45">
      <c r="A1560">
        <v>93</v>
      </c>
      <c r="B1560">
        <v>5.0999999999999996</v>
      </c>
    </row>
    <row r="1561" spans="1:2" x14ac:dyDescent="0.45">
      <c r="A1561">
        <v>96</v>
      </c>
      <c r="B1561">
        <v>5.6</v>
      </c>
    </row>
    <row r="1562" spans="1:2" x14ac:dyDescent="0.45">
      <c r="A1562">
        <v>114</v>
      </c>
      <c r="B1562">
        <v>7</v>
      </c>
    </row>
    <row r="1563" spans="1:2" x14ac:dyDescent="0.45">
      <c r="A1563">
        <v>106</v>
      </c>
      <c r="B1563">
        <v>6.4</v>
      </c>
    </row>
    <row r="1564" spans="1:2" x14ac:dyDescent="0.45">
      <c r="A1564">
        <v>150</v>
      </c>
      <c r="B1564">
        <v>6.7</v>
      </c>
    </row>
    <row r="1565" spans="1:2" x14ac:dyDescent="0.45">
      <c r="A1565">
        <v>100</v>
      </c>
      <c r="B1565">
        <v>4.0999999999999996</v>
      </c>
    </row>
    <row r="1566" spans="1:2" x14ac:dyDescent="0.45">
      <c r="A1566">
        <v>100</v>
      </c>
      <c r="B1566">
        <v>5.5</v>
      </c>
    </row>
    <row r="1567" spans="1:2" x14ac:dyDescent="0.45">
      <c r="A1567">
        <v>107</v>
      </c>
      <c r="B1567">
        <v>6.4</v>
      </c>
    </row>
    <row r="1568" spans="1:2" x14ac:dyDescent="0.45">
      <c r="A1568">
        <v>102</v>
      </c>
      <c r="B1568">
        <v>4.8</v>
      </c>
    </row>
    <row r="1569" spans="1:2" x14ac:dyDescent="0.45">
      <c r="A1569">
        <v>101</v>
      </c>
      <c r="B1569">
        <v>6.1</v>
      </c>
    </row>
    <row r="1570" spans="1:2" x14ac:dyDescent="0.45">
      <c r="A1570">
        <v>86</v>
      </c>
      <c r="B1570">
        <v>4.8</v>
      </c>
    </row>
    <row r="1571" spans="1:2" x14ac:dyDescent="0.45">
      <c r="A1571">
        <v>108</v>
      </c>
      <c r="B1571">
        <v>7</v>
      </c>
    </row>
    <row r="1572" spans="1:2" x14ac:dyDescent="0.45">
      <c r="A1572">
        <v>123</v>
      </c>
      <c r="B1572">
        <v>6.8</v>
      </c>
    </row>
    <row r="1573" spans="1:2" x14ac:dyDescent="0.45">
      <c r="A1573">
        <v>88</v>
      </c>
      <c r="B1573">
        <v>5.6</v>
      </c>
    </row>
    <row r="1574" spans="1:2" x14ac:dyDescent="0.45">
      <c r="A1574">
        <v>109</v>
      </c>
      <c r="B1574">
        <v>6.1</v>
      </c>
    </row>
    <row r="1575" spans="1:2" x14ac:dyDescent="0.45">
      <c r="A1575">
        <v>122</v>
      </c>
      <c r="B1575">
        <v>7.9</v>
      </c>
    </row>
    <row r="1576" spans="1:2" x14ac:dyDescent="0.45">
      <c r="A1576">
        <v>251</v>
      </c>
      <c r="B1576">
        <v>8.4</v>
      </c>
    </row>
    <row r="1577" spans="1:2" x14ac:dyDescent="0.45">
      <c r="A1577">
        <v>118</v>
      </c>
      <c r="B1577">
        <v>6.5</v>
      </c>
    </row>
    <row r="1578" spans="1:2" x14ac:dyDescent="0.45">
      <c r="A1578">
        <v>131</v>
      </c>
      <c r="B1578">
        <v>7.1</v>
      </c>
    </row>
    <row r="1579" spans="1:2" x14ac:dyDescent="0.45">
      <c r="A1579">
        <v>109</v>
      </c>
      <c r="B1579">
        <v>6.6</v>
      </c>
    </row>
    <row r="1580" spans="1:2" x14ac:dyDescent="0.45">
      <c r="A1580">
        <v>88</v>
      </c>
      <c r="B1580">
        <v>7</v>
      </c>
    </row>
    <row r="1581" spans="1:2" x14ac:dyDescent="0.45">
      <c r="A1581">
        <v>103</v>
      </c>
      <c r="B1581">
        <v>5.6</v>
      </c>
    </row>
    <row r="1582" spans="1:2" x14ac:dyDescent="0.45">
      <c r="A1582">
        <v>87</v>
      </c>
      <c r="B1582">
        <v>4.8</v>
      </c>
    </row>
    <row r="1583" spans="1:2" x14ac:dyDescent="0.45">
      <c r="A1583">
        <v>160</v>
      </c>
      <c r="B1583">
        <v>7.5</v>
      </c>
    </row>
    <row r="1584" spans="1:2" x14ac:dyDescent="0.45">
      <c r="A1584">
        <v>121</v>
      </c>
      <c r="B1584">
        <v>6</v>
      </c>
    </row>
    <row r="1585" spans="1:2" x14ac:dyDescent="0.45">
      <c r="A1585">
        <v>129</v>
      </c>
      <c r="B1585">
        <v>6.8</v>
      </c>
    </row>
    <row r="1586" spans="1:2" x14ac:dyDescent="0.45">
      <c r="A1586">
        <v>115</v>
      </c>
      <c r="B1586">
        <v>6.5</v>
      </c>
    </row>
    <row r="1587" spans="1:2" x14ac:dyDescent="0.45">
      <c r="A1587">
        <v>153</v>
      </c>
      <c r="B1587">
        <v>7.9</v>
      </c>
    </row>
    <row r="1588" spans="1:2" x14ac:dyDescent="0.45">
      <c r="A1588">
        <v>128</v>
      </c>
      <c r="B1588">
        <v>6.4</v>
      </c>
    </row>
    <row r="1589" spans="1:2" x14ac:dyDescent="0.45">
      <c r="A1589">
        <v>89</v>
      </c>
      <c r="B1589">
        <v>5.8</v>
      </c>
    </row>
    <row r="1590" spans="1:2" x14ac:dyDescent="0.45">
      <c r="A1590">
        <v>122</v>
      </c>
      <c r="B1590">
        <v>7.7</v>
      </c>
    </row>
    <row r="1591" spans="1:2" x14ac:dyDescent="0.45">
      <c r="A1591">
        <v>99</v>
      </c>
      <c r="B1591">
        <v>5.3</v>
      </c>
    </row>
    <row r="1592" spans="1:2" x14ac:dyDescent="0.45">
      <c r="A1592">
        <v>99</v>
      </c>
      <c r="B1592">
        <v>5.3</v>
      </c>
    </row>
    <row r="1593" spans="1:2" x14ac:dyDescent="0.45">
      <c r="A1593">
        <v>147</v>
      </c>
      <c r="B1593">
        <v>7.5</v>
      </c>
    </row>
    <row r="1594" spans="1:2" x14ac:dyDescent="0.45">
      <c r="A1594">
        <v>112</v>
      </c>
      <c r="B1594">
        <v>6.9</v>
      </c>
    </row>
    <row r="1595" spans="1:2" x14ac:dyDescent="0.45">
      <c r="A1595">
        <v>88</v>
      </c>
      <c r="B1595">
        <v>4.9000000000000004</v>
      </c>
    </row>
    <row r="1596" spans="1:2" x14ac:dyDescent="0.45">
      <c r="A1596">
        <v>94</v>
      </c>
      <c r="B1596">
        <v>7.1</v>
      </c>
    </row>
    <row r="1597" spans="1:2" x14ac:dyDescent="0.45">
      <c r="A1597">
        <v>90</v>
      </c>
      <c r="B1597">
        <v>8</v>
      </c>
    </row>
    <row r="1598" spans="1:2" x14ac:dyDescent="0.45">
      <c r="A1598">
        <v>167</v>
      </c>
      <c r="B1598">
        <v>7.9</v>
      </c>
    </row>
    <row r="1599" spans="1:2" x14ac:dyDescent="0.45">
      <c r="A1599">
        <v>118</v>
      </c>
      <c r="B1599">
        <v>7.6</v>
      </c>
    </row>
    <row r="1600" spans="1:2" x14ac:dyDescent="0.45">
      <c r="A1600">
        <v>83</v>
      </c>
      <c r="B1600">
        <v>5.9</v>
      </c>
    </row>
    <row r="1601" spans="1:2" x14ac:dyDescent="0.45">
      <c r="A1601">
        <v>104</v>
      </c>
      <c r="B1601">
        <v>6.3</v>
      </c>
    </row>
    <row r="1602" spans="1:2" x14ac:dyDescent="0.45">
      <c r="A1602">
        <v>102</v>
      </c>
      <c r="B1602">
        <v>6.4</v>
      </c>
    </row>
    <row r="1603" spans="1:2" x14ac:dyDescent="0.45">
      <c r="A1603">
        <v>131</v>
      </c>
      <c r="B1603">
        <v>8.1999999999999993</v>
      </c>
    </row>
    <row r="1604" spans="1:2" x14ac:dyDescent="0.45">
      <c r="A1604">
        <v>101</v>
      </c>
      <c r="B1604">
        <v>6.9</v>
      </c>
    </row>
    <row r="1605" spans="1:2" x14ac:dyDescent="0.45">
      <c r="A1605">
        <v>130</v>
      </c>
      <c r="B1605">
        <v>7.8</v>
      </c>
    </row>
    <row r="1606" spans="1:2" x14ac:dyDescent="0.45">
      <c r="A1606">
        <v>120</v>
      </c>
      <c r="B1606">
        <v>6.7</v>
      </c>
    </row>
    <row r="1607" spans="1:2" x14ac:dyDescent="0.45">
      <c r="A1607">
        <v>135</v>
      </c>
      <c r="B1607">
        <v>7.5</v>
      </c>
    </row>
    <row r="1608" spans="1:2" x14ac:dyDescent="0.45">
      <c r="A1608">
        <v>110</v>
      </c>
      <c r="B1608">
        <v>7.4</v>
      </c>
    </row>
    <row r="1609" spans="1:2" x14ac:dyDescent="0.45">
      <c r="A1609">
        <v>103</v>
      </c>
      <c r="B1609">
        <v>5.2</v>
      </c>
    </row>
    <row r="1610" spans="1:2" x14ac:dyDescent="0.45">
      <c r="A1610">
        <v>110</v>
      </c>
      <c r="B1610">
        <v>7.6</v>
      </c>
    </row>
    <row r="1611" spans="1:2" x14ac:dyDescent="0.45">
      <c r="A1611">
        <v>91</v>
      </c>
      <c r="B1611">
        <v>7.3</v>
      </c>
    </row>
    <row r="1612" spans="1:2" x14ac:dyDescent="0.45">
      <c r="A1612">
        <v>105</v>
      </c>
      <c r="B1612">
        <v>6.6</v>
      </c>
    </row>
    <row r="1613" spans="1:2" x14ac:dyDescent="0.45">
      <c r="A1613">
        <v>127</v>
      </c>
      <c r="B1613">
        <v>6.8</v>
      </c>
    </row>
    <row r="1614" spans="1:2" x14ac:dyDescent="0.45">
      <c r="A1614">
        <v>82</v>
      </c>
      <c r="B1614">
        <v>6.9</v>
      </c>
    </row>
    <row r="1615" spans="1:2" x14ac:dyDescent="0.45">
      <c r="A1615">
        <v>99</v>
      </c>
      <c r="B1615">
        <v>5.8</v>
      </c>
    </row>
    <row r="1616" spans="1:2" x14ac:dyDescent="0.45">
      <c r="A1616">
        <v>90</v>
      </c>
      <c r="B1616">
        <v>6.6</v>
      </c>
    </row>
    <row r="1617" spans="1:2" x14ac:dyDescent="0.45">
      <c r="A1617">
        <v>115</v>
      </c>
      <c r="B1617">
        <v>6.7</v>
      </c>
    </row>
    <row r="1618" spans="1:2" x14ac:dyDescent="0.45">
      <c r="A1618">
        <v>96</v>
      </c>
      <c r="B1618">
        <v>6.7</v>
      </c>
    </row>
    <row r="1619" spans="1:2" x14ac:dyDescent="0.45">
      <c r="A1619">
        <v>104</v>
      </c>
      <c r="B1619">
        <v>6.3</v>
      </c>
    </row>
    <row r="1620" spans="1:2" x14ac:dyDescent="0.45">
      <c r="A1620">
        <v>117</v>
      </c>
      <c r="B1620">
        <v>7.7</v>
      </c>
    </row>
    <row r="1621" spans="1:2" x14ac:dyDescent="0.45">
      <c r="A1621">
        <v>83</v>
      </c>
      <c r="B1621">
        <v>6.1</v>
      </c>
    </row>
    <row r="1622" spans="1:2" x14ac:dyDescent="0.45">
      <c r="A1622">
        <v>99</v>
      </c>
      <c r="B1622">
        <v>4.9000000000000004</v>
      </c>
    </row>
    <row r="1623" spans="1:2" x14ac:dyDescent="0.45">
      <c r="A1623">
        <v>81</v>
      </c>
      <c r="B1623">
        <v>6.2</v>
      </c>
    </row>
    <row r="1624" spans="1:2" x14ac:dyDescent="0.45">
      <c r="A1624">
        <v>135</v>
      </c>
      <c r="B1624">
        <v>7.8</v>
      </c>
    </row>
    <row r="1625" spans="1:2" x14ac:dyDescent="0.45">
      <c r="A1625">
        <v>117</v>
      </c>
      <c r="B1625">
        <v>8.1999999999999993</v>
      </c>
    </row>
    <row r="1626" spans="1:2" x14ac:dyDescent="0.45">
      <c r="A1626">
        <v>139</v>
      </c>
      <c r="B1626">
        <v>6.9</v>
      </c>
    </row>
    <row r="1627" spans="1:2" x14ac:dyDescent="0.45">
      <c r="A1627">
        <v>123</v>
      </c>
      <c r="B1627">
        <v>6.2</v>
      </c>
    </row>
    <row r="1628" spans="1:2" x14ac:dyDescent="0.45">
      <c r="A1628">
        <v>117</v>
      </c>
      <c r="B1628">
        <v>6.9</v>
      </c>
    </row>
    <row r="1629" spans="1:2" x14ac:dyDescent="0.45">
      <c r="A1629">
        <v>97</v>
      </c>
      <c r="B1629">
        <v>4.8</v>
      </c>
    </row>
    <row r="1630" spans="1:2" x14ac:dyDescent="0.45">
      <c r="A1630">
        <v>81</v>
      </c>
      <c r="B1630">
        <v>8</v>
      </c>
    </row>
    <row r="1631" spans="1:2" x14ac:dyDescent="0.45">
      <c r="A1631">
        <v>103</v>
      </c>
      <c r="B1631">
        <v>5.3</v>
      </c>
    </row>
    <row r="1632" spans="1:2" x14ac:dyDescent="0.45">
      <c r="A1632">
        <v>119</v>
      </c>
      <c r="B1632">
        <v>6.7</v>
      </c>
    </row>
    <row r="1633" spans="1:2" x14ac:dyDescent="0.45">
      <c r="A1633">
        <v>94</v>
      </c>
      <c r="B1633">
        <v>5.4</v>
      </c>
    </row>
    <row r="1634" spans="1:2" x14ac:dyDescent="0.45">
      <c r="A1634">
        <v>89</v>
      </c>
      <c r="B1634">
        <v>5.4</v>
      </c>
    </row>
    <row r="1635" spans="1:2" x14ac:dyDescent="0.45">
      <c r="A1635">
        <v>98</v>
      </c>
      <c r="B1635">
        <v>4.9000000000000004</v>
      </c>
    </row>
    <row r="1636" spans="1:2" x14ac:dyDescent="0.45">
      <c r="A1636">
        <v>107</v>
      </c>
      <c r="B1636">
        <v>6.1</v>
      </c>
    </row>
    <row r="1637" spans="1:2" x14ac:dyDescent="0.45">
      <c r="A1637">
        <v>108</v>
      </c>
      <c r="B1637">
        <v>5.8</v>
      </c>
    </row>
    <row r="1638" spans="1:2" x14ac:dyDescent="0.45">
      <c r="A1638">
        <v>134</v>
      </c>
      <c r="B1638">
        <v>7</v>
      </c>
    </row>
    <row r="1639" spans="1:2" x14ac:dyDescent="0.45">
      <c r="A1639">
        <v>110</v>
      </c>
      <c r="B1639">
        <v>6.5</v>
      </c>
    </row>
    <row r="1640" spans="1:2" x14ac:dyDescent="0.45">
      <c r="A1640">
        <v>103</v>
      </c>
      <c r="B1640">
        <v>6.6</v>
      </c>
    </row>
    <row r="1641" spans="1:2" x14ac:dyDescent="0.45">
      <c r="A1641">
        <v>100</v>
      </c>
      <c r="B1641">
        <v>5.7</v>
      </c>
    </row>
    <row r="1642" spans="1:2" x14ac:dyDescent="0.45">
      <c r="A1642">
        <v>131</v>
      </c>
      <c r="B1642">
        <v>6.6</v>
      </c>
    </row>
    <row r="1643" spans="1:2" x14ac:dyDescent="0.45">
      <c r="A1643">
        <v>133</v>
      </c>
      <c r="B1643">
        <v>7</v>
      </c>
    </row>
    <row r="1644" spans="1:2" x14ac:dyDescent="0.45">
      <c r="A1644">
        <v>109</v>
      </c>
      <c r="B1644">
        <v>7.4</v>
      </c>
    </row>
    <row r="1645" spans="1:2" x14ac:dyDescent="0.45">
      <c r="A1645">
        <v>114</v>
      </c>
      <c r="B1645">
        <v>5.3</v>
      </c>
    </row>
    <row r="1646" spans="1:2" x14ac:dyDescent="0.45">
      <c r="A1646">
        <v>164</v>
      </c>
      <c r="B1646">
        <v>7.4</v>
      </c>
    </row>
    <row r="1647" spans="1:2" x14ac:dyDescent="0.45">
      <c r="A1647">
        <v>92</v>
      </c>
      <c r="B1647">
        <v>7.4</v>
      </c>
    </row>
    <row r="1648" spans="1:2" x14ac:dyDescent="0.45">
      <c r="A1648">
        <v>122</v>
      </c>
      <c r="B1648">
        <v>6.8</v>
      </c>
    </row>
    <row r="1649" spans="1:2" x14ac:dyDescent="0.45">
      <c r="A1649">
        <v>110</v>
      </c>
      <c r="B1649">
        <v>7.2</v>
      </c>
    </row>
    <row r="1650" spans="1:2" x14ac:dyDescent="0.45">
      <c r="A1650">
        <v>116</v>
      </c>
      <c r="B1650">
        <v>6</v>
      </c>
    </row>
    <row r="1651" spans="1:2" x14ac:dyDescent="0.45">
      <c r="A1651">
        <v>115</v>
      </c>
      <c r="B1651">
        <v>6.6</v>
      </c>
    </row>
    <row r="1652" spans="1:2" x14ac:dyDescent="0.45">
      <c r="A1652">
        <v>148</v>
      </c>
      <c r="B1652">
        <v>7.9</v>
      </c>
    </row>
    <row r="1653" spans="1:2" x14ac:dyDescent="0.45">
      <c r="A1653">
        <v>118</v>
      </c>
      <c r="B1653">
        <v>5.7</v>
      </c>
    </row>
    <row r="1654" spans="1:2" x14ac:dyDescent="0.45">
      <c r="A1654">
        <v>101</v>
      </c>
      <c r="B1654">
        <v>7.1</v>
      </c>
    </row>
    <row r="1655" spans="1:2" x14ac:dyDescent="0.45">
      <c r="A1655">
        <v>82</v>
      </c>
      <c r="B1655">
        <v>5.6</v>
      </c>
    </row>
    <row r="1656" spans="1:2" x14ac:dyDescent="0.45">
      <c r="A1656">
        <v>110</v>
      </c>
      <c r="B1656">
        <v>7.8</v>
      </c>
    </row>
    <row r="1657" spans="1:2" x14ac:dyDescent="0.45">
      <c r="A1657">
        <v>193</v>
      </c>
      <c r="B1657">
        <v>7.9</v>
      </c>
    </row>
    <row r="1658" spans="1:2" x14ac:dyDescent="0.45">
      <c r="A1658">
        <v>130</v>
      </c>
      <c r="B1658">
        <v>6.9</v>
      </c>
    </row>
    <row r="1659" spans="1:2" x14ac:dyDescent="0.45">
      <c r="A1659">
        <v>111</v>
      </c>
      <c r="B1659">
        <v>7.7</v>
      </c>
    </row>
    <row r="1660" spans="1:2" x14ac:dyDescent="0.45">
      <c r="A1660">
        <v>110</v>
      </c>
      <c r="B1660">
        <v>6.9</v>
      </c>
    </row>
    <row r="1661" spans="1:2" x14ac:dyDescent="0.45">
      <c r="A1661">
        <v>123</v>
      </c>
      <c r="B1661">
        <v>6</v>
      </c>
    </row>
    <row r="1662" spans="1:2" x14ac:dyDescent="0.45">
      <c r="A1662">
        <v>109</v>
      </c>
      <c r="B1662">
        <v>6.2</v>
      </c>
    </row>
    <row r="1663" spans="1:2" x14ac:dyDescent="0.45">
      <c r="A1663">
        <v>99</v>
      </c>
      <c r="B1663">
        <v>5.9</v>
      </c>
    </row>
    <row r="1664" spans="1:2" x14ac:dyDescent="0.45">
      <c r="A1664">
        <v>106</v>
      </c>
      <c r="B1664">
        <v>6.8</v>
      </c>
    </row>
    <row r="1665" spans="1:2" x14ac:dyDescent="0.45">
      <c r="A1665">
        <v>98</v>
      </c>
      <c r="B1665">
        <v>6.7</v>
      </c>
    </row>
    <row r="1666" spans="1:2" x14ac:dyDescent="0.45">
      <c r="A1666">
        <v>93</v>
      </c>
      <c r="B1666">
        <v>6.3</v>
      </c>
    </row>
    <row r="1667" spans="1:2" x14ac:dyDescent="0.45">
      <c r="A1667">
        <v>112</v>
      </c>
      <c r="B1667">
        <v>6.4</v>
      </c>
    </row>
    <row r="1668" spans="1:2" x14ac:dyDescent="0.45">
      <c r="A1668">
        <v>101</v>
      </c>
      <c r="B1668">
        <v>6.4</v>
      </c>
    </row>
    <row r="1669" spans="1:2" x14ac:dyDescent="0.45">
      <c r="A1669">
        <v>104</v>
      </c>
      <c r="B1669">
        <v>5.7</v>
      </c>
    </row>
    <row r="1670" spans="1:2" x14ac:dyDescent="0.45">
      <c r="A1670">
        <v>120</v>
      </c>
      <c r="B1670">
        <v>6.2</v>
      </c>
    </row>
    <row r="1671" spans="1:2" x14ac:dyDescent="0.45">
      <c r="A1671">
        <v>91</v>
      </c>
      <c r="B1671">
        <v>5.2</v>
      </c>
    </row>
    <row r="1672" spans="1:2" x14ac:dyDescent="0.45">
      <c r="A1672">
        <v>97</v>
      </c>
      <c r="B1672">
        <v>6.1</v>
      </c>
    </row>
    <row r="1673" spans="1:2" x14ac:dyDescent="0.45">
      <c r="A1673">
        <v>133</v>
      </c>
      <c r="B1673">
        <v>7.1</v>
      </c>
    </row>
    <row r="1674" spans="1:2" x14ac:dyDescent="0.45">
      <c r="A1674">
        <v>123</v>
      </c>
      <c r="B1674">
        <v>7.2</v>
      </c>
    </row>
    <row r="1675" spans="1:2" x14ac:dyDescent="0.45">
      <c r="A1675">
        <v>114</v>
      </c>
      <c r="B1675">
        <v>6.5</v>
      </c>
    </row>
    <row r="1676" spans="1:2" x14ac:dyDescent="0.45">
      <c r="A1676">
        <v>111</v>
      </c>
      <c r="B1676">
        <v>6</v>
      </c>
    </row>
    <row r="1677" spans="1:2" x14ac:dyDescent="0.45">
      <c r="A1677">
        <v>117</v>
      </c>
      <c r="B1677">
        <v>7</v>
      </c>
    </row>
    <row r="1678" spans="1:2" x14ac:dyDescent="0.45">
      <c r="A1678">
        <v>121</v>
      </c>
      <c r="B1678">
        <v>7</v>
      </c>
    </row>
    <row r="1679" spans="1:2" x14ac:dyDescent="0.45">
      <c r="A1679">
        <v>139</v>
      </c>
      <c r="B1679">
        <v>7.5</v>
      </c>
    </row>
    <row r="1680" spans="1:2" x14ac:dyDescent="0.45">
      <c r="A1680">
        <v>115</v>
      </c>
      <c r="B1680">
        <v>6.6</v>
      </c>
    </row>
    <row r="1681" spans="1:2" x14ac:dyDescent="0.45">
      <c r="A1681">
        <v>175</v>
      </c>
      <c r="B1681">
        <v>7.4</v>
      </c>
    </row>
    <row r="1682" spans="1:2" x14ac:dyDescent="0.45">
      <c r="A1682">
        <v>85</v>
      </c>
      <c r="B1682">
        <v>6.5</v>
      </c>
    </row>
    <row r="1683" spans="1:2" x14ac:dyDescent="0.45">
      <c r="A1683">
        <v>90</v>
      </c>
      <c r="B1683">
        <v>6.2</v>
      </c>
    </row>
    <row r="1684" spans="1:2" x14ac:dyDescent="0.45">
      <c r="A1684">
        <v>107</v>
      </c>
      <c r="B1684">
        <v>7.8</v>
      </c>
    </row>
    <row r="1685" spans="1:2" x14ac:dyDescent="0.45">
      <c r="A1685">
        <v>100</v>
      </c>
      <c r="B1685">
        <v>5.2</v>
      </c>
    </row>
    <row r="1686" spans="1:2" x14ac:dyDescent="0.45">
      <c r="A1686">
        <v>129</v>
      </c>
      <c r="B1686">
        <v>6.5</v>
      </c>
    </row>
    <row r="1687" spans="1:2" x14ac:dyDescent="0.45">
      <c r="A1687">
        <v>109</v>
      </c>
      <c r="B1687">
        <v>6.5</v>
      </c>
    </row>
    <row r="1688" spans="1:2" x14ac:dyDescent="0.45">
      <c r="A1688">
        <v>94</v>
      </c>
      <c r="B1688">
        <v>5.2</v>
      </c>
    </row>
    <row r="1689" spans="1:2" x14ac:dyDescent="0.45">
      <c r="A1689">
        <v>133</v>
      </c>
      <c r="B1689">
        <v>7.2</v>
      </c>
    </row>
    <row r="1690" spans="1:2" x14ac:dyDescent="0.45">
      <c r="A1690">
        <v>105</v>
      </c>
      <c r="B1690">
        <v>7.1</v>
      </c>
    </row>
    <row r="1691" spans="1:2" x14ac:dyDescent="0.45">
      <c r="A1691">
        <v>100</v>
      </c>
      <c r="B1691">
        <v>4.5</v>
      </c>
    </row>
    <row r="1692" spans="1:2" x14ac:dyDescent="0.45">
      <c r="A1692">
        <v>113</v>
      </c>
      <c r="B1692">
        <v>5.7</v>
      </c>
    </row>
    <row r="1693" spans="1:2" x14ac:dyDescent="0.45">
      <c r="A1693">
        <v>118</v>
      </c>
      <c r="B1693">
        <v>6</v>
      </c>
    </row>
    <row r="1694" spans="1:2" x14ac:dyDescent="0.45">
      <c r="A1694">
        <v>110</v>
      </c>
      <c r="B1694">
        <v>6.4</v>
      </c>
    </row>
    <row r="1695" spans="1:2" x14ac:dyDescent="0.45">
      <c r="A1695">
        <v>110</v>
      </c>
      <c r="B1695">
        <v>5.2</v>
      </c>
    </row>
    <row r="1696" spans="1:2" x14ac:dyDescent="0.45">
      <c r="A1696">
        <v>99</v>
      </c>
      <c r="B1696">
        <v>4.3</v>
      </c>
    </row>
    <row r="1697" spans="1:2" x14ac:dyDescent="0.45">
      <c r="A1697">
        <v>101</v>
      </c>
      <c r="B1697">
        <v>6.1</v>
      </c>
    </row>
    <row r="1698" spans="1:2" x14ac:dyDescent="0.45">
      <c r="A1698">
        <v>103</v>
      </c>
      <c r="B1698">
        <v>6.8</v>
      </c>
    </row>
    <row r="1699" spans="1:2" x14ac:dyDescent="0.45">
      <c r="A1699">
        <v>95</v>
      </c>
      <c r="B1699">
        <v>5.2</v>
      </c>
    </row>
    <row r="1700" spans="1:2" x14ac:dyDescent="0.45">
      <c r="A1700">
        <v>117</v>
      </c>
      <c r="B1700">
        <v>6.5</v>
      </c>
    </row>
    <row r="1701" spans="1:2" x14ac:dyDescent="0.45">
      <c r="A1701">
        <v>129</v>
      </c>
      <c r="B1701">
        <v>7.5</v>
      </c>
    </row>
    <row r="1702" spans="1:2" x14ac:dyDescent="0.45">
      <c r="A1702">
        <v>120</v>
      </c>
      <c r="B1702">
        <v>7.1</v>
      </c>
    </row>
    <row r="1703" spans="1:2" x14ac:dyDescent="0.45">
      <c r="A1703">
        <v>125</v>
      </c>
      <c r="B1703">
        <v>6.9</v>
      </c>
    </row>
    <row r="1704" spans="1:2" x14ac:dyDescent="0.45">
      <c r="A1704">
        <v>133</v>
      </c>
      <c r="B1704">
        <v>8</v>
      </c>
    </row>
    <row r="1705" spans="1:2" x14ac:dyDescent="0.45">
      <c r="A1705">
        <v>116</v>
      </c>
      <c r="B1705">
        <v>8.1999999999999993</v>
      </c>
    </row>
    <row r="1706" spans="1:2" x14ac:dyDescent="0.45">
      <c r="A1706">
        <v>129</v>
      </c>
      <c r="B1706">
        <v>6.4</v>
      </c>
    </row>
    <row r="1707" spans="1:2" x14ac:dyDescent="0.45">
      <c r="A1707">
        <v>93</v>
      </c>
      <c r="B1707">
        <v>7.9</v>
      </c>
    </row>
    <row r="1708" spans="1:2" x14ac:dyDescent="0.45">
      <c r="A1708">
        <v>118</v>
      </c>
      <c r="B1708">
        <v>6.7</v>
      </c>
    </row>
    <row r="1709" spans="1:2" x14ac:dyDescent="0.45">
      <c r="A1709">
        <v>129</v>
      </c>
      <c r="B1709">
        <v>6.1</v>
      </c>
    </row>
    <row r="1710" spans="1:2" x14ac:dyDescent="0.45">
      <c r="A1710">
        <v>185</v>
      </c>
      <c r="B1710">
        <v>8.9</v>
      </c>
    </row>
    <row r="1711" spans="1:2" x14ac:dyDescent="0.45">
      <c r="A1711">
        <v>146</v>
      </c>
      <c r="B1711">
        <v>8.1</v>
      </c>
    </row>
    <row r="1712" spans="1:2" x14ac:dyDescent="0.45">
      <c r="A1712">
        <v>128</v>
      </c>
      <c r="B1712">
        <v>6.2</v>
      </c>
    </row>
    <row r="1713" spans="1:2" x14ac:dyDescent="0.45">
      <c r="A1713">
        <v>93</v>
      </c>
      <c r="B1713">
        <v>4.9000000000000004</v>
      </c>
    </row>
    <row r="1714" spans="1:2" x14ac:dyDescent="0.45">
      <c r="A1714">
        <v>97</v>
      </c>
      <c r="B1714">
        <v>5.8</v>
      </c>
    </row>
    <row r="1715" spans="1:2" x14ac:dyDescent="0.45">
      <c r="A1715">
        <v>82</v>
      </c>
      <c r="B1715">
        <v>6</v>
      </c>
    </row>
    <row r="1716" spans="1:2" x14ac:dyDescent="0.45">
      <c r="A1716">
        <v>85</v>
      </c>
      <c r="B1716">
        <v>7</v>
      </c>
    </row>
    <row r="1717" spans="1:2" x14ac:dyDescent="0.45">
      <c r="A1717">
        <v>88</v>
      </c>
      <c r="B1717">
        <v>6</v>
      </c>
    </row>
    <row r="1718" spans="1:2" x14ac:dyDescent="0.45">
      <c r="A1718">
        <v>119</v>
      </c>
      <c r="B1718">
        <v>7.9</v>
      </c>
    </row>
    <row r="1719" spans="1:2" x14ac:dyDescent="0.45">
      <c r="A1719">
        <v>122</v>
      </c>
      <c r="B1719">
        <v>8.1</v>
      </c>
    </row>
    <row r="1720" spans="1:2" x14ac:dyDescent="0.45">
      <c r="A1720">
        <v>99</v>
      </c>
      <c r="B1720">
        <v>6.2</v>
      </c>
    </row>
    <row r="1721" spans="1:2" x14ac:dyDescent="0.45">
      <c r="A1721">
        <v>97</v>
      </c>
      <c r="B1721">
        <v>6.7</v>
      </c>
    </row>
    <row r="1722" spans="1:2" x14ac:dyDescent="0.45">
      <c r="A1722">
        <v>121</v>
      </c>
      <c r="B1722">
        <v>7.3</v>
      </c>
    </row>
    <row r="1723" spans="1:2" x14ac:dyDescent="0.45">
      <c r="A1723">
        <v>95</v>
      </c>
      <c r="B1723">
        <v>4.5999999999999996</v>
      </c>
    </row>
    <row r="1724" spans="1:2" x14ac:dyDescent="0.45">
      <c r="A1724">
        <v>105</v>
      </c>
      <c r="B1724">
        <v>6.1</v>
      </c>
    </row>
    <row r="1725" spans="1:2" x14ac:dyDescent="0.45">
      <c r="A1725">
        <v>108</v>
      </c>
      <c r="B1725">
        <v>6.2</v>
      </c>
    </row>
    <row r="1726" spans="1:2" x14ac:dyDescent="0.45">
      <c r="A1726">
        <v>134</v>
      </c>
      <c r="B1726">
        <v>7.8</v>
      </c>
    </row>
    <row r="1727" spans="1:2" x14ac:dyDescent="0.45">
      <c r="A1727">
        <v>115</v>
      </c>
      <c r="B1727">
        <v>6.1</v>
      </c>
    </row>
    <row r="1728" spans="1:2" x14ac:dyDescent="0.45">
      <c r="A1728">
        <v>86</v>
      </c>
      <c r="B1728">
        <v>5.8</v>
      </c>
    </row>
    <row r="1729" spans="1:2" x14ac:dyDescent="0.45">
      <c r="A1729">
        <v>101</v>
      </c>
      <c r="B1729">
        <v>6.5</v>
      </c>
    </row>
    <row r="1730" spans="1:2" x14ac:dyDescent="0.45">
      <c r="A1730">
        <v>96</v>
      </c>
      <c r="B1730">
        <v>7.2</v>
      </c>
    </row>
    <row r="1731" spans="1:2" x14ac:dyDescent="0.45">
      <c r="A1731">
        <v>101</v>
      </c>
      <c r="B1731">
        <v>7.8</v>
      </c>
    </row>
    <row r="1732" spans="1:2" x14ac:dyDescent="0.45">
      <c r="A1732">
        <v>100</v>
      </c>
      <c r="B1732">
        <v>4.7</v>
      </c>
    </row>
    <row r="1733" spans="1:2" x14ac:dyDescent="0.45">
      <c r="A1733">
        <v>117</v>
      </c>
      <c r="B1733">
        <v>6.8</v>
      </c>
    </row>
    <row r="1734" spans="1:2" x14ac:dyDescent="0.45">
      <c r="A1734">
        <v>101</v>
      </c>
      <c r="B1734">
        <v>5.9</v>
      </c>
    </row>
    <row r="1735" spans="1:2" x14ac:dyDescent="0.45">
      <c r="A1735">
        <v>98</v>
      </c>
      <c r="B1735">
        <v>7.2</v>
      </c>
    </row>
    <row r="1736" spans="1:2" x14ac:dyDescent="0.45">
      <c r="A1736">
        <v>146</v>
      </c>
      <c r="B1736">
        <v>8.6999999999999993</v>
      </c>
    </row>
    <row r="1737" spans="1:2" x14ac:dyDescent="0.45">
      <c r="A1737">
        <v>102</v>
      </c>
      <c r="B1737">
        <v>5</v>
      </c>
    </row>
    <row r="1738" spans="1:2" x14ac:dyDescent="0.45">
      <c r="A1738">
        <v>97</v>
      </c>
      <c r="B1738">
        <v>6.6</v>
      </c>
    </row>
    <row r="1739" spans="1:2" x14ac:dyDescent="0.45">
      <c r="A1739">
        <v>142</v>
      </c>
      <c r="B1739">
        <v>8.3000000000000007</v>
      </c>
    </row>
    <row r="1740" spans="1:2" x14ac:dyDescent="0.45">
      <c r="A1740">
        <v>98</v>
      </c>
      <c r="B1740">
        <v>6.7</v>
      </c>
    </row>
    <row r="1741" spans="1:2" x14ac:dyDescent="0.45">
      <c r="A1741">
        <v>219</v>
      </c>
      <c r="B1741">
        <v>7.8</v>
      </c>
    </row>
    <row r="1742" spans="1:2" x14ac:dyDescent="0.45">
      <c r="A1742">
        <v>109</v>
      </c>
      <c r="B1742">
        <v>6.5</v>
      </c>
    </row>
    <row r="1743" spans="1:2" x14ac:dyDescent="0.45">
      <c r="A1743">
        <v>97</v>
      </c>
      <c r="B1743">
        <v>6.1</v>
      </c>
    </row>
    <row r="1744" spans="1:2" x14ac:dyDescent="0.45">
      <c r="A1744">
        <v>158</v>
      </c>
      <c r="B1744">
        <v>8.1</v>
      </c>
    </row>
    <row r="1745" spans="1:2" x14ac:dyDescent="0.45">
      <c r="A1745">
        <v>85</v>
      </c>
      <c r="B1745">
        <v>5.2</v>
      </c>
    </row>
    <row r="1746" spans="1:2" x14ac:dyDescent="0.45">
      <c r="A1746">
        <v>80</v>
      </c>
      <c r="B1746">
        <v>5.6</v>
      </c>
    </row>
    <row r="1747" spans="1:2" x14ac:dyDescent="0.45">
      <c r="A1747">
        <v>86</v>
      </c>
      <c r="B1747">
        <v>5.8</v>
      </c>
    </row>
    <row r="1748" spans="1:2" x14ac:dyDescent="0.45">
      <c r="A1748">
        <v>119</v>
      </c>
      <c r="B1748">
        <v>6.6</v>
      </c>
    </row>
    <row r="1749" spans="1:2" x14ac:dyDescent="0.45">
      <c r="A1749">
        <v>98</v>
      </c>
      <c r="B1749">
        <v>6.6</v>
      </c>
    </row>
    <row r="1750" spans="1:2" x14ac:dyDescent="0.45">
      <c r="A1750">
        <v>97</v>
      </c>
      <c r="B1750">
        <v>5.5</v>
      </c>
    </row>
    <row r="1751" spans="1:2" x14ac:dyDescent="0.45">
      <c r="A1751">
        <v>124</v>
      </c>
      <c r="B1751">
        <v>7</v>
      </c>
    </row>
    <row r="1752" spans="1:2" x14ac:dyDescent="0.45">
      <c r="A1752">
        <v>97</v>
      </c>
      <c r="B1752">
        <v>6.5</v>
      </c>
    </row>
    <row r="1753" spans="1:2" x14ac:dyDescent="0.45">
      <c r="A1753">
        <v>105</v>
      </c>
      <c r="B1753">
        <v>5.8</v>
      </c>
    </row>
    <row r="1754" spans="1:2" x14ac:dyDescent="0.45">
      <c r="A1754">
        <v>104</v>
      </c>
      <c r="B1754">
        <v>5.6</v>
      </c>
    </row>
    <row r="1755" spans="1:2" x14ac:dyDescent="0.45">
      <c r="A1755">
        <v>101</v>
      </c>
      <c r="B1755">
        <v>5.6</v>
      </c>
    </row>
    <row r="1756" spans="1:2" x14ac:dyDescent="0.45">
      <c r="A1756">
        <v>101</v>
      </c>
      <c r="B1756">
        <v>5.8</v>
      </c>
    </row>
    <row r="1757" spans="1:2" x14ac:dyDescent="0.45">
      <c r="A1757">
        <v>114</v>
      </c>
      <c r="B1757">
        <v>7.6</v>
      </c>
    </row>
    <row r="1758" spans="1:2" x14ac:dyDescent="0.45">
      <c r="A1758">
        <v>105</v>
      </c>
      <c r="B1758">
        <v>6.4</v>
      </c>
    </row>
    <row r="1759" spans="1:2" x14ac:dyDescent="0.45">
      <c r="A1759">
        <v>90</v>
      </c>
      <c r="B1759">
        <v>6.3</v>
      </c>
    </row>
    <row r="1760" spans="1:2" x14ac:dyDescent="0.45">
      <c r="A1760">
        <v>97</v>
      </c>
      <c r="B1760">
        <v>4.5999999999999996</v>
      </c>
    </row>
    <row r="1761" spans="1:2" x14ac:dyDescent="0.45">
      <c r="A1761">
        <v>144</v>
      </c>
      <c r="B1761">
        <v>6.5</v>
      </c>
    </row>
    <row r="1762" spans="1:2" x14ac:dyDescent="0.45">
      <c r="A1762">
        <v>114</v>
      </c>
      <c r="B1762">
        <v>7.5</v>
      </c>
    </row>
    <row r="1763" spans="1:2" x14ac:dyDescent="0.45">
      <c r="A1763">
        <v>124</v>
      </c>
      <c r="B1763">
        <v>7.5</v>
      </c>
    </row>
    <row r="1764" spans="1:2" x14ac:dyDescent="0.45">
      <c r="A1764">
        <v>89</v>
      </c>
      <c r="B1764">
        <v>5.3</v>
      </c>
    </row>
    <row r="1765" spans="1:2" x14ac:dyDescent="0.45">
      <c r="A1765">
        <v>160</v>
      </c>
      <c r="B1765">
        <v>7.5</v>
      </c>
    </row>
    <row r="1766" spans="1:2" x14ac:dyDescent="0.45">
      <c r="A1766">
        <v>92</v>
      </c>
      <c r="B1766">
        <v>4.8</v>
      </c>
    </row>
    <row r="1767" spans="1:2" x14ac:dyDescent="0.45">
      <c r="A1767">
        <v>117</v>
      </c>
      <c r="B1767">
        <v>6.9</v>
      </c>
    </row>
    <row r="1768" spans="1:2" x14ac:dyDescent="0.45">
      <c r="A1768">
        <v>111</v>
      </c>
      <c r="B1768">
        <v>6</v>
      </c>
    </row>
    <row r="1769" spans="1:2" x14ac:dyDescent="0.45">
      <c r="A1769">
        <v>121</v>
      </c>
      <c r="B1769">
        <v>7.3</v>
      </c>
    </row>
    <row r="1770" spans="1:2" x14ac:dyDescent="0.45">
      <c r="A1770">
        <v>107</v>
      </c>
      <c r="B1770">
        <v>6.6</v>
      </c>
    </row>
    <row r="1771" spans="1:2" x14ac:dyDescent="0.45">
      <c r="A1771">
        <v>106</v>
      </c>
      <c r="B1771">
        <v>7.5</v>
      </c>
    </row>
    <row r="1772" spans="1:2" x14ac:dyDescent="0.45">
      <c r="A1772">
        <v>136</v>
      </c>
      <c r="B1772">
        <v>6.9</v>
      </c>
    </row>
    <row r="1773" spans="1:2" x14ac:dyDescent="0.45">
      <c r="A1773">
        <v>97</v>
      </c>
      <c r="B1773">
        <v>6.8</v>
      </c>
    </row>
    <row r="1774" spans="1:2" x14ac:dyDescent="0.45">
      <c r="A1774">
        <v>108</v>
      </c>
      <c r="B1774">
        <v>6.3</v>
      </c>
    </row>
    <row r="1775" spans="1:2" x14ac:dyDescent="0.45">
      <c r="A1775">
        <v>97</v>
      </c>
      <c r="B1775">
        <v>6.4</v>
      </c>
    </row>
    <row r="1776" spans="1:2" x14ac:dyDescent="0.45">
      <c r="A1776">
        <v>99</v>
      </c>
      <c r="B1776">
        <v>5.6</v>
      </c>
    </row>
    <row r="1777" spans="1:2" x14ac:dyDescent="0.45">
      <c r="A1777">
        <v>103</v>
      </c>
      <c r="B1777">
        <v>6.3</v>
      </c>
    </row>
    <row r="1778" spans="1:2" x14ac:dyDescent="0.45">
      <c r="A1778">
        <v>95</v>
      </c>
      <c r="B1778">
        <v>7.3</v>
      </c>
    </row>
    <row r="1779" spans="1:2" x14ac:dyDescent="0.45">
      <c r="A1779">
        <v>93</v>
      </c>
      <c r="B1779">
        <v>6.6</v>
      </c>
    </row>
    <row r="1780" spans="1:2" x14ac:dyDescent="0.45">
      <c r="A1780">
        <v>98</v>
      </c>
      <c r="B1780">
        <v>4.5999999999999996</v>
      </c>
    </row>
    <row r="1781" spans="1:2" x14ac:dyDescent="0.45">
      <c r="A1781">
        <v>90</v>
      </c>
      <c r="B1781">
        <v>5.0999999999999996</v>
      </c>
    </row>
    <row r="1782" spans="1:2" x14ac:dyDescent="0.45">
      <c r="A1782">
        <v>107</v>
      </c>
      <c r="B1782">
        <v>5.6</v>
      </c>
    </row>
    <row r="1783" spans="1:2" x14ac:dyDescent="0.45">
      <c r="A1783">
        <v>90</v>
      </c>
      <c r="B1783">
        <v>5.3</v>
      </c>
    </row>
    <row r="1784" spans="1:2" x14ac:dyDescent="0.45">
      <c r="A1784">
        <v>115</v>
      </c>
      <c r="B1784">
        <v>5.6</v>
      </c>
    </row>
    <row r="1785" spans="1:2" x14ac:dyDescent="0.45">
      <c r="A1785">
        <v>93</v>
      </c>
      <c r="B1785">
        <v>5.9</v>
      </c>
    </row>
    <row r="1786" spans="1:2" x14ac:dyDescent="0.45">
      <c r="A1786">
        <v>99</v>
      </c>
      <c r="B1786">
        <v>4.7</v>
      </c>
    </row>
    <row r="1787" spans="1:2" x14ac:dyDescent="0.45">
      <c r="A1787">
        <v>107</v>
      </c>
      <c r="B1787">
        <v>4.8</v>
      </c>
    </row>
    <row r="1788" spans="1:2" x14ac:dyDescent="0.45">
      <c r="A1788">
        <v>110</v>
      </c>
      <c r="B1788">
        <v>6.8</v>
      </c>
    </row>
    <row r="1789" spans="1:2" x14ac:dyDescent="0.45">
      <c r="A1789">
        <v>101</v>
      </c>
      <c r="B1789">
        <v>5.4</v>
      </c>
    </row>
    <row r="1790" spans="1:2" x14ac:dyDescent="0.45">
      <c r="A1790">
        <v>85</v>
      </c>
      <c r="B1790">
        <v>5.0999999999999996</v>
      </c>
    </row>
    <row r="1791" spans="1:2" x14ac:dyDescent="0.45">
      <c r="A1791">
        <v>132</v>
      </c>
      <c r="B1791">
        <v>7</v>
      </c>
    </row>
    <row r="1792" spans="1:2" x14ac:dyDescent="0.45">
      <c r="A1792">
        <v>90</v>
      </c>
      <c r="B1792">
        <v>4</v>
      </c>
    </row>
    <row r="1793" spans="1:2" x14ac:dyDescent="0.45">
      <c r="A1793">
        <v>145</v>
      </c>
      <c r="B1793">
        <v>7.3</v>
      </c>
    </row>
    <row r="1794" spans="1:2" x14ac:dyDescent="0.45">
      <c r="A1794">
        <v>110</v>
      </c>
      <c r="B1794">
        <v>6.8</v>
      </c>
    </row>
    <row r="1795" spans="1:2" x14ac:dyDescent="0.45">
      <c r="A1795">
        <v>122</v>
      </c>
      <c r="B1795">
        <v>7</v>
      </c>
    </row>
    <row r="1796" spans="1:2" x14ac:dyDescent="0.45">
      <c r="A1796">
        <v>107</v>
      </c>
      <c r="B1796">
        <v>7.1</v>
      </c>
    </row>
    <row r="1797" spans="1:2" x14ac:dyDescent="0.45">
      <c r="A1797">
        <v>127</v>
      </c>
      <c r="B1797">
        <v>6.9</v>
      </c>
    </row>
    <row r="1798" spans="1:2" x14ac:dyDescent="0.45">
      <c r="A1798">
        <v>99</v>
      </c>
      <c r="B1798">
        <v>7.3</v>
      </c>
    </row>
    <row r="1799" spans="1:2" x14ac:dyDescent="0.45">
      <c r="A1799">
        <v>140</v>
      </c>
      <c r="B1799">
        <v>8.1999999999999993</v>
      </c>
    </row>
    <row r="1800" spans="1:2" x14ac:dyDescent="0.45">
      <c r="A1800">
        <v>133</v>
      </c>
      <c r="B1800">
        <v>7.1</v>
      </c>
    </row>
    <row r="1801" spans="1:2" x14ac:dyDescent="0.45">
      <c r="A1801">
        <v>271</v>
      </c>
      <c r="B1801">
        <v>7.7</v>
      </c>
    </row>
    <row r="1802" spans="1:2" x14ac:dyDescent="0.45">
      <c r="A1802">
        <v>112</v>
      </c>
      <c r="B1802">
        <v>6.5</v>
      </c>
    </row>
    <row r="1803" spans="1:2" x14ac:dyDescent="0.45">
      <c r="A1803">
        <v>99</v>
      </c>
      <c r="B1803">
        <v>4.9000000000000004</v>
      </c>
    </row>
    <row r="1804" spans="1:2" x14ac:dyDescent="0.45">
      <c r="A1804">
        <v>100</v>
      </c>
      <c r="B1804">
        <v>6.4</v>
      </c>
    </row>
    <row r="1805" spans="1:2" x14ac:dyDescent="0.45">
      <c r="A1805">
        <v>92</v>
      </c>
      <c r="B1805">
        <v>5.9</v>
      </c>
    </row>
    <row r="1806" spans="1:2" x14ac:dyDescent="0.45">
      <c r="A1806">
        <v>105</v>
      </c>
      <c r="B1806">
        <v>6.2</v>
      </c>
    </row>
    <row r="1807" spans="1:2" x14ac:dyDescent="0.45">
      <c r="A1807">
        <v>110</v>
      </c>
      <c r="B1807">
        <v>5.8</v>
      </c>
    </row>
    <row r="1808" spans="1:2" x14ac:dyDescent="0.45">
      <c r="A1808">
        <v>116</v>
      </c>
      <c r="B1808">
        <v>6.7</v>
      </c>
    </row>
    <row r="1809" spans="1:2" x14ac:dyDescent="0.45">
      <c r="A1809">
        <v>88</v>
      </c>
      <c r="B1809">
        <v>5.9</v>
      </c>
    </row>
    <row r="1810" spans="1:2" x14ac:dyDescent="0.45">
      <c r="A1810">
        <v>111</v>
      </c>
      <c r="B1810">
        <v>7.3</v>
      </c>
    </row>
    <row r="1811" spans="1:2" x14ac:dyDescent="0.45">
      <c r="A1811">
        <v>95</v>
      </c>
      <c r="B1811">
        <v>4.0999999999999996</v>
      </c>
    </row>
    <row r="1812" spans="1:2" x14ac:dyDescent="0.45">
      <c r="A1812">
        <v>95</v>
      </c>
      <c r="B1812">
        <v>4.9000000000000004</v>
      </c>
    </row>
    <row r="1813" spans="1:2" x14ac:dyDescent="0.45">
      <c r="A1813">
        <v>127</v>
      </c>
      <c r="B1813">
        <v>7.9</v>
      </c>
    </row>
    <row r="1814" spans="1:2" x14ac:dyDescent="0.45">
      <c r="A1814">
        <v>104</v>
      </c>
      <c r="B1814">
        <v>5.2</v>
      </c>
    </row>
    <row r="1815" spans="1:2" x14ac:dyDescent="0.45">
      <c r="A1815">
        <v>95</v>
      </c>
      <c r="B1815">
        <v>4.0999999999999996</v>
      </c>
    </row>
    <row r="1816" spans="1:2" x14ac:dyDescent="0.45">
      <c r="A1816">
        <v>121</v>
      </c>
      <c r="B1816">
        <v>6.6</v>
      </c>
    </row>
    <row r="1817" spans="1:2" x14ac:dyDescent="0.45">
      <c r="A1817">
        <v>107</v>
      </c>
      <c r="B1817">
        <v>6.5</v>
      </c>
    </row>
    <row r="1818" spans="1:2" x14ac:dyDescent="0.45">
      <c r="A1818">
        <v>117</v>
      </c>
      <c r="B1818">
        <v>7.2</v>
      </c>
    </row>
    <row r="1819" spans="1:2" x14ac:dyDescent="0.45">
      <c r="A1819">
        <v>107</v>
      </c>
      <c r="B1819">
        <v>6.8</v>
      </c>
    </row>
    <row r="1820" spans="1:2" x14ac:dyDescent="0.45">
      <c r="A1820">
        <v>131</v>
      </c>
      <c r="B1820">
        <v>7.8</v>
      </c>
    </row>
    <row r="1821" spans="1:2" x14ac:dyDescent="0.45">
      <c r="A1821">
        <v>122</v>
      </c>
      <c r="B1821">
        <v>6.7</v>
      </c>
    </row>
    <row r="1822" spans="1:2" x14ac:dyDescent="0.45">
      <c r="A1822">
        <v>134</v>
      </c>
      <c r="B1822">
        <v>7.1</v>
      </c>
    </row>
    <row r="1823" spans="1:2" x14ac:dyDescent="0.45">
      <c r="A1823">
        <v>117</v>
      </c>
      <c r="B1823">
        <v>5.7</v>
      </c>
    </row>
    <row r="1824" spans="1:2" x14ac:dyDescent="0.45">
      <c r="A1824">
        <v>138</v>
      </c>
      <c r="B1824">
        <v>5.3</v>
      </c>
    </row>
    <row r="1825" spans="1:2" x14ac:dyDescent="0.45">
      <c r="A1825">
        <v>100</v>
      </c>
      <c r="B1825">
        <v>6.5</v>
      </c>
    </row>
    <row r="1826" spans="1:2" x14ac:dyDescent="0.45">
      <c r="A1826">
        <v>119</v>
      </c>
      <c r="B1826">
        <v>7.7</v>
      </c>
    </row>
    <row r="1827" spans="1:2" x14ac:dyDescent="0.45">
      <c r="A1827">
        <v>137</v>
      </c>
      <c r="B1827">
        <v>6.1</v>
      </c>
    </row>
    <row r="1828" spans="1:2" x14ac:dyDescent="0.45">
      <c r="A1828">
        <v>119</v>
      </c>
      <c r="B1828">
        <v>7.3</v>
      </c>
    </row>
    <row r="1829" spans="1:2" x14ac:dyDescent="0.45">
      <c r="A1829">
        <v>139</v>
      </c>
      <c r="B1829">
        <v>7.2</v>
      </c>
    </row>
    <row r="1830" spans="1:2" x14ac:dyDescent="0.45">
      <c r="A1830">
        <v>120</v>
      </c>
      <c r="B1830">
        <v>6.1</v>
      </c>
    </row>
    <row r="1831" spans="1:2" x14ac:dyDescent="0.45">
      <c r="A1831">
        <v>98</v>
      </c>
      <c r="B1831">
        <v>5.8</v>
      </c>
    </row>
    <row r="1832" spans="1:2" x14ac:dyDescent="0.45">
      <c r="A1832">
        <v>106</v>
      </c>
      <c r="B1832">
        <v>5.7</v>
      </c>
    </row>
    <row r="1833" spans="1:2" x14ac:dyDescent="0.45">
      <c r="A1833">
        <v>98</v>
      </c>
      <c r="B1833">
        <v>6.7</v>
      </c>
    </row>
    <row r="1834" spans="1:2" x14ac:dyDescent="0.45">
      <c r="A1834">
        <v>107</v>
      </c>
      <c r="B1834">
        <v>6.5</v>
      </c>
    </row>
    <row r="1835" spans="1:2" x14ac:dyDescent="0.45">
      <c r="A1835">
        <v>88</v>
      </c>
      <c r="B1835">
        <v>7.2</v>
      </c>
    </row>
    <row r="1836" spans="1:2" x14ac:dyDescent="0.45">
      <c r="A1836">
        <v>137</v>
      </c>
      <c r="B1836">
        <v>7.6</v>
      </c>
    </row>
    <row r="1837" spans="1:2" x14ac:dyDescent="0.45">
      <c r="A1837">
        <v>100</v>
      </c>
      <c r="B1837">
        <v>4.5999999999999996</v>
      </c>
    </row>
    <row r="1838" spans="1:2" x14ac:dyDescent="0.45">
      <c r="A1838">
        <v>115</v>
      </c>
      <c r="B1838">
        <v>6.9</v>
      </c>
    </row>
    <row r="1839" spans="1:2" x14ac:dyDescent="0.45">
      <c r="A1839">
        <v>101</v>
      </c>
      <c r="B1839">
        <v>6.6</v>
      </c>
    </row>
    <row r="1840" spans="1:2" x14ac:dyDescent="0.45">
      <c r="A1840">
        <v>110</v>
      </c>
      <c r="B1840">
        <v>6.3</v>
      </c>
    </row>
    <row r="1841" spans="1:2" x14ac:dyDescent="0.45">
      <c r="A1841">
        <v>94</v>
      </c>
      <c r="B1841">
        <v>6.2</v>
      </c>
    </row>
    <row r="1842" spans="1:2" x14ac:dyDescent="0.45">
      <c r="A1842">
        <v>88</v>
      </c>
      <c r="B1842">
        <v>5.3</v>
      </c>
    </row>
    <row r="1843" spans="1:2" x14ac:dyDescent="0.45">
      <c r="A1843">
        <v>127</v>
      </c>
      <c r="B1843">
        <v>7.3</v>
      </c>
    </row>
    <row r="1844" spans="1:2" x14ac:dyDescent="0.45">
      <c r="A1844">
        <v>95</v>
      </c>
      <c r="B1844">
        <v>5.6</v>
      </c>
    </row>
    <row r="1845" spans="1:2" x14ac:dyDescent="0.45">
      <c r="A1845">
        <v>87</v>
      </c>
      <c r="B1845">
        <v>6.2</v>
      </c>
    </row>
    <row r="1846" spans="1:2" x14ac:dyDescent="0.45">
      <c r="A1846">
        <v>118</v>
      </c>
      <c r="B1846">
        <v>5.2</v>
      </c>
    </row>
    <row r="1847" spans="1:2" x14ac:dyDescent="0.45">
      <c r="A1847">
        <v>107</v>
      </c>
      <c r="B1847">
        <v>5.3</v>
      </c>
    </row>
    <row r="1848" spans="1:2" x14ac:dyDescent="0.45">
      <c r="A1848">
        <v>124</v>
      </c>
      <c r="B1848">
        <v>5.4</v>
      </c>
    </row>
    <row r="1849" spans="1:2" x14ac:dyDescent="0.45">
      <c r="A1849">
        <v>89</v>
      </c>
      <c r="B1849">
        <v>4.9000000000000004</v>
      </c>
    </row>
    <row r="1850" spans="1:2" x14ac:dyDescent="0.45">
      <c r="A1850">
        <v>88</v>
      </c>
      <c r="B1850">
        <v>5.5</v>
      </c>
    </row>
    <row r="1851" spans="1:2" x14ac:dyDescent="0.45">
      <c r="A1851">
        <v>118</v>
      </c>
      <c r="B1851">
        <v>6.7</v>
      </c>
    </row>
    <row r="1852" spans="1:2" x14ac:dyDescent="0.45">
      <c r="A1852">
        <v>80</v>
      </c>
      <c r="B1852">
        <v>7.2</v>
      </c>
    </row>
    <row r="1853" spans="1:2" x14ac:dyDescent="0.45">
      <c r="A1853">
        <v>120</v>
      </c>
      <c r="B1853">
        <v>5.0999999999999996</v>
      </c>
    </row>
    <row r="1854" spans="1:2" x14ac:dyDescent="0.45">
      <c r="A1854">
        <v>98</v>
      </c>
      <c r="B1854">
        <v>6.5</v>
      </c>
    </row>
    <row r="1855" spans="1:2" x14ac:dyDescent="0.45">
      <c r="A1855">
        <v>119</v>
      </c>
      <c r="B1855">
        <v>8.1999999999999993</v>
      </c>
    </row>
    <row r="1856" spans="1:2" x14ac:dyDescent="0.45">
      <c r="A1856">
        <v>88</v>
      </c>
      <c r="B1856">
        <v>7.7</v>
      </c>
    </row>
    <row r="1857" spans="1:2" x14ac:dyDescent="0.45">
      <c r="A1857">
        <v>90</v>
      </c>
      <c r="B1857">
        <v>6.1</v>
      </c>
    </row>
    <row r="1858" spans="1:2" x14ac:dyDescent="0.45">
      <c r="A1858">
        <v>127</v>
      </c>
      <c r="B1858">
        <v>8.8000000000000007</v>
      </c>
    </row>
    <row r="1859" spans="1:2" x14ac:dyDescent="0.45">
      <c r="A1859">
        <v>119</v>
      </c>
      <c r="B1859">
        <v>6.8</v>
      </c>
    </row>
    <row r="1860" spans="1:2" x14ac:dyDescent="0.45">
      <c r="A1860">
        <v>85</v>
      </c>
      <c r="B1860">
        <v>6.8</v>
      </c>
    </row>
    <row r="1861" spans="1:2" x14ac:dyDescent="0.45">
      <c r="A1861">
        <v>98</v>
      </c>
      <c r="B1861">
        <v>6.7</v>
      </c>
    </row>
    <row r="1862" spans="1:2" x14ac:dyDescent="0.45">
      <c r="A1862">
        <v>101</v>
      </c>
      <c r="B1862">
        <v>7.1</v>
      </c>
    </row>
    <row r="1863" spans="1:2" x14ac:dyDescent="0.45">
      <c r="A1863">
        <v>112</v>
      </c>
      <c r="B1863">
        <v>7.1</v>
      </c>
    </row>
    <row r="1864" spans="1:2" x14ac:dyDescent="0.45">
      <c r="A1864">
        <v>97</v>
      </c>
      <c r="B1864">
        <v>6.1</v>
      </c>
    </row>
    <row r="1865" spans="1:2" x14ac:dyDescent="0.45">
      <c r="A1865">
        <v>126</v>
      </c>
      <c r="B1865">
        <v>8</v>
      </c>
    </row>
    <row r="1866" spans="1:2" x14ac:dyDescent="0.45">
      <c r="A1866">
        <v>97</v>
      </c>
      <c r="B1866">
        <v>6.6</v>
      </c>
    </row>
    <row r="1867" spans="1:2" x14ac:dyDescent="0.45">
      <c r="A1867">
        <v>100</v>
      </c>
      <c r="B1867">
        <v>5.4</v>
      </c>
    </row>
    <row r="1868" spans="1:2" x14ac:dyDescent="0.45">
      <c r="A1868">
        <v>114</v>
      </c>
      <c r="B1868">
        <v>6.1</v>
      </c>
    </row>
    <row r="1869" spans="1:2" x14ac:dyDescent="0.45">
      <c r="A1869">
        <v>88</v>
      </c>
      <c r="B1869">
        <v>5.6</v>
      </c>
    </row>
    <row r="1870" spans="1:2" x14ac:dyDescent="0.45">
      <c r="A1870">
        <v>93</v>
      </c>
      <c r="B1870">
        <v>5.8</v>
      </c>
    </row>
    <row r="1871" spans="1:2" x14ac:dyDescent="0.45">
      <c r="A1871">
        <v>98</v>
      </c>
      <c r="B1871">
        <v>6.7</v>
      </c>
    </row>
    <row r="1872" spans="1:2" x14ac:dyDescent="0.45">
      <c r="A1872">
        <v>94</v>
      </c>
      <c r="B1872">
        <v>5.0999999999999996</v>
      </c>
    </row>
    <row r="1873" spans="1:2" x14ac:dyDescent="0.45">
      <c r="A1873">
        <v>102</v>
      </c>
      <c r="B1873">
        <v>7.2</v>
      </c>
    </row>
    <row r="1874" spans="1:2" x14ac:dyDescent="0.45">
      <c r="A1874">
        <v>98</v>
      </c>
      <c r="B1874">
        <v>6</v>
      </c>
    </row>
    <row r="1875" spans="1:2" x14ac:dyDescent="0.45">
      <c r="A1875">
        <v>111</v>
      </c>
      <c r="B1875">
        <v>6.7</v>
      </c>
    </row>
    <row r="1876" spans="1:2" x14ac:dyDescent="0.45">
      <c r="A1876">
        <v>100</v>
      </c>
      <c r="B1876">
        <v>6.2</v>
      </c>
    </row>
    <row r="1877" spans="1:2" x14ac:dyDescent="0.45">
      <c r="A1877">
        <v>141</v>
      </c>
      <c r="B1877">
        <v>6.2</v>
      </c>
    </row>
    <row r="1878" spans="1:2" x14ac:dyDescent="0.45">
      <c r="A1878">
        <v>114</v>
      </c>
      <c r="B1878">
        <v>6.8</v>
      </c>
    </row>
    <row r="1879" spans="1:2" x14ac:dyDescent="0.45">
      <c r="A1879">
        <v>96</v>
      </c>
      <c r="B1879">
        <v>7.1</v>
      </c>
    </row>
    <row r="1880" spans="1:2" x14ac:dyDescent="0.45">
      <c r="A1880">
        <v>111</v>
      </c>
      <c r="B1880">
        <v>7.1</v>
      </c>
    </row>
    <row r="1881" spans="1:2" x14ac:dyDescent="0.45">
      <c r="A1881">
        <v>127</v>
      </c>
      <c r="B1881">
        <v>7</v>
      </c>
    </row>
    <row r="1882" spans="1:2" x14ac:dyDescent="0.45">
      <c r="A1882">
        <v>107</v>
      </c>
      <c r="B1882">
        <v>7.1</v>
      </c>
    </row>
    <row r="1883" spans="1:2" x14ac:dyDescent="0.45">
      <c r="A1883">
        <v>97</v>
      </c>
      <c r="B1883">
        <v>6.4</v>
      </c>
    </row>
    <row r="1884" spans="1:2" x14ac:dyDescent="0.45">
      <c r="A1884">
        <v>127</v>
      </c>
      <c r="B1884">
        <v>7</v>
      </c>
    </row>
    <row r="1885" spans="1:2" x14ac:dyDescent="0.45">
      <c r="A1885">
        <v>110</v>
      </c>
      <c r="B1885">
        <v>6.2</v>
      </c>
    </row>
    <row r="1886" spans="1:2" x14ac:dyDescent="0.45">
      <c r="A1886">
        <v>135</v>
      </c>
      <c r="B1886">
        <v>7.5</v>
      </c>
    </row>
    <row r="1887" spans="1:2" x14ac:dyDescent="0.45">
      <c r="A1887">
        <v>84</v>
      </c>
      <c r="B1887">
        <v>4.8</v>
      </c>
    </row>
    <row r="1888" spans="1:2" x14ac:dyDescent="0.45">
      <c r="A1888">
        <v>122</v>
      </c>
      <c r="B1888">
        <v>7.3</v>
      </c>
    </row>
    <row r="1889" spans="1:2" x14ac:dyDescent="0.45">
      <c r="A1889">
        <v>114</v>
      </c>
      <c r="B1889">
        <v>5.8</v>
      </c>
    </row>
    <row r="1890" spans="1:2" x14ac:dyDescent="0.45">
      <c r="A1890">
        <v>132</v>
      </c>
      <c r="B1890">
        <v>7.6</v>
      </c>
    </row>
    <row r="1891" spans="1:2" x14ac:dyDescent="0.45">
      <c r="A1891">
        <v>170</v>
      </c>
      <c r="B1891">
        <v>5.6</v>
      </c>
    </row>
    <row r="1892" spans="1:2" x14ac:dyDescent="0.45">
      <c r="A1892">
        <v>133</v>
      </c>
      <c r="B1892">
        <v>7</v>
      </c>
    </row>
    <row r="1893" spans="1:2" x14ac:dyDescent="0.45">
      <c r="A1893">
        <v>112</v>
      </c>
      <c r="B1893">
        <v>6.6</v>
      </c>
    </row>
    <row r="1894" spans="1:2" x14ac:dyDescent="0.45">
      <c r="A1894">
        <v>108</v>
      </c>
      <c r="B1894">
        <v>6.5</v>
      </c>
    </row>
    <row r="1895" spans="1:2" x14ac:dyDescent="0.45">
      <c r="A1895">
        <v>115</v>
      </c>
      <c r="B1895">
        <v>7.4</v>
      </c>
    </row>
    <row r="1896" spans="1:2" x14ac:dyDescent="0.45">
      <c r="A1896">
        <v>83</v>
      </c>
      <c r="B1896">
        <v>4.5999999999999996</v>
      </c>
    </row>
    <row r="1897" spans="1:2" x14ac:dyDescent="0.45">
      <c r="A1897">
        <v>105</v>
      </c>
      <c r="B1897">
        <v>6.4</v>
      </c>
    </row>
    <row r="1898" spans="1:2" x14ac:dyDescent="0.45">
      <c r="A1898">
        <v>96</v>
      </c>
      <c r="B1898">
        <v>5.9</v>
      </c>
    </row>
    <row r="1899" spans="1:2" x14ac:dyDescent="0.45">
      <c r="A1899">
        <v>94</v>
      </c>
      <c r="B1899">
        <v>6.4</v>
      </c>
    </row>
    <row r="1900" spans="1:2" x14ac:dyDescent="0.45">
      <c r="A1900">
        <v>142</v>
      </c>
      <c r="B1900">
        <v>6.6</v>
      </c>
    </row>
    <row r="1901" spans="1:2" x14ac:dyDescent="0.45">
      <c r="A1901">
        <v>104</v>
      </c>
      <c r="B1901">
        <v>6.9</v>
      </c>
    </row>
    <row r="1902" spans="1:2" x14ac:dyDescent="0.45">
      <c r="A1902">
        <v>106</v>
      </c>
      <c r="B1902">
        <v>5.8</v>
      </c>
    </row>
    <row r="1903" spans="1:2" x14ac:dyDescent="0.45">
      <c r="A1903">
        <v>106</v>
      </c>
      <c r="B1903">
        <v>6.4</v>
      </c>
    </row>
    <row r="1904" spans="1:2" x14ac:dyDescent="0.45">
      <c r="A1904">
        <v>98</v>
      </c>
      <c r="B1904">
        <v>5.3</v>
      </c>
    </row>
    <row r="1905" spans="1:2" x14ac:dyDescent="0.45">
      <c r="A1905">
        <v>100</v>
      </c>
      <c r="B1905">
        <v>6.5</v>
      </c>
    </row>
    <row r="1906" spans="1:2" x14ac:dyDescent="0.45">
      <c r="A1906">
        <v>95</v>
      </c>
      <c r="B1906">
        <v>5.7</v>
      </c>
    </row>
    <row r="1907" spans="1:2" x14ac:dyDescent="0.45">
      <c r="A1907">
        <v>107</v>
      </c>
      <c r="B1907">
        <v>6.7</v>
      </c>
    </row>
    <row r="1908" spans="1:2" x14ac:dyDescent="0.45">
      <c r="A1908">
        <v>104</v>
      </c>
      <c r="B1908">
        <v>4.0999999999999996</v>
      </c>
    </row>
    <row r="1909" spans="1:2" x14ac:dyDescent="0.45">
      <c r="A1909">
        <v>143</v>
      </c>
      <c r="B1909">
        <v>6.2</v>
      </c>
    </row>
    <row r="1910" spans="1:2" x14ac:dyDescent="0.45">
      <c r="A1910">
        <v>96</v>
      </c>
      <c r="B1910">
        <v>5.0999999999999996</v>
      </c>
    </row>
    <row r="1911" spans="1:2" x14ac:dyDescent="0.45">
      <c r="A1911">
        <v>145</v>
      </c>
      <c r="B1911">
        <v>7.8</v>
      </c>
    </row>
    <row r="1912" spans="1:2" x14ac:dyDescent="0.45">
      <c r="A1912">
        <v>116</v>
      </c>
      <c r="B1912">
        <v>7.8</v>
      </c>
    </row>
    <row r="1913" spans="1:2" x14ac:dyDescent="0.45">
      <c r="A1913">
        <v>100</v>
      </c>
      <c r="B1913">
        <v>6.1</v>
      </c>
    </row>
    <row r="1914" spans="1:2" x14ac:dyDescent="0.45">
      <c r="A1914">
        <v>104</v>
      </c>
      <c r="B1914">
        <v>5.8</v>
      </c>
    </row>
    <row r="1915" spans="1:2" x14ac:dyDescent="0.45">
      <c r="A1915">
        <v>92</v>
      </c>
      <c r="B1915">
        <v>6.3</v>
      </c>
    </row>
    <row r="1916" spans="1:2" x14ac:dyDescent="0.45">
      <c r="A1916">
        <v>105</v>
      </c>
      <c r="B1916">
        <v>5.4</v>
      </c>
    </row>
    <row r="1917" spans="1:2" x14ac:dyDescent="0.45">
      <c r="A1917">
        <v>120</v>
      </c>
      <c r="B1917">
        <v>7.3</v>
      </c>
    </row>
    <row r="1918" spans="1:2" x14ac:dyDescent="0.45">
      <c r="A1918">
        <v>116</v>
      </c>
      <c r="B1918">
        <v>6.8</v>
      </c>
    </row>
    <row r="1919" spans="1:2" x14ac:dyDescent="0.45">
      <c r="A1919">
        <v>119</v>
      </c>
      <c r="B1919">
        <v>7.3</v>
      </c>
    </row>
    <row r="1920" spans="1:2" x14ac:dyDescent="0.45">
      <c r="A1920">
        <v>101</v>
      </c>
      <c r="B1920">
        <v>6.5</v>
      </c>
    </row>
    <row r="1921" spans="1:2" x14ac:dyDescent="0.45">
      <c r="A1921">
        <v>117</v>
      </c>
      <c r="B1921">
        <v>7.2</v>
      </c>
    </row>
    <row r="1922" spans="1:2" x14ac:dyDescent="0.45">
      <c r="A1922">
        <v>112</v>
      </c>
      <c r="B1922">
        <v>6.3</v>
      </c>
    </row>
    <row r="1923" spans="1:2" x14ac:dyDescent="0.45">
      <c r="A1923">
        <v>136</v>
      </c>
      <c r="B1923">
        <v>5.9</v>
      </c>
    </row>
    <row r="1924" spans="1:2" x14ac:dyDescent="0.45">
      <c r="A1924">
        <v>81</v>
      </c>
      <c r="B1924">
        <v>7.8</v>
      </c>
    </row>
    <row r="1925" spans="1:2" x14ac:dyDescent="0.45">
      <c r="A1925">
        <v>87</v>
      </c>
      <c r="B1925">
        <v>7.4</v>
      </c>
    </row>
    <row r="1926" spans="1:2" x14ac:dyDescent="0.45">
      <c r="A1926">
        <v>96</v>
      </c>
      <c r="B1926">
        <v>4.8</v>
      </c>
    </row>
    <row r="1927" spans="1:2" x14ac:dyDescent="0.45">
      <c r="A1927">
        <v>106</v>
      </c>
      <c r="B1927">
        <v>6.3</v>
      </c>
    </row>
    <row r="1928" spans="1:2" x14ac:dyDescent="0.45">
      <c r="A1928">
        <v>122</v>
      </c>
      <c r="B1928">
        <v>7.8</v>
      </c>
    </row>
    <row r="1929" spans="1:2" x14ac:dyDescent="0.45">
      <c r="A1929">
        <v>123</v>
      </c>
      <c r="B1929">
        <v>7.5</v>
      </c>
    </row>
    <row r="1930" spans="1:2" x14ac:dyDescent="0.45">
      <c r="A1930">
        <v>92</v>
      </c>
      <c r="B1930">
        <v>6.8</v>
      </c>
    </row>
    <row r="1931" spans="1:2" x14ac:dyDescent="0.45">
      <c r="A1931">
        <v>110</v>
      </c>
      <c r="B1931">
        <v>6.6</v>
      </c>
    </row>
    <row r="1932" spans="1:2" x14ac:dyDescent="0.45">
      <c r="A1932">
        <v>104</v>
      </c>
      <c r="B1932">
        <v>4.5999999999999996</v>
      </c>
    </row>
    <row r="1933" spans="1:2" x14ac:dyDescent="0.45">
      <c r="A1933">
        <v>98</v>
      </c>
      <c r="B1933">
        <v>7.1</v>
      </c>
    </row>
    <row r="1934" spans="1:2" x14ac:dyDescent="0.45">
      <c r="A1934">
        <v>120</v>
      </c>
      <c r="B1934">
        <v>6.1</v>
      </c>
    </row>
    <row r="1935" spans="1:2" x14ac:dyDescent="0.45">
      <c r="A1935">
        <v>112</v>
      </c>
      <c r="B1935">
        <v>6.7</v>
      </c>
    </row>
    <row r="1936" spans="1:2" x14ac:dyDescent="0.45">
      <c r="A1936">
        <v>127</v>
      </c>
      <c r="B1936">
        <v>7.1</v>
      </c>
    </row>
    <row r="1937" spans="1:2" x14ac:dyDescent="0.45">
      <c r="A1937">
        <v>102</v>
      </c>
      <c r="B1937">
        <v>5.8</v>
      </c>
    </row>
    <row r="1938" spans="1:2" x14ac:dyDescent="0.45">
      <c r="A1938">
        <v>91</v>
      </c>
      <c r="B1938">
        <v>6.7</v>
      </c>
    </row>
    <row r="1939" spans="1:2" x14ac:dyDescent="0.45">
      <c r="A1939">
        <v>114</v>
      </c>
      <c r="B1939">
        <v>5.8</v>
      </c>
    </row>
    <row r="1940" spans="1:2" x14ac:dyDescent="0.45">
      <c r="A1940">
        <v>115</v>
      </c>
      <c r="B1940">
        <v>6.8</v>
      </c>
    </row>
    <row r="1941" spans="1:2" x14ac:dyDescent="0.45">
      <c r="A1941">
        <v>115</v>
      </c>
      <c r="B1941">
        <v>8.5</v>
      </c>
    </row>
    <row r="1942" spans="1:2" x14ac:dyDescent="0.45">
      <c r="A1942">
        <v>120</v>
      </c>
      <c r="B1942">
        <v>6.6</v>
      </c>
    </row>
    <row r="1943" spans="1:2" x14ac:dyDescent="0.45">
      <c r="A1943">
        <v>135</v>
      </c>
      <c r="B1943">
        <v>7.7</v>
      </c>
    </row>
    <row r="1944" spans="1:2" x14ac:dyDescent="0.45">
      <c r="A1944">
        <v>90</v>
      </c>
      <c r="B1944">
        <v>4.7</v>
      </c>
    </row>
    <row r="1945" spans="1:2" x14ac:dyDescent="0.45">
      <c r="A1945">
        <v>100</v>
      </c>
      <c r="B1945">
        <v>6.4</v>
      </c>
    </row>
    <row r="1946" spans="1:2" x14ac:dyDescent="0.45">
      <c r="A1946">
        <v>105</v>
      </c>
      <c r="B1946">
        <v>5.5</v>
      </c>
    </row>
    <row r="1947" spans="1:2" x14ac:dyDescent="0.45">
      <c r="A1947">
        <v>138</v>
      </c>
      <c r="B1947">
        <v>8.6</v>
      </c>
    </row>
    <row r="1948" spans="1:2" x14ac:dyDescent="0.45">
      <c r="A1948">
        <v>94</v>
      </c>
      <c r="B1948">
        <v>7</v>
      </c>
    </row>
    <row r="1949" spans="1:2" x14ac:dyDescent="0.45">
      <c r="A1949">
        <v>101</v>
      </c>
      <c r="B1949">
        <v>7.1</v>
      </c>
    </row>
    <row r="1950" spans="1:2" x14ac:dyDescent="0.45">
      <c r="A1950">
        <v>131</v>
      </c>
      <c r="B1950">
        <v>5.7</v>
      </c>
    </row>
    <row r="1951" spans="1:2" x14ac:dyDescent="0.45">
      <c r="A1951">
        <v>112</v>
      </c>
      <c r="B1951">
        <v>7.5</v>
      </c>
    </row>
    <row r="1952" spans="1:2" x14ac:dyDescent="0.45">
      <c r="A1952">
        <v>95</v>
      </c>
      <c r="B1952">
        <v>4.5999999999999996</v>
      </c>
    </row>
    <row r="1953" spans="1:2" x14ac:dyDescent="0.45">
      <c r="A1953">
        <v>100</v>
      </c>
      <c r="B1953">
        <v>4.9000000000000004</v>
      </c>
    </row>
    <row r="1954" spans="1:2" x14ac:dyDescent="0.45">
      <c r="A1954">
        <v>108</v>
      </c>
      <c r="B1954">
        <v>7.1</v>
      </c>
    </row>
    <row r="1955" spans="1:2" x14ac:dyDescent="0.45">
      <c r="A1955">
        <v>101</v>
      </c>
      <c r="B1955">
        <v>5.8</v>
      </c>
    </row>
    <row r="1956" spans="1:2" x14ac:dyDescent="0.45">
      <c r="A1956">
        <v>109</v>
      </c>
      <c r="B1956">
        <v>5.4</v>
      </c>
    </row>
    <row r="1957" spans="1:2" x14ac:dyDescent="0.45">
      <c r="A1957">
        <v>115</v>
      </c>
      <c r="B1957">
        <v>7.3</v>
      </c>
    </row>
    <row r="1958" spans="1:2" x14ac:dyDescent="0.45">
      <c r="A1958">
        <v>117</v>
      </c>
      <c r="B1958">
        <v>7.1</v>
      </c>
    </row>
    <row r="1959" spans="1:2" x14ac:dyDescent="0.45">
      <c r="A1959">
        <v>107</v>
      </c>
      <c r="B1959">
        <v>5.8</v>
      </c>
    </row>
    <row r="1960" spans="1:2" x14ac:dyDescent="0.45">
      <c r="A1960">
        <v>134</v>
      </c>
      <c r="B1960">
        <v>8.1</v>
      </c>
    </row>
    <row r="1961" spans="1:2" x14ac:dyDescent="0.45">
      <c r="A1961">
        <v>118</v>
      </c>
      <c r="B1961">
        <v>5.7</v>
      </c>
    </row>
    <row r="1962" spans="1:2" x14ac:dyDescent="0.45">
      <c r="A1962">
        <v>121</v>
      </c>
      <c r="B1962">
        <v>4.4000000000000004</v>
      </c>
    </row>
    <row r="1963" spans="1:2" x14ac:dyDescent="0.45">
      <c r="A1963">
        <v>105</v>
      </c>
      <c r="B1963">
        <v>7.9</v>
      </c>
    </row>
    <row r="1964" spans="1:2" x14ac:dyDescent="0.45">
      <c r="A1964">
        <v>110</v>
      </c>
      <c r="B1964">
        <v>7.6</v>
      </c>
    </row>
    <row r="1965" spans="1:2" x14ac:dyDescent="0.45">
      <c r="A1965">
        <v>114</v>
      </c>
      <c r="B1965">
        <v>4.8</v>
      </c>
    </row>
    <row r="1966" spans="1:2" x14ac:dyDescent="0.45">
      <c r="A1966">
        <v>100</v>
      </c>
      <c r="B1966">
        <v>6.7</v>
      </c>
    </row>
    <row r="1967" spans="1:2" x14ac:dyDescent="0.45">
      <c r="A1967">
        <v>72</v>
      </c>
      <c r="B1967">
        <v>5.8</v>
      </c>
    </row>
    <row r="1968" spans="1:2" x14ac:dyDescent="0.45">
      <c r="A1968">
        <v>128</v>
      </c>
      <c r="B1968">
        <v>7.5</v>
      </c>
    </row>
    <row r="1969" spans="1:2" x14ac:dyDescent="0.45">
      <c r="A1969">
        <v>72</v>
      </c>
      <c r="B1969">
        <v>5.4</v>
      </c>
    </row>
    <row r="1970" spans="1:2" x14ac:dyDescent="0.45">
      <c r="A1970">
        <v>89</v>
      </c>
      <c r="B1970">
        <v>4.0999999999999996</v>
      </c>
    </row>
    <row r="1971" spans="1:2" x14ac:dyDescent="0.45">
      <c r="A1971">
        <v>96</v>
      </c>
      <c r="B1971">
        <v>5.9</v>
      </c>
    </row>
    <row r="1972" spans="1:2" x14ac:dyDescent="0.45">
      <c r="A1972">
        <v>77</v>
      </c>
      <c r="B1972">
        <v>6.3</v>
      </c>
    </row>
    <row r="1973" spans="1:2" x14ac:dyDescent="0.45">
      <c r="A1973">
        <v>111</v>
      </c>
      <c r="B1973">
        <v>6.8</v>
      </c>
    </row>
    <row r="1974" spans="1:2" x14ac:dyDescent="0.45">
      <c r="A1974">
        <v>128</v>
      </c>
      <c r="B1974">
        <v>8.1</v>
      </c>
    </row>
    <row r="1975" spans="1:2" x14ac:dyDescent="0.45">
      <c r="A1975">
        <v>110</v>
      </c>
      <c r="B1975">
        <v>6.1</v>
      </c>
    </row>
    <row r="1976" spans="1:2" x14ac:dyDescent="0.45">
      <c r="A1976">
        <v>137</v>
      </c>
      <c r="B1976">
        <v>5</v>
      </c>
    </row>
    <row r="1977" spans="1:2" x14ac:dyDescent="0.45">
      <c r="A1977">
        <v>124</v>
      </c>
      <c r="B1977">
        <v>5.5</v>
      </c>
    </row>
    <row r="1978" spans="1:2" x14ac:dyDescent="0.45">
      <c r="A1978">
        <v>93</v>
      </c>
      <c r="B1978">
        <v>6.2</v>
      </c>
    </row>
    <row r="1979" spans="1:2" x14ac:dyDescent="0.45">
      <c r="A1979">
        <v>115</v>
      </c>
      <c r="B1979">
        <v>6.2</v>
      </c>
    </row>
    <row r="1980" spans="1:2" x14ac:dyDescent="0.45">
      <c r="A1980">
        <v>105</v>
      </c>
      <c r="B1980">
        <v>6.3</v>
      </c>
    </row>
    <row r="1981" spans="1:2" x14ac:dyDescent="0.45">
      <c r="A1981">
        <v>127</v>
      </c>
      <c r="B1981">
        <v>6.7</v>
      </c>
    </row>
    <row r="1982" spans="1:2" x14ac:dyDescent="0.45">
      <c r="A1982">
        <v>143</v>
      </c>
      <c r="B1982">
        <v>7.5</v>
      </c>
    </row>
    <row r="1983" spans="1:2" x14ac:dyDescent="0.45">
      <c r="A1983">
        <v>103</v>
      </c>
      <c r="B1983">
        <v>6.6</v>
      </c>
    </row>
    <row r="1984" spans="1:2" x14ac:dyDescent="0.45">
      <c r="A1984">
        <v>104</v>
      </c>
      <c r="B1984">
        <v>7.5</v>
      </c>
    </row>
    <row r="1985" spans="1:2" x14ac:dyDescent="0.45">
      <c r="A1985">
        <v>98</v>
      </c>
      <c r="B1985">
        <v>7.2</v>
      </c>
    </row>
    <row r="1986" spans="1:2" x14ac:dyDescent="0.45">
      <c r="A1986">
        <v>92</v>
      </c>
      <c r="B1986">
        <v>4.8</v>
      </c>
    </row>
    <row r="1987" spans="1:2" x14ac:dyDescent="0.45">
      <c r="A1987">
        <v>123</v>
      </c>
      <c r="B1987">
        <v>6.6</v>
      </c>
    </row>
    <row r="1988" spans="1:2" x14ac:dyDescent="0.45">
      <c r="A1988">
        <v>128</v>
      </c>
      <c r="B1988">
        <v>7.6</v>
      </c>
    </row>
    <row r="1989" spans="1:2" x14ac:dyDescent="0.45">
      <c r="A1989">
        <v>107</v>
      </c>
      <c r="B1989">
        <v>6.3</v>
      </c>
    </row>
    <row r="1990" spans="1:2" x14ac:dyDescent="0.45">
      <c r="A1990">
        <v>91</v>
      </c>
      <c r="B1990">
        <v>5.5</v>
      </c>
    </row>
    <row r="1991" spans="1:2" x14ac:dyDescent="0.45">
      <c r="A1991">
        <v>90</v>
      </c>
      <c r="B1991">
        <v>6.3</v>
      </c>
    </row>
    <row r="1992" spans="1:2" x14ac:dyDescent="0.45">
      <c r="A1992">
        <v>115</v>
      </c>
      <c r="B1992">
        <v>6.5</v>
      </c>
    </row>
    <row r="1993" spans="1:2" x14ac:dyDescent="0.45">
      <c r="A1993">
        <v>113</v>
      </c>
      <c r="B1993">
        <v>6.9</v>
      </c>
    </row>
    <row r="1994" spans="1:2" x14ac:dyDescent="0.45">
      <c r="A1994">
        <v>113</v>
      </c>
      <c r="B1994">
        <v>7.6</v>
      </c>
    </row>
    <row r="1995" spans="1:2" x14ac:dyDescent="0.45">
      <c r="A1995">
        <v>101</v>
      </c>
      <c r="B1995">
        <v>6.1</v>
      </c>
    </row>
    <row r="1996" spans="1:2" x14ac:dyDescent="0.45">
      <c r="A1996">
        <v>111</v>
      </c>
      <c r="B1996">
        <v>7.3</v>
      </c>
    </row>
    <row r="1997" spans="1:2" x14ac:dyDescent="0.45">
      <c r="A1997">
        <v>108</v>
      </c>
      <c r="B1997">
        <v>8.3000000000000007</v>
      </c>
    </row>
    <row r="1998" spans="1:2" x14ac:dyDescent="0.45">
      <c r="A1998">
        <v>105</v>
      </c>
      <c r="B1998">
        <v>5.8</v>
      </c>
    </row>
    <row r="1999" spans="1:2" x14ac:dyDescent="0.45">
      <c r="A1999">
        <v>109</v>
      </c>
      <c r="B1999">
        <v>6.8</v>
      </c>
    </row>
    <row r="2000" spans="1:2" x14ac:dyDescent="0.45">
      <c r="A2000">
        <v>109</v>
      </c>
      <c r="B2000">
        <v>7</v>
      </c>
    </row>
    <row r="2001" spans="1:2" x14ac:dyDescent="0.45">
      <c r="A2001">
        <v>99</v>
      </c>
      <c r="B2001">
        <v>5.9</v>
      </c>
    </row>
    <row r="2002" spans="1:2" x14ac:dyDescent="0.45">
      <c r="A2002">
        <v>98</v>
      </c>
      <c r="B2002">
        <v>6.5</v>
      </c>
    </row>
    <row r="2003" spans="1:2" x14ac:dyDescent="0.45">
      <c r="A2003">
        <v>104</v>
      </c>
      <c r="B2003">
        <v>6.4</v>
      </c>
    </row>
    <row r="2004" spans="1:2" x14ac:dyDescent="0.45">
      <c r="A2004">
        <v>109</v>
      </c>
      <c r="B2004">
        <v>5.8</v>
      </c>
    </row>
    <row r="2005" spans="1:2" x14ac:dyDescent="0.45">
      <c r="A2005">
        <v>75</v>
      </c>
      <c r="B2005">
        <v>5.0999999999999996</v>
      </c>
    </row>
    <row r="2006" spans="1:2" x14ac:dyDescent="0.45">
      <c r="A2006">
        <v>119</v>
      </c>
      <c r="B2006">
        <v>6.8</v>
      </c>
    </row>
    <row r="2007" spans="1:2" x14ac:dyDescent="0.45">
      <c r="A2007">
        <v>90</v>
      </c>
      <c r="B2007">
        <v>5.3</v>
      </c>
    </row>
    <row r="2008" spans="1:2" x14ac:dyDescent="0.45">
      <c r="A2008">
        <v>97</v>
      </c>
      <c r="B2008">
        <v>5.3</v>
      </c>
    </row>
    <row r="2009" spans="1:2" x14ac:dyDescent="0.45">
      <c r="A2009">
        <v>89</v>
      </c>
      <c r="B2009">
        <v>4.9000000000000004</v>
      </c>
    </row>
    <row r="2010" spans="1:2" x14ac:dyDescent="0.45">
      <c r="A2010">
        <v>106</v>
      </c>
      <c r="B2010">
        <v>6.8</v>
      </c>
    </row>
    <row r="2011" spans="1:2" x14ac:dyDescent="0.45">
      <c r="A2011">
        <v>96</v>
      </c>
      <c r="B2011">
        <v>7.1</v>
      </c>
    </row>
    <row r="2012" spans="1:2" x14ac:dyDescent="0.45">
      <c r="A2012">
        <v>104</v>
      </c>
      <c r="B2012">
        <v>6.1</v>
      </c>
    </row>
    <row r="2013" spans="1:2" x14ac:dyDescent="0.45">
      <c r="A2013">
        <v>108</v>
      </c>
      <c r="B2013">
        <v>8.5</v>
      </c>
    </row>
    <row r="2014" spans="1:2" x14ac:dyDescent="0.45">
      <c r="A2014">
        <v>112</v>
      </c>
      <c r="B2014">
        <v>5.9</v>
      </c>
    </row>
    <row r="2015" spans="1:2" x14ac:dyDescent="0.45">
      <c r="A2015">
        <v>104</v>
      </c>
      <c r="B2015">
        <v>6.3</v>
      </c>
    </row>
    <row r="2016" spans="1:2" x14ac:dyDescent="0.45">
      <c r="A2016">
        <v>113</v>
      </c>
      <c r="B2016">
        <v>5.9</v>
      </c>
    </row>
    <row r="2017" spans="1:2" x14ac:dyDescent="0.45">
      <c r="A2017">
        <v>98</v>
      </c>
      <c r="B2017">
        <v>5.4</v>
      </c>
    </row>
    <row r="2018" spans="1:2" x14ac:dyDescent="0.45">
      <c r="A2018">
        <v>114</v>
      </c>
      <c r="B2018">
        <v>6.9</v>
      </c>
    </row>
    <row r="2019" spans="1:2" x14ac:dyDescent="0.45">
      <c r="A2019">
        <v>124</v>
      </c>
      <c r="B2019">
        <v>7.5</v>
      </c>
    </row>
    <row r="2020" spans="1:2" x14ac:dyDescent="0.45">
      <c r="A2020">
        <v>148</v>
      </c>
      <c r="B2020">
        <v>8.1999999999999993</v>
      </c>
    </row>
    <row r="2021" spans="1:2" x14ac:dyDescent="0.45">
      <c r="A2021">
        <v>108</v>
      </c>
      <c r="B2021">
        <v>5.9</v>
      </c>
    </row>
    <row r="2022" spans="1:2" x14ac:dyDescent="0.45">
      <c r="A2022">
        <v>95</v>
      </c>
      <c r="B2022">
        <v>5</v>
      </c>
    </row>
    <row r="2023" spans="1:2" x14ac:dyDescent="0.45">
      <c r="A2023">
        <v>108</v>
      </c>
      <c r="B2023">
        <v>7.3</v>
      </c>
    </row>
    <row r="2024" spans="1:2" x14ac:dyDescent="0.45">
      <c r="A2024">
        <v>68</v>
      </c>
      <c r="B2024">
        <v>6.4</v>
      </c>
    </row>
    <row r="2025" spans="1:2" x14ac:dyDescent="0.45">
      <c r="A2025">
        <v>103</v>
      </c>
      <c r="B2025">
        <v>6.6</v>
      </c>
    </row>
    <row r="2026" spans="1:2" x14ac:dyDescent="0.45">
      <c r="A2026">
        <v>99</v>
      </c>
      <c r="B2026">
        <v>7.8</v>
      </c>
    </row>
    <row r="2027" spans="1:2" x14ac:dyDescent="0.45">
      <c r="A2027">
        <v>88</v>
      </c>
      <c r="B2027">
        <v>4</v>
      </c>
    </row>
    <row r="2028" spans="1:2" x14ac:dyDescent="0.45">
      <c r="A2028">
        <v>128</v>
      </c>
      <c r="B2028">
        <v>7.6</v>
      </c>
    </row>
    <row r="2029" spans="1:2" x14ac:dyDescent="0.45">
      <c r="A2029">
        <v>124</v>
      </c>
      <c r="B2029">
        <v>7.7</v>
      </c>
    </row>
    <row r="2030" spans="1:2" x14ac:dyDescent="0.45">
      <c r="A2030">
        <v>84</v>
      </c>
      <c r="B2030">
        <v>5.8</v>
      </c>
    </row>
    <row r="2031" spans="1:2" x14ac:dyDescent="0.45">
      <c r="A2031">
        <v>101</v>
      </c>
      <c r="B2031">
        <v>5.6</v>
      </c>
    </row>
    <row r="2032" spans="1:2" x14ac:dyDescent="0.45">
      <c r="A2032">
        <v>98</v>
      </c>
      <c r="B2032">
        <v>5.3</v>
      </c>
    </row>
    <row r="2033" spans="1:2" x14ac:dyDescent="0.45">
      <c r="A2033">
        <v>225</v>
      </c>
      <c r="B2033">
        <v>6.6</v>
      </c>
    </row>
    <row r="2034" spans="1:2" x14ac:dyDescent="0.45">
      <c r="A2034">
        <v>88</v>
      </c>
      <c r="B2034">
        <v>5.7</v>
      </c>
    </row>
    <row r="2035" spans="1:2" x14ac:dyDescent="0.45">
      <c r="A2035">
        <v>94</v>
      </c>
      <c r="B2035">
        <v>6.6</v>
      </c>
    </row>
    <row r="2036" spans="1:2" x14ac:dyDescent="0.45">
      <c r="A2036">
        <v>117</v>
      </c>
      <c r="B2036">
        <v>6</v>
      </c>
    </row>
    <row r="2037" spans="1:2" x14ac:dyDescent="0.45">
      <c r="A2037">
        <v>95</v>
      </c>
      <c r="B2037">
        <v>6.1</v>
      </c>
    </row>
    <row r="2038" spans="1:2" x14ac:dyDescent="0.45">
      <c r="A2038">
        <v>99</v>
      </c>
      <c r="B2038">
        <v>4.8</v>
      </c>
    </row>
    <row r="2039" spans="1:2" x14ac:dyDescent="0.45">
      <c r="A2039">
        <v>96</v>
      </c>
      <c r="B2039">
        <v>6.2</v>
      </c>
    </row>
    <row r="2040" spans="1:2" x14ac:dyDescent="0.45">
      <c r="A2040">
        <v>98</v>
      </c>
      <c r="B2040">
        <v>7.5</v>
      </c>
    </row>
    <row r="2041" spans="1:2" x14ac:dyDescent="0.45">
      <c r="A2041">
        <v>123</v>
      </c>
      <c r="B2041">
        <v>6.3</v>
      </c>
    </row>
    <row r="2042" spans="1:2" x14ac:dyDescent="0.45">
      <c r="A2042">
        <v>101</v>
      </c>
      <c r="B2042">
        <v>7.1</v>
      </c>
    </row>
    <row r="2043" spans="1:2" x14ac:dyDescent="0.45">
      <c r="A2043">
        <v>102</v>
      </c>
      <c r="B2043">
        <v>6.6</v>
      </c>
    </row>
    <row r="2044" spans="1:2" x14ac:dyDescent="0.45">
      <c r="A2044">
        <v>94</v>
      </c>
      <c r="B2044">
        <v>6.1</v>
      </c>
    </row>
    <row r="2045" spans="1:2" x14ac:dyDescent="0.45">
      <c r="A2045">
        <v>102</v>
      </c>
      <c r="B2045">
        <v>6.7</v>
      </c>
    </row>
    <row r="2046" spans="1:2" x14ac:dyDescent="0.45">
      <c r="A2046">
        <v>108</v>
      </c>
      <c r="B2046">
        <v>5.6</v>
      </c>
    </row>
    <row r="2047" spans="1:2" x14ac:dyDescent="0.45">
      <c r="A2047">
        <v>116</v>
      </c>
      <c r="B2047">
        <v>7.2</v>
      </c>
    </row>
    <row r="2048" spans="1:2" x14ac:dyDescent="0.45">
      <c r="A2048">
        <v>93</v>
      </c>
      <c r="B2048">
        <v>4.3</v>
      </c>
    </row>
    <row r="2049" spans="1:2" x14ac:dyDescent="0.45">
      <c r="A2049">
        <v>102</v>
      </c>
      <c r="B2049">
        <v>6.4</v>
      </c>
    </row>
    <row r="2050" spans="1:2" x14ac:dyDescent="0.45">
      <c r="A2050">
        <v>103</v>
      </c>
      <c r="B2050">
        <v>7.1</v>
      </c>
    </row>
    <row r="2051" spans="1:2" x14ac:dyDescent="0.45">
      <c r="A2051">
        <v>115</v>
      </c>
      <c r="B2051">
        <v>6.3</v>
      </c>
    </row>
    <row r="2052" spans="1:2" x14ac:dyDescent="0.45">
      <c r="A2052">
        <v>96</v>
      </c>
      <c r="B2052">
        <v>7.4</v>
      </c>
    </row>
    <row r="2053" spans="1:2" x14ac:dyDescent="0.45">
      <c r="A2053">
        <v>98</v>
      </c>
      <c r="B2053">
        <v>6.1</v>
      </c>
    </row>
    <row r="2054" spans="1:2" x14ac:dyDescent="0.45">
      <c r="A2054">
        <v>101</v>
      </c>
      <c r="B2054">
        <v>6.6</v>
      </c>
    </row>
    <row r="2055" spans="1:2" x14ac:dyDescent="0.45">
      <c r="A2055">
        <v>106</v>
      </c>
      <c r="B2055">
        <v>6</v>
      </c>
    </row>
    <row r="2056" spans="1:2" x14ac:dyDescent="0.45">
      <c r="A2056">
        <v>101</v>
      </c>
      <c r="B2056">
        <v>6.8</v>
      </c>
    </row>
    <row r="2057" spans="1:2" x14ac:dyDescent="0.45">
      <c r="A2057">
        <v>111</v>
      </c>
      <c r="B2057">
        <v>6.8</v>
      </c>
    </row>
    <row r="2058" spans="1:2" x14ac:dyDescent="0.45">
      <c r="A2058">
        <v>99</v>
      </c>
      <c r="B2058">
        <v>7.2</v>
      </c>
    </row>
    <row r="2059" spans="1:2" x14ac:dyDescent="0.45">
      <c r="A2059">
        <v>83</v>
      </c>
      <c r="B2059">
        <v>5.5</v>
      </c>
    </row>
    <row r="2060" spans="1:2" x14ac:dyDescent="0.45">
      <c r="A2060">
        <v>91</v>
      </c>
      <c r="B2060">
        <v>4.5</v>
      </c>
    </row>
    <row r="2061" spans="1:2" x14ac:dyDescent="0.45">
      <c r="A2061">
        <v>108</v>
      </c>
      <c r="B2061">
        <v>6.3</v>
      </c>
    </row>
    <row r="2062" spans="1:2" x14ac:dyDescent="0.45">
      <c r="A2062">
        <v>148</v>
      </c>
      <c r="B2062">
        <v>6.7</v>
      </c>
    </row>
    <row r="2063" spans="1:2" x14ac:dyDescent="0.45">
      <c r="A2063">
        <v>110</v>
      </c>
      <c r="B2063">
        <v>5</v>
      </c>
    </row>
    <row r="2064" spans="1:2" x14ac:dyDescent="0.45">
      <c r="A2064">
        <v>83</v>
      </c>
      <c r="B2064">
        <v>4.3</v>
      </c>
    </row>
    <row r="2065" spans="1:2" x14ac:dyDescent="0.45">
      <c r="A2065">
        <v>107</v>
      </c>
      <c r="B2065">
        <v>5.6</v>
      </c>
    </row>
    <row r="2066" spans="1:2" x14ac:dyDescent="0.45">
      <c r="A2066">
        <v>100</v>
      </c>
      <c r="B2066">
        <v>6.2</v>
      </c>
    </row>
    <row r="2067" spans="1:2" x14ac:dyDescent="0.45">
      <c r="A2067">
        <v>87</v>
      </c>
      <c r="B2067">
        <v>5.3</v>
      </c>
    </row>
    <row r="2068" spans="1:2" x14ac:dyDescent="0.45">
      <c r="A2068">
        <v>154</v>
      </c>
      <c r="B2068">
        <v>7.4</v>
      </c>
    </row>
    <row r="2069" spans="1:2" x14ac:dyDescent="0.45">
      <c r="A2069">
        <v>106</v>
      </c>
      <c r="B2069">
        <v>7.4</v>
      </c>
    </row>
    <row r="2070" spans="1:2" x14ac:dyDescent="0.45">
      <c r="A2070">
        <v>99</v>
      </c>
      <c r="B2070">
        <v>6.5</v>
      </c>
    </row>
    <row r="2071" spans="1:2" x14ac:dyDescent="0.45">
      <c r="A2071">
        <v>100</v>
      </c>
      <c r="B2071">
        <v>7.1</v>
      </c>
    </row>
    <row r="2072" spans="1:2" x14ac:dyDescent="0.45">
      <c r="A2072">
        <v>116</v>
      </c>
      <c r="B2072">
        <v>7.2</v>
      </c>
    </row>
    <row r="2073" spans="1:2" x14ac:dyDescent="0.45">
      <c r="A2073">
        <v>111</v>
      </c>
      <c r="B2073">
        <v>6.4</v>
      </c>
    </row>
    <row r="2074" spans="1:2" x14ac:dyDescent="0.45">
      <c r="A2074">
        <v>100</v>
      </c>
      <c r="B2074">
        <v>6.1</v>
      </c>
    </row>
    <row r="2075" spans="1:2" x14ac:dyDescent="0.45">
      <c r="A2075">
        <v>125</v>
      </c>
      <c r="B2075">
        <v>7</v>
      </c>
    </row>
    <row r="2076" spans="1:2" x14ac:dyDescent="0.45">
      <c r="A2076">
        <v>119</v>
      </c>
      <c r="B2076">
        <v>7</v>
      </c>
    </row>
    <row r="2077" spans="1:2" x14ac:dyDescent="0.45">
      <c r="A2077">
        <v>135</v>
      </c>
      <c r="B2077">
        <v>7</v>
      </c>
    </row>
    <row r="2078" spans="1:2" x14ac:dyDescent="0.45">
      <c r="A2078">
        <v>93</v>
      </c>
      <c r="B2078">
        <v>4.9000000000000004</v>
      </c>
    </row>
    <row r="2079" spans="1:2" x14ac:dyDescent="0.45">
      <c r="A2079">
        <v>114</v>
      </c>
      <c r="B2079">
        <v>6.9</v>
      </c>
    </row>
    <row r="2080" spans="1:2" x14ac:dyDescent="0.45">
      <c r="A2080">
        <v>124</v>
      </c>
      <c r="B2080">
        <v>7.5</v>
      </c>
    </row>
    <row r="2081" spans="1:2" x14ac:dyDescent="0.45">
      <c r="A2081">
        <v>134</v>
      </c>
      <c r="B2081">
        <v>8.4</v>
      </c>
    </row>
    <row r="2082" spans="1:2" x14ac:dyDescent="0.45">
      <c r="A2082">
        <v>114</v>
      </c>
      <c r="B2082">
        <v>6.9</v>
      </c>
    </row>
    <row r="2083" spans="1:2" x14ac:dyDescent="0.45">
      <c r="A2083">
        <v>124</v>
      </c>
      <c r="B2083">
        <v>4.5</v>
      </c>
    </row>
    <row r="2084" spans="1:2" x14ac:dyDescent="0.45">
      <c r="A2084">
        <v>104</v>
      </c>
      <c r="B2084">
        <v>7.4</v>
      </c>
    </row>
    <row r="2085" spans="1:2" x14ac:dyDescent="0.45">
      <c r="A2085">
        <v>118</v>
      </c>
      <c r="B2085">
        <v>7</v>
      </c>
    </row>
    <row r="2086" spans="1:2" x14ac:dyDescent="0.45">
      <c r="A2086">
        <v>107</v>
      </c>
      <c r="B2086">
        <v>7.5</v>
      </c>
    </row>
    <row r="2087" spans="1:2" x14ac:dyDescent="0.45">
      <c r="A2087">
        <v>125</v>
      </c>
      <c r="B2087">
        <v>7.1</v>
      </c>
    </row>
    <row r="2088" spans="1:2" x14ac:dyDescent="0.45">
      <c r="A2088">
        <v>115</v>
      </c>
      <c r="B2088">
        <v>6.4</v>
      </c>
    </row>
    <row r="2089" spans="1:2" x14ac:dyDescent="0.45">
      <c r="A2089">
        <v>88</v>
      </c>
      <c r="B2089">
        <v>6.7</v>
      </c>
    </row>
    <row r="2090" spans="1:2" x14ac:dyDescent="0.45">
      <c r="A2090">
        <v>122</v>
      </c>
      <c r="B2090">
        <v>5.3</v>
      </c>
    </row>
    <row r="2091" spans="1:2" x14ac:dyDescent="0.45">
      <c r="A2091">
        <v>103</v>
      </c>
      <c r="B2091">
        <v>6.9</v>
      </c>
    </row>
    <row r="2092" spans="1:2" x14ac:dyDescent="0.45">
      <c r="A2092">
        <v>101</v>
      </c>
      <c r="B2092">
        <v>6.2</v>
      </c>
    </row>
    <row r="2093" spans="1:2" x14ac:dyDescent="0.45">
      <c r="A2093">
        <v>107</v>
      </c>
      <c r="B2093">
        <v>6.4</v>
      </c>
    </row>
    <row r="2094" spans="1:2" x14ac:dyDescent="0.45">
      <c r="A2094">
        <v>118</v>
      </c>
      <c r="B2094">
        <v>6</v>
      </c>
    </row>
    <row r="2095" spans="1:2" x14ac:dyDescent="0.45">
      <c r="A2095">
        <v>107</v>
      </c>
      <c r="B2095">
        <v>5.0999999999999996</v>
      </c>
    </row>
    <row r="2096" spans="1:2" x14ac:dyDescent="0.45">
      <c r="A2096">
        <v>100</v>
      </c>
      <c r="B2096">
        <v>5.5</v>
      </c>
    </row>
    <row r="2097" spans="1:2" x14ac:dyDescent="0.45">
      <c r="A2097">
        <v>110</v>
      </c>
      <c r="B2097">
        <v>5.4</v>
      </c>
    </row>
    <row r="2098" spans="1:2" x14ac:dyDescent="0.45">
      <c r="A2098">
        <v>125</v>
      </c>
      <c r="B2098">
        <v>7.5</v>
      </c>
    </row>
    <row r="2099" spans="1:2" x14ac:dyDescent="0.45">
      <c r="A2099">
        <v>184</v>
      </c>
      <c r="B2099">
        <v>7.4</v>
      </c>
    </row>
    <row r="2100" spans="1:2" x14ac:dyDescent="0.45">
      <c r="A2100">
        <v>236</v>
      </c>
      <c r="B2100">
        <v>8</v>
      </c>
    </row>
    <row r="2101" spans="1:2" x14ac:dyDescent="0.45">
      <c r="A2101">
        <v>97</v>
      </c>
      <c r="B2101">
        <v>5.7</v>
      </c>
    </row>
    <row r="2102" spans="1:2" x14ac:dyDescent="0.45">
      <c r="A2102">
        <v>113</v>
      </c>
      <c r="B2102">
        <v>6.8</v>
      </c>
    </row>
    <row r="2103" spans="1:2" x14ac:dyDescent="0.45">
      <c r="A2103">
        <v>95</v>
      </c>
      <c r="B2103">
        <v>5.9</v>
      </c>
    </row>
    <row r="2104" spans="1:2" x14ac:dyDescent="0.45">
      <c r="A2104">
        <v>103</v>
      </c>
      <c r="B2104">
        <v>7.2</v>
      </c>
    </row>
    <row r="2105" spans="1:2" x14ac:dyDescent="0.45">
      <c r="A2105">
        <v>91</v>
      </c>
      <c r="B2105">
        <v>5.5</v>
      </c>
    </row>
    <row r="2106" spans="1:2" x14ac:dyDescent="0.45">
      <c r="A2106">
        <v>116</v>
      </c>
      <c r="B2106">
        <v>8.5</v>
      </c>
    </row>
    <row r="2107" spans="1:2" x14ac:dyDescent="0.45">
      <c r="A2107">
        <v>93</v>
      </c>
      <c r="B2107">
        <v>5.6</v>
      </c>
    </row>
    <row r="2108" spans="1:2" x14ac:dyDescent="0.45">
      <c r="A2108">
        <v>113</v>
      </c>
      <c r="B2108">
        <v>4.0999999999999996</v>
      </c>
    </row>
    <row r="2109" spans="1:2" x14ac:dyDescent="0.45">
      <c r="A2109">
        <v>101</v>
      </c>
      <c r="B2109">
        <v>6.1</v>
      </c>
    </row>
    <row r="2110" spans="1:2" x14ac:dyDescent="0.45">
      <c r="A2110">
        <v>95</v>
      </c>
      <c r="B2110">
        <v>5.4</v>
      </c>
    </row>
    <row r="2111" spans="1:2" x14ac:dyDescent="0.45">
      <c r="A2111">
        <v>109</v>
      </c>
      <c r="B2111">
        <v>7.1</v>
      </c>
    </row>
    <row r="2112" spans="1:2" x14ac:dyDescent="0.45">
      <c r="A2112">
        <v>101</v>
      </c>
      <c r="B2112">
        <v>6.5</v>
      </c>
    </row>
    <row r="2113" spans="1:2" x14ac:dyDescent="0.45">
      <c r="A2113">
        <v>125</v>
      </c>
      <c r="B2113">
        <v>8.6</v>
      </c>
    </row>
    <row r="2114" spans="1:2" x14ac:dyDescent="0.45">
      <c r="A2114">
        <v>132</v>
      </c>
      <c r="B2114">
        <v>7</v>
      </c>
    </row>
    <row r="2115" spans="1:2" x14ac:dyDescent="0.45">
      <c r="A2115">
        <v>131</v>
      </c>
      <c r="B2115">
        <v>7.6</v>
      </c>
    </row>
    <row r="2116" spans="1:2" x14ac:dyDescent="0.45">
      <c r="A2116">
        <v>129</v>
      </c>
      <c r="B2116">
        <v>6.5</v>
      </c>
    </row>
    <row r="2117" spans="1:2" x14ac:dyDescent="0.45">
      <c r="A2117">
        <v>100</v>
      </c>
      <c r="B2117">
        <v>6.4</v>
      </c>
    </row>
    <row r="2118" spans="1:2" x14ac:dyDescent="0.45">
      <c r="A2118">
        <v>97</v>
      </c>
      <c r="B2118">
        <v>6.3</v>
      </c>
    </row>
    <row r="2119" spans="1:2" x14ac:dyDescent="0.45">
      <c r="A2119">
        <v>92</v>
      </c>
      <c r="B2119">
        <v>5.7</v>
      </c>
    </row>
    <row r="2120" spans="1:2" x14ac:dyDescent="0.45">
      <c r="A2120">
        <v>116</v>
      </c>
      <c r="B2120">
        <v>6.3</v>
      </c>
    </row>
    <row r="2121" spans="1:2" x14ac:dyDescent="0.45">
      <c r="A2121">
        <v>90</v>
      </c>
      <c r="B2121">
        <v>6</v>
      </c>
    </row>
    <row r="2122" spans="1:2" x14ac:dyDescent="0.45">
      <c r="A2122">
        <v>81</v>
      </c>
      <c r="B2122">
        <v>7.7</v>
      </c>
    </row>
    <row r="2123" spans="1:2" x14ac:dyDescent="0.45">
      <c r="A2123">
        <v>97</v>
      </c>
      <c r="B2123">
        <v>6.2</v>
      </c>
    </row>
    <row r="2124" spans="1:2" x14ac:dyDescent="0.45">
      <c r="A2124">
        <v>118</v>
      </c>
      <c r="B2124">
        <v>7.7</v>
      </c>
    </row>
    <row r="2125" spans="1:2" x14ac:dyDescent="0.45">
      <c r="A2125">
        <v>100</v>
      </c>
      <c r="B2125">
        <v>6.4</v>
      </c>
    </row>
    <row r="2126" spans="1:2" x14ac:dyDescent="0.45">
      <c r="A2126">
        <v>97</v>
      </c>
      <c r="B2126">
        <v>6.4</v>
      </c>
    </row>
    <row r="2127" spans="1:2" x14ac:dyDescent="0.45">
      <c r="A2127">
        <v>114</v>
      </c>
      <c r="B2127">
        <v>6.9</v>
      </c>
    </row>
    <row r="2128" spans="1:2" x14ac:dyDescent="0.45">
      <c r="A2128">
        <v>130</v>
      </c>
      <c r="B2128">
        <v>7.3</v>
      </c>
    </row>
    <row r="2129" spans="1:2" x14ac:dyDescent="0.45">
      <c r="A2129">
        <v>82</v>
      </c>
      <c r="B2129">
        <v>7.3</v>
      </c>
    </row>
    <row r="2130" spans="1:2" x14ac:dyDescent="0.45">
      <c r="A2130">
        <v>96</v>
      </c>
      <c r="B2130">
        <v>6.2</v>
      </c>
    </row>
    <row r="2131" spans="1:2" x14ac:dyDescent="0.45">
      <c r="A2131">
        <v>105</v>
      </c>
      <c r="B2131">
        <v>6.6</v>
      </c>
    </row>
    <row r="2132" spans="1:2" x14ac:dyDescent="0.45">
      <c r="A2132">
        <v>122</v>
      </c>
      <c r="B2132">
        <v>6.7</v>
      </c>
    </row>
    <row r="2133" spans="1:2" x14ac:dyDescent="0.45">
      <c r="A2133">
        <v>88</v>
      </c>
      <c r="B2133">
        <v>5.7</v>
      </c>
    </row>
    <row r="2134" spans="1:2" x14ac:dyDescent="0.45">
      <c r="A2134">
        <v>103</v>
      </c>
      <c r="B2134">
        <v>6.3</v>
      </c>
    </row>
    <row r="2135" spans="1:2" x14ac:dyDescent="0.45">
      <c r="A2135">
        <v>106</v>
      </c>
      <c r="B2135">
        <v>5.7</v>
      </c>
    </row>
    <row r="2136" spans="1:2" x14ac:dyDescent="0.45">
      <c r="A2136">
        <v>98</v>
      </c>
      <c r="B2136">
        <v>7.1</v>
      </c>
    </row>
    <row r="2137" spans="1:2" x14ac:dyDescent="0.45">
      <c r="A2137">
        <v>68</v>
      </c>
      <c r="B2137">
        <v>7</v>
      </c>
    </row>
    <row r="2138" spans="1:2" x14ac:dyDescent="0.45">
      <c r="A2138">
        <v>94</v>
      </c>
      <c r="B2138">
        <v>6.1</v>
      </c>
    </row>
    <row r="2139" spans="1:2" x14ac:dyDescent="0.45">
      <c r="A2139">
        <v>99</v>
      </c>
      <c r="B2139">
        <v>6.6</v>
      </c>
    </row>
    <row r="2140" spans="1:2" x14ac:dyDescent="0.45">
      <c r="A2140">
        <v>107</v>
      </c>
      <c r="B2140">
        <v>7.8</v>
      </c>
    </row>
    <row r="2141" spans="1:2" x14ac:dyDescent="0.45">
      <c r="A2141">
        <v>180</v>
      </c>
      <c r="B2141">
        <v>8.3000000000000007</v>
      </c>
    </row>
    <row r="2142" spans="1:2" x14ac:dyDescent="0.45">
      <c r="A2142">
        <v>97</v>
      </c>
      <c r="B2142">
        <v>7</v>
      </c>
    </row>
    <row r="2143" spans="1:2" x14ac:dyDescent="0.45">
      <c r="A2143">
        <v>113</v>
      </c>
      <c r="B2143">
        <v>6.7</v>
      </c>
    </row>
    <row r="2144" spans="1:2" x14ac:dyDescent="0.45">
      <c r="A2144">
        <v>131</v>
      </c>
      <c r="B2144">
        <v>7.3</v>
      </c>
    </row>
    <row r="2145" spans="1:2" x14ac:dyDescent="0.45">
      <c r="A2145">
        <v>103</v>
      </c>
      <c r="B2145">
        <v>6.3</v>
      </c>
    </row>
    <row r="2146" spans="1:2" x14ac:dyDescent="0.45">
      <c r="A2146">
        <v>119</v>
      </c>
      <c r="B2146">
        <v>7.8</v>
      </c>
    </row>
    <row r="2147" spans="1:2" x14ac:dyDescent="0.45">
      <c r="A2147">
        <v>98</v>
      </c>
      <c r="B2147">
        <v>7.3</v>
      </c>
    </row>
    <row r="2148" spans="1:2" x14ac:dyDescent="0.45">
      <c r="A2148">
        <v>111</v>
      </c>
      <c r="B2148">
        <v>7.6</v>
      </c>
    </row>
    <row r="2149" spans="1:2" x14ac:dyDescent="0.45">
      <c r="A2149">
        <v>94</v>
      </c>
      <c r="B2149">
        <v>5.3</v>
      </c>
    </row>
    <row r="2150" spans="1:2" x14ac:dyDescent="0.45">
      <c r="A2150">
        <v>81</v>
      </c>
      <c r="B2150">
        <v>5.3</v>
      </c>
    </row>
    <row r="2151" spans="1:2" x14ac:dyDescent="0.45">
      <c r="A2151">
        <v>89</v>
      </c>
      <c r="B2151">
        <v>6.8</v>
      </c>
    </row>
    <row r="2152" spans="1:2" x14ac:dyDescent="0.45">
      <c r="A2152">
        <v>106</v>
      </c>
      <c r="B2152">
        <v>7.1</v>
      </c>
    </row>
    <row r="2153" spans="1:2" x14ac:dyDescent="0.45">
      <c r="A2153">
        <v>86</v>
      </c>
      <c r="B2153">
        <v>5.8</v>
      </c>
    </row>
    <row r="2154" spans="1:2" x14ac:dyDescent="0.45">
      <c r="A2154">
        <v>103</v>
      </c>
      <c r="B2154">
        <v>5.8</v>
      </c>
    </row>
    <row r="2155" spans="1:2" x14ac:dyDescent="0.45">
      <c r="A2155">
        <v>121</v>
      </c>
      <c r="B2155">
        <v>8.3000000000000007</v>
      </c>
    </row>
    <row r="2156" spans="1:2" x14ac:dyDescent="0.45">
      <c r="A2156">
        <v>109</v>
      </c>
      <c r="B2156">
        <v>5.6</v>
      </c>
    </row>
    <row r="2157" spans="1:2" x14ac:dyDescent="0.45">
      <c r="A2157">
        <v>109</v>
      </c>
      <c r="B2157">
        <v>6.8</v>
      </c>
    </row>
    <row r="2158" spans="1:2" x14ac:dyDescent="0.45">
      <c r="A2158">
        <v>123</v>
      </c>
      <c r="B2158">
        <v>5</v>
      </c>
    </row>
    <row r="2159" spans="1:2" x14ac:dyDescent="0.45">
      <c r="A2159">
        <v>94</v>
      </c>
      <c r="B2159">
        <v>7.6</v>
      </c>
    </row>
    <row r="2160" spans="1:2" x14ac:dyDescent="0.45">
      <c r="A2160">
        <v>94</v>
      </c>
      <c r="B2160">
        <v>6.7</v>
      </c>
    </row>
    <row r="2161" spans="1:2" x14ac:dyDescent="0.45">
      <c r="A2161">
        <v>115</v>
      </c>
      <c r="B2161">
        <v>6.7</v>
      </c>
    </row>
    <row r="2162" spans="1:2" x14ac:dyDescent="0.45">
      <c r="A2162">
        <v>107</v>
      </c>
      <c r="B2162">
        <v>5.7</v>
      </c>
    </row>
    <row r="2163" spans="1:2" x14ac:dyDescent="0.45">
      <c r="A2163">
        <v>91</v>
      </c>
      <c r="B2163">
        <v>5.2</v>
      </c>
    </row>
    <row r="2164" spans="1:2" x14ac:dyDescent="0.45">
      <c r="A2164">
        <v>125</v>
      </c>
      <c r="B2164">
        <v>7.5</v>
      </c>
    </row>
    <row r="2165" spans="1:2" x14ac:dyDescent="0.45">
      <c r="A2165">
        <v>122</v>
      </c>
      <c r="B2165">
        <v>7.2</v>
      </c>
    </row>
    <row r="2166" spans="1:2" x14ac:dyDescent="0.45">
      <c r="A2166">
        <v>102</v>
      </c>
      <c r="B2166">
        <v>5.3</v>
      </c>
    </row>
    <row r="2167" spans="1:2" x14ac:dyDescent="0.45">
      <c r="A2167">
        <v>90</v>
      </c>
      <c r="B2167">
        <v>6.5</v>
      </c>
    </row>
    <row r="2168" spans="1:2" x14ac:dyDescent="0.45">
      <c r="A2168">
        <v>98</v>
      </c>
      <c r="B2168">
        <v>5</v>
      </c>
    </row>
    <row r="2169" spans="1:2" x14ac:dyDescent="0.45">
      <c r="A2169">
        <v>109</v>
      </c>
      <c r="B2169">
        <v>6.1</v>
      </c>
    </row>
    <row r="2170" spans="1:2" x14ac:dyDescent="0.45">
      <c r="A2170">
        <v>90</v>
      </c>
      <c r="B2170">
        <v>4.4000000000000004</v>
      </c>
    </row>
    <row r="2171" spans="1:2" x14ac:dyDescent="0.45">
      <c r="A2171">
        <v>112</v>
      </c>
      <c r="B2171">
        <v>7.5</v>
      </c>
    </row>
    <row r="2172" spans="1:2" x14ac:dyDescent="0.45">
      <c r="A2172">
        <v>94</v>
      </c>
      <c r="B2172">
        <v>5.7</v>
      </c>
    </row>
    <row r="2173" spans="1:2" x14ac:dyDescent="0.45">
      <c r="A2173">
        <v>105</v>
      </c>
      <c r="B2173">
        <v>5.5</v>
      </c>
    </row>
    <row r="2174" spans="1:2" x14ac:dyDescent="0.45">
      <c r="A2174">
        <v>104</v>
      </c>
      <c r="B2174">
        <v>7.1</v>
      </c>
    </row>
    <row r="2175" spans="1:2" x14ac:dyDescent="0.45">
      <c r="A2175">
        <v>112</v>
      </c>
      <c r="B2175">
        <v>5.9</v>
      </c>
    </row>
    <row r="2176" spans="1:2" x14ac:dyDescent="0.45">
      <c r="A2176">
        <v>108</v>
      </c>
      <c r="B2176">
        <v>6.7</v>
      </c>
    </row>
    <row r="2177" spans="1:2" x14ac:dyDescent="0.45">
      <c r="A2177">
        <v>112</v>
      </c>
      <c r="B2177">
        <v>7</v>
      </c>
    </row>
    <row r="2178" spans="1:2" x14ac:dyDescent="0.45">
      <c r="A2178">
        <v>127</v>
      </c>
      <c r="B2178">
        <v>7.9</v>
      </c>
    </row>
    <row r="2179" spans="1:2" x14ac:dyDescent="0.45">
      <c r="A2179">
        <v>111</v>
      </c>
      <c r="B2179">
        <v>6.9</v>
      </c>
    </row>
    <row r="2180" spans="1:2" x14ac:dyDescent="0.45">
      <c r="A2180">
        <v>126</v>
      </c>
      <c r="B2180">
        <v>7.3</v>
      </c>
    </row>
    <row r="2181" spans="1:2" x14ac:dyDescent="0.45">
      <c r="A2181">
        <v>114</v>
      </c>
      <c r="B2181">
        <v>7.3</v>
      </c>
    </row>
    <row r="2182" spans="1:2" x14ac:dyDescent="0.45">
      <c r="A2182">
        <v>150</v>
      </c>
      <c r="B2182">
        <v>7.8</v>
      </c>
    </row>
    <row r="2183" spans="1:2" x14ac:dyDescent="0.45">
      <c r="A2183">
        <v>112</v>
      </c>
      <c r="B2183">
        <v>6.7</v>
      </c>
    </row>
    <row r="2184" spans="1:2" x14ac:dyDescent="0.45">
      <c r="A2184">
        <v>108</v>
      </c>
      <c r="B2184">
        <v>6.4</v>
      </c>
    </row>
    <row r="2185" spans="1:2" x14ac:dyDescent="0.45">
      <c r="A2185">
        <v>116</v>
      </c>
      <c r="B2185">
        <v>7.1</v>
      </c>
    </row>
    <row r="2186" spans="1:2" x14ac:dyDescent="0.45">
      <c r="A2186">
        <v>144</v>
      </c>
      <c r="B2186">
        <v>7.8</v>
      </c>
    </row>
    <row r="2187" spans="1:2" x14ac:dyDescent="0.45">
      <c r="A2187">
        <v>93</v>
      </c>
      <c r="B2187">
        <v>5.9</v>
      </c>
    </row>
    <row r="2188" spans="1:2" x14ac:dyDescent="0.45">
      <c r="A2188">
        <v>103</v>
      </c>
      <c r="B2188">
        <v>7.2</v>
      </c>
    </row>
    <row r="2189" spans="1:2" x14ac:dyDescent="0.45">
      <c r="A2189">
        <v>121</v>
      </c>
      <c r="B2189">
        <v>6.2</v>
      </c>
    </row>
    <row r="2190" spans="1:2" x14ac:dyDescent="0.45">
      <c r="A2190">
        <v>105</v>
      </c>
      <c r="B2190">
        <v>6.7</v>
      </c>
    </row>
    <row r="2191" spans="1:2" x14ac:dyDescent="0.45">
      <c r="A2191">
        <v>119</v>
      </c>
      <c r="B2191">
        <v>7.6</v>
      </c>
    </row>
    <row r="2192" spans="1:2" x14ac:dyDescent="0.45">
      <c r="A2192">
        <v>98</v>
      </c>
      <c r="B2192">
        <v>6.2</v>
      </c>
    </row>
    <row r="2193" spans="1:2" x14ac:dyDescent="0.45">
      <c r="A2193">
        <v>80</v>
      </c>
      <c r="B2193">
        <v>6.5</v>
      </c>
    </row>
    <row r="2194" spans="1:2" x14ac:dyDescent="0.45">
      <c r="A2194">
        <v>121</v>
      </c>
      <c r="B2194">
        <v>8.1</v>
      </c>
    </row>
    <row r="2195" spans="1:2" x14ac:dyDescent="0.45">
      <c r="A2195">
        <v>94</v>
      </c>
      <c r="B2195">
        <v>6.3</v>
      </c>
    </row>
    <row r="2196" spans="1:2" x14ac:dyDescent="0.45">
      <c r="A2196">
        <v>93</v>
      </c>
      <c r="B2196">
        <v>4.4000000000000004</v>
      </c>
    </row>
    <row r="2197" spans="1:2" x14ac:dyDescent="0.45">
      <c r="A2197">
        <v>116</v>
      </c>
      <c r="B2197">
        <v>6</v>
      </c>
    </row>
    <row r="2198" spans="1:2" x14ac:dyDescent="0.45">
      <c r="A2198">
        <v>101</v>
      </c>
      <c r="B2198">
        <v>7.6</v>
      </c>
    </row>
    <row r="2199" spans="1:2" x14ac:dyDescent="0.45">
      <c r="A2199">
        <v>154</v>
      </c>
      <c r="B2199">
        <v>8.4</v>
      </c>
    </row>
    <row r="2200" spans="1:2" x14ac:dyDescent="0.45">
      <c r="A2200">
        <v>170</v>
      </c>
      <c r="B2200">
        <v>7.9</v>
      </c>
    </row>
    <row r="2201" spans="1:2" x14ac:dyDescent="0.45">
      <c r="A2201">
        <v>99</v>
      </c>
      <c r="B2201">
        <v>5.6</v>
      </c>
    </row>
    <row r="2202" spans="1:2" x14ac:dyDescent="0.45">
      <c r="A2202">
        <v>104</v>
      </c>
      <c r="B2202">
        <v>6.5</v>
      </c>
    </row>
    <row r="2203" spans="1:2" x14ac:dyDescent="0.45">
      <c r="A2203">
        <v>126</v>
      </c>
      <c r="B2203">
        <v>7.5</v>
      </c>
    </row>
    <row r="2204" spans="1:2" x14ac:dyDescent="0.45">
      <c r="A2204">
        <v>110</v>
      </c>
      <c r="B2204">
        <v>6.3</v>
      </c>
    </row>
    <row r="2205" spans="1:2" x14ac:dyDescent="0.45">
      <c r="A2205">
        <v>101</v>
      </c>
      <c r="B2205">
        <v>7.9</v>
      </c>
    </row>
    <row r="2206" spans="1:2" x14ac:dyDescent="0.45">
      <c r="A2206">
        <v>87</v>
      </c>
      <c r="B2206">
        <v>5.0999999999999996</v>
      </c>
    </row>
    <row r="2207" spans="1:2" x14ac:dyDescent="0.45">
      <c r="A2207">
        <v>123</v>
      </c>
      <c r="B2207">
        <v>6.7</v>
      </c>
    </row>
    <row r="2208" spans="1:2" x14ac:dyDescent="0.45">
      <c r="A2208">
        <v>109</v>
      </c>
      <c r="B2208">
        <v>6.7</v>
      </c>
    </row>
    <row r="2209" spans="1:2" x14ac:dyDescent="0.45">
      <c r="A2209">
        <v>90</v>
      </c>
      <c r="B2209">
        <v>5.6</v>
      </c>
    </row>
    <row r="2210" spans="1:2" x14ac:dyDescent="0.45">
      <c r="A2210">
        <v>96</v>
      </c>
      <c r="B2210">
        <v>5.6</v>
      </c>
    </row>
    <row r="2211" spans="1:2" x14ac:dyDescent="0.45">
      <c r="A2211">
        <v>82</v>
      </c>
      <c r="B2211">
        <v>6.2</v>
      </c>
    </row>
    <row r="2212" spans="1:2" x14ac:dyDescent="0.45">
      <c r="A2212">
        <v>86</v>
      </c>
      <c r="B2212">
        <v>5.6</v>
      </c>
    </row>
    <row r="2213" spans="1:2" x14ac:dyDescent="0.45">
      <c r="A2213">
        <v>108</v>
      </c>
      <c r="B2213">
        <v>6.4</v>
      </c>
    </row>
    <row r="2214" spans="1:2" x14ac:dyDescent="0.45">
      <c r="A2214">
        <v>98</v>
      </c>
      <c r="B2214">
        <v>5.6</v>
      </c>
    </row>
    <row r="2215" spans="1:2" x14ac:dyDescent="0.45">
      <c r="A2215">
        <v>129</v>
      </c>
      <c r="B2215">
        <v>7.4</v>
      </c>
    </row>
    <row r="2216" spans="1:2" x14ac:dyDescent="0.45">
      <c r="A2216">
        <v>112</v>
      </c>
      <c r="B2216">
        <v>7.2</v>
      </c>
    </row>
    <row r="2217" spans="1:2" x14ac:dyDescent="0.45">
      <c r="A2217">
        <v>108</v>
      </c>
      <c r="B2217">
        <v>4.9000000000000004</v>
      </c>
    </row>
    <row r="2218" spans="1:2" x14ac:dyDescent="0.45">
      <c r="A2218">
        <v>121</v>
      </c>
      <c r="B2218">
        <v>7.5</v>
      </c>
    </row>
    <row r="2219" spans="1:2" x14ac:dyDescent="0.45">
      <c r="A2219">
        <v>89</v>
      </c>
      <c r="B2219">
        <v>4.8</v>
      </c>
    </row>
    <row r="2220" spans="1:2" x14ac:dyDescent="0.45">
      <c r="A2220">
        <v>73</v>
      </c>
      <c r="B2220">
        <v>5.8</v>
      </c>
    </row>
    <row r="2221" spans="1:2" x14ac:dyDescent="0.45">
      <c r="A2221">
        <v>132</v>
      </c>
      <c r="B2221">
        <v>6.7</v>
      </c>
    </row>
    <row r="2222" spans="1:2" x14ac:dyDescent="0.45">
      <c r="A2222">
        <v>96</v>
      </c>
      <c r="B2222">
        <v>6.5</v>
      </c>
    </row>
    <row r="2223" spans="1:2" x14ac:dyDescent="0.45">
      <c r="A2223">
        <v>98</v>
      </c>
      <c r="B2223">
        <v>5.9</v>
      </c>
    </row>
    <row r="2224" spans="1:2" x14ac:dyDescent="0.45">
      <c r="A2224">
        <v>107</v>
      </c>
      <c r="B2224">
        <v>5.5</v>
      </c>
    </row>
    <row r="2225" spans="1:2" x14ac:dyDescent="0.45">
      <c r="A2225">
        <v>122</v>
      </c>
      <c r="B2225">
        <v>7.4</v>
      </c>
    </row>
    <row r="2226" spans="1:2" x14ac:dyDescent="0.45">
      <c r="A2226">
        <v>110</v>
      </c>
      <c r="B2226">
        <v>7.6</v>
      </c>
    </row>
    <row r="2227" spans="1:2" x14ac:dyDescent="0.45">
      <c r="A2227">
        <v>102</v>
      </c>
      <c r="B2227">
        <v>6.4</v>
      </c>
    </row>
    <row r="2228" spans="1:2" x14ac:dyDescent="0.45">
      <c r="A2228">
        <v>98</v>
      </c>
      <c r="B2228">
        <v>6.9</v>
      </c>
    </row>
    <row r="2229" spans="1:2" x14ac:dyDescent="0.45">
      <c r="A2229">
        <v>120</v>
      </c>
      <c r="B2229">
        <v>6.6</v>
      </c>
    </row>
    <row r="2230" spans="1:2" x14ac:dyDescent="0.45">
      <c r="A2230">
        <v>160</v>
      </c>
      <c r="B2230">
        <v>5.5</v>
      </c>
    </row>
    <row r="2231" spans="1:2" x14ac:dyDescent="0.45">
      <c r="A2231">
        <v>83</v>
      </c>
      <c r="B2231">
        <v>4.0999999999999996</v>
      </c>
    </row>
    <row r="2232" spans="1:2" x14ac:dyDescent="0.45">
      <c r="A2232">
        <v>102</v>
      </c>
      <c r="B2232">
        <v>6.8</v>
      </c>
    </row>
    <row r="2233" spans="1:2" x14ac:dyDescent="0.45">
      <c r="A2233">
        <v>122</v>
      </c>
      <c r="B2233">
        <v>6.5</v>
      </c>
    </row>
    <row r="2234" spans="1:2" x14ac:dyDescent="0.45">
      <c r="A2234">
        <v>126</v>
      </c>
      <c r="B2234">
        <v>7.4</v>
      </c>
    </row>
    <row r="2235" spans="1:2" x14ac:dyDescent="0.45">
      <c r="A2235">
        <v>136</v>
      </c>
      <c r="B2235">
        <v>7.7</v>
      </c>
    </row>
    <row r="2236" spans="1:2" x14ac:dyDescent="0.45">
      <c r="A2236">
        <v>120</v>
      </c>
      <c r="B2236">
        <v>7.1</v>
      </c>
    </row>
    <row r="2237" spans="1:2" x14ac:dyDescent="0.45">
      <c r="A2237">
        <v>108</v>
      </c>
      <c r="B2237">
        <v>6.3</v>
      </c>
    </row>
    <row r="2238" spans="1:2" x14ac:dyDescent="0.45">
      <c r="A2238">
        <v>126</v>
      </c>
      <c r="B2238">
        <v>7.6</v>
      </c>
    </row>
    <row r="2239" spans="1:2" x14ac:dyDescent="0.45">
      <c r="A2239">
        <v>128</v>
      </c>
      <c r="B2239">
        <v>8</v>
      </c>
    </row>
    <row r="2240" spans="1:2" x14ac:dyDescent="0.45">
      <c r="A2240">
        <v>113</v>
      </c>
      <c r="B2240">
        <v>7.3</v>
      </c>
    </row>
    <row r="2241" spans="1:2" x14ac:dyDescent="0.45">
      <c r="A2241">
        <v>89</v>
      </c>
      <c r="B2241">
        <v>7.6</v>
      </c>
    </row>
    <row r="2242" spans="1:2" x14ac:dyDescent="0.45">
      <c r="A2242">
        <v>129</v>
      </c>
      <c r="B2242">
        <v>7.8</v>
      </c>
    </row>
    <row r="2243" spans="1:2" x14ac:dyDescent="0.45">
      <c r="A2243">
        <v>94</v>
      </c>
      <c r="B2243">
        <v>6.5</v>
      </c>
    </row>
    <row r="2244" spans="1:2" x14ac:dyDescent="0.45">
      <c r="A2244">
        <v>106</v>
      </c>
      <c r="B2244">
        <v>6.4</v>
      </c>
    </row>
    <row r="2245" spans="1:2" x14ac:dyDescent="0.45">
      <c r="A2245">
        <v>100</v>
      </c>
      <c r="B2245">
        <v>8</v>
      </c>
    </row>
    <row r="2246" spans="1:2" x14ac:dyDescent="0.45">
      <c r="A2246">
        <v>89</v>
      </c>
      <c r="B2246">
        <v>4.8</v>
      </c>
    </row>
    <row r="2247" spans="1:2" x14ac:dyDescent="0.45">
      <c r="A2247">
        <v>94</v>
      </c>
      <c r="B2247">
        <v>7.8</v>
      </c>
    </row>
    <row r="2248" spans="1:2" x14ac:dyDescent="0.45">
      <c r="A2248">
        <v>83</v>
      </c>
      <c r="B2248">
        <v>5.9</v>
      </c>
    </row>
    <row r="2249" spans="1:2" x14ac:dyDescent="0.45">
      <c r="A2249">
        <v>111</v>
      </c>
      <c r="B2249">
        <v>5.4</v>
      </c>
    </row>
    <row r="2250" spans="1:2" x14ac:dyDescent="0.45">
      <c r="A2250">
        <v>112</v>
      </c>
      <c r="B2250">
        <v>8.1999999999999993</v>
      </c>
    </row>
    <row r="2251" spans="1:2" x14ac:dyDescent="0.45">
      <c r="A2251">
        <v>94</v>
      </c>
      <c r="B2251">
        <v>5.4</v>
      </c>
    </row>
    <row r="2252" spans="1:2" x14ac:dyDescent="0.45">
      <c r="A2252">
        <v>130</v>
      </c>
      <c r="B2252">
        <v>6.4</v>
      </c>
    </row>
    <row r="2253" spans="1:2" x14ac:dyDescent="0.45">
      <c r="A2253">
        <v>91</v>
      </c>
      <c r="B2253">
        <v>4.8</v>
      </c>
    </row>
    <row r="2254" spans="1:2" x14ac:dyDescent="0.45">
      <c r="A2254">
        <v>91</v>
      </c>
      <c r="B2254">
        <v>5.9</v>
      </c>
    </row>
    <row r="2255" spans="1:2" x14ac:dyDescent="0.45">
      <c r="A2255">
        <v>110</v>
      </c>
      <c r="B2255">
        <v>5.5</v>
      </c>
    </row>
    <row r="2256" spans="1:2" x14ac:dyDescent="0.45">
      <c r="A2256">
        <v>121</v>
      </c>
      <c r="B2256">
        <v>7.9</v>
      </c>
    </row>
    <row r="2257" spans="1:2" x14ac:dyDescent="0.45">
      <c r="A2257">
        <v>114</v>
      </c>
      <c r="B2257">
        <v>4.9000000000000004</v>
      </c>
    </row>
    <row r="2258" spans="1:2" x14ac:dyDescent="0.45">
      <c r="A2258">
        <v>96</v>
      </c>
      <c r="B2258">
        <v>7.2</v>
      </c>
    </row>
    <row r="2259" spans="1:2" x14ac:dyDescent="0.45">
      <c r="A2259">
        <v>94</v>
      </c>
      <c r="B2259">
        <v>5.3</v>
      </c>
    </row>
    <row r="2260" spans="1:2" x14ac:dyDescent="0.45">
      <c r="A2260">
        <v>109</v>
      </c>
      <c r="B2260">
        <v>7.2</v>
      </c>
    </row>
    <row r="2261" spans="1:2" x14ac:dyDescent="0.45">
      <c r="A2261">
        <v>107</v>
      </c>
      <c r="B2261">
        <v>5.0999999999999996</v>
      </c>
    </row>
    <row r="2262" spans="1:2" x14ac:dyDescent="0.45">
      <c r="A2262">
        <v>96</v>
      </c>
      <c r="B2262">
        <v>5.6</v>
      </c>
    </row>
    <row r="2263" spans="1:2" x14ac:dyDescent="0.45">
      <c r="A2263">
        <v>88</v>
      </c>
      <c r="B2263">
        <v>7.6</v>
      </c>
    </row>
    <row r="2264" spans="1:2" x14ac:dyDescent="0.45">
      <c r="A2264">
        <v>113</v>
      </c>
      <c r="B2264">
        <v>7.2</v>
      </c>
    </row>
    <row r="2265" spans="1:2" x14ac:dyDescent="0.45">
      <c r="A2265">
        <v>101</v>
      </c>
      <c r="B2265">
        <v>5.7</v>
      </c>
    </row>
    <row r="2266" spans="1:2" x14ac:dyDescent="0.45">
      <c r="A2266">
        <v>105</v>
      </c>
      <c r="B2266">
        <v>5.2</v>
      </c>
    </row>
    <row r="2267" spans="1:2" x14ac:dyDescent="0.45">
      <c r="A2267">
        <v>125</v>
      </c>
      <c r="B2267">
        <v>7.7</v>
      </c>
    </row>
    <row r="2268" spans="1:2" x14ac:dyDescent="0.45">
      <c r="A2268">
        <v>100</v>
      </c>
      <c r="B2268">
        <v>7</v>
      </c>
    </row>
    <row r="2269" spans="1:2" x14ac:dyDescent="0.45">
      <c r="A2269">
        <v>112</v>
      </c>
      <c r="B2269">
        <v>6</v>
      </c>
    </row>
    <row r="2270" spans="1:2" x14ac:dyDescent="0.45">
      <c r="A2270">
        <v>112</v>
      </c>
      <c r="B2270">
        <v>6.6</v>
      </c>
    </row>
    <row r="2271" spans="1:2" x14ac:dyDescent="0.45">
      <c r="A2271">
        <v>95</v>
      </c>
      <c r="B2271">
        <v>6.8</v>
      </c>
    </row>
    <row r="2272" spans="1:2" x14ac:dyDescent="0.45">
      <c r="A2272">
        <v>110</v>
      </c>
      <c r="B2272">
        <v>7.2</v>
      </c>
    </row>
    <row r="2273" spans="1:2" x14ac:dyDescent="0.45">
      <c r="A2273">
        <v>118</v>
      </c>
      <c r="B2273">
        <v>7.2</v>
      </c>
    </row>
    <row r="2274" spans="1:2" x14ac:dyDescent="0.45">
      <c r="A2274">
        <v>120</v>
      </c>
      <c r="B2274">
        <v>6.6</v>
      </c>
    </row>
    <row r="2275" spans="1:2" x14ac:dyDescent="0.45">
      <c r="A2275">
        <v>135</v>
      </c>
      <c r="B2275">
        <v>6.7</v>
      </c>
    </row>
    <row r="2276" spans="1:2" x14ac:dyDescent="0.45">
      <c r="A2276">
        <v>101</v>
      </c>
      <c r="B2276">
        <v>7</v>
      </c>
    </row>
    <row r="2277" spans="1:2" x14ac:dyDescent="0.45">
      <c r="A2277">
        <v>92</v>
      </c>
      <c r="B2277">
        <v>4.4000000000000004</v>
      </c>
    </row>
    <row r="2278" spans="1:2" x14ac:dyDescent="0.45">
      <c r="A2278">
        <v>92</v>
      </c>
      <c r="B2278">
        <v>6.2</v>
      </c>
    </row>
    <row r="2279" spans="1:2" x14ac:dyDescent="0.45">
      <c r="A2279">
        <v>161</v>
      </c>
      <c r="B2279">
        <v>7.3</v>
      </c>
    </row>
    <row r="2280" spans="1:2" x14ac:dyDescent="0.45">
      <c r="A2280">
        <v>92</v>
      </c>
      <c r="B2280">
        <v>5.0999999999999996</v>
      </c>
    </row>
    <row r="2281" spans="1:2" x14ac:dyDescent="0.45">
      <c r="A2281">
        <v>122</v>
      </c>
      <c r="B2281">
        <v>6.6</v>
      </c>
    </row>
    <row r="2282" spans="1:2" x14ac:dyDescent="0.45">
      <c r="A2282">
        <v>91</v>
      </c>
      <c r="B2282">
        <v>4.5</v>
      </c>
    </row>
    <row r="2283" spans="1:2" x14ac:dyDescent="0.45">
      <c r="A2283">
        <v>93</v>
      </c>
      <c r="B2283">
        <v>5.9</v>
      </c>
    </row>
    <row r="2284" spans="1:2" x14ac:dyDescent="0.45">
      <c r="A2284">
        <v>94</v>
      </c>
      <c r="B2284">
        <v>6.6</v>
      </c>
    </row>
    <row r="2285" spans="1:2" x14ac:dyDescent="0.45">
      <c r="A2285">
        <v>95</v>
      </c>
      <c r="B2285">
        <v>6.5</v>
      </c>
    </row>
    <row r="2286" spans="1:2" x14ac:dyDescent="0.45">
      <c r="A2286">
        <v>105</v>
      </c>
      <c r="B2286">
        <v>7.3</v>
      </c>
    </row>
    <row r="2287" spans="1:2" x14ac:dyDescent="0.45">
      <c r="A2287">
        <v>103</v>
      </c>
      <c r="B2287">
        <v>7.5</v>
      </c>
    </row>
    <row r="2288" spans="1:2" x14ac:dyDescent="0.45">
      <c r="A2288">
        <v>102</v>
      </c>
      <c r="B2288">
        <v>5.9</v>
      </c>
    </row>
    <row r="2289" spans="1:2" x14ac:dyDescent="0.45">
      <c r="A2289">
        <v>116</v>
      </c>
      <c r="B2289">
        <v>7.4</v>
      </c>
    </row>
    <row r="2290" spans="1:2" x14ac:dyDescent="0.45">
      <c r="A2290">
        <v>110</v>
      </c>
      <c r="B2290">
        <v>6.9</v>
      </c>
    </row>
    <row r="2291" spans="1:2" x14ac:dyDescent="0.45">
      <c r="A2291">
        <v>120</v>
      </c>
      <c r="B2291">
        <v>7.9</v>
      </c>
    </row>
    <row r="2292" spans="1:2" x14ac:dyDescent="0.45">
      <c r="A2292">
        <v>122</v>
      </c>
      <c r="B2292">
        <v>8.4</v>
      </c>
    </row>
    <row r="2293" spans="1:2" x14ac:dyDescent="0.45">
      <c r="A2293">
        <v>118</v>
      </c>
      <c r="B2293">
        <v>8</v>
      </c>
    </row>
    <row r="2294" spans="1:2" x14ac:dyDescent="0.45">
      <c r="A2294">
        <v>107</v>
      </c>
      <c r="B2294">
        <v>6</v>
      </c>
    </row>
    <row r="2295" spans="1:2" x14ac:dyDescent="0.45">
      <c r="A2295">
        <v>102</v>
      </c>
      <c r="B2295">
        <v>6.8</v>
      </c>
    </row>
    <row r="2296" spans="1:2" x14ac:dyDescent="0.45">
      <c r="A2296">
        <v>154</v>
      </c>
      <c r="B2296">
        <v>7.8</v>
      </c>
    </row>
    <row r="2297" spans="1:2" x14ac:dyDescent="0.45">
      <c r="A2297">
        <v>114</v>
      </c>
      <c r="B2297">
        <v>8.1</v>
      </c>
    </row>
    <row r="2298" spans="1:2" x14ac:dyDescent="0.45">
      <c r="A2298">
        <v>109</v>
      </c>
      <c r="B2298">
        <v>6.1</v>
      </c>
    </row>
    <row r="2299" spans="1:2" x14ac:dyDescent="0.45">
      <c r="A2299">
        <v>94</v>
      </c>
      <c r="B2299">
        <v>6.2</v>
      </c>
    </row>
    <row r="2300" spans="1:2" x14ac:dyDescent="0.45">
      <c r="A2300">
        <v>100</v>
      </c>
      <c r="B2300">
        <v>6.2</v>
      </c>
    </row>
    <row r="2301" spans="1:2" x14ac:dyDescent="0.45">
      <c r="A2301">
        <v>98</v>
      </c>
      <c r="B2301">
        <v>7.4</v>
      </c>
    </row>
    <row r="2302" spans="1:2" x14ac:dyDescent="0.45">
      <c r="A2302">
        <v>102</v>
      </c>
      <c r="B2302">
        <v>6.6</v>
      </c>
    </row>
    <row r="2303" spans="1:2" x14ac:dyDescent="0.45">
      <c r="A2303">
        <v>94</v>
      </c>
      <c r="B2303">
        <v>7.3</v>
      </c>
    </row>
    <row r="2304" spans="1:2" x14ac:dyDescent="0.45">
      <c r="A2304">
        <v>92</v>
      </c>
      <c r="B2304">
        <v>7.5</v>
      </c>
    </row>
    <row r="2305" spans="1:2" x14ac:dyDescent="0.45">
      <c r="A2305">
        <v>113</v>
      </c>
      <c r="B2305">
        <v>5.6</v>
      </c>
    </row>
    <row r="2306" spans="1:2" x14ac:dyDescent="0.45">
      <c r="A2306">
        <v>115</v>
      </c>
      <c r="B2306">
        <v>7.3</v>
      </c>
    </row>
    <row r="2307" spans="1:2" x14ac:dyDescent="0.45">
      <c r="A2307">
        <v>95</v>
      </c>
      <c r="B2307">
        <v>6.4</v>
      </c>
    </row>
    <row r="2308" spans="1:2" x14ac:dyDescent="0.45">
      <c r="A2308">
        <v>87</v>
      </c>
      <c r="B2308">
        <v>5</v>
      </c>
    </row>
    <row r="2309" spans="1:2" x14ac:dyDescent="0.45">
      <c r="A2309">
        <v>88</v>
      </c>
      <c r="B2309">
        <v>5.4</v>
      </c>
    </row>
    <row r="2310" spans="1:2" x14ac:dyDescent="0.45">
      <c r="A2310">
        <v>97</v>
      </c>
      <c r="B2310">
        <v>7.1</v>
      </c>
    </row>
    <row r="2311" spans="1:2" x14ac:dyDescent="0.45">
      <c r="A2311">
        <v>94</v>
      </c>
      <c r="B2311">
        <v>5.3</v>
      </c>
    </row>
    <row r="2312" spans="1:2" x14ac:dyDescent="0.45">
      <c r="A2312">
        <v>112</v>
      </c>
      <c r="B2312">
        <v>6.5</v>
      </c>
    </row>
    <row r="2313" spans="1:2" x14ac:dyDescent="0.45">
      <c r="A2313">
        <v>98</v>
      </c>
      <c r="B2313">
        <v>6.2</v>
      </c>
    </row>
    <row r="2314" spans="1:2" x14ac:dyDescent="0.45">
      <c r="A2314">
        <v>104</v>
      </c>
      <c r="B2314">
        <v>6.4</v>
      </c>
    </row>
    <row r="2315" spans="1:2" x14ac:dyDescent="0.45">
      <c r="A2315">
        <v>120</v>
      </c>
      <c r="B2315">
        <v>6.9</v>
      </c>
    </row>
    <row r="2316" spans="1:2" x14ac:dyDescent="0.45">
      <c r="A2316">
        <v>99</v>
      </c>
      <c r="B2316">
        <v>5.7</v>
      </c>
    </row>
    <row r="2317" spans="1:2" x14ac:dyDescent="0.45">
      <c r="A2317">
        <v>109</v>
      </c>
      <c r="B2317">
        <v>7.7</v>
      </c>
    </row>
    <row r="2318" spans="1:2" x14ac:dyDescent="0.45">
      <c r="A2318">
        <v>106</v>
      </c>
      <c r="B2318">
        <v>5.6</v>
      </c>
    </row>
    <row r="2319" spans="1:2" x14ac:dyDescent="0.45">
      <c r="A2319">
        <v>123</v>
      </c>
      <c r="B2319">
        <v>7.7</v>
      </c>
    </row>
    <row r="2320" spans="1:2" x14ac:dyDescent="0.45">
      <c r="A2320">
        <v>86</v>
      </c>
      <c r="B2320">
        <v>5.0999999999999996</v>
      </c>
    </row>
    <row r="2321" spans="1:2" x14ac:dyDescent="0.45">
      <c r="A2321">
        <v>120</v>
      </c>
      <c r="B2321">
        <v>6.8</v>
      </c>
    </row>
    <row r="2322" spans="1:2" x14ac:dyDescent="0.45">
      <c r="A2322">
        <v>227</v>
      </c>
      <c r="B2322">
        <v>8.4</v>
      </c>
    </row>
    <row r="2323" spans="1:2" x14ac:dyDescent="0.45">
      <c r="A2323">
        <v>119</v>
      </c>
      <c r="B2323">
        <v>4.9000000000000004</v>
      </c>
    </row>
    <row r="2324" spans="1:2" x14ac:dyDescent="0.45">
      <c r="A2324">
        <v>115</v>
      </c>
      <c r="B2324">
        <v>7.1</v>
      </c>
    </row>
    <row r="2325" spans="1:2" x14ac:dyDescent="0.45">
      <c r="A2325">
        <v>114</v>
      </c>
      <c r="B2325">
        <v>6.6</v>
      </c>
    </row>
    <row r="2326" spans="1:2" x14ac:dyDescent="0.45">
      <c r="A2326">
        <v>90</v>
      </c>
      <c r="B2326">
        <v>6.1</v>
      </c>
    </row>
    <row r="2327" spans="1:2" x14ac:dyDescent="0.45">
      <c r="A2327">
        <v>94</v>
      </c>
      <c r="B2327">
        <v>4.0999999999999996</v>
      </c>
    </row>
    <row r="2328" spans="1:2" x14ac:dyDescent="0.45">
      <c r="A2328">
        <v>98</v>
      </c>
      <c r="B2328">
        <v>8.1</v>
      </c>
    </row>
    <row r="2329" spans="1:2" x14ac:dyDescent="0.45">
      <c r="A2329">
        <v>126</v>
      </c>
      <c r="B2329">
        <v>7.6</v>
      </c>
    </row>
    <row r="2330" spans="1:2" x14ac:dyDescent="0.45">
      <c r="A2330">
        <v>100</v>
      </c>
      <c r="B2330">
        <v>7.8</v>
      </c>
    </row>
    <row r="2331" spans="1:2" x14ac:dyDescent="0.45">
      <c r="A2331">
        <v>89</v>
      </c>
      <c r="B2331">
        <v>4.5999999999999996</v>
      </c>
    </row>
    <row r="2332" spans="1:2" x14ac:dyDescent="0.45">
      <c r="A2332">
        <v>111</v>
      </c>
      <c r="B2332">
        <v>6</v>
      </c>
    </row>
    <row r="2333" spans="1:2" x14ac:dyDescent="0.45">
      <c r="A2333">
        <v>100</v>
      </c>
      <c r="B2333">
        <v>7</v>
      </c>
    </row>
    <row r="2334" spans="1:2" x14ac:dyDescent="0.45">
      <c r="A2334">
        <v>115</v>
      </c>
      <c r="B2334">
        <v>6.7</v>
      </c>
    </row>
    <row r="2335" spans="1:2" x14ac:dyDescent="0.45">
      <c r="A2335">
        <v>106</v>
      </c>
      <c r="B2335">
        <v>6.4</v>
      </c>
    </row>
    <row r="2336" spans="1:2" x14ac:dyDescent="0.45">
      <c r="A2336">
        <v>124</v>
      </c>
      <c r="B2336">
        <v>7.2</v>
      </c>
    </row>
    <row r="2337" spans="1:2" x14ac:dyDescent="0.45">
      <c r="A2337">
        <v>107</v>
      </c>
      <c r="B2337">
        <v>7.4</v>
      </c>
    </row>
    <row r="2338" spans="1:2" x14ac:dyDescent="0.45">
      <c r="A2338">
        <v>99</v>
      </c>
      <c r="B2338">
        <v>4.8</v>
      </c>
    </row>
    <row r="2339" spans="1:2" x14ac:dyDescent="0.45">
      <c r="A2339">
        <v>90</v>
      </c>
      <c r="B2339">
        <v>4</v>
      </c>
    </row>
    <row r="2340" spans="1:2" x14ac:dyDescent="0.45">
      <c r="A2340">
        <v>101</v>
      </c>
      <c r="B2340">
        <v>6.2</v>
      </c>
    </row>
    <row r="2341" spans="1:2" x14ac:dyDescent="0.45">
      <c r="A2341">
        <v>119</v>
      </c>
      <c r="B2341">
        <v>7.7</v>
      </c>
    </row>
    <row r="2342" spans="1:2" x14ac:dyDescent="0.45">
      <c r="A2342">
        <v>103</v>
      </c>
      <c r="B2342">
        <v>6.7</v>
      </c>
    </row>
    <row r="2343" spans="1:2" x14ac:dyDescent="0.45">
      <c r="A2343">
        <v>134</v>
      </c>
      <c r="B2343">
        <v>7.9</v>
      </c>
    </row>
    <row r="2344" spans="1:2" x14ac:dyDescent="0.45">
      <c r="A2344">
        <v>155</v>
      </c>
      <c r="B2344">
        <v>7.9</v>
      </c>
    </row>
    <row r="2345" spans="1:2" x14ac:dyDescent="0.45">
      <c r="A2345">
        <v>94</v>
      </c>
      <c r="B2345">
        <v>5.5</v>
      </c>
    </row>
    <row r="2346" spans="1:2" x14ac:dyDescent="0.45">
      <c r="A2346">
        <v>95</v>
      </c>
      <c r="B2346">
        <v>6.2</v>
      </c>
    </row>
    <row r="2347" spans="1:2" x14ac:dyDescent="0.45">
      <c r="A2347">
        <v>89</v>
      </c>
      <c r="B2347">
        <v>5.0999999999999996</v>
      </c>
    </row>
    <row r="2348" spans="1:2" x14ac:dyDescent="0.45">
      <c r="A2348">
        <v>97</v>
      </c>
      <c r="B2348">
        <v>4.0999999999999996</v>
      </c>
    </row>
    <row r="2349" spans="1:2" x14ac:dyDescent="0.45">
      <c r="A2349">
        <v>90</v>
      </c>
      <c r="B2349">
        <v>6.7</v>
      </c>
    </row>
    <row r="2350" spans="1:2" x14ac:dyDescent="0.45">
      <c r="A2350">
        <v>92</v>
      </c>
      <c r="B2350">
        <v>4.7</v>
      </c>
    </row>
    <row r="2351" spans="1:2" x14ac:dyDescent="0.45">
      <c r="A2351">
        <v>100</v>
      </c>
      <c r="B2351">
        <v>6.4</v>
      </c>
    </row>
    <row r="2352" spans="1:2" x14ac:dyDescent="0.45">
      <c r="A2352">
        <v>117</v>
      </c>
      <c r="B2352">
        <v>6.3</v>
      </c>
    </row>
    <row r="2353" spans="1:2" x14ac:dyDescent="0.45">
      <c r="A2353">
        <v>84</v>
      </c>
      <c r="B2353">
        <v>5.5</v>
      </c>
    </row>
    <row r="2354" spans="1:2" x14ac:dyDescent="0.45">
      <c r="A2354">
        <v>140</v>
      </c>
      <c r="B2354">
        <v>7.3</v>
      </c>
    </row>
    <row r="2355" spans="1:2" x14ac:dyDescent="0.45">
      <c r="A2355">
        <v>108</v>
      </c>
      <c r="B2355">
        <v>6.3</v>
      </c>
    </row>
    <row r="2356" spans="1:2" x14ac:dyDescent="0.45">
      <c r="A2356">
        <v>109</v>
      </c>
      <c r="B2356">
        <v>4.9000000000000004</v>
      </c>
    </row>
    <row r="2357" spans="1:2" x14ac:dyDescent="0.45">
      <c r="A2357">
        <v>131</v>
      </c>
      <c r="B2357">
        <v>7.6</v>
      </c>
    </row>
    <row r="2358" spans="1:2" x14ac:dyDescent="0.45">
      <c r="A2358">
        <v>114</v>
      </c>
      <c r="B2358">
        <v>6</v>
      </c>
    </row>
    <row r="2359" spans="1:2" x14ac:dyDescent="0.45">
      <c r="A2359">
        <v>97</v>
      </c>
      <c r="B2359">
        <v>6.2</v>
      </c>
    </row>
    <row r="2360" spans="1:2" x14ac:dyDescent="0.45">
      <c r="A2360">
        <v>122</v>
      </c>
      <c r="B2360">
        <v>6.8</v>
      </c>
    </row>
    <row r="2361" spans="1:2" x14ac:dyDescent="0.45">
      <c r="A2361">
        <v>87</v>
      </c>
      <c r="B2361">
        <v>4.5</v>
      </c>
    </row>
    <row r="2362" spans="1:2" x14ac:dyDescent="0.45">
      <c r="A2362">
        <v>85</v>
      </c>
      <c r="B2362">
        <v>5.7</v>
      </c>
    </row>
    <row r="2363" spans="1:2" x14ac:dyDescent="0.45">
      <c r="A2363">
        <v>101</v>
      </c>
      <c r="B2363">
        <v>4.5999999999999996</v>
      </c>
    </row>
    <row r="2364" spans="1:2" x14ac:dyDescent="0.45">
      <c r="A2364">
        <v>121</v>
      </c>
      <c r="B2364">
        <v>6.2</v>
      </c>
    </row>
    <row r="2365" spans="1:2" x14ac:dyDescent="0.45">
      <c r="A2365">
        <v>107</v>
      </c>
      <c r="B2365">
        <v>7</v>
      </c>
    </row>
    <row r="2366" spans="1:2" x14ac:dyDescent="0.45">
      <c r="A2366">
        <v>111</v>
      </c>
      <c r="B2366">
        <v>6.9</v>
      </c>
    </row>
    <row r="2367" spans="1:2" x14ac:dyDescent="0.45">
      <c r="A2367">
        <v>97</v>
      </c>
      <c r="B2367">
        <v>6.7</v>
      </c>
    </row>
    <row r="2368" spans="1:2" x14ac:dyDescent="0.45">
      <c r="A2368">
        <v>97</v>
      </c>
      <c r="B2368">
        <v>5.6</v>
      </c>
    </row>
    <row r="2369" spans="1:2" x14ac:dyDescent="0.45">
      <c r="A2369">
        <v>125</v>
      </c>
      <c r="B2369">
        <v>6.6</v>
      </c>
    </row>
    <row r="2370" spans="1:2" x14ac:dyDescent="0.45">
      <c r="A2370">
        <v>124</v>
      </c>
      <c r="B2370">
        <v>6.4</v>
      </c>
    </row>
    <row r="2371" spans="1:2" x14ac:dyDescent="0.45">
      <c r="A2371">
        <v>107</v>
      </c>
      <c r="B2371">
        <v>5.4</v>
      </c>
    </row>
    <row r="2372" spans="1:2" x14ac:dyDescent="0.45">
      <c r="A2372">
        <v>91</v>
      </c>
      <c r="B2372">
        <v>5</v>
      </c>
    </row>
    <row r="2373" spans="1:2" x14ac:dyDescent="0.45">
      <c r="A2373">
        <v>96</v>
      </c>
      <c r="B2373">
        <v>5.0999999999999996</v>
      </c>
    </row>
    <row r="2374" spans="1:2" x14ac:dyDescent="0.45">
      <c r="A2374">
        <v>142</v>
      </c>
      <c r="B2374">
        <v>8</v>
      </c>
    </row>
    <row r="2375" spans="1:2" x14ac:dyDescent="0.45">
      <c r="A2375">
        <v>103</v>
      </c>
      <c r="B2375">
        <v>5.9</v>
      </c>
    </row>
    <row r="2376" spans="1:2" x14ac:dyDescent="0.45">
      <c r="A2376">
        <v>117</v>
      </c>
      <c r="B2376">
        <v>8.1999999999999993</v>
      </c>
    </row>
    <row r="2377" spans="1:2" x14ac:dyDescent="0.45">
      <c r="A2377">
        <v>116</v>
      </c>
      <c r="B2377">
        <v>7</v>
      </c>
    </row>
    <row r="2378" spans="1:2" x14ac:dyDescent="0.45">
      <c r="A2378">
        <v>118</v>
      </c>
      <c r="B2378">
        <v>6.6</v>
      </c>
    </row>
    <row r="2379" spans="1:2" x14ac:dyDescent="0.45">
      <c r="A2379">
        <v>108</v>
      </c>
      <c r="B2379">
        <v>6.7</v>
      </c>
    </row>
    <row r="2380" spans="1:2" x14ac:dyDescent="0.45">
      <c r="A2380">
        <v>94</v>
      </c>
      <c r="B2380">
        <v>5.5</v>
      </c>
    </row>
    <row r="2381" spans="1:2" x14ac:dyDescent="0.45">
      <c r="A2381">
        <v>97</v>
      </c>
      <c r="B2381">
        <v>4.9000000000000004</v>
      </c>
    </row>
    <row r="2382" spans="1:2" x14ac:dyDescent="0.45">
      <c r="A2382">
        <v>97</v>
      </c>
      <c r="B2382">
        <v>6.9</v>
      </c>
    </row>
    <row r="2383" spans="1:2" x14ac:dyDescent="0.45">
      <c r="A2383">
        <v>91</v>
      </c>
      <c r="B2383">
        <v>5.6</v>
      </c>
    </row>
    <row r="2384" spans="1:2" x14ac:dyDescent="0.45">
      <c r="A2384">
        <v>107</v>
      </c>
      <c r="B2384">
        <v>8</v>
      </c>
    </row>
    <row r="2385" spans="1:2" x14ac:dyDescent="0.45">
      <c r="A2385">
        <v>95</v>
      </c>
      <c r="B2385">
        <v>5.3</v>
      </c>
    </row>
    <row r="2386" spans="1:2" x14ac:dyDescent="0.45">
      <c r="A2386">
        <v>102</v>
      </c>
      <c r="B2386">
        <v>6.2</v>
      </c>
    </row>
    <row r="2387" spans="1:2" x14ac:dyDescent="0.45">
      <c r="A2387">
        <v>88</v>
      </c>
      <c r="B2387">
        <v>5.3</v>
      </c>
    </row>
    <row r="2388" spans="1:2" x14ac:dyDescent="0.45">
      <c r="A2388">
        <v>106</v>
      </c>
      <c r="B2388">
        <v>6.6</v>
      </c>
    </row>
    <row r="2389" spans="1:2" x14ac:dyDescent="0.45">
      <c r="A2389">
        <v>92</v>
      </c>
      <c r="B2389">
        <v>7.2</v>
      </c>
    </row>
    <row r="2390" spans="1:2" x14ac:dyDescent="0.45">
      <c r="A2390">
        <v>105</v>
      </c>
      <c r="B2390">
        <v>4.5999999999999996</v>
      </c>
    </row>
    <row r="2391" spans="1:2" x14ac:dyDescent="0.45">
      <c r="A2391">
        <v>107</v>
      </c>
      <c r="B2391">
        <v>7.5</v>
      </c>
    </row>
    <row r="2392" spans="1:2" x14ac:dyDescent="0.45">
      <c r="A2392">
        <v>120</v>
      </c>
      <c r="B2392">
        <v>6.5</v>
      </c>
    </row>
    <row r="2393" spans="1:2" x14ac:dyDescent="0.45">
      <c r="A2393">
        <v>103</v>
      </c>
      <c r="B2393">
        <v>7.6</v>
      </c>
    </row>
    <row r="2394" spans="1:2" x14ac:dyDescent="0.45">
      <c r="A2394">
        <v>92</v>
      </c>
      <c r="B2394">
        <v>6.2</v>
      </c>
    </row>
    <row r="2395" spans="1:2" x14ac:dyDescent="0.45">
      <c r="A2395">
        <v>147</v>
      </c>
      <c r="B2395">
        <v>8</v>
      </c>
    </row>
    <row r="2396" spans="1:2" x14ac:dyDescent="0.45">
      <c r="A2396">
        <v>98</v>
      </c>
      <c r="B2396">
        <v>6.3</v>
      </c>
    </row>
    <row r="2397" spans="1:2" x14ac:dyDescent="0.45">
      <c r="A2397">
        <v>103</v>
      </c>
      <c r="B2397">
        <v>7.2</v>
      </c>
    </row>
    <row r="2398" spans="1:2" x14ac:dyDescent="0.45">
      <c r="A2398">
        <v>111</v>
      </c>
      <c r="B2398">
        <v>6.7</v>
      </c>
    </row>
    <row r="2399" spans="1:2" x14ac:dyDescent="0.45">
      <c r="A2399">
        <v>98</v>
      </c>
      <c r="B2399">
        <v>5.3</v>
      </c>
    </row>
    <row r="2400" spans="1:2" x14ac:dyDescent="0.45">
      <c r="A2400">
        <v>111</v>
      </c>
      <c r="B2400">
        <v>6.3</v>
      </c>
    </row>
    <row r="2401" spans="1:2" x14ac:dyDescent="0.45">
      <c r="A2401">
        <v>111</v>
      </c>
      <c r="B2401">
        <v>6.5</v>
      </c>
    </row>
    <row r="2402" spans="1:2" x14ac:dyDescent="0.45">
      <c r="A2402">
        <v>145</v>
      </c>
      <c r="B2402">
        <v>8.3000000000000007</v>
      </c>
    </row>
    <row r="2403" spans="1:2" x14ac:dyDescent="0.45">
      <c r="A2403">
        <v>84</v>
      </c>
      <c r="B2403">
        <v>7.2</v>
      </c>
    </row>
    <row r="2404" spans="1:2" x14ac:dyDescent="0.45">
      <c r="A2404">
        <v>115</v>
      </c>
      <c r="B2404">
        <v>6.8</v>
      </c>
    </row>
    <row r="2405" spans="1:2" x14ac:dyDescent="0.45">
      <c r="A2405">
        <v>105</v>
      </c>
      <c r="B2405">
        <v>6.4</v>
      </c>
    </row>
    <row r="2406" spans="1:2" x14ac:dyDescent="0.45">
      <c r="A2406">
        <v>98</v>
      </c>
      <c r="B2406">
        <v>6.9</v>
      </c>
    </row>
    <row r="2407" spans="1:2" x14ac:dyDescent="0.45">
      <c r="A2407">
        <v>110</v>
      </c>
      <c r="B2407">
        <v>6.2</v>
      </c>
    </row>
    <row r="2408" spans="1:2" x14ac:dyDescent="0.45">
      <c r="A2408">
        <v>103</v>
      </c>
      <c r="B2408">
        <v>6.1</v>
      </c>
    </row>
    <row r="2409" spans="1:2" x14ac:dyDescent="0.45">
      <c r="A2409">
        <v>90</v>
      </c>
      <c r="B2409">
        <v>5.0999999999999996</v>
      </c>
    </row>
    <row r="2410" spans="1:2" x14ac:dyDescent="0.45">
      <c r="A2410">
        <v>105</v>
      </c>
      <c r="B2410">
        <v>4.5</v>
      </c>
    </row>
    <row r="2411" spans="1:2" x14ac:dyDescent="0.45">
      <c r="A2411">
        <v>93</v>
      </c>
      <c r="B2411">
        <v>5.9</v>
      </c>
    </row>
    <row r="2412" spans="1:2" x14ac:dyDescent="0.45">
      <c r="A2412">
        <v>101</v>
      </c>
      <c r="B2412">
        <v>8.1</v>
      </c>
    </row>
    <row r="2413" spans="1:2" x14ac:dyDescent="0.45">
      <c r="A2413">
        <v>115</v>
      </c>
      <c r="B2413">
        <v>5.7</v>
      </c>
    </row>
    <row r="2414" spans="1:2" x14ac:dyDescent="0.45">
      <c r="A2414">
        <v>120</v>
      </c>
      <c r="B2414">
        <v>6.8</v>
      </c>
    </row>
    <row r="2415" spans="1:2" x14ac:dyDescent="0.45">
      <c r="A2415">
        <v>111</v>
      </c>
      <c r="B2415">
        <v>7.5</v>
      </c>
    </row>
    <row r="2416" spans="1:2" x14ac:dyDescent="0.45">
      <c r="A2416">
        <v>131</v>
      </c>
      <c r="B2416">
        <v>8.3000000000000007</v>
      </c>
    </row>
    <row r="2417" spans="1:2" x14ac:dyDescent="0.45">
      <c r="A2417">
        <v>139</v>
      </c>
      <c r="B2417">
        <v>7.4</v>
      </c>
    </row>
    <row r="2418" spans="1:2" x14ac:dyDescent="0.45">
      <c r="A2418">
        <v>120</v>
      </c>
      <c r="B2418">
        <v>8</v>
      </c>
    </row>
    <row r="2419" spans="1:2" x14ac:dyDescent="0.45">
      <c r="A2419">
        <v>119</v>
      </c>
      <c r="B2419">
        <v>6.9</v>
      </c>
    </row>
    <row r="2420" spans="1:2" x14ac:dyDescent="0.45">
      <c r="A2420">
        <v>125</v>
      </c>
      <c r="B2420">
        <v>6.9</v>
      </c>
    </row>
    <row r="2421" spans="1:2" x14ac:dyDescent="0.45">
      <c r="A2421">
        <v>108</v>
      </c>
      <c r="B2421">
        <v>5.5</v>
      </c>
    </row>
    <row r="2422" spans="1:2" x14ac:dyDescent="0.45">
      <c r="A2422">
        <v>145</v>
      </c>
      <c r="B2422">
        <v>7.2</v>
      </c>
    </row>
    <row r="2423" spans="1:2" x14ac:dyDescent="0.45">
      <c r="A2423">
        <v>98</v>
      </c>
      <c r="B2423">
        <v>6.9</v>
      </c>
    </row>
    <row r="2424" spans="1:2" x14ac:dyDescent="0.45">
      <c r="A2424">
        <v>101</v>
      </c>
      <c r="B2424">
        <v>5.5</v>
      </c>
    </row>
    <row r="2425" spans="1:2" x14ac:dyDescent="0.45">
      <c r="A2425">
        <v>109</v>
      </c>
      <c r="B2425">
        <v>5.2</v>
      </c>
    </row>
    <row r="2426" spans="1:2" x14ac:dyDescent="0.45">
      <c r="A2426">
        <v>123</v>
      </c>
      <c r="B2426">
        <v>7.1</v>
      </c>
    </row>
    <row r="2427" spans="1:2" x14ac:dyDescent="0.45">
      <c r="A2427">
        <v>99</v>
      </c>
      <c r="B2427">
        <v>5.5</v>
      </c>
    </row>
    <row r="2428" spans="1:2" x14ac:dyDescent="0.45">
      <c r="A2428">
        <v>107</v>
      </c>
      <c r="B2428">
        <v>6.7</v>
      </c>
    </row>
    <row r="2429" spans="1:2" x14ac:dyDescent="0.45">
      <c r="A2429">
        <v>81</v>
      </c>
      <c r="B2429">
        <v>5</v>
      </c>
    </row>
    <row r="2430" spans="1:2" x14ac:dyDescent="0.45">
      <c r="A2430">
        <v>105</v>
      </c>
      <c r="B2430">
        <v>6.4</v>
      </c>
    </row>
    <row r="2431" spans="1:2" x14ac:dyDescent="0.45">
      <c r="A2431">
        <v>82</v>
      </c>
      <c r="B2431">
        <v>6.6</v>
      </c>
    </row>
    <row r="2432" spans="1:2" x14ac:dyDescent="0.45">
      <c r="A2432">
        <v>109</v>
      </c>
      <c r="B2432">
        <v>5.9</v>
      </c>
    </row>
    <row r="2433" spans="1:2" x14ac:dyDescent="0.45">
      <c r="A2433">
        <v>95</v>
      </c>
      <c r="B2433">
        <v>5.7</v>
      </c>
    </row>
    <row r="2434" spans="1:2" x14ac:dyDescent="0.45">
      <c r="A2434">
        <v>100</v>
      </c>
      <c r="B2434">
        <v>4.5</v>
      </c>
    </row>
    <row r="2435" spans="1:2" x14ac:dyDescent="0.45">
      <c r="A2435">
        <v>91</v>
      </c>
      <c r="B2435">
        <v>5</v>
      </c>
    </row>
    <row r="2436" spans="1:2" x14ac:dyDescent="0.45">
      <c r="A2436">
        <v>90</v>
      </c>
      <c r="B2436">
        <v>4.5999999999999996</v>
      </c>
    </row>
    <row r="2437" spans="1:2" x14ac:dyDescent="0.45">
      <c r="A2437">
        <v>108</v>
      </c>
      <c r="B2437">
        <v>6.5</v>
      </c>
    </row>
    <row r="2438" spans="1:2" x14ac:dyDescent="0.45">
      <c r="A2438">
        <v>103</v>
      </c>
      <c r="B2438">
        <v>4.9000000000000004</v>
      </c>
    </row>
    <row r="2439" spans="1:2" x14ac:dyDescent="0.45">
      <c r="A2439">
        <v>96</v>
      </c>
      <c r="B2439">
        <v>6</v>
      </c>
    </row>
    <row r="2440" spans="1:2" x14ac:dyDescent="0.45">
      <c r="A2440">
        <v>117</v>
      </c>
      <c r="B2440">
        <v>6.9</v>
      </c>
    </row>
    <row r="2441" spans="1:2" x14ac:dyDescent="0.45">
      <c r="A2441">
        <v>93</v>
      </c>
      <c r="B2441">
        <v>5.7</v>
      </c>
    </row>
    <row r="2442" spans="1:2" x14ac:dyDescent="0.45">
      <c r="A2442">
        <v>115</v>
      </c>
      <c r="B2442">
        <v>6.9</v>
      </c>
    </row>
    <row r="2443" spans="1:2" x14ac:dyDescent="0.45">
      <c r="A2443">
        <v>85</v>
      </c>
      <c r="B2443">
        <v>4.4000000000000004</v>
      </c>
    </row>
    <row r="2444" spans="1:2" x14ac:dyDescent="0.45">
      <c r="A2444">
        <v>112</v>
      </c>
      <c r="B2444">
        <v>7</v>
      </c>
    </row>
    <row r="2445" spans="1:2" x14ac:dyDescent="0.45">
      <c r="A2445">
        <v>86</v>
      </c>
      <c r="B2445">
        <v>5.4</v>
      </c>
    </row>
    <row r="2446" spans="1:2" x14ac:dyDescent="0.45">
      <c r="A2446">
        <v>86</v>
      </c>
      <c r="B2446">
        <v>5.4</v>
      </c>
    </row>
    <row r="2447" spans="1:2" x14ac:dyDescent="0.45">
      <c r="A2447">
        <v>137</v>
      </c>
      <c r="B2447">
        <v>7.6</v>
      </c>
    </row>
    <row r="2448" spans="1:2" x14ac:dyDescent="0.45">
      <c r="A2448">
        <v>90</v>
      </c>
      <c r="B2448">
        <v>5.9</v>
      </c>
    </row>
    <row r="2449" spans="1:2" x14ac:dyDescent="0.45">
      <c r="A2449">
        <v>107</v>
      </c>
      <c r="B2449">
        <v>6.6</v>
      </c>
    </row>
    <row r="2450" spans="1:2" x14ac:dyDescent="0.45">
      <c r="A2450">
        <v>98</v>
      </c>
      <c r="B2450">
        <v>6.7</v>
      </c>
    </row>
    <row r="2451" spans="1:2" x14ac:dyDescent="0.45">
      <c r="A2451">
        <v>139</v>
      </c>
      <c r="B2451">
        <v>5.7</v>
      </c>
    </row>
    <row r="2452" spans="1:2" x14ac:dyDescent="0.45">
      <c r="A2452">
        <v>127</v>
      </c>
      <c r="B2452">
        <v>6.5</v>
      </c>
    </row>
    <row r="2453" spans="1:2" x14ac:dyDescent="0.45">
      <c r="A2453">
        <v>150</v>
      </c>
      <c r="B2453">
        <v>6.8</v>
      </c>
    </row>
    <row r="2454" spans="1:2" x14ac:dyDescent="0.45">
      <c r="A2454">
        <v>132</v>
      </c>
      <c r="B2454">
        <v>7.3</v>
      </c>
    </row>
    <row r="2455" spans="1:2" x14ac:dyDescent="0.45">
      <c r="A2455">
        <v>115</v>
      </c>
      <c r="B2455">
        <v>7</v>
      </c>
    </row>
    <row r="2456" spans="1:2" x14ac:dyDescent="0.45">
      <c r="A2456">
        <v>186</v>
      </c>
      <c r="B2456">
        <v>6.5</v>
      </c>
    </row>
    <row r="2457" spans="1:2" x14ac:dyDescent="0.45">
      <c r="A2457">
        <v>90</v>
      </c>
      <c r="B2457">
        <v>7.7</v>
      </c>
    </row>
    <row r="2458" spans="1:2" x14ac:dyDescent="0.45">
      <c r="A2458">
        <v>134</v>
      </c>
      <c r="B2458">
        <v>7.7</v>
      </c>
    </row>
    <row r="2459" spans="1:2" x14ac:dyDescent="0.45">
      <c r="A2459">
        <v>97</v>
      </c>
      <c r="B2459">
        <v>6.8</v>
      </c>
    </row>
    <row r="2460" spans="1:2" x14ac:dyDescent="0.45">
      <c r="A2460">
        <v>107</v>
      </c>
      <c r="B2460">
        <v>7.4</v>
      </c>
    </row>
    <row r="2461" spans="1:2" x14ac:dyDescent="0.45">
      <c r="A2461">
        <v>99</v>
      </c>
      <c r="B2461">
        <v>5.0999999999999996</v>
      </c>
    </row>
    <row r="2462" spans="1:2" x14ac:dyDescent="0.45">
      <c r="A2462">
        <v>124</v>
      </c>
      <c r="B2462">
        <v>7.4</v>
      </c>
    </row>
    <row r="2463" spans="1:2" x14ac:dyDescent="0.45">
      <c r="A2463">
        <v>110</v>
      </c>
      <c r="B2463">
        <v>7.2</v>
      </c>
    </row>
    <row r="2464" spans="1:2" x14ac:dyDescent="0.45">
      <c r="A2464">
        <v>178</v>
      </c>
      <c r="B2464">
        <v>8.3000000000000007</v>
      </c>
    </row>
    <row r="2465" spans="1:2" x14ac:dyDescent="0.45">
      <c r="A2465">
        <v>125</v>
      </c>
      <c r="B2465">
        <v>8.1</v>
      </c>
    </row>
    <row r="2466" spans="1:2" x14ac:dyDescent="0.45">
      <c r="A2466">
        <v>121</v>
      </c>
      <c r="B2466">
        <v>7.3</v>
      </c>
    </row>
    <row r="2467" spans="1:2" x14ac:dyDescent="0.45">
      <c r="A2467">
        <v>108</v>
      </c>
      <c r="B2467">
        <v>8</v>
      </c>
    </row>
    <row r="2468" spans="1:2" x14ac:dyDescent="0.45">
      <c r="A2468">
        <v>220</v>
      </c>
      <c r="B2468">
        <v>9</v>
      </c>
    </row>
    <row r="2469" spans="1:2" x14ac:dyDescent="0.45">
      <c r="A2469">
        <v>112</v>
      </c>
      <c r="B2469">
        <v>6.1</v>
      </c>
    </row>
    <row r="2470" spans="1:2" x14ac:dyDescent="0.45">
      <c r="A2470">
        <v>99</v>
      </c>
      <c r="B2470">
        <v>5.7</v>
      </c>
    </row>
    <row r="2471" spans="1:2" x14ac:dyDescent="0.45">
      <c r="A2471">
        <v>109</v>
      </c>
      <c r="B2471">
        <v>6.8</v>
      </c>
    </row>
    <row r="2472" spans="1:2" x14ac:dyDescent="0.45">
      <c r="A2472">
        <v>83</v>
      </c>
      <c r="B2472">
        <v>5.5</v>
      </c>
    </row>
    <row r="2473" spans="1:2" x14ac:dyDescent="0.45">
      <c r="A2473">
        <v>107</v>
      </c>
      <c r="B2473">
        <v>6.8</v>
      </c>
    </row>
    <row r="2474" spans="1:2" x14ac:dyDescent="0.45">
      <c r="A2474">
        <v>102</v>
      </c>
      <c r="B2474">
        <v>7.3</v>
      </c>
    </row>
    <row r="2475" spans="1:2" x14ac:dyDescent="0.45">
      <c r="A2475">
        <v>100</v>
      </c>
      <c r="B2475">
        <v>6.1</v>
      </c>
    </row>
    <row r="2476" spans="1:2" x14ac:dyDescent="0.45">
      <c r="A2476">
        <v>97</v>
      </c>
      <c r="B2476">
        <v>7.2</v>
      </c>
    </row>
    <row r="2477" spans="1:2" x14ac:dyDescent="0.45">
      <c r="A2477">
        <v>92</v>
      </c>
      <c r="B2477">
        <v>5.9</v>
      </c>
    </row>
    <row r="2478" spans="1:2" x14ac:dyDescent="0.45">
      <c r="A2478">
        <v>84</v>
      </c>
      <c r="B2478">
        <v>6.1</v>
      </c>
    </row>
    <row r="2479" spans="1:2" x14ac:dyDescent="0.45">
      <c r="A2479">
        <v>86</v>
      </c>
      <c r="B2479">
        <v>6.8</v>
      </c>
    </row>
    <row r="2480" spans="1:2" x14ac:dyDescent="0.45">
      <c r="A2480">
        <v>120</v>
      </c>
      <c r="B2480">
        <v>7.7</v>
      </c>
    </row>
    <row r="2481" spans="1:2" x14ac:dyDescent="0.45">
      <c r="A2481">
        <v>89</v>
      </c>
      <c r="B2481">
        <v>4.9000000000000004</v>
      </c>
    </row>
    <row r="2482" spans="1:2" x14ac:dyDescent="0.45">
      <c r="A2482">
        <v>117</v>
      </c>
      <c r="B2482">
        <v>6.1</v>
      </c>
    </row>
    <row r="2483" spans="1:2" x14ac:dyDescent="0.45">
      <c r="A2483">
        <v>91</v>
      </c>
      <c r="B2483">
        <v>6.1</v>
      </c>
    </row>
    <row r="2484" spans="1:2" x14ac:dyDescent="0.45">
      <c r="A2484">
        <v>100</v>
      </c>
      <c r="B2484">
        <v>5.9</v>
      </c>
    </row>
    <row r="2485" spans="1:2" x14ac:dyDescent="0.45">
      <c r="A2485">
        <v>72</v>
      </c>
      <c r="B2485">
        <v>5.7</v>
      </c>
    </row>
    <row r="2486" spans="1:2" x14ac:dyDescent="0.45">
      <c r="A2486">
        <v>84</v>
      </c>
      <c r="B2486">
        <v>5.6</v>
      </c>
    </row>
    <row r="2487" spans="1:2" x14ac:dyDescent="0.45">
      <c r="A2487">
        <v>126</v>
      </c>
      <c r="B2487">
        <v>7.2</v>
      </c>
    </row>
    <row r="2488" spans="1:2" x14ac:dyDescent="0.45">
      <c r="A2488">
        <v>108</v>
      </c>
      <c r="B2488">
        <v>7.7</v>
      </c>
    </row>
    <row r="2489" spans="1:2" x14ac:dyDescent="0.45">
      <c r="A2489">
        <v>112</v>
      </c>
      <c r="B2489">
        <v>7.8</v>
      </c>
    </row>
    <row r="2490" spans="1:2" x14ac:dyDescent="0.45">
      <c r="A2490">
        <v>90</v>
      </c>
      <c r="B2490">
        <v>6.1</v>
      </c>
    </row>
    <row r="2491" spans="1:2" x14ac:dyDescent="0.45">
      <c r="A2491">
        <v>91</v>
      </c>
      <c r="B2491">
        <v>5.8</v>
      </c>
    </row>
    <row r="2492" spans="1:2" x14ac:dyDescent="0.45">
      <c r="A2492">
        <v>135</v>
      </c>
      <c r="B2492">
        <v>6.5</v>
      </c>
    </row>
    <row r="2493" spans="1:2" x14ac:dyDescent="0.45">
      <c r="A2493">
        <v>141</v>
      </c>
      <c r="B2493">
        <v>7.9</v>
      </c>
    </row>
    <row r="2494" spans="1:2" x14ac:dyDescent="0.45">
      <c r="A2494">
        <v>104</v>
      </c>
      <c r="B2494">
        <v>6.3</v>
      </c>
    </row>
    <row r="2495" spans="1:2" x14ac:dyDescent="0.45">
      <c r="A2495">
        <v>118</v>
      </c>
      <c r="B2495">
        <v>8.3000000000000007</v>
      </c>
    </row>
    <row r="2496" spans="1:2" x14ac:dyDescent="0.45">
      <c r="A2496">
        <v>82</v>
      </c>
      <c r="B2496">
        <v>6.4</v>
      </c>
    </row>
    <row r="2497" spans="1:2" x14ac:dyDescent="0.45">
      <c r="A2497">
        <v>95</v>
      </c>
      <c r="B2497">
        <v>6.7</v>
      </c>
    </row>
    <row r="2498" spans="1:2" x14ac:dyDescent="0.45">
      <c r="A2498">
        <v>94</v>
      </c>
      <c r="B2498">
        <v>6.1</v>
      </c>
    </row>
    <row r="2499" spans="1:2" x14ac:dyDescent="0.45">
      <c r="A2499">
        <v>99</v>
      </c>
      <c r="B2499">
        <v>6</v>
      </c>
    </row>
    <row r="2500" spans="1:2" x14ac:dyDescent="0.45">
      <c r="A2500">
        <v>121</v>
      </c>
      <c r="B2500">
        <v>5.8</v>
      </c>
    </row>
    <row r="2501" spans="1:2" x14ac:dyDescent="0.45">
      <c r="A2501">
        <v>84</v>
      </c>
      <c r="B2501">
        <v>5.6</v>
      </c>
    </row>
    <row r="2502" spans="1:2" x14ac:dyDescent="0.45">
      <c r="A2502">
        <v>93</v>
      </c>
      <c r="B2502">
        <v>6.1</v>
      </c>
    </row>
    <row r="2503" spans="1:2" x14ac:dyDescent="0.45">
      <c r="A2503">
        <v>93</v>
      </c>
      <c r="B2503">
        <v>5.9</v>
      </c>
    </row>
    <row r="2504" spans="1:2" x14ac:dyDescent="0.45">
      <c r="A2504">
        <v>120</v>
      </c>
      <c r="B2504">
        <v>7.3</v>
      </c>
    </row>
    <row r="2505" spans="1:2" x14ac:dyDescent="0.45">
      <c r="A2505">
        <v>112</v>
      </c>
      <c r="B2505">
        <v>6.8</v>
      </c>
    </row>
    <row r="2506" spans="1:2" x14ac:dyDescent="0.45">
      <c r="A2506">
        <v>107</v>
      </c>
      <c r="B2506">
        <v>5.7</v>
      </c>
    </row>
    <row r="2507" spans="1:2" x14ac:dyDescent="0.45">
      <c r="A2507">
        <v>112</v>
      </c>
      <c r="B2507">
        <v>7.3</v>
      </c>
    </row>
    <row r="2508" spans="1:2" x14ac:dyDescent="0.45">
      <c r="A2508">
        <v>96</v>
      </c>
      <c r="B2508">
        <v>6.3</v>
      </c>
    </row>
    <row r="2509" spans="1:2" x14ac:dyDescent="0.45">
      <c r="A2509">
        <v>91</v>
      </c>
      <c r="B2509">
        <v>5.9</v>
      </c>
    </row>
    <row r="2510" spans="1:2" x14ac:dyDescent="0.45">
      <c r="A2510">
        <v>125</v>
      </c>
      <c r="B2510">
        <v>7.1</v>
      </c>
    </row>
    <row r="2511" spans="1:2" x14ac:dyDescent="0.45">
      <c r="A2511">
        <v>102</v>
      </c>
      <c r="B2511">
        <v>8</v>
      </c>
    </row>
    <row r="2512" spans="1:2" x14ac:dyDescent="0.45">
      <c r="A2512">
        <v>87</v>
      </c>
      <c r="B2512">
        <v>5.0999999999999996</v>
      </c>
    </row>
    <row r="2513" spans="1:2" x14ac:dyDescent="0.45">
      <c r="A2513">
        <v>118</v>
      </c>
      <c r="B2513">
        <v>7.1</v>
      </c>
    </row>
    <row r="2514" spans="1:2" x14ac:dyDescent="0.45">
      <c r="A2514">
        <v>115</v>
      </c>
      <c r="B2514">
        <v>6.5</v>
      </c>
    </row>
    <row r="2515" spans="1:2" x14ac:dyDescent="0.45">
      <c r="A2515">
        <v>91</v>
      </c>
      <c r="B2515">
        <v>4.5</v>
      </c>
    </row>
    <row r="2516" spans="1:2" x14ac:dyDescent="0.45">
      <c r="A2516">
        <v>88</v>
      </c>
      <c r="B2516">
        <v>6.6</v>
      </c>
    </row>
    <row r="2517" spans="1:2" x14ac:dyDescent="0.45">
      <c r="A2517">
        <v>127</v>
      </c>
      <c r="B2517">
        <v>4.3</v>
      </c>
    </row>
    <row r="2518" spans="1:2" x14ac:dyDescent="0.45">
      <c r="A2518">
        <v>94</v>
      </c>
      <c r="B2518">
        <v>6.7</v>
      </c>
    </row>
    <row r="2519" spans="1:2" x14ac:dyDescent="0.45">
      <c r="A2519">
        <v>115</v>
      </c>
      <c r="B2519">
        <v>6.8</v>
      </c>
    </row>
    <row r="2520" spans="1:2" x14ac:dyDescent="0.45">
      <c r="A2520">
        <v>90</v>
      </c>
      <c r="B2520">
        <v>5.4</v>
      </c>
    </row>
    <row r="2521" spans="1:2" x14ac:dyDescent="0.45">
      <c r="A2521">
        <v>102</v>
      </c>
      <c r="B2521">
        <v>6.6</v>
      </c>
    </row>
    <row r="2522" spans="1:2" x14ac:dyDescent="0.45">
      <c r="A2522">
        <v>117</v>
      </c>
      <c r="B2522">
        <v>7.3</v>
      </c>
    </row>
    <row r="2523" spans="1:2" x14ac:dyDescent="0.45">
      <c r="A2523">
        <v>109</v>
      </c>
      <c r="B2523">
        <v>6.9</v>
      </c>
    </row>
    <row r="2524" spans="1:2" x14ac:dyDescent="0.45">
      <c r="A2524">
        <v>121</v>
      </c>
      <c r="B2524">
        <v>8</v>
      </c>
    </row>
    <row r="2525" spans="1:2" x14ac:dyDescent="0.45">
      <c r="A2525">
        <v>100</v>
      </c>
      <c r="B2525">
        <v>7.8</v>
      </c>
    </row>
    <row r="2526" spans="1:2" x14ac:dyDescent="0.45">
      <c r="A2526">
        <v>109</v>
      </c>
      <c r="B2526">
        <v>6.1</v>
      </c>
    </row>
    <row r="2527" spans="1:2" x14ac:dyDescent="0.45">
      <c r="A2527">
        <v>101</v>
      </c>
      <c r="B2527">
        <v>5.0999999999999996</v>
      </c>
    </row>
    <row r="2528" spans="1:2" x14ac:dyDescent="0.45">
      <c r="A2528">
        <v>106</v>
      </c>
      <c r="B2528">
        <v>7.4</v>
      </c>
    </row>
    <row r="2529" spans="1:2" x14ac:dyDescent="0.45">
      <c r="A2529">
        <v>94</v>
      </c>
      <c r="B2529">
        <v>7.8</v>
      </c>
    </row>
    <row r="2530" spans="1:2" x14ac:dyDescent="0.45">
      <c r="A2530">
        <v>140</v>
      </c>
      <c r="B2530">
        <v>8</v>
      </c>
    </row>
    <row r="2531" spans="1:2" x14ac:dyDescent="0.45">
      <c r="A2531">
        <v>132</v>
      </c>
      <c r="B2531">
        <v>6.7</v>
      </c>
    </row>
    <row r="2532" spans="1:2" x14ac:dyDescent="0.45">
      <c r="A2532">
        <v>99</v>
      </c>
      <c r="B2532">
        <v>6.6</v>
      </c>
    </row>
    <row r="2533" spans="1:2" x14ac:dyDescent="0.45">
      <c r="A2533">
        <v>90</v>
      </c>
      <c r="B2533">
        <v>6.4</v>
      </c>
    </row>
    <row r="2534" spans="1:2" x14ac:dyDescent="0.45">
      <c r="A2534">
        <v>105</v>
      </c>
      <c r="B2534">
        <v>6.7</v>
      </c>
    </row>
    <row r="2535" spans="1:2" x14ac:dyDescent="0.45">
      <c r="A2535">
        <v>108</v>
      </c>
      <c r="B2535">
        <v>6.2</v>
      </c>
    </row>
    <row r="2536" spans="1:2" x14ac:dyDescent="0.45">
      <c r="A2536">
        <v>69</v>
      </c>
      <c r="B2536">
        <v>7.3</v>
      </c>
    </row>
    <row r="2537" spans="1:2" x14ac:dyDescent="0.45">
      <c r="A2537">
        <v>148</v>
      </c>
      <c r="B2537">
        <v>8.1</v>
      </c>
    </row>
    <row r="2538" spans="1:2" x14ac:dyDescent="0.45">
      <c r="A2538">
        <v>118</v>
      </c>
      <c r="B2538">
        <v>7</v>
      </c>
    </row>
    <row r="2539" spans="1:2" x14ac:dyDescent="0.45">
      <c r="A2539">
        <v>132</v>
      </c>
      <c r="B2539">
        <v>8</v>
      </c>
    </row>
    <row r="2540" spans="1:2" x14ac:dyDescent="0.45">
      <c r="A2540">
        <v>130</v>
      </c>
      <c r="B2540">
        <v>8</v>
      </c>
    </row>
    <row r="2541" spans="1:2" x14ac:dyDescent="0.45">
      <c r="A2541">
        <v>95</v>
      </c>
      <c r="B2541">
        <v>7</v>
      </c>
    </row>
    <row r="2542" spans="1:2" x14ac:dyDescent="0.45">
      <c r="A2542">
        <v>80</v>
      </c>
      <c r="B2542">
        <v>7.9</v>
      </c>
    </row>
    <row r="2543" spans="1:2" x14ac:dyDescent="0.45">
      <c r="A2543">
        <v>94</v>
      </c>
      <c r="B2543">
        <v>5.9</v>
      </c>
    </row>
    <row r="2544" spans="1:2" x14ac:dyDescent="0.45">
      <c r="A2544">
        <v>122</v>
      </c>
      <c r="B2544">
        <v>6.6</v>
      </c>
    </row>
    <row r="2545" spans="1:2" x14ac:dyDescent="0.45">
      <c r="A2545">
        <v>102</v>
      </c>
      <c r="B2545">
        <v>6.3</v>
      </c>
    </row>
    <row r="2546" spans="1:2" x14ac:dyDescent="0.45">
      <c r="A2546">
        <v>116</v>
      </c>
      <c r="B2546">
        <v>7.7</v>
      </c>
    </row>
    <row r="2547" spans="1:2" x14ac:dyDescent="0.45">
      <c r="A2547">
        <v>78</v>
      </c>
      <c r="B2547">
        <v>6.9</v>
      </c>
    </row>
    <row r="2548" spans="1:2" x14ac:dyDescent="0.45">
      <c r="A2548">
        <v>114</v>
      </c>
      <c r="B2548">
        <v>7.1</v>
      </c>
    </row>
    <row r="2549" spans="1:2" x14ac:dyDescent="0.45">
      <c r="A2549">
        <v>112</v>
      </c>
      <c r="B2549">
        <v>7.4</v>
      </c>
    </row>
    <row r="2550" spans="1:2" x14ac:dyDescent="0.45">
      <c r="A2550">
        <v>110</v>
      </c>
      <c r="B2550">
        <v>6.5</v>
      </c>
    </row>
    <row r="2551" spans="1:2" x14ac:dyDescent="0.45">
      <c r="A2551">
        <v>104</v>
      </c>
      <c r="B2551">
        <v>6.5</v>
      </c>
    </row>
    <row r="2552" spans="1:2" x14ac:dyDescent="0.45">
      <c r="A2552">
        <v>81</v>
      </c>
      <c r="B2552">
        <v>6.8</v>
      </c>
    </row>
    <row r="2553" spans="1:2" x14ac:dyDescent="0.45">
      <c r="A2553">
        <v>154</v>
      </c>
      <c r="B2553">
        <v>7.5</v>
      </c>
    </row>
    <row r="2554" spans="1:2" x14ac:dyDescent="0.45">
      <c r="A2554">
        <v>102</v>
      </c>
      <c r="B2554">
        <v>6.6</v>
      </c>
    </row>
    <row r="2555" spans="1:2" x14ac:dyDescent="0.45">
      <c r="A2555">
        <v>89</v>
      </c>
      <c r="B2555">
        <v>7.1</v>
      </c>
    </row>
    <row r="2556" spans="1:2" x14ac:dyDescent="0.45">
      <c r="A2556">
        <v>132</v>
      </c>
      <c r="B2556">
        <v>6.6</v>
      </c>
    </row>
    <row r="2557" spans="1:2" x14ac:dyDescent="0.45">
      <c r="A2557">
        <v>103</v>
      </c>
      <c r="B2557">
        <v>7</v>
      </c>
    </row>
    <row r="2558" spans="1:2" x14ac:dyDescent="0.45">
      <c r="A2558">
        <v>93</v>
      </c>
      <c r="B2558">
        <v>6.7</v>
      </c>
    </row>
    <row r="2559" spans="1:2" x14ac:dyDescent="0.45">
      <c r="A2559">
        <v>96</v>
      </c>
      <c r="B2559">
        <v>6.8</v>
      </c>
    </row>
    <row r="2560" spans="1:2" x14ac:dyDescent="0.45">
      <c r="A2560">
        <v>89</v>
      </c>
      <c r="B2560">
        <v>6</v>
      </c>
    </row>
    <row r="2561" spans="1:2" x14ac:dyDescent="0.45">
      <c r="A2561">
        <v>92</v>
      </c>
      <c r="B2561">
        <v>5.4</v>
      </c>
    </row>
    <row r="2562" spans="1:2" x14ac:dyDescent="0.45">
      <c r="A2562">
        <v>97</v>
      </c>
      <c r="B2562">
        <v>4.3</v>
      </c>
    </row>
    <row r="2563" spans="1:2" x14ac:dyDescent="0.45">
      <c r="A2563">
        <v>93</v>
      </c>
      <c r="B2563">
        <v>6.2</v>
      </c>
    </row>
    <row r="2564" spans="1:2" x14ac:dyDescent="0.45">
      <c r="A2564">
        <v>89</v>
      </c>
      <c r="B2564">
        <v>7.7</v>
      </c>
    </row>
    <row r="2565" spans="1:2" x14ac:dyDescent="0.45">
      <c r="A2565">
        <v>123</v>
      </c>
      <c r="B2565">
        <v>7.4</v>
      </c>
    </row>
    <row r="2566" spans="1:2" x14ac:dyDescent="0.45">
      <c r="A2566">
        <v>93</v>
      </c>
      <c r="B2566">
        <v>5.9</v>
      </c>
    </row>
    <row r="2567" spans="1:2" x14ac:dyDescent="0.45">
      <c r="A2567">
        <v>133</v>
      </c>
      <c r="B2567">
        <v>7.8</v>
      </c>
    </row>
    <row r="2568" spans="1:2" x14ac:dyDescent="0.45">
      <c r="A2568">
        <v>121</v>
      </c>
      <c r="B2568">
        <v>7.4</v>
      </c>
    </row>
    <row r="2569" spans="1:2" x14ac:dyDescent="0.45">
      <c r="A2569">
        <v>102</v>
      </c>
      <c r="B2569">
        <v>6.5</v>
      </c>
    </row>
    <row r="2570" spans="1:2" x14ac:dyDescent="0.45">
      <c r="A2570">
        <v>99</v>
      </c>
      <c r="B2570">
        <v>7</v>
      </c>
    </row>
    <row r="2571" spans="1:2" x14ac:dyDescent="0.45">
      <c r="A2571">
        <v>98</v>
      </c>
      <c r="B2571">
        <v>7.6</v>
      </c>
    </row>
    <row r="2572" spans="1:2" x14ac:dyDescent="0.45">
      <c r="A2572">
        <v>118</v>
      </c>
      <c r="B2572">
        <v>6.9</v>
      </c>
    </row>
    <row r="2573" spans="1:2" x14ac:dyDescent="0.45">
      <c r="A2573">
        <v>104</v>
      </c>
      <c r="B2573">
        <v>5.3</v>
      </c>
    </row>
    <row r="2574" spans="1:2" x14ac:dyDescent="0.45">
      <c r="A2574">
        <v>109</v>
      </c>
      <c r="B2574">
        <v>6.4</v>
      </c>
    </row>
    <row r="2575" spans="1:2" x14ac:dyDescent="0.45">
      <c r="A2575">
        <v>115</v>
      </c>
      <c r="B2575">
        <v>7.8</v>
      </c>
    </row>
    <row r="2576" spans="1:2" x14ac:dyDescent="0.45">
      <c r="A2576">
        <v>92</v>
      </c>
      <c r="B2576">
        <v>6.7</v>
      </c>
    </row>
    <row r="2577" spans="1:2" x14ac:dyDescent="0.45">
      <c r="A2577">
        <v>91</v>
      </c>
      <c r="B2577">
        <v>5.3</v>
      </c>
    </row>
    <row r="2578" spans="1:2" x14ac:dyDescent="0.45">
      <c r="A2578">
        <v>94</v>
      </c>
      <c r="B2578">
        <v>6.3</v>
      </c>
    </row>
    <row r="2579" spans="1:2" x14ac:dyDescent="0.45">
      <c r="A2579">
        <v>93</v>
      </c>
      <c r="B2579">
        <v>7</v>
      </c>
    </row>
    <row r="2580" spans="1:2" x14ac:dyDescent="0.45">
      <c r="A2580">
        <v>100</v>
      </c>
      <c r="B2580">
        <v>6.6</v>
      </c>
    </row>
    <row r="2581" spans="1:2" x14ac:dyDescent="0.45">
      <c r="A2581">
        <v>293</v>
      </c>
      <c r="B2581">
        <v>8.4</v>
      </c>
    </row>
    <row r="2582" spans="1:2" x14ac:dyDescent="0.45">
      <c r="A2582">
        <v>93</v>
      </c>
      <c r="B2582">
        <v>5.4</v>
      </c>
    </row>
    <row r="2583" spans="1:2" x14ac:dyDescent="0.45">
      <c r="A2583">
        <v>123</v>
      </c>
      <c r="B2583">
        <v>7.8</v>
      </c>
    </row>
    <row r="2584" spans="1:2" x14ac:dyDescent="0.45">
      <c r="A2584">
        <v>119</v>
      </c>
      <c r="B2584">
        <v>7.6</v>
      </c>
    </row>
    <row r="2585" spans="1:2" x14ac:dyDescent="0.45">
      <c r="A2585">
        <v>107</v>
      </c>
      <c r="B2585">
        <v>6.6</v>
      </c>
    </row>
    <row r="2586" spans="1:2" x14ac:dyDescent="0.45">
      <c r="A2586">
        <v>106</v>
      </c>
      <c r="B2586">
        <v>6.4</v>
      </c>
    </row>
    <row r="2587" spans="1:2" x14ac:dyDescent="0.45">
      <c r="A2587">
        <v>109</v>
      </c>
      <c r="B2587">
        <v>7</v>
      </c>
    </row>
    <row r="2588" spans="1:2" x14ac:dyDescent="0.45">
      <c r="A2588">
        <v>81</v>
      </c>
      <c r="B2588">
        <v>5.7</v>
      </c>
    </row>
    <row r="2589" spans="1:2" x14ac:dyDescent="0.45">
      <c r="A2589">
        <v>95</v>
      </c>
      <c r="B2589">
        <v>5.9</v>
      </c>
    </row>
    <row r="2590" spans="1:2" x14ac:dyDescent="0.45">
      <c r="A2590">
        <v>86</v>
      </c>
      <c r="B2590">
        <v>6.3</v>
      </c>
    </row>
    <row r="2591" spans="1:2" x14ac:dyDescent="0.45">
      <c r="A2591">
        <v>113</v>
      </c>
      <c r="B2591">
        <v>6.3</v>
      </c>
    </row>
    <row r="2592" spans="1:2" x14ac:dyDescent="0.45">
      <c r="A2592">
        <v>122</v>
      </c>
      <c r="B2592">
        <v>6.2</v>
      </c>
    </row>
    <row r="2593" spans="1:2" x14ac:dyDescent="0.45">
      <c r="A2593">
        <v>108</v>
      </c>
      <c r="B2593">
        <v>5</v>
      </c>
    </row>
    <row r="2594" spans="1:2" x14ac:dyDescent="0.45">
      <c r="A2594">
        <v>113</v>
      </c>
      <c r="B2594">
        <v>5.3</v>
      </c>
    </row>
    <row r="2595" spans="1:2" x14ac:dyDescent="0.45">
      <c r="A2595">
        <v>110</v>
      </c>
      <c r="B2595">
        <v>7.1</v>
      </c>
    </row>
    <row r="2596" spans="1:2" x14ac:dyDescent="0.45">
      <c r="A2596">
        <v>109</v>
      </c>
      <c r="B2596">
        <v>7</v>
      </c>
    </row>
    <row r="2597" spans="1:2" x14ac:dyDescent="0.45">
      <c r="A2597">
        <v>110</v>
      </c>
      <c r="B2597">
        <v>7</v>
      </c>
    </row>
    <row r="2598" spans="1:2" x14ac:dyDescent="0.45">
      <c r="A2598">
        <v>101</v>
      </c>
      <c r="B2598">
        <v>7.1</v>
      </c>
    </row>
    <row r="2599" spans="1:2" x14ac:dyDescent="0.45">
      <c r="A2599">
        <v>97</v>
      </c>
      <c r="B2599">
        <v>7</v>
      </c>
    </row>
    <row r="2600" spans="1:2" x14ac:dyDescent="0.45">
      <c r="A2600">
        <v>172</v>
      </c>
      <c r="B2600">
        <v>7.7</v>
      </c>
    </row>
    <row r="2601" spans="1:2" x14ac:dyDescent="0.45">
      <c r="A2601">
        <v>104</v>
      </c>
      <c r="B2601">
        <v>7.1</v>
      </c>
    </row>
    <row r="2602" spans="1:2" x14ac:dyDescent="0.45">
      <c r="A2602">
        <v>99</v>
      </c>
      <c r="B2602">
        <v>6.8</v>
      </c>
    </row>
    <row r="2603" spans="1:2" x14ac:dyDescent="0.45">
      <c r="A2603">
        <v>129</v>
      </c>
      <c r="B2603">
        <v>7.5</v>
      </c>
    </row>
    <row r="2604" spans="1:2" x14ac:dyDescent="0.45">
      <c r="A2604">
        <v>91</v>
      </c>
      <c r="B2604">
        <v>6.3</v>
      </c>
    </row>
    <row r="2605" spans="1:2" x14ac:dyDescent="0.45">
      <c r="A2605">
        <v>100</v>
      </c>
      <c r="B2605">
        <v>7.3</v>
      </c>
    </row>
    <row r="2606" spans="1:2" x14ac:dyDescent="0.45">
      <c r="A2606">
        <v>111</v>
      </c>
      <c r="B2606">
        <v>6.8</v>
      </c>
    </row>
    <row r="2607" spans="1:2" x14ac:dyDescent="0.45">
      <c r="A2607">
        <v>114</v>
      </c>
      <c r="B2607">
        <v>7.2</v>
      </c>
    </row>
    <row r="2608" spans="1:2" x14ac:dyDescent="0.45">
      <c r="A2608">
        <v>86</v>
      </c>
      <c r="B2608">
        <v>6.4</v>
      </c>
    </row>
    <row r="2609" spans="1:2" x14ac:dyDescent="0.45">
      <c r="A2609">
        <v>107</v>
      </c>
      <c r="B2609">
        <v>6</v>
      </c>
    </row>
    <row r="2610" spans="1:2" x14ac:dyDescent="0.45">
      <c r="A2610">
        <v>90</v>
      </c>
      <c r="B2610">
        <v>6.4</v>
      </c>
    </row>
    <row r="2611" spans="1:2" x14ac:dyDescent="0.45">
      <c r="A2611">
        <v>120</v>
      </c>
      <c r="B2611">
        <v>7.5</v>
      </c>
    </row>
    <row r="2612" spans="1:2" x14ac:dyDescent="0.45">
      <c r="A2612">
        <v>134</v>
      </c>
      <c r="B2612">
        <v>7.1</v>
      </c>
    </row>
    <row r="2613" spans="1:2" x14ac:dyDescent="0.45">
      <c r="A2613">
        <v>110</v>
      </c>
      <c r="B2613">
        <v>4.5999999999999996</v>
      </c>
    </row>
    <row r="2614" spans="1:2" x14ac:dyDescent="0.45">
      <c r="A2614">
        <v>132</v>
      </c>
      <c r="B2614">
        <v>7.7</v>
      </c>
    </row>
    <row r="2615" spans="1:2" x14ac:dyDescent="0.45">
      <c r="A2615">
        <v>113</v>
      </c>
      <c r="B2615">
        <v>5.6</v>
      </c>
    </row>
    <row r="2616" spans="1:2" x14ac:dyDescent="0.45">
      <c r="A2616">
        <v>111</v>
      </c>
      <c r="B2616">
        <v>7.5</v>
      </c>
    </row>
    <row r="2617" spans="1:2" x14ac:dyDescent="0.45">
      <c r="A2617">
        <v>99</v>
      </c>
      <c r="B2617">
        <v>5.8</v>
      </c>
    </row>
    <row r="2618" spans="1:2" x14ac:dyDescent="0.45">
      <c r="A2618">
        <v>104</v>
      </c>
      <c r="B2618">
        <v>8.3000000000000007</v>
      </c>
    </row>
    <row r="2619" spans="1:2" x14ac:dyDescent="0.45">
      <c r="A2619">
        <v>103</v>
      </c>
      <c r="B2619">
        <v>6.6</v>
      </c>
    </row>
    <row r="2620" spans="1:2" x14ac:dyDescent="0.45">
      <c r="A2620">
        <v>134</v>
      </c>
      <c r="B2620">
        <v>7.5</v>
      </c>
    </row>
    <row r="2621" spans="1:2" x14ac:dyDescent="0.45">
      <c r="A2621">
        <v>106</v>
      </c>
      <c r="B2621">
        <v>7.2</v>
      </c>
    </row>
    <row r="2622" spans="1:2" x14ac:dyDescent="0.45">
      <c r="A2622">
        <v>125</v>
      </c>
      <c r="B2622">
        <v>8.6999999999999993</v>
      </c>
    </row>
    <row r="2623" spans="1:2" x14ac:dyDescent="0.45">
      <c r="A2623">
        <v>109</v>
      </c>
      <c r="B2623">
        <v>6</v>
      </c>
    </row>
    <row r="2624" spans="1:2" x14ac:dyDescent="0.45">
      <c r="A2624">
        <v>200</v>
      </c>
      <c r="B2624">
        <v>8</v>
      </c>
    </row>
    <row r="2625" spans="1:2" x14ac:dyDescent="0.45">
      <c r="A2625">
        <v>112</v>
      </c>
      <c r="B2625">
        <v>4.5</v>
      </c>
    </row>
    <row r="2626" spans="1:2" x14ac:dyDescent="0.45">
      <c r="A2626">
        <v>116</v>
      </c>
      <c r="B2626">
        <v>7.9</v>
      </c>
    </row>
    <row r="2627" spans="1:2" x14ac:dyDescent="0.45">
      <c r="A2627">
        <v>120</v>
      </c>
      <c r="B2627">
        <v>7.5</v>
      </c>
    </row>
    <row r="2628" spans="1:2" x14ac:dyDescent="0.45">
      <c r="A2628">
        <v>107</v>
      </c>
      <c r="B2628">
        <v>6.8</v>
      </c>
    </row>
    <row r="2629" spans="1:2" x14ac:dyDescent="0.45">
      <c r="A2629">
        <v>107</v>
      </c>
      <c r="B2629">
        <v>7.2</v>
      </c>
    </row>
    <row r="2630" spans="1:2" x14ac:dyDescent="0.45">
      <c r="A2630">
        <v>81</v>
      </c>
      <c r="B2630">
        <v>7.1</v>
      </c>
    </row>
    <row r="2631" spans="1:2" x14ac:dyDescent="0.45">
      <c r="A2631">
        <v>101</v>
      </c>
      <c r="B2631">
        <v>7.4</v>
      </c>
    </row>
    <row r="2632" spans="1:2" x14ac:dyDescent="0.45">
      <c r="A2632">
        <v>122</v>
      </c>
      <c r="B2632">
        <v>7.6</v>
      </c>
    </row>
    <row r="2633" spans="1:2" x14ac:dyDescent="0.45">
      <c r="A2633">
        <v>97</v>
      </c>
      <c r="B2633">
        <v>6.9</v>
      </c>
    </row>
    <row r="2634" spans="1:2" x14ac:dyDescent="0.45">
      <c r="A2634">
        <v>92</v>
      </c>
      <c r="B2634">
        <v>6</v>
      </c>
    </row>
    <row r="2635" spans="1:2" x14ac:dyDescent="0.45">
      <c r="A2635">
        <v>110</v>
      </c>
      <c r="B2635">
        <v>7.3</v>
      </c>
    </row>
    <row r="2636" spans="1:2" x14ac:dyDescent="0.45">
      <c r="A2636">
        <v>86</v>
      </c>
      <c r="B2636">
        <v>4.5999999999999996</v>
      </c>
    </row>
    <row r="2637" spans="1:2" x14ac:dyDescent="0.45">
      <c r="A2637">
        <v>91</v>
      </c>
      <c r="B2637">
        <v>6</v>
      </c>
    </row>
    <row r="2638" spans="1:2" x14ac:dyDescent="0.45">
      <c r="A2638">
        <v>100</v>
      </c>
      <c r="B2638">
        <v>5.5</v>
      </c>
    </row>
    <row r="2639" spans="1:2" x14ac:dyDescent="0.45">
      <c r="A2639">
        <v>111</v>
      </c>
      <c r="B2639">
        <v>7.5</v>
      </c>
    </row>
    <row r="2640" spans="1:2" x14ac:dyDescent="0.45">
      <c r="A2640">
        <v>89</v>
      </c>
      <c r="B2640">
        <v>6.3</v>
      </c>
    </row>
    <row r="2641" spans="1:2" x14ac:dyDescent="0.45">
      <c r="A2641">
        <v>84</v>
      </c>
      <c r="B2641">
        <v>5.0999999999999996</v>
      </c>
    </row>
    <row r="2642" spans="1:2" x14ac:dyDescent="0.45">
      <c r="A2642">
        <v>98</v>
      </c>
      <c r="B2642">
        <v>6.8</v>
      </c>
    </row>
    <row r="2643" spans="1:2" x14ac:dyDescent="0.45">
      <c r="A2643">
        <v>95</v>
      </c>
      <c r="B2643">
        <v>5.3</v>
      </c>
    </row>
    <row r="2644" spans="1:2" x14ac:dyDescent="0.45">
      <c r="A2644">
        <v>100</v>
      </c>
      <c r="B2644">
        <v>7.3</v>
      </c>
    </row>
    <row r="2645" spans="1:2" x14ac:dyDescent="0.45">
      <c r="A2645">
        <v>109</v>
      </c>
      <c r="B2645">
        <v>7.3</v>
      </c>
    </row>
    <row r="2646" spans="1:2" x14ac:dyDescent="0.45">
      <c r="A2646">
        <v>118</v>
      </c>
      <c r="B2646">
        <v>7.1</v>
      </c>
    </row>
    <row r="2647" spans="1:2" x14ac:dyDescent="0.45">
      <c r="A2647">
        <v>88</v>
      </c>
      <c r="B2647">
        <v>7.6</v>
      </c>
    </row>
    <row r="2648" spans="1:2" x14ac:dyDescent="0.45">
      <c r="A2648">
        <v>86</v>
      </c>
      <c r="B2648">
        <v>5.3</v>
      </c>
    </row>
    <row r="2649" spans="1:2" x14ac:dyDescent="0.45">
      <c r="A2649">
        <v>118</v>
      </c>
      <c r="B2649">
        <v>7.8</v>
      </c>
    </row>
    <row r="2650" spans="1:2" x14ac:dyDescent="0.45">
      <c r="A2650">
        <v>125</v>
      </c>
      <c r="B2650">
        <v>7.7</v>
      </c>
    </row>
    <row r="2651" spans="1:2" x14ac:dyDescent="0.45">
      <c r="A2651">
        <v>125</v>
      </c>
      <c r="B2651">
        <v>7.7</v>
      </c>
    </row>
    <row r="2652" spans="1:2" x14ac:dyDescent="0.45">
      <c r="A2652">
        <v>94</v>
      </c>
      <c r="B2652">
        <v>5.4</v>
      </c>
    </row>
    <row r="2653" spans="1:2" x14ac:dyDescent="0.45">
      <c r="A2653">
        <v>113</v>
      </c>
      <c r="B2653">
        <v>6.2</v>
      </c>
    </row>
    <row r="2654" spans="1:2" x14ac:dyDescent="0.45">
      <c r="A2654">
        <v>104</v>
      </c>
      <c r="B2654">
        <v>7.4</v>
      </c>
    </row>
    <row r="2655" spans="1:2" x14ac:dyDescent="0.45">
      <c r="A2655">
        <v>95</v>
      </c>
      <c r="B2655">
        <v>6.2</v>
      </c>
    </row>
    <row r="2656" spans="1:2" x14ac:dyDescent="0.45">
      <c r="A2656">
        <v>102</v>
      </c>
      <c r="B2656">
        <v>5.0999999999999996</v>
      </c>
    </row>
    <row r="2657" spans="1:2" x14ac:dyDescent="0.45">
      <c r="A2657">
        <v>104</v>
      </c>
      <c r="B2657">
        <v>6.8</v>
      </c>
    </row>
    <row r="2658" spans="1:2" x14ac:dyDescent="0.45">
      <c r="A2658">
        <v>95</v>
      </c>
      <c r="B2658">
        <v>5.8</v>
      </c>
    </row>
    <row r="2659" spans="1:2" x14ac:dyDescent="0.45">
      <c r="A2659">
        <v>118</v>
      </c>
      <c r="B2659">
        <v>6.4</v>
      </c>
    </row>
    <row r="2660" spans="1:2" x14ac:dyDescent="0.45">
      <c r="A2660">
        <v>193</v>
      </c>
      <c r="B2660">
        <v>6</v>
      </c>
    </row>
    <row r="2661" spans="1:2" x14ac:dyDescent="0.45">
      <c r="A2661">
        <v>97</v>
      </c>
      <c r="B2661">
        <v>6.9</v>
      </c>
    </row>
    <row r="2662" spans="1:2" x14ac:dyDescent="0.45">
      <c r="A2662">
        <v>98</v>
      </c>
      <c r="B2662">
        <v>5.5</v>
      </c>
    </row>
    <row r="2663" spans="1:2" x14ac:dyDescent="0.45">
      <c r="A2663">
        <v>103</v>
      </c>
      <c r="B2663">
        <v>5.4</v>
      </c>
    </row>
    <row r="2664" spans="1:2" x14ac:dyDescent="0.45">
      <c r="A2664">
        <v>161</v>
      </c>
      <c r="B2664">
        <v>8.3000000000000007</v>
      </c>
    </row>
    <row r="2665" spans="1:2" x14ac:dyDescent="0.45">
      <c r="A2665">
        <v>120</v>
      </c>
      <c r="B2665">
        <v>7.9</v>
      </c>
    </row>
    <row r="2666" spans="1:2" x14ac:dyDescent="0.45">
      <c r="A2666">
        <v>97</v>
      </c>
      <c r="B2666">
        <v>6.5</v>
      </c>
    </row>
    <row r="2667" spans="1:2" x14ac:dyDescent="0.45">
      <c r="A2667">
        <v>99</v>
      </c>
      <c r="B2667">
        <v>6.4</v>
      </c>
    </row>
    <row r="2668" spans="1:2" x14ac:dyDescent="0.45">
      <c r="A2668">
        <v>145</v>
      </c>
      <c r="B2668">
        <v>6.6</v>
      </c>
    </row>
    <row r="2669" spans="1:2" x14ac:dyDescent="0.45">
      <c r="A2669">
        <v>126</v>
      </c>
      <c r="B2669">
        <v>8.3000000000000007</v>
      </c>
    </row>
    <row r="2670" spans="1:2" x14ac:dyDescent="0.45">
      <c r="A2670">
        <v>121</v>
      </c>
      <c r="B2670">
        <v>6.2</v>
      </c>
    </row>
    <row r="2671" spans="1:2" x14ac:dyDescent="0.45">
      <c r="A2671">
        <v>117</v>
      </c>
      <c r="B2671">
        <v>6.9</v>
      </c>
    </row>
    <row r="2672" spans="1:2" x14ac:dyDescent="0.45">
      <c r="A2672">
        <v>98</v>
      </c>
      <c r="B2672">
        <v>5.9</v>
      </c>
    </row>
    <row r="2673" spans="1:2" x14ac:dyDescent="0.45">
      <c r="A2673">
        <v>109</v>
      </c>
      <c r="B2673">
        <v>6.1</v>
      </c>
    </row>
    <row r="2674" spans="1:2" x14ac:dyDescent="0.45">
      <c r="A2674">
        <v>95</v>
      </c>
      <c r="B2674">
        <v>5.8</v>
      </c>
    </row>
    <row r="2675" spans="1:2" x14ac:dyDescent="0.45">
      <c r="A2675">
        <v>96</v>
      </c>
      <c r="B2675">
        <v>5.9</v>
      </c>
    </row>
    <row r="2676" spans="1:2" x14ac:dyDescent="0.45">
      <c r="A2676">
        <v>101</v>
      </c>
      <c r="B2676">
        <v>5.5</v>
      </c>
    </row>
    <row r="2677" spans="1:2" x14ac:dyDescent="0.45">
      <c r="A2677">
        <v>107</v>
      </c>
      <c r="B2677">
        <v>5</v>
      </c>
    </row>
    <row r="2678" spans="1:2" x14ac:dyDescent="0.45">
      <c r="A2678">
        <v>119</v>
      </c>
      <c r="B2678">
        <v>7</v>
      </c>
    </row>
    <row r="2679" spans="1:2" x14ac:dyDescent="0.45">
      <c r="A2679">
        <v>100</v>
      </c>
      <c r="B2679">
        <v>6.4</v>
      </c>
    </row>
    <row r="2680" spans="1:2" x14ac:dyDescent="0.45">
      <c r="A2680">
        <v>98</v>
      </c>
      <c r="B2680">
        <v>5.9</v>
      </c>
    </row>
    <row r="2681" spans="1:2" x14ac:dyDescent="0.45">
      <c r="A2681">
        <v>92</v>
      </c>
      <c r="B2681">
        <v>7</v>
      </c>
    </row>
    <row r="2682" spans="1:2" x14ac:dyDescent="0.45">
      <c r="A2682">
        <v>90</v>
      </c>
      <c r="B2682">
        <v>6.1</v>
      </c>
    </row>
    <row r="2683" spans="1:2" x14ac:dyDescent="0.45">
      <c r="A2683">
        <v>90</v>
      </c>
      <c r="B2683">
        <v>6.9</v>
      </c>
    </row>
    <row r="2684" spans="1:2" x14ac:dyDescent="0.45">
      <c r="A2684">
        <v>153</v>
      </c>
      <c r="B2684">
        <v>7.5</v>
      </c>
    </row>
    <row r="2685" spans="1:2" x14ac:dyDescent="0.45">
      <c r="A2685">
        <v>124</v>
      </c>
      <c r="B2685">
        <v>7.3</v>
      </c>
    </row>
    <row r="2686" spans="1:2" x14ac:dyDescent="0.45">
      <c r="A2686">
        <v>82</v>
      </c>
      <c r="B2686">
        <v>6.5</v>
      </c>
    </row>
    <row r="2687" spans="1:2" x14ac:dyDescent="0.45">
      <c r="A2687">
        <v>107</v>
      </c>
      <c r="B2687">
        <v>6.2</v>
      </c>
    </row>
    <row r="2688" spans="1:2" x14ac:dyDescent="0.45">
      <c r="A2688">
        <v>97</v>
      </c>
      <c r="B2688">
        <v>6</v>
      </c>
    </row>
    <row r="2689" spans="1:2" x14ac:dyDescent="0.45">
      <c r="A2689">
        <v>80</v>
      </c>
      <c r="B2689">
        <v>6.3</v>
      </c>
    </row>
    <row r="2690" spans="1:2" x14ac:dyDescent="0.45">
      <c r="A2690">
        <v>85</v>
      </c>
      <c r="B2690">
        <v>5.8</v>
      </c>
    </row>
    <row r="2691" spans="1:2" x14ac:dyDescent="0.45">
      <c r="A2691">
        <v>97</v>
      </c>
      <c r="B2691">
        <v>6.1</v>
      </c>
    </row>
    <row r="2692" spans="1:2" x14ac:dyDescent="0.45">
      <c r="A2692">
        <v>109</v>
      </c>
      <c r="B2692">
        <v>6.9</v>
      </c>
    </row>
    <row r="2693" spans="1:2" x14ac:dyDescent="0.45">
      <c r="A2693">
        <v>140</v>
      </c>
      <c r="B2693">
        <v>5.4</v>
      </c>
    </row>
    <row r="2694" spans="1:2" x14ac:dyDescent="0.45">
      <c r="A2694">
        <v>90</v>
      </c>
      <c r="B2694">
        <v>6.7</v>
      </c>
    </row>
    <row r="2695" spans="1:2" x14ac:dyDescent="0.45">
      <c r="A2695">
        <v>130</v>
      </c>
      <c r="B2695">
        <v>7.4</v>
      </c>
    </row>
    <row r="2696" spans="1:2" x14ac:dyDescent="0.45">
      <c r="A2696">
        <v>98</v>
      </c>
      <c r="B2696">
        <v>5.6</v>
      </c>
    </row>
    <row r="2697" spans="1:2" x14ac:dyDescent="0.45">
      <c r="A2697">
        <v>101</v>
      </c>
      <c r="B2697">
        <v>6.5</v>
      </c>
    </row>
    <row r="2698" spans="1:2" x14ac:dyDescent="0.45">
      <c r="A2698">
        <v>114</v>
      </c>
      <c r="B2698">
        <v>6.5</v>
      </c>
    </row>
    <row r="2699" spans="1:2" x14ac:dyDescent="0.45">
      <c r="A2699">
        <v>100</v>
      </c>
      <c r="B2699">
        <v>5.8</v>
      </c>
    </row>
    <row r="2700" spans="1:2" x14ac:dyDescent="0.45">
      <c r="A2700">
        <v>85</v>
      </c>
      <c r="B2700">
        <v>5</v>
      </c>
    </row>
    <row r="2701" spans="1:2" x14ac:dyDescent="0.45">
      <c r="A2701">
        <v>103</v>
      </c>
      <c r="B2701">
        <v>5.5</v>
      </c>
    </row>
    <row r="2702" spans="1:2" x14ac:dyDescent="0.45">
      <c r="A2702">
        <v>100</v>
      </c>
      <c r="B2702">
        <v>6.5</v>
      </c>
    </row>
    <row r="2703" spans="1:2" x14ac:dyDescent="0.45">
      <c r="A2703">
        <v>114</v>
      </c>
      <c r="B2703">
        <v>7.2</v>
      </c>
    </row>
    <row r="2704" spans="1:2" x14ac:dyDescent="0.45">
      <c r="A2704">
        <v>97</v>
      </c>
      <c r="B2704">
        <v>5.2</v>
      </c>
    </row>
    <row r="2705" spans="1:2" x14ac:dyDescent="0.45">
      <c r="A2705">
        <v>116</v>
      </c>
      <c r="B2705">
        <v>5.7</v>
      </c>
    </row>
    <row r="2706" spans="1:2" x14ac:dyDescent="0.45">
      <c r="A2706">
        <v>96</v>
      </c>
      <c r="B2706">
        <v>4.7</v>
      </c>
    </row>
    <row r="2707" spans="1:2" x14ac:dyDescent="0.45">
      <c r="A2707">
        <v>98</v>
      </c>
      <c r="B2707">
        <v>5.9</v>
      </c>
    </row>
    <row r="2708" spans="1:2" x14ac:dyDescent="0.45">
      <c r="A2708">
        <v>105</v>
      </c>
      <c r="B2708">
        <v>6.8</v>
      </c>
    </row>
    <row r="2709" spans="1:2" x14ac:dyDescent="0.45">
      <c r="A2709">
        <v>123</v>
      </c>
      <c r="B2709">
        <v>5.9</v>
      </c>
    </row>
    <row r="2710" spans="1:2" x14ac:dyDescent="0.45">
      <c r="A2710">
        <v>93</v>
      </c>
      <c r="B2710">
        <v>7.7</v>
      </c>
    </row>
    <row r="2711" spans="1:2" x14ac:dyDescent="0.45">
      <c r="A2711">
        <v>97</v>
      </c>
      <c r="B2711">
        <v>4.4000000000000004</v>
      </c>
    </row>
    <row r="2712" spans="1:2" x14ac:dyDescent="0.45">
      <c r="A2712">
        <v>122</v>
      </c>
      <c r="B2712">
        <v>6.6</v>
      </c>
    </row>
    <row r="2713" spans="1:2" x14ac:dyDescent="0.45">
      <c r="A2713">
        <v>101</v>
      </c>
      <c r="B2713">
        <v>6.7</v>
      </c>
    </row>
    <row r="2714" spans="1:2" x14ac:dyDescent="0.45">
      <c r="A2714">
        <v>100</v>
      </c>
      <c r="B2714">
        <v>5.5</v>
      </c>
    </row>
    <row r="2715" spans="1:2" x14ac:dyDescent="0.45">
      <c r="A2715">
        <v>129</v>
      </c>
      <c r="B2715">
        <v>6.5</v>
      </c>
    </row>
    <row r="2716" spans="1:2" x14ac:dyDescent="0.45">
      <c r="A2716">
        <v>81</v>
      </c>
      <c r="B2716">
        <v>6.2</v>
      </c>
    </row>
    <row r="2717" spans="1:2" x14ac:dyDescent="0.45">
      <c r="A2717">
        <v>96</v>
      </c>
      <c r="B2717">
        <v>7.1</v>
      </c>
    </row>
    <row r="2718" spans="1:2" x14ac:dyDescent="0.45">
      <c r="A2718">
        <v>84</v>
      </c>
      <c r="B2718">
        <v>6.1</v>
      </c>
    </row>
    <row r="2719" spans="1:2" x14ac:dyDescent="0.45">
      <c r="A2719">
        <v>110</v>
      </c>
      <c r="B2719">
        <v>6</v>
      </c>
    </row>
    <row r="2720" spans="1:2" x14ac:dyDescent="0.45">
      <c r="A2720">
        <v>130</v>
      </c>
      <c r="B2720">
        <v>7.4</v>
      </c>
    </row>
    <row r="2721" spans="1:2" x14ac:dyDescent="0.45">
      <c r="A2721">
        <v>84</v>
      </c>
      <c r="B2721">
        <v>5.9</v>
      </c>
    </row>
    <row r="2722" spans="1:2" x14ac:dyDescent="0.45">
      <c r="A2722">
        <v>106</v>
      </c>
      <c r="B2722">
        <v>4.0999999999999996</v>
      </c>
    </row>
    <row r="2723" spans="1:2" x14ac:dyDescent="0.45">
      <c r="A2723">
        <v>76</v>
      </c>
      <c r="B2723">
        <v>5.9</v>
      </c>
    </row>
    <row r="2724" spans="1:2" x14ac:dyDescent="0.45">
      <c r="A2724">
        <v>99</v>
      </c>
      <c r="B2724">
        <v>7</v>
      </c>
    </row>
    <row r="2725" spans="1:2" x14ac:dyDescent="0.45">
      <c r="A2725">
        <v>96</v>
      </c>
      <c r="B2725">
        <v>6.8</v>
      </c>
    </row>
    <row r="2726" spans="1:2" x14ac:dyDescent="0.45">
      <c r="A2726">
        <v>104</v>
      </c>
      <c r="B2726">
        <v>7.4</v>
      </c>
    </row>
    <row r="2727" spans="1:2" x14ac:dyDescent="0.45">
      <c r="A2727">
        <v>108</v>
      </c>
      <c r="B2727">
        <v>7.1</v>
      </c>
    </row>
    <row r="2728" spans="1:2" x14ac:dyDescent="0.45">
      <c r="A2728">
        <v>108</v>
      </c>
      <c r="B2728">
        <v>7</v>
      </c>
    </row>
    <row r="2729" spans="1:2" x14ac:dyDescent="0.45">
      <c r="A2729">
        <v>87</v>
      </c>
      <c r="B2729">
        <v>5.8</v>
      </c>
    </row>
    <row r="2730" spans="1:2" x14ac:dyDescent="0.45">
      <c r="A2730">
        <v>89</v>
      </c>
      <c r="B2730">
        <v>7.8</v>
      </c>
    </row>
    <row r="2731" spans="1:2" x14ac:dyDescent="0.45">
      <c r="A2731">
        <v>97</v>
      </c>
      <c r="B2731">
        <v>6.5</v>
      </c>
    </row>
    <row r="2732" spans="1:2" x14ac:dyDescent="0.45">
      <c r="A2732">
        <v>106</v>
      </c>
      <c r="B2732">
        <v>7</v>
      </c>
    </row>
    <row r="2733" spans="1:2" x14ac:dyDescent="0.45">
      <c r="A2733">
        <v>100</v>
      </c>
      <c r="B2733">
        <v>6.3</v>
      </c>
    </row>
    <row r="2734" spans="1:2" x14ac:dyDescent="0.45">
      <c r="A2734">
        <v>89</v>
      </c>
      <c r="B2734">
        <v>5.3</v>
      </c>
    </row>
    <row r="2735" spans="1:2" x14ac:dyDescent="0.45">
      <c r="A2735">
        <v>95</v>
      </c>
      <c r="B2735">
        <v>5.5</v>
      </c>
    </row>
    <row r="2736" spans="1:2" x14ac:dyDescent="0.45">
      <c r="A2736">
        <v>97</v>
      </c>
      <c r="B2736">
        <v>7.4</v>
      </c>
    </row>
    <row r="2737" spans="1:2" x14ac:dyDescent="0.45">
      <c r="A2737">
        <v>94</v>
      </c>
      <c r="B2737">
        <v>4.3</v>
      </c>
    </row>
    <row r="2738" spans="1:2" x14ac:dyDescent="0.45">
      <c r="A2738">
        <v>95</v>
      </c>
      <c r="B2738">
        <v>5.2</v>
      </c>
    </row>
    <row r="2739" spans="1:2" x14ac:dyDescent="0.45">
      <c r="A2739">
        <v>101</v>
      </c>
      <c r="B2739">
        <v>6.7</v>
      </c>
    </row>
    <row r="2740" spans="1:2" x14ac:dyDescent="0.45">
      <c r="A2740">
        <v>101</v>
      </c>
      <c r="B2740">
        <v>8.6</v>
      </c>
    </row>
    <row r="2741" spans="1:2" x14ac:dyDescent="0.45">
      <c r="A2741">
        <v>82</v>
      </c>
      <c r="B2741">
        <v>6.1</v>
      </c>
    </row>
    <row r="2742" spans="1:2" x14ac:dyDescent="0.45">
      <c r="A2742">
        <v>74</v>
      </c>
      <c r="B2742">
        <v>5.8</v>
      </c>
    </row>
    <row r="2743" spans="1:2" x14ac:dyDescent="0.45">
      <c r="A2743">
        <v>130</v>
      </c>
      <c r="B2743">
        <v>7.7</v>
      </c>
    </row>
    <row r="2744" spans="1:2" x14ac:dyDescent="0.45">
      <c r="A2744">
        <v>112</v>
      </c>
      <c r="B2744">
        <v>8</v>
      </c>
    </row>
    <row r="2745" spans="1:2" x14ac:dyDescent="0.45">
      <c r="A2745">
        <v>96</v>
      </c>
      <c r="B2745">
        <v>5.6</v>
      </c>
    </row>
    <row r="2746" spans="1:2" x14ac:dyDescent="0.45">
      <c r="A2746">
        <v>89</v>
      </c>
      <c r="B2746">
        <v>6.7</v>
      </c>
    </row>
    <row r="2747" spans="1:2" x14ac:dyDescent="0.45">
      <c r="A2747">
        <v>121</v>
      </c>
      <c r="B2747">
        <v>6.6</v>
      </c>
    </row>
    <row r="2748" spans="1:2" x14ac:dyDescent="0.45">
      <c r="A2748">
        <v>85</v>
      </c>
      <c r="B2748">
        <v>4.0999999999999996</v>
      </c>
    </row>
    <row r="2749" spans="1:2" x14ac:dyDescent="0.45">
      <c r="A2749">
        <v>120</v>
      </c>
      <c r="B2749">
        <v>7.3</v>
      </c>
    </row>
    <row r="2750" spans="1:2" x14ac:dyDescent="0.45">
      <c r="A2750">
        <v>106</v>
      </c>
      <c r="B2750">
        <v>7.1</v>
      </c>
    </row>
    <row r="2751" spans="1:2" x14ac:dyDescent="0.45">
      <c r="A2751">
        <v>83</v>
      </c>
      <c r="B2751">
        <v>6.5</v>
      </c>
    </row>
    <row r="2752" spans="1:2" x14ac:dyDescent="0.45">
      <c r="A2752">
        <v>120</v>
      </c>
      <c r="B2752">
        <v>7</v>
      </c>
    </row>
    <row r="2753" spans="1:2" x14ac:dyDescent="0.45">
      <c r="A2753">
        <v>111</v>
      </c>
      <c r="B2753">
        <v>5.5</v>
      </c>
    </row>
    <row r="2754" spans="1:2" x14ac:dyDescent="0.45">
      <c r="A2754">
        <v>100</v>
      </c>
      <c r="B2754">
        <v>6.6</v>
      </c>
    </row>
    <row r="2755" spans="1:2" x14ac:dyDescent="0.45">
      <c r="A2755">
        <v>89</v>
      </c>
      <c r="B2755">
        <v>7.1</v>
      </c>
    </row>
    <row r="2756" spans="1:2" x14ac:dyDescent="0.45">
      <c r="A2756">
        <v>115</v>
      </c>
      <c r="B2756">
        <v>7.9</v>
      </c>
    </row>
    <row r="2757" spans="1:2" x14ac:dyDescent="0.45">
      <c r="A2757">
        <v>135</v>
      </c>
      <c r="B2757">
        <v>7.1</v>
      </c>
    </row>
    <row r="2758" spans="1:2" x14ac:dyDescent="0.45">
      <c r="A2758">
        <v>92</v>
      </c>
      <c r="B2758">
        <v>5.6</v>
      </c>
    </row>
    <row r="2759" spans="1:2" x14ac:dyDescent="0.45">
      <c r="A2759">
        <v>120</v>
      </c>
      <c r="B2759">
        <v>7.3</v>
      </c>
    </row>
    <row r="2760" spans="1:2" x14ac:dyDescent="0.45">
      <c r="A2760">
        <v>135</v>
      </c>
      <c r="B2760">
        <v>6.5</v>
      </c>
    </row>
    <row r="2761" spans="1:2" x14ac:dyDescent="0.45">
      <c r="A2761">
        <v>93</v>
      </c>
      <c r="B2761">
        <v>4.8</v>
      </c>
    </row>
    <row r="2762" spans="1:2" x14ac:dyDescent="0.45">
      <c r="A2762">
        <v>118</v>
      </c>
      <c r="B2762">
        <v>5.2</v>
      </c>
    </row>
    <row r="2763" spans="1:2" x14ac:dyDescent="0.45">
      <c r="A2763">
        <v>97</v>
      </c>
      <c r="B2763">
        <v>6.3</v>
      </c>
    </row>
    <row r="2764" spans="1:2" x14ac:dyDescent="0.45">
      <c r="A2764">
        <v>98</v>
      </c>
      <c r="B2764">
        <v>7.2</v>
      </c>
    </row>
    <row r="2765" spans="1:2" x14ac:dyDescent="0.45">
      <c r="A2765">
        <v>98</v>
      </c>
      <c r="B2765">
        <v>6.8</v>
      </c>
    </row>
    <row r="2766" spans="1:2" x14ac:dyDescent="0.45">
      <c r="A2766">
        <v>101</v>
      </c>
      <c r="B2766">
        <v>5.7</v>
      </c>
    </row>
    <row r="2767" spans="1:2" x14ac:dyDescent="0.45">
      <c r="A2767">
        <v>132</v>
      </c>
      <c r="B2767">
        <v>7.2</v>
      </c>
    </row>
    <row r="2768" spans="1:2" x14ac:dyDescent="0.45">
      <c r="A2768">
        <v>106</v>
      </c>
      <c r="B2768">
        <v>6.9</v>
      </c>
    </row>
    <row r="2769" spans="1:2" x14ac:dyDescent="0.45">
      <c r="A2769">
        <v>87</v>
      </c>
      <c r="B2769">
        <v>6.2</v>
      </c>
    </row>
    <row r="2770" spans="1:2" x14ac:dyDescent="0.45">
      <c r="A2770">
        <v>98</v>
      </c>
      <c r="B2770">
        <v>6.7</v>
      </c>
    </row>
    <row r="2771" spans="1:2" x14ac:dyDescent="0.45">
      <c r="A2771">
        <v>96</v>
      </c>
      <c r="B2771">
        <v>6.5</v>
      </c>
    </row>
    <row r="2772" spans="1:2" x14ac:dyDescent="0.45">
      <c r="A2772">
        <v>104</v>
      </c>
      <c r="B2772">
        <v>7.2</v>
      </c>
    </row>
    <row r="2773" spans="1:2" x14ac:dyDescent="0.45">
      <c r="A2773">
        <v>93</v>
      </c>
      <c r="B2773">
        <v>5.3</v>
      </c>
    </row>
    <row r="2774" spans="1:2" x14ac:dyDescent="0.45">
      <c r="A2774">
        <v>95</v>
      </c>
      <c r="B2774">
        <v>6.7</v>
      </c>
    </row>
    <row r="2775" spans="1:2" x14ac:dyDescent="0.45">
      <c r="A2775">
        <v>107</v>
      </c>
      <c r="B2775">
        <v>5.7</v>
      </c>
    </row>
    <row r="2776" spans="1:2" x14ac:dyDescent="0.45">
      <c r="A2776">
        <v>85</v>
      </c>
      <c r="B2776">
        <v>7.3</v>
      </c>
    </row>
    <row r="2777" spans="1:2" x14ac:dyDescent="0.45">
      <c r="A2777">
        <v>93</v>
      </c>
      <c r="B2777">
        <v>5</v>
      </c>
    </row>
    <row r="2778" spans="1:2" x14ac:dyDescent="0.45">
      <c r="A2778">
        <v>101</v>
      </c>
      <c r="B2778">
        <v>6.6</v>
      </c>
    </row>
    <row r="2779" spans="1:2" x14ac:dyDescent="0.45">
      <c r="A2779">
        <v>103</v>
      </c>
      <c r="B2779">
        <v>6.6</v>
      </c>
    </row>
    <row r="2780" spans="1:2" x14ac:dyDescent="0.45">
      <c r="A2780">
        <v>111</v>
      </c>
      <c r="B2780">
        <v>7.3</v>
      </c>
    </row>
    <row r="2781" spans="1:2" x14ac:dyDescent="0.45">
      <c r="A2781">
        <v>86</v>
      </c>
      <c r="B2781">
        <v>6.2</v>
      </c>
    </row>
    <row r="2782" spans="1:2" x14ac:dyDescent="0.45">
      <c r="A2782">
        <v>90</v>
      </c>
      <c r="B2782">
        <v>6.6</v>
      </c>
    </row>
    <row r="2783" spans="1:2" x14ac:dyDescent="0.45">
      <c r="A2783">
        <v>82</v>
      </c>
      <c r="B2783">
        <v>6.3</v>
      </c>
    </row>
    <row r="2784" spans="1:2" x14ac:dyDescent="0.45">
      <c r="A2784">
        <v>125</v>
      </c>
      <c r="B2784">
        <v>6.2</v>
      </c>
    </row>
    <row r="2785" spans="1:2" x14ac:dyDescent="0.45">
      <c r="A2785">
        <v>91</v>
      </c>
      <c r="B2785">
        <v>5.5</v>
      </c>
    </row>
    <row r="2786" spans="1:2" x14ac:dyDescent="0.45">
      <c r="A2786">
        <v>90</v>
      </c>
      <c r="B2786">
        <v>5.9</v>
      </c>
    </row>
    <row r="2787" spans="1:2" x14ac:dyDescent="0.45">
      <c r="A2787">
        <v>90</v>
      </c>
      <c r="B2787">
        <v>4.7</v>
      </c>
    </row>
    <row r="2788" spans="1:2" x14ac:dyDescent="0.45">
      <c r="A2788">
        <v>104</v>
      </c>
      <c r="B2788">
        <v>6.1</v>
      </c>
    </row>
    <row r="2789" spans="1:2" x14ac:dyDescent="0.45">
      <c r="A2789">
        <v>85</v>
      </c>
      <c r="B2789">
        <v>6.7</v>
      </c>
    </row>
    <row r="2790" spans="1:2" x14ac:dyDescent="0.45">
      <c r="A2790">
        <v>81</v>
      </c>
      <c r="B2790">
        <v>6.9</v>
      </c>
    </row>
    <row r="2791" spans="1:2" x14ac:dyDescent="0.45">
      <c r="A2791">
        <v>135</v>
      </c>
      <c r="B2791">
        <v>7.3</v>
      </c>
    </row>
    <row r="2792" spans="1:2" x14ac:dyDescent="0.45">
      <c r="A2792">
        <v>144</v>
      </c>
      <c r="B2792">
        <v>6.7</v>
      </c>
    </row>
    <row r="2793" spans="1:2" x14ac:dyDescent="0.45">
      <c r="A2793">
        <v>98</v>
      </c>
      <c r="B2793">
        <v>6.1</v>
      </c>
    </row>
    <row r="2794" spans="1:2" x14ac:dyDescent="0.45">
      <c r="A2794">
        <v>117</v>
      </c>
      <c r="B2794">
        <v>6.9</v>
      </c>
    </row>
    <row r="2795" spans="1:2" x14ac:dyDescent="0.45">
      <c r="A2795">
        <v>127</v>
      </c>
      <c r="B2795">
        <v>7.9</v>
      </c>
    </row>
    <row r="2796" spans="1:2" x14ac:dyDescent="0.45">
      <c r="A2796">
        <v>98</v>
      </c>
      <c r="B2796">
        <v>4.5</v>
      </c>
    </row>
    <row r="2797" spans="1:2" x14ac:dyDescent="0.45">
      <c r="A2797">
        <v>197</v>
      </c>
      <c r="B2797">
        <v>7.6</v>
      </c>
    </row>
    <row r="2798" spans="1:2" x14ac:dyDescent="0.45">
      <c r="A2798">
        <v>104</v>
      </c>
      <c r="B2798">
        <v>7.5</v>
      </c>
    </row>
    <row r="2799" spans="1:2" x14ac:dyDescent="0.45">
      <c r="A2799">
        <v>90</v>
      </c>
      <c r="B2799">
        <v>6</v>
      </c>
    </row>
    <row r="2800" spans="1:2" x14ac:dyDescent="0.45">
      <c r="A2800">
        <v>130</v>
      </c>
      <c r="B2800">
        <v>7.1</v>
      </c>
    </row>
    <row r="2801" spans="1:2" x14ac:dyDescent="0.45">
      <c r="A2801">
        <v>176</v>
      </c>
      <c r="B2801">
        <v>6.9</v>
      </c>
    </row>
    <row r="2802" spans="1:2" x14ac:dyDescent="0.45">
      <c r="A2802">
        <v>116</v>
      </c>
      <c r="B2802">
        <v>8.5</v>
      </c>
    </row>
    <row r="2803" spans="1:2" x14ac:dyDescent="0.45">
      <c r="A2803">
        <v>88</v>
      </c>
      <c r="B2803">
        <v>7.5</v>
      </c>
    </row>
    <row r="2804" spans="1:2" x14ac:dyDescent="0.45">
      <c r="A2804">
        <v>106</v>
      </c>
      <c r="B2804">
        <v>6.6</v>
      </c>
    </row>
    <row r="2805" spans="1:2" x14ac:dyDescent="0.45">
      <c r="A2805">
        <v>181</v>
      </c>
      <c r="B2805">
        <v>8</v>
      </c>
    </row>
    <row r="2806" spans="1:2" x14ac:dyDescent="0.45">
      <c r="A2806">
        <v>130</v>
      </c>
      <c r="B2806">
        <v>7</v>
      </c>
    </row>
    <row r="2807" spans="1:2" x14ac:dyDescent="0.45">
      <c r="A2807">
        <v>123</v>
      </c>
      <c r="B2807">
        <v>6.8</v>
      </c>
    </row>
    <row r="2808" spans="1:2" x14ac:dyDescent="0.45">
      <c r="A2808">
        <v>120</v>
      </c>
      <c r="B2808">
        <v>6.7</v>
      </c>
    </row>
    <row r="2809" spans="1:2" x14ac:dyDescent="0.45">
      <c r="A2809">
        <v>87</v>
      </c>
      <c r="B2809">
        <v>6.5</v>
      </c>
    </row>
    <row r="2810" spans="1:2" x14ac:dyDescent="0.45">
      <c r="A2810">
        <v>123</v>
      </c>
      <c r="B2810">
        <v>8</v>
      </c>
    </row>
    <row r="2811" spans="1:2" x14ac:dyDescent="0.45">
      <c r="A2811">
        <v>103</v>
      </c>
      <c r="B2811">
        <v>6.5</v>
      </c>
    </row>
    <row r="2812" spans="1:2" x14ac:dyDescent="0.45">
      <c r="A2812">
        <v>91</v>
      </c>
      <c r="B2812">
        <v>4.9000000000000004</v>
      </c>
    </row>
    <row r="2813" spans="1:2" x14ac:dyDescent="0.45">
      <c r="A2813">
        <v>88</v>
      </c>
      <c r="B2813">
        <v>7.1</v>
      </c>
    </row>
    <row r="2814" spans="1:2" x14ac:dyDescent="0.45">
      <c r="A2814">
        <v>126</v>
      </c>
      <c r="B2814">
        <v>7</v>
      </c>
    </row>
    <row r="2815" spans="1:2" x14ac:dyDescent="0.45">
      <c r="A2815">
        <v>120</v>
      </c>
      <c r="B2815">
        <v>7</v>
      </c>
    </row>
    <row r="2816" spans="1:2" x14ac:dyDescent="0.45">
      <c r="A2816">
        <v>94</v>
      </c>
      <c r="B2816">
        <v>4.5</v>
      </c>
    </row>
    <row r="2817" spans="1:2" x14ac:dyDescent="0.45">
      <c r="A2817">
        <v>137</v>
      </c>
      <c r="B2817">
        <v>7.7</v>
      </c>
    </row>
    <row r="2818" spans="1:2" x14ac:dyDescent="0.45">
      <c r="A2818">
        <v>119</v>
      </c>
      <c r="B2818">
        <v>6.7</v>
      </c>
    </row>
    <row r="2819" spans="1:2" x14ac:dyDescent="0.45">
      <c r="A2819">
        <v>99</v>
      </c>
      <c r="B2819">
        <v>7</v>
      </c>
    </row>
    <row r="2820" spans="1:2" x14ac:dyDescent="0.45">
      <c r="A2820">
        <v>79</v>
      </c>
      <c r="B2820">
        <v>6.5</v>
      </c>
    </row>
    <row r="2821" spans="1:2" x14ac:dyDescent="0.45">
      <c r="A2821">
        <v>95</v>
      </c>
      <c r="B2821">
        <v>6.2</v>
      </c>
    </row>
    <row r="2822" spans="1:2" x14ac:dyDescent="0.45">
      <c r="A2822">
        <v>103</v>
      </c>
      <c r="B2822">
        <v>5.7</v>
      </c>
    </row>
    <row r="2823" spans="1:2" x14ac:dyDescent="0.45">
      <c r="A2823">
        <v>92</v>
      </c>
      <c r="B2823">
        <v>6.4</v>
      </c>
    </row>
    <row r="2824" spans="1:2" x14ac:dyDescent="0.45">
      <c r="A2824">
        <v>84</v>
      </c>
      <c r="B2824">
        <v>5.4</v>
      </c>
    </row>
    <row r="2825" spans="1:2" x14ac:dyDescent="0.45">
      <c r="A2825">
        <v>300</v>
      </c>
      <c r="B2825">
        <v>6.6</v>
      </c>
    </row>
    <row r="2826" spans="1:2" x14ac:dyDescent="0.45">
      <c r="A2826">
        <v>120</v>
      </c>
      <c r="B2826">
        <v>6.1</v>
      </c>
    </row>
    <row r="2827" spans="1:2" x14ac:dyDescent="0.45">
      <c r="A2827">
        <v>121</v>
      </c>
      <c r="B2827">
        <v>7.6</v>
      </c>
    </row>
    <row r="2828" spans="1:2" x14ac:dyDescent="0.45">
      <c r="A2828">
        <v>97</v>
      </c>
      <c r="B2828">
        <v>6.2</v>
      </c>
    </row>
    <row r="2829" spans="1:2" x14ac:dyDescent="0.45">
      <c r="A2829">
        <v>86</v>
      </c>
      <c r="B2829">
        <v>6.6</v>
      </c>
    </row>
    <row r="2830" spans="1:2" x14ac:dyDescent="0.45">
      <c r="A2830">
        <v>45</v>
      </c>
      <c r="B2830">
        <v>7.3</v>
      </c>
    </row>
    <row r="2831" spans="1:2" x14ac:dyDescent="0.45">
      <c r="A2831">
        <v>97</v>
      </c>
      <c r="B2831">
        <v>4.2</v>
      </c>
    </row>
    <row r="2832" spans="1:2" x14ac:dyDescent="0.45">
      <c r="A2832">
        <v>93</v>
      </c>
      <c r="B2832">
        <v>6.5</v>
      </c>
    </row>
    <row r="2833" spans="1:2" x14ac:dyDescent="0.45">
      <c r="A2833">
        <v>84</v>
      </c>
      <c r="B2833">
        <v>6.5</v>
      </c>
    </row>
    <row r="2834" spans="1:2" x14ac:dyDescent="0.45">
      <c r="A2834">
        <v>96</v>
      </c>
      <c r="B2834">
        <v>5.7</v>
      </c>
    </row>
    <row r="2835" spans="1:2" x14ac:dyDescent="0.45">
      <c r="A2835">
        <v>112</v>
      </c>
      <c r="B2835">
        <v>7.3</v>
      </c>
    </row>
    <row r="2836" spans="1:2" x14ac:dyDescent="0.45">
      <c r="A2836">
        <v>125</v>
      </c>
      <c r="B2836">
        <v>6.9</v>
      </c>
    </row>
    <row r="2837" spans="1:2" x14ac:dyDescent="0.45">
      <c r="A2837">
        <v>96</v>
      </c>
      <c r="B2837">
        <v>5</v>
      </c>
    </row>
    <row r="2838" spans="1:2" x14ac:dyDescent="0.45">
      <c r="A2838">
        <v>103</v>
      </c>
      <c r="B2838">
        <v>7.3</v>
      </c>
    </row>
    <row r="2839" spans="1:2" x14ac:dyDescent="0.45">
      <c r="A2839">
        <v>101</v>
      </c>
      <c r="B2839">
        <v>6.5</v>
      </c>
    </row>
    <row r="2840" spans="1:2" x14ac:dyDescent="0.45">
      <c r="A2840">
        <v>119</v>
      </c>
      <c r="B2840">
        <v>7</v>
      </c>
    </row>
    <row r="2841" spans="1:2" x14ac:dyDescent="0.45">
      <c r="A2841">
        <v>128</v>
      </c>
      <c r="B2841">
        <v>8</v>
      </c>
    </row>
    <row r="2842" spans="1:2" x14ac:dyDescent="0.45">
      <c r="A2842">
        <v>106</v>
      </c>
      <c r="B2842">
        <v>6.9</v>
      </c>
    </row>
    <row r="2843" spans="1:2" x14ac:dyDescent="0.45">
      <c r="A2843">
        <v>126</v>
      </c>
      <c r="B2843">
        <v>7.1</v>
      </c>
    </row>
    <row r="2844" spans="1:2" x14ac:dyDescent="0.45">
      <c r="A2844">
        <v>150</v>
      </c>
      <c r="B2844">
        <v>6.7</v>
      </c>
    </row>
    <row r="2845" spans="1:2" x14ac:dyDescent="0.45">
      <c r="A2845">
        <v>178</v>
      </c>
      <c r="B2845">
        <v>8.9</v>
      </c>
    </row>
    <row r="2846" spans="1:2" x14ac:dyDescent="0.45">
      <c r="A2846">
        <v>117</v>
      </c>
      <c r="B2846">
        <v>7.9</v>
      </c>
    </row>
    <row r="2847" spans="1:2" x14ac:dyDescent="0.45">
      <c r="A2847">
        <v>119</v>
      </c>
      <c r="B2847">
        <v>5.6</v>
      </c>
    </row>
    <row r="2848" spans="1:2" x14ac:dyDescent="0.45">
      <c r="A2848">
        <v>174</v>
      </c>
      <c r="B2848">
        <v>8</v>
      </c>
    </row>
    <row r="2849" spans="1:2" x14ac:dyDescent="0.45">
      <c r="A2849">
        <v>111</v>
      </c>
      <c r="B2849">
        <v>6.2</v>
      </c>
    </row>
    <row r="2850" spans="1:2" x14ac:dyDescent="0.45">
      <c r="A2850">
        <v>101</v>
      </c>
      <c r="B2850">
        <v>7.9</v>
      </c>
    </row>
    <row r="2851" spans="1:2" x14ac:dyDescent="0.45">
      <c r="A2851">
        <v>89</v>
      </c>
      <c r="B2851">
        <v>8.1</v>
      </c>
    </row>
    <row r="2852" spans="1:2" x14ac:dyDescent="0.45">
      <c r="A2852">
        <v>113</v>
      </c>
      <c r="B2852">
        <v>7.6</v>
      </c>
    </row>
    <row r="2853" spans="1:2" x14ac:dyDescent="0.45">
      <c r="A2853">
        <v>112</v>
      </c>
      <c r="B2853">
        <v>7.6</v>
      </c>
    </row>
    <row r="2854" spans="1:2" x14ac:dyDescent="0.45">
      <c r="A2854">
        <v>109</v>
      </c>
      <c r="B2854">
        <v>6.5</v>
      </c>
    </row>
    <row r="2855" spans="1:2" x14ac:dyDescent="0.45">
      <c r="A2855">
        <v>108</v>
      </c>
      <c r="B2855">
        <v>5.6</v>
      </c>
    </row>
    <row r="2856" spans="1:2" x14ac:dyDescent="0.45">
      <c r="A2856">
        <v>100</v>
      </c>
      <c r="B2856">
        <v>7.7</v>
      </c>
    </row>
    <row r="2857" spans="1:2" x14ac:dyDescent="0.45">
      <c r="A2857">
        <v>90</v>
      </c>
      <c r="B2857">
        <v>5.2</v>
      </c>
    </row>
    <row r="2858" spans="1:2" x14ac:dyDescent="0.45">
      <c r="A2858">
        <v>94</v>
      </c>
      <c r="B2858">
        <v>6.1</v>
      </c>
    </row>
    <row r="2859" spans="1:2" x14ac:dyDescent="0.45">
      <c r="A2859">
        <v>111</v>
      </c>
      <c r="B2859">
        <v>7.4</v>
      </c>
    </row>
    <row r="2860" spans="1:2" x14ac:dyDescent="0.45">
      <c r="A2860">
        <v>142</v>
      </c>
      <c r="B2860">
        <v>6.8</v>
      </c>
    </row>
    <row r="2861" spans="1:2" x14ac:dyDescent="0.45">
      <c r="A2861">
        <v>107</v>
      </c>
      <c r="B2861">
        <v>6.4</v>
      </c>
    </row>
    <row r="2862" spans="1:2" x14ac:dyDescent="0.45">
      <c r="A2862">
        <v>91</v>
      </c>
      <c r="B2862">
        <v>5.7</v>
      </c>
    </row>
    <row r="2863" spans="1:2" x14ac:dyDescent="0.45">
      <c r="A2863">
        <v>82</v>
      </c>
      <c r="B2863">
        <v>6.7</v>
      </c>
    </row>
    <row r="2864" spans="1:2" x14ac:dyDescent="0.45">
      <c r="A2864">
        <v>97</v>
      </c>
      <c r="B2864">
        <v>5.6</v>
      </c>
    </row>
    <row r="2865" spans="1:2" x14ac:dyDescent="0.45">
      <c r="A2865">
        <v>102</v>
      </c>
      <c r="B2865">
        <v>7.6</v>
      </c>
    </row>
    <row r="2866" spans="1:2" x14ac:dyDescent="0.45">
      <c r="A2866">
        <v>93</v>
      </c>
      <c r="B2866">
        <v>6.5</v>
      </c>
    </row>
    <row r="2867" spans="1:2" x14ac:dyDescent="0.45">
      <c r="A2867">
        <v>138</v>
      </c>
      <c r="B2867">
        <v>6.3</v>
      </c>
    </row>
    <row r="2868" spans="1:2" x14ac:dyDescent="0.45">
      <c r="A2868">
        <v>93</v>
      </c>
      <c r="B2868">
        <v>7.1</v>
      </c>
    </row>
    <row r="2869" spans="1:2" x14ac:dyDescent="0.45">
      <c r="A2869">
        <v>92</v>
      </c>
      <c r="B2869">
        <v>7.1</v>
      </c>
    </row>
    <row r="2870" spans="1:2" x14ac:dyDescent="0.45">
      <c r="A2870">
        <v>92</v>
      </c>
      <c r="B2870">
        <v>6.9</v>
      </c>
    </row>
    <row r="2871" spans="1:2" x14ac:dyDescent="0.45">
      <c r="A2871">
        <v>104</v>
      </c>
      <c r="B2871">
        <v>5.4</v>
      </c>
    </row>
    <row r="2872" spans="1:2" x14ac:dyDescent="0.45">
      <c r="A2872">
        <v>89</v>
      </c>
      <c r="B2872">
        <v>5.0999999999999996</v>
      </c>
    </row>
    <row r="2873" spans="1:2" x14ac:dyDescent="0.45">
      <c r="A2873">
        <v>92</v>
      </c>
      <c r="B2873">
        <v>5.3</v>
      </c>
    </row>
    <row r="2874" spans="1:2" x14ac:dyDescent="0.45">
      <c r="A2874">
        <v>90</v>
      </c>
      <c r="B2874">
        <v>7.3</v>
      </c>
    </row>
    <row r="2875" spans="1:2" x14ac:dyDescent="0.45">
      <c r="A2875">
        <v>129</v>
      </c>
      <c r="B2875">
        <v>7.3</v>
      </c>
    </row>
    <row r="2876" spans="1:2" x14ac:dyDescent="0.45">
      <c r="A2876">
        <v>111</v>
      </c>
      <c r="B2876">
        <v>7.1</v>
      </c>
    </row>
    <row r="2877" spans="1:2" x14ac:dyDescent="0.45">
      <c r="A2877">
        <v>79</v>
      </c>
      <c r="B2877">
        <v>6</v>
      </c>
    </row>
    <row r="2878" spans="1:2" x14ac:dyDescent="0.45">
      <c r="A2878">
        <v>104</v>
      </c>
      <c r="B2878">
        <v>6.6</v>
      </c>
    </row>
    <row r="2879" spans="1:2" x14ac:dyDescent="0.45">
      <c r="A2879">
        <v>101</v>
      </c>
      <c r="B2879">
        <v>7.2</v>
      </c>
    </row>
    <row r="2880" spans="1:2" x14ac:dyDescent="0.45">
      <c r="A2880">
        <v>113</v>
      </c>
      <c r="B2880">
        <v>7.2</v>
      </c>
    </row>
    <row r="2881" spans="1:2" x14ac:dyDescent="0.45">
      <c r="A2881">
        <v>92</v>
      </c>
      <c r="B2881">
        <v>6.9</v>
      </c>
    </row>
    <row r="2882" spans="1:2" x14ac:dyDescent="0.45">
      <c r="A2882">
        <v>106</v>
      </c>
      <c r="B2882">
        <v>6.8</v>
      </c>
    </row>
    <row r="2883" spans="1:2" x14ac:dyDescent="0.45">
      <c r="A2883">
        <v>75</v>
      </c>
      <c r="B2883">
        <v>7.7</v>
      </c>
    </row>
    <row r="2884" spans="1:2" x14ac:dyDescent="0.45">
      <c r="A2884">
        <v>104</v>
      </c>
      <c r="B2884">
        <v>7.4</v>
      </c>
    </row>
    <row r="2885" spans="1:2" x14ac:dyDescent="0.45">
      <c r="A2885">
        <v>108</v>
      </c>
      <c r="B2885">
        <v>6.5</v>
      </c>
    </row>
    <row r="2886" spans="1:2" x14ac:dyDescent="0.45">
      <c r="A2886">
        <v>99</v>
      </c>
      <c r="B2886">
        <v>6.4</v>
      </c>
    </row>
    <row r="2887" spans="1:2" x14ac:dyDescent="0.45">
      <c r="A2887">
        <v>109</v>
      </c>
      <c r="B2887">
        <v>5.6</v>
      </c>
    </row>
    <row r="2888" spans="1:2" x14ac:dyDescent="0.45">
      <c r="A2888">
        <v>93</v>
      </c>
      <c r="B2888">
        <v>6.8</v>
      </c>
    </row>
    <row r="2889" spans="1:2" x14ac:dyDescent="0.45">
      <c r="A2889">
        <v>99</v>
      </c>
      <c r="B2889">
        <v>5.5</v>
      </c>
    </row>
    <row r="2890" spans="1:2" x14ac:dyDescent="0.45">
      <c r="A2890">
        <v>98</v>
      </c>
      <c r="B2890">
        <v>6.9</v>
      </c>
    </row>
    <row r="2891" spans="1:2" x14ac:dyDescent="0.45">
      <c r="A2891">
        <v>95</v>
      </c>
      <c r="B2891">
        <v>6</v>
      </c>
    </row>
    <row r="2892" spans="1:2" x14ac:dyDescent="0.45">
      <c r="A2892">
        <v>107</v>
      </c>
      <c r="B2892">
        <v>6.4</v>
      </c>
    </row>
    <row r="2893" spans="1:2" x14ac:dyDescent="0.45">
      <c r="A2893">
        <v>102</v>
      </c>
      <c r="B2893">
        <v>6.6</v>
      </c>
    </row>
    <row r="2894" spans="1:2" x14ac:dyDescent="0.45">
      <c r="A2894">
        <v>97</v>
      </c>
      <c r="B2894">
        <v>5.3</v>
      </c>
    </row>
    <row r="2895" spans="1:2" x14ac:dyDescent="0.45">
      <c r="A2895">
        <v>124</v>
      </c>
      <c r="B2895">
        <v>8.1</v>
      </c>
    </row>
    <row r="2896" spans="1:2" x14ac:dyDescent="0.45">
      <c r="A2896">
        <v>90</v>
      </c>
      <c r="B2896">
        <v>6.9</v>
      </c>
    </row>
    <row r="2897" spans="1:2" x14ac:dyDescent="0.45">
      <c r="A2897">
        <v>90</v>
      </c>
      <c r="B2897">
        <v>6.5</v>
      </c>
    </row>
    <row r="2898" spans="1:2" x14ac:dyDescent="0.45">
      <c r="A2898">
        <v>99</v>
      </c>
      <c r="B2898">
        <v>7.4</v>
      </c>
    </row>
    <row r="2899" spans="1:2" x14ac:dyDescent="0.45">
      <c r="A2899">
        <v>115</v>
      </c>
      <c r="B2899">
        <v>6.9</v>
      </c>
    </row>
    <row r="2900" spans="1:2" x14ac:dyDescent="0.45">
      <c r="A2900">
        <v>89</v>
      </c>
      <c r="B2900">
        <v>6.7</v>
      </c>
    </row>
    <row r="2901" spans="1:2" x14ac:dyDescent="0.45">
      <c r="A2901">
        <v>92</v>
      </c>
      <c r="B2901">
        <v>7.6</v>
      </c>
    </row>
    <row r="2902" spans="1:2" x14ac:dyDescent="0.45">
      <c r="A2902">
        <v>94</v>
      </c>
      <c r="B2902">
        <v>5.4</v>
      </c>
    </row>
    <row r="2903" spans="1:2" x14ac:dyDescent="0.45">
      <c r="A2903">
        <v>100</v>
      </c>
      <c r="B2903">
        <v>7.3</v>
      </c>
    </row>
    <row r="2904" spans="1:2" x14ac:dyDescent="0.45">
      <c r="A2904">
        <v>109</v>
      </c>
      <c r="B2904">
        <v>6</v>
      </c>
    </row>
    <row r="2905" spans="1:2" x14ac:dyDescent="0.45">
      <c r="A2905">
        <v>105</v>
      </c>
      <c r="B2905">
        <v>7.2</v>
      </c>
    </row>
    <row r="2906" spans="1:2" x14ac:dyDescent="0.45">
      <c r="A2906">
        <v>102</v>
      </c>
      <c r="B2906">
        <v>6</v>
      </c>
    </row>
    <row r="2907" spans="1:2" x14ac:dyDescent="0.45">
      <c r="A2907">
        <v>118</v>
      </c>
      <c r="B2907">
        <v>6.9</v>
      </c>
    </row>
    <row r="2908" spans="1:2" x14ac:dyDescent="0.45">
      <c r="A2908">
        <v>92</v>
      </c>
      <c r="B2908">
        <v>6.2</v>
      </c>
    </row>
    <row r="2909" spans="1:2" x14ac:dyDescent="0.45">
      <c r="A2909">
        <v>103</v>
      </c>
      <c r="B2909">
        <v>6.9</v>
      </c>
    </row>
    <row r="2910" spans="1:2" x14ac:dyDescent="0.45">
      <c r="A2910">
        <v>93</v>
      </c>
      <c r="B2910">
        <v>6.3</v>
      </c>
    </row>
    <row r="2911" spans="1:2" x14ac:dyDescent="0.45">
      <c r="A2911">
        <v>113</v>
      </c>
      <c r="B2911">
        <v>6.7</v>
      </c>
    </row>
    <row r="2912" spans="1:2" x14ac:dyDescent="0.45">
      <c r="A2912">
        <v>153</v>
      </c>
      <c r="B2912">
        <v>5.4</v>
      </c>
    </row>
    <row r="2913" spans="1:2" x14ac:dyDescent="0.45">
      <c r="A2913">
        <v>89</v>
      </c>
      <c r="B2913">
        <v>8</v>
      </c>
    </row>
    <row r="2914" spans="1:2" x14ac:dyDescent="0.45">
      <c r="A2914">
        <v>118</v>
      </c>
      <c r="B2914">
        <v>7</v>
      </c>
    </row>
    <row r="2915" spans="1:2" x14ac:dyDescent="0.45">
      <c r="A2915">
        <v>97</v>
      </c>
      <c r="B2915">
        <v>7.2</v>
      </c>
    </row>
    <row r="2916" spans="1:2" x14ac:dyDescent="0.45">
      <c r="A2916">
        <v>96</v>
      </c>
      <c r="B2916">
        <v>7.5</v>
      </c>
    </row>
    <row r="2917" spans="1:2" x14ac:dyDescent="0.45">
      <c r="A2917">
        <v>120</v>
      </c>
      <c r="B2917">
        <v>6.7</v>
      </c>
    </row>
    <row r="2918" spans="1:2" x14ac:dyDescent="0.45">
      <c r="A2918">
        <v>95</v>
      </c>
      <c r="B2918">
        <v>6.1</v>
      </c>
    </row>
    <row r="2919" spans="1:2" x14ac:dyDescent="0.45">
      <c r="A2919">
        <v>95</v>
      </c>
      <c r="B2919">
        <v>7.7</v>
      </c>
    </row>
    <row r="2920" spans="1:2" x14ac:dyDescent="0.45">
      <c r="A2920">
        <v>121</v>
      </c>
      <c r="B2920">
        <v>7.6</v>
      </c>
    </row>
    <row r="2921" spans="1:2" x14ac:dyDescent="0.45">
      <c r="A2921">
        <v>110</v>
      </c>
      <c r="B2921">
        <v>6.1</v>
      </c>
    </row>
    <row r="2922" spans="1:2" x14ac:dyDescent="0.45">
      <c r="A2922">
        <v>96</v>
      </c>
      <c r="B2922">
        <v>4.9000000000000004</v>
      </c>
    </row>
    <row r="2923" spans="1:2" x14ac:dyDescent="0.45">
      <c r="A2923">
        <v>121</v>
      </c>
      <c r="B2923">
        <v>6.8</v>
      </c>
    </row>
    <row r="2924" spans="1:2" x14ac:dyDescent="0.45">
      <c r="A2924">
        <v>95</v>
      </c>
      <c r="B2924">
        <v>7</v>
      </c>
    </row>
    <row r="2925" spans="1:2" x14ac:dyDescent="0.45">
      <c r="A2925">
        <v>112</v>
      </c>
      <c r="B2925">
        <v>5.7</v>
      </c>
    </row>
    <row r="2926" spans="1:2" x14ac:dyDescent="0.45">
      <c r="A2926">
        <v>93</v>
      </c>
      <c r="B2926">
        <v>7.5</v>
      </c>
    </row>
    <row r="2927" spans="1:2" x14ac:dyDescent="0.45">
      <c r="A2927">
        <v>110</v>
      </c>
      <c r="B2927">
        <v>7.4</v>
      </c>
    </row>
    <row r="2928" spans="1:2" x14ac:dyDescent="0.45">
      <c r="A2928">
        <v>104</v>
      </c>
      <c r="B2928">
        <v>7.2</v>
      </c>
    </row>
    <row r="2929" spans="1:2" x14ac:dyDescent="0.45">
      <c r="A2929">
        <v>119</v>
      </c>
      <c r="B2929">
        <v>6.8</v>
      </c>
    </row>
    <row r="2930" spans="1:2" x14ac:dyDescent="0.45">
      <c r="A2930">
        <v>125</v>
      </c>
      <c r="B2930">
        <v>6.8</v>
      </c>
    </row>
    <row r="2931" spans="1:2" x14ac:dyDescent="0.45">
      <c r="A2931">
        <v>96</v>
      </c>
      <c r="B2931">
        <v>5.2</v>
      </c>
    </row>
    <row r="2932" spans="1:2" x14ac:dyDescent="0.45">
      <c r="A2932">
        <v>100</v>
      </c>
      <c r="B2932">
        <v>7.2</v>
      </c>
    </row>
    <row r="2933" spans="1:2" x14ac:dyDescent="0.45">
      <c r="A2933">
        <v>89</v>
      </c>
      <c r="B2933">
        <v>4</v>
      </c>
    </row>
    <row r="2934" spans="1:2" x14ac:dyDescent="0.45">
      <c r="A2934">
        <v>92</v>
      </c>
      <c r="B2934">
        <v>6.8</v>
      </c>
    </row>
    <row r="2935" spans="1:2" x14ac:dyDescent="0.45">
      <c r="A2935">
        <v>109</v>
      </c>
      <c r="B2935">
        <v>6.9</v>
      </c>
    </row>
    <row r="2936" spans="1:2" x14ac:dyDescent="0.45">
      <c r="A2936">
        <v>103</v>
      </c>
      <c r="B2936">
        <v>7.3</v>
      </c>
    </row>
    <row r="2937" spans="1:2" x14ac:dyDescent="0.45">
      <c r="A2937">
        <v>95</v>
      </c>
      <c r="B2937">
        <v>6.1</v>
      </c>
    </row>
    <row r="2938" spans="1:2" x14ac:dyDescent="0.45">
      <c r="A2938">
        <v>105</v>
      </c>
      <c r="B2938">
        <v>6</v>
      </c>
    </row>
    <row r="2939" spans="1:2" x14ac:dyDescent="0.45">
      <c r="A2939">
        <v>106</v>
      </c>
      <c r="B2939">
        <v>7</v>
      </c>
    </row>
    <row r="2940" spans="1:2" x14ac:dyDescent="0.45">
      <c r="A2940">
        <v>100</v>
      </c>
      <c r="B2940">
        <v>7.1</v>
      </c>
    </row>
    <row r="2941" spans="1:2" x14ac:dyDescent="0.45">
      <c r="A2941">
        <v>103</v>
      </c>
      <c r="B2941">
        <v>6.2</v>
      </c>
    </row>
    <row r="2942" spans="1:2" x14ac:dyDescent="0.45">
      <c r="A2942">
        <v>116</v>
      </c>
      <c r="B2942">
        <v>6.9</v>
      </c>
    </row>
    <row r="2943" spans="1:2" x14ac:dyDescent="0.45">
      <c r="A2943">
        <v>99</v>
      </c>
      <c r="B2943">
        <v>7.6</v>
      </c>
    </row>
    <row r="2944" spans="1:2" x14ac:dyDescent="0.45">
      <c r="A2944">
        <v>164</v>
      </c>
      <c r="B2944">
        <v>7.6</v>
      </c>
    </row>
    <row r="2945" spans="1:2" x14ac:dyDescent="0.45">
      <c r="A2945">
        <v>96</v>
      </c>
      <c r="B2945">
        <v>6.4</v>
      </c>
    </row>
    <row r="2946" spans="1:2" x14ac:dyDescent="0.45">
      <c r="A2946">
        <v>122</v>
      </c>
      <c r="B2946">
        <v>6.2</v>
      </c>
    </row>
    <row r="2947" spans="1:2" x14ac:dyDescent="0.45">
      <c r="A2947">
        <v>94</v>
      </c>
      <c r="B2947">
        <v>7.5</v>
      </c>
    </row>
    <row r="2948" spans="1:2" x14ac:dyDescent="0.45">
      <c r="A2948">
        <v>96</v>
      </c>
      <c r="B2948">
        <v>6.2</v>
      </c>
    </row>
    <row r="2949" spans="1:2" x14ac:dyDescent="0.45">
      <c r="A2949">
        <v>113</v>
      </c>
      <c r="B2949">
        <v>6.5</v>
      </c>
    </row>
    <row r="2950" spans="1:2" x14ac:dyDescent="0.45">
      <c r="A2950">
        <v>192</v>
      </c>
      <c r="B2950">
        <v>7.9</v>
      </c>
    </row>
    <row r="2951" spans="1:2" x14ac:dyDescent="0.45">
      <c r="A2951">
        <v>99</v>
      </c>
      <c r="B2951">
        <v>6.8</v>
      </c>
    </row>
    <row r="2952" spans="1:2" x14ac:dyDescent="0.45">
      <c r="A2952">
        <v>91</v>
      </c>
      <c r="B2952">
        <v>6.3</v>
      </c>
    </row>
    <row r="2953" spans="1:2" x14ac:dyDescent="0.45">
      <c r="A2953">
        <v>100</v>
      </c>
      <c r="B2953">
        <v>6.3</v>
      </c>
    </row>
    <row r="2954" spans="1:2" x14ac:dyDescent="0.45">
      <c r="A2954">
        <v>105</v>
      </c>
      <c r="B2954">
        <v>6.6</v>
      </c>
    </row>
    <row r="2955" spans="1:2" x14ac:dyDescent="0.45">
      <c r="A2955">
        <v>99</v>
      </c>
      <c r="B2955">
        <v>6.4</v>
      </c>
    </row>
    <row r="2956" spans="1:2" x14ac:dyDescent="0.45">
      <c r="A2956">
        <v>112</v>
      </c>
      <c r="B2956">
        <v>7.5</v>
      </c>
    </row>
    <row r="2957" spans="1:2" x14ac:dyDescent="0.45">
      <c r="A2957">
        <v>99</v>
      </c>
      <c r="B2957">
        <v>6.5</v>
      </c>
    </row>
    <row r="2958" spans="1:2" x14ac:dyDescent="0.45">
      <c r="A2958">
        <v>125</v>
      </c>
      <c r="B2958">
        <v>7.2</v>
      </c>
    </row>
    <row r="2959" spans="1:2" x14ac:dyDescent="0.45">
      <c r="A2959">
        <v>107</v>
      </c>
      <c r="B2959">
        <v>6.3</v>
      </c>
    </row>
    <row r="2960" spans="1:2" x14ac:dyDescent="0.45">
      <c r="A2960">
        <v>107</v>
      </c>
      <c r="B2960">
        <v>7</v>
      </c>
    </row>
    <row r="2961" spans="1:2" x14ac:dyDescent="0.45">
      <c r="A2961">
        <v>97</v>
      </c>
      <c r="B2961">
        <v>6.3</v>
      </c>
    </row>
    <row r="2962" spans="1:2" x14ac:dyDescent="0.45">
      <c r="A2962">
        <v>106</v>
      </c>
      <c r="B2962">
        <v>7.1</v>
      </c>
    </row>
    <row r="2963" spans="1:2" x14ac:dyDescent="0.45">
      <c r="A2963">
        <v>103</v>
      </c>
      <c r="B2963">
        <v>6.2</v>
      </c>
    </row>
    <row r="2964" spans="1:2" x14ac:dyDescent="0.45">
      <c r="A2964">
        <v>96</v>
      </c>
      <c r="B2964">
        <v>6.7</v>
      </c>
    </row>
    <row r="2965" spans="1:2" x14ac:dyDescent="0.45">
      <c r="A2965">
        <v>103</v>
      </c>
      <c r="B2965">
        <v>6.5</v>
      </c>
    </row>
    <row r="2966" spans="1:2" x14ac:dyDescent="0.45">
      <c r="A2966">
        <v>108</v>
      </c>
      <c r="B2966">
        <v>5.9</v>
      </c>
    </row>
    <row r="2967" spans="1:2" x14ac:dyDescent="0.45">
      <c r="A2967">
        <v>118</v>
      </c>
      <c r="B2967">
        <v>6</v>
      </c>
    </row>
    <row r="2968" spans="1:2" x14ac:dyDescent="0.45">
      <c r="A2968">
        <v>97</v>
      </c>
      <c r="B2968">
        <v>6.9</v>
      </c>
    </row>
    <row r="2969" spans="1:2" x14ac:dyDescent="0.45">
      <c r="A2969">
        <v>115</v>
      </c>
      <c r="B2969">
        <v>7.3</v>
      </c>
    </row>
    <row r="2970" spans="1:2" x14ac:dyDescent="0.45">
      <c r="A2970">
        <v>102</v>
      </c>
      <c r="B2970">
        <v>7.7</v>
      </c>
    </row>
    <row r="2971" spans="1:2" x14ac:dyDescent="0.45">
      <c r="A2971">
        <v>125</v>
      </c>
      <c r="B2971">
        <v>7.3</v>
      </c>
    </row>
    <row r="2972" spans="1:2" x14ac:dyDescent="0.45">
      <c r="A2972">
        <v>108</v>
      </c>
      <c r="B2972">
        <v>7</v>
      </c>
    </row>
    <row r="2973" spans="1:2" x14ac:dyDescent="0.45">
      <c r="A2973">
        <v>101</v>
      </c>
      <c r="B2973">
        <v>6.4</v>
      </c>
    </row>
    <row r="2974" spans="1:2" x14ac:dyDescent="0.45">
      <c r="A2974">
        <v>101</v>
      </c>
      <c r="B2974">
        <v>5.6</v>
      </c>
    </row>
    <row r="2975" spans="1:2" x14ac:dyDescent="0.45">
      <c r="A2975">
        <v>139</v>
      </c>
      <c r="B2975">
        <v>8.1999999999999993</v>
      </c>
    </row>
    <row r="2976" spans="1:2" x14ac:dyDescent="0.45">
      <c r="A2976">
        <v>125</v>
      </c>
      <c r="B2976">
        <v>6.5</v>
      </c>
    </row>
    <row r="2977" spans="1:2" x14ac:dyDescent="0.45">
      <c r="A2977">
        <v>115</v>
      </c>
      <c r="B2977">
        <v>8.1</v>
      </c>
    </row>
    <row r="2978" spans="1:2" x14ac:dyDescent="0.45">
      <c r="A2978">
        <v>99</v>
      </c>
      <c r="B2978">
        <v>5.4</v>
      </c>
    </row>
    <row r="2979" spans="1:2" x14ac:dyDescent="0.45">
      <c r="A2979">
        <v>88</v>
      </c>
      <c r="B2979">
        <v>6.3</v>
      </c>
    </row>
    <row r="2980" spans="1:2" x14ac:dyDescent="0.45">
      <c r="A2980">
        <v>112</v>
      </c>
      <c r="B2980">
        <v>7.8</v>
      </c>
    </row>
    <row r="2981" spans="1:2" x14ac:dyDescent="0.45">
      <c r="A2981">
        <v>108</v>
      </c>
      <c r="B2981">
        <v>6.8</v>
      </c>
    </row>
    <row r="2982" spans="1:2" x14ac:dyDescent="0.45">
      <c r="A2982">
        <v>104</v>
      </c>
      <c r="B2982">
        <v>7.1</v>
      </c>
    </row>
    <row r="2983" spans="1:2" x14ac:dyDescent="0.45">
      <c r="A2983">
        <v>108</v>
      </c>
      <c r="B2983">
        <v>6.2</v>
      </c>
    </row>
    <row r="2984" spans="1:2" x14ac:dyDescent="0.45">
      <c r="A2984">
        <v>102</v>
      </c>
      <c r="B2984">
        <v>7.3</v>
      </c>
    </row>
    <row r="2985" spans="1:2" x14ac:dyDescent="0.45">
      <c r="A2985">
        <v>88</v>
      </c>
      <c r="B2985">
        <v>5.9</v>
      </c>
    </row>
    <row r="2986" spans="1:2" x14ac:dyDescent="0.45">
      <c r="A2986">
        <v>141</v>
      </c>
      <c r="B2986">
        <v>7.7</v>
      </c>
    </row>
    <row r="2987" spans="1:2" x14ac:dyDescent="0.45">
      <c r="A2987">
        <v>101</v>
      </c>
      <c r="B2987">
        <v>7.3</v>
      </c>
    </row>
    <row r="2988" spans="1:2" x14ac:dyDescent="0.45">
      <c r="A2988">
        <v>105</v>
      </c>
      <c r="B2988">
        <v>7.4</v>
      </c>
    </row>
    <row r="2989" spans="1:2" x14ac:dyDescent="0.45">
      <c r="A2989">
        <v>100</v>
      </c>
      <c r="B2989">
        <v>6.6</v>
      </c>
    </row>
    <row r="2990" spans="1:2" x14ac:dyDescent="0.45">
      <c r="A2990">
        <v>116</v>
      </c>
      <c r="B2990">
        <v>6.9</v>
      </c>
    </row>
    <row r="2991" spans="1:2" x14ac:dyDescent="0.45">
      <c r="A2991">
        <v>97</v>
      </c>
      <c r="B2991">
        <v>6.8</v>
      </c>
    </row>
    <row r="2992" spans="1:2" x14ac:dyDescent="0.45">
      <c r="A2992">
        <v>106</v>
      </c>
      <c r="B2992">
        <v>7.3</v>
      </c>
    </row>
    <row r="2993" spans="1:2" x14ac:dyDescent="0.45">
      <c r="A2993">
        <v>105</v>
      </c>
      <c r="B2993">
        <v>7.2</v>
      </c>
    </row>
    <row r="2994" spans="1:2" x14ac:dyDescent="0.45">
      <c r="A2994">
        <v>122</v>
      </c>
      <c r="B2994">
        <v>7.7</v>
      </c>
    </row>
    <row r="2995" spans="1:2" x14ac:dyDescent="0.45">
      <c r="A2995">
        <v>107</v>
      </c>
      <c r="B2995">
        <v>8.1</v>
      </c>
    </row>
    <row r="2996" spans="1:2" x14ac:dyDescent="0.45">
      <c r="A2996">
        <v>121</v>
      </c>
      <c r="B2996">
        <v>7.7</v>
      </c>
    </row>
    <row r="2997" spans="1:2" x14ac:dyDescent="0.45">
      <c r="A2997">
        <v>98</v>
      </c>
      <c r="B2997">
        <v>7.6</v>
      </c>
    </row>
    <row r="2998" spans="1:2" x14ac:dyDescent="0.45">
      <c r="A2998">
        <v>123</v>
      </c>
      <c r="B2998">
        <v>7.2</v>
      </c>
    </row>
    <row r="2999" spans="1:2" x14ac:dyDescent="0.45">
      <c r="A2999">
        <v>110</v>
      </c>
      <c r="B2999">
        <v>7.2</v>
      </c>
    </row>
    <row r="3000" spans="1:2" x14ac:dyDescent="0.45">
      <c r="A3000">
        <v>120</v>
      </c>
      <c r="B3000">
        <v>8.1</v>
      </c>
    </row>
    <row r="3001" spans="1:2" x14ac:dyDescent="0.45">
      <c r="A3001">
        <v>122</v>
      </c>
      <c r="B3001">
        <v>7.5</v>
      </c>
    </row>
    <row r="3002" spans="1:2" x14ac:dyDescent="0.45">
      <c r="A3002">
        <v>110</v>
      </c>
      <c r="B3002">
        <v>8.1</v>
      </c>
    </row>
    <row r="3003" spans="1:2" x14ac:dyDescent="0.45">
      <c r="A3003">
        <v>139</v>
      </c>
      <c r="B3003">
        <v>7.8</v>
      </c>
    </row>
    <row r="3004" spans="1:2" x14ac:dyDescent="0.45">
      <c r="A3004">
        <v>124</v>
      </c>
      <c r="B3004">
        <v>7.8</v>
      </c>
    </row>
    <row r="3005" spans="1:2" x14ac:dyDescent="0.45">
      <c r="A3005">
        <v>152</v>
      </c>
      <c r="B3005">
        <v>7.6</v>
      </c>
    </row>
    <row r="3006" spans="1:2" x14ac:dyDescent="0.45">
      <c r="A3006">
        <v>98</v>
      </c>
      <c r="B3006">
        <v>7.4</v>
      </c>
    </row>
    <row r="3007" spans="1:2" x14ac:dyDescent="0.45">
      <c r="A3007">
        <v>106</v>
      </c>
      <c r="B3007">
        <v>6.3</v>
      </c>
    </row>
    <row r="3008" spans="1:2" x14ac:dyDescent="0.45">
      <c r="A3008">
        <v>106</v>
      </c>
      <c r="B3008">
        <v>6.9</v>
      </c>
    </row>
    <row r="3009" spans="1:2" x14ac:dyDescent="0.45">
      <c r="A3009">
        <v>106</v>
      </c>
      <c r="B3009">
        <v>8.6</v>
      </c>
    </row>
    <row r="3010" spans="1:2" x14ac:dyDescent="0.45">
      <c r="A3010">
        <v>89</v>
      </c>
      <c r="B3010">
        <v>5.0999999999999996</v>
      </c>
    </row>
    <row r="3011" spans="1:2" x14ac:dyDescent="0.45">
      <c r="A3011">
        <v>94</v>
      </c>
      <c r="B3011">
        <v>6.4</v>
      </c>
    </row>
    <row r="3012" spans="1:2" x14ac:dyDescent="0.45">
      <c r="A3012">
        <v>109</v>
      </c>
      <c r="B3012">
        <v>7.9</v>
      </c>
    </row>
    <row r="3013" spans="1:2" x14ac:dyDescent="0.45">
      <c r="A3013">
        <v>144</v>
      </c>
      <c r="B3013">
        <v>6.9</v>
      </c>
    </row>
    <row r="3014" spans="1:2" x14ac:dyDescent="0.45">
      <c r="A3014">
        <v>90</v>
      </c>
      <c r="B3014">
        <v>7.5</v>
      </c>
    </row>
    <row r="3015" spans="1:2" x14ac:dyDescent="0.45">
      <c r="A3015">
        <v>106</v>
      </c>
      <c r="B3015">
        <v>7.2</v>
      </c>
    </row>
    <row r="3016" spans="1:2" x14ac:dyDescent="0.45">
      <c r="A3016">
        <v>121</v>
      </c>
      <c r="B3016">
        <v>5.8</v>
      </c>
    </row>
    <row r="3017" spans="1:2" x14ac:dyDescent="0.45">
      <c r="A3017">
        <v>104</v>
      </c>
      <c r="B3017">
        <v>6.2</v>
      </c>
    </row>
    <row r="3018" spans="1:2" x14ac:dyDescent="0.45">
      <c r="A3018">
        <v>99</v>
      </c>
      <c r="B3018">
        <v>6.8</v>
      </c>
    </row>
    <row r="3019" spans="1:2" x14ac:dyDescent="0.45">
      <c r="A3019">
        <v>98</v>
      </c>
      <c r="B3019">
        <v>6.1</v>
      </c>
    </row>
    <row r="3020" spans="1:2" x14ac:dyDescent="0.45">
      <c r="A3020">
        <v>121</v>
      </c>
      <c r="B3020">
        <v>7.7</v>
      </c>
    </row>
    <row r="3021" spans="1:2" x14ac:dyDescent="0.45">
      <c r="A3021">
        <v>96</v>
      </c>
      <c r="B3021">
        <v>5.2</v>
      </c>
    </row>
    <row r="3022" spans="1:2" x14ac:dyDescent="0.45">
      <c r="A3022">
        <v>99</v>
      </c>
      <c r="B3022">
        <v>6.8</v>
      </c>
    </row>
    <row r="3023" spans="1:2" x14ac:dyDescent="0.45">
      <c r="A3023">
        <v>42</v>
      </c>
      <c r="B3023">
        <v>6.5</v>
      </c>
    </row>
    <row r="3024" spans="1:2" x14ac:dyDescent="0.45">
      <c r="A3024">
        <v>122</v>
      </c>
      <c r="B3024">
        <v>7</v>
      </c>
    </row>
    <row r="3025" spans="1:2" x14ac:dyDescent="0.45">
      <c r="A3025">
        <v>101</v>
      </c>
      <c r="B3025">
        <v>5.9</v>
      </c>
    </row>
    <row r="3026" spans="1:2" x14ac:dyDescent="0.45">
      <c r="A3026">
        <v>102</v>
      </c>
      <c r="B3026">
        <v>7.1</v>
      </c>
    </row>
    <row r="3027" spans="1:2" x14ac:dyDescent="0.45">
      <c r="A3027">
        <v>84</v>
      </c>
      <c r="B3027">
        <v>5.5</v>
      </c>
    </row>
    <row r="3028" spans="1:2" x14ac:dyDescent="0.45">
      <c r="A3028">
        <v>104</v>
      </c>
      <c r="B3028">
        <v>7.4</v>
      </c>
    </row>
    <row r="3029" spans="1:2" x14ac:dyDescent="0.45">
      <c r="A3029">
        <v>96</v>
      </c>
      <c r="B3029">
        <v>7.3</v>
      </c>
    </row>
    <row r="3030" spans="1:2" x14ac:dyDescent="0.45">
      <c r="A3030">
        <v>94</v>
      </c>
      <c r="B3030">
        <v>4.5999999999999996</v>
      </c>
    </row>
    <row r="3031" spans="1:2" x14ac:dyDescent="0.45">
      <c r="A3031">
        <v>90</v>
      </c>
      <c r="B3031">
        <v>7.2</v>
      </c>
    </row>
    <row r="3032" spans="1:2" x14ac:dyDescent="0.45">
      <c r="A3032">
        <v>90</v>
      </c>
      <c r="B3032">
        <v>5.0999999999999996</v>
      </c>
    </row>
    <row r="3033" spans="1:2" x14ac:dyDescent="0.45">
      <c r="A3033">
        <v>106</v>
      </c>
      <c r="B3033">
        <v>6.7</v>
      </c>
    </row>
    <row r="3034" spans="1:2" x14ac:dyDescent="0.45">
      <c r="A3034">
        <v>96</v>
      </c>
      <c r="B3034">
        <v>5.3</v>
      </c>
    </row>
    <row r="3035" spans="1:2" x14ac:dyDescent="0.45">
      <c r="A3035">
        <v>95</v>
      </c>
      <c r="B3035">
        <v>7.8</v>
      </c>
    </row>
    <row r="3036" spans="1:2" x14ac:dyDescent="0.45">
      <c r="A3036">
        <v>99</v>
      </c>
      <c r="B3036">
        <v>6.7</v>
      </c>
    </row>
    <row r="3037" spans="1:2" x14ac:dyDescent="0.45">
      <c r="A3037">
        <v>99</v>
      </c>
      <c r="B3037">
        <v>7.2</v>
      </c>
    </row>
    <row r="3038" spans="1:2" x14ac:dyDescent="0.45">
      <c r="A3038">
        <v>95</v>
      </c>
      <c r="B3038">
        <v>5.8</v>
      </c>
    </row>
    <row r="3039" spans="1:2" x14ac:dyDescent="0.45">
      <c r="A3039">
        <v>99</v>
      </c>
      <c r="B3039">
        <v>7</v>
      </c>
    </row>
    <row r="3040" spans="1:2" x14ac:dyDescent="0.45">
      <c r="A3040">
        <v>90</v>
      </c>
      <c r="B3040">
        <v>5.7</v>
      </c>
    </row>
    <row r="3041" spans="1:2" x14ac:dyDescent="0.45">
      <c r="A3041">
        <v>96</v>
      </c>
      <c r="B3041">
        <v>6.7</v>
      </c>
    </row>
    <row r="3042" spans="1:2" x14ac:dyDescent="0.45">
      <c r="A3042">
        <v>104</v>
      </c>
      <c r="B3042">
        <v>6.1</v>
      </c>
    </row>
    <row r="3043" spans="1:2" x14ac:dyDescent="0.45">
      <c r="A3043">
        <v>97</v>
      </c>
      <c r="B3043">
        <v>6.2</v>
      </c>
    </row>
    <row r="3044" spans="1:2" x14ac:dyDescent="0.45">
      <c r="A3044">
        <v>107</v>
      </c>
      <c r="B3044">
        <v>6.2</v>
      </c>
    </row>
    <row r="3045" spans="1:2" x14ac:dyDescent="0.45">
      <c r="A3045">
        <v>85</v>
      </c>
      <c r="B3045">
        <v>4.7</v>
      </c>
    </row>
    <row r="3046" spans="1:2" x14ac:dyDescent="0.45">
      <c r="A3046">
        <v>95</v>
      </c>
      <c r="B3046">
        <v>6.3</v>
      </c>
    </row>
    <row r="3047" spans="1:2" x14ac:dyDescent="0.45">
      <c r="A3047">
        <v>111</v>
      </c>
      <c r="B3047">
        <v>7.3</v>
      </c>
    </row>
    <row r="3048" spans="1:2" x14ac:dyDescent="0.45">
      <c r="A3048">
        <v>86</v>
      </c>
      <c r="B3048">
        <v>5.8</v>
      </c>
    </row>
    <row r="3049" spans="1:2" x14ac:dyDescent="0.45">
      <c r="A3049">
        <v>103</v>
      </c>
      <c r="B3049">
        <v>7.1</v>
      </c>
    </row>
    <row r="3050" spans="1:2" x14ac:dyDescent="0.45">
      <c r="A3050">
        <v>111</v>
      </c>
      <c r="B3050">
        <v>7.1</v>
      </c>
    </row>
    <row r="3051" spans="1:2" x14ac:dyDescent="0.45">
      <c r="A3051">
        <v>112</v>
      </c>
      <c r="B3051">
        <v>6.7</v>
      </c>
    </row>
    <row r="3052" spans="1:2" x14ac:dyDescent="0.45">
      <c r="A3052">
        <v>141</v>
      </c>
      <c r="B3052">
        <v>6.9</v>
      </c>
    </row>
    <row r="3053" spans="1:2" x14ac:dyDescent="0.45">
      <c r="A3053">
        <v>85</v>
      </c>
      <c r="B3053">
        <v>6.6</v>
      </c>
    </row>
    <row r="3054" spans="1:2" x14ac:dyDescent="0.45">
      <c r="A3054">
        <v>129</v>
      </c>
      <c r="B3054">
        <v>8.3000000000000007</v>
      </c>
    </row>
    <row r="3055" spans="1:2" x14ac:dyDescent="0.45">
      <c r="A3055">
        <v>125</v>
      </c>
      <c r="B3055">
        <v>7.2</v>
      </c>
    </row>
    <row r="3056" spans="1:2" x14ac:dyDescent="0.45">
      <c r="A3056">
        <v>116</v>
      </c>
      <c r="B3056">
        <v>5.6</v>
      </c>
    </row>
    <row r="3057" spans="1:2" x14ac:dyDescent="0.45">
      <c r="A3057">
        <v>105</v>
      </c>
      <c r="B3057">
        <v>7.7</v>
      </c>
    </row>
    <row r="3058" spans="1:2" x14ac:dyDescent="0.45">
      <c r="A3058">
        <v>90</v>
      </c>
      <c r="B3058">
        <v>6.6</v>
      </c>
    </row>
    <row r="3059" spans="1:2" x14ac:dyDescent="0.45">
      <c r="A3059">
        <v>111</v>
      </c>
      <c r="B3059">
        <v>7.4</v>
      </c>
    </row>
    <row r="3060" spans="1:2" x14ac:dyDescent="0.45">
      <c r="A3060">
        <v>91</v>
      </c>
      <c r="B3060">
        <v>7.1</v>
      </c>
    </row>
    <row r="3061" spans="1:2" x14ac:dyDescent="0.45">
      <c r="A3061">
        <v>97</v>
      </c>
      <c r="B3061">
        <v>7.9</v>
      </c>
    </row>
    <row r="3062" spans="1:2" x14ac:dyDescent="0.45">
      <c r="A3062">
        <v>92</v>
      </c>
      <c r="B3062">
        <v>6.7</v>
      </c>
    </row>
    <row r="3063" spans="1:2" x14ac:dyDescent="0.45">
      <c r="A3063">
        <v>104</v>
      </c>
      <c r="B3063">
        <v>6.6</v>
      </c>
    </row>
    <row r="3064" spans="1:2" x14ac:dyDescent="0.45">
      <c r="A3064">
        <v>120</v>
      </c>
      <c r="B3064">
        <v>7.9</v>
      </c>
    </row>
    <row r="3065" spans="1:2" x14ac:dyDescent="0.45">
      <c r="A3065">
        <v>99</v>
      </c>
      <c r="B3065">
        <v>4.9000000000000004</v>
      </c>
    </row>
    <row r="3066" spans="1:2" x14ac:dyDescent="0.45">
      <c r="A3066">
        <v>93</v>
      </c>
      <c r="B3066">
        <v>7.2</v>
      </c>
    </row>
    <row r="3067" spans="1:2" x14ac:dyDescent="0.45">
      <c r="A3067">
        <v>99</v>
      </c>
      <c r="B3067">
        <v>6.1</v>
      </c>
    </row>
    <row r="3068" spans="1:2" x14ac:dyDescent="0.45">
      <c r="A3068">
        <v>96</v>
      </c>
      <c r="B3068">
        <v>5.3</v>
      </c>
    </row>
    <row r="3069" spans="1:2" x14ac:dyDescent="0.45">
      <c r="A3069">
        <v>96</v>
      </c>
      <c r="B3069">
        <v>5</v>
      </c>
    </row>
    <row r="3070" spans="1:2" x14ac:dyDescent="0.45">
      <c r="A3070">
        <v>100</v>
      </c>
      <c r="B3070">
        <v>7.6</v>
      </c>
    </row>
    <row r="3071" spans="1:2" x14ac:dyDescent="0.45">
      <c r="A3071">
        <v>98</v>
      </c>
      <c r="B3071">
        <v>7.6</v>
      </c>
    </row>
    <row r="3072" spans="1:2" x14ac:dyDescent="0.45">
      <c r="A3072">
        <v>106</v>
      </c>
      <c r="B3072">
        <v>6.6</v>
      </c>
    </row>
    <row r="3073" spans="1:2" x14ac:dyDescent="0.45">
      <c r="A3073">
        <v>95</v>
      </c>
      <c r="B3073">
        <v>6.6</v>
      </c>
    </row>
    <row r="3074" spans="1:2" x14ac:dyDescent="0.45">
      <c r="A3074">
        <v>104</v>
      </c>
      <c r="B3074">
        <v>7.3</v>
      </c>
    </row>
    <row r="3075" spans="1:2" x14ac:dyDescent="0.45">
      <c r="A3075">
        <v>87</v>
      </c>
      <c r="B3075">
        <v>6.6</v>
      </c>
    </row>
    <row r="3076" spans="1:2" x14ac:dyDescent="0.45">
      <c r="A3076">
        <v>81</v>
      </c>
      <c r="B3076">
        <v>6.9</v>
      </c>
    </row>
    <row r="3077" spans="1:2" x14ac:dyDescent="0.45">
      <c r="A3077">
        <v>94</v>
      </c>
      <c r="B3077">
        <v>5.8</v>
      </c>
    </row>
    <row r="3078" spans="1:2" x14ac:dyDescent="0.45">
      <c r="A3078">
        <v>89</v>
      </c>
      <c r="B3078">
        <v>4.4000000000000004</v>
      </c>
    </row>
    <row r="3079" spans="1:2" x14ac:dyDescent="0.45">
      <c r="A3079">
        <v>88</v>
      </c>
      <c r="B3079">
        <v>6.6</v>
      </c>
    </row>
    <row r="3080" spans="1:2" x14ac:dyDescent="0.45">
      <c r="A3080">
        <v>115</v>
      </c>
      <c r="B3080">
        <v>7.6</v>
      </c>
    </row>
    <row r="3081" spans="1:2" x14ac:dyDescent="0.45">
      <c r="A3081">
        <v>96</v>
      </c>
      <c r="B3081">
        <v>4.5999999999999996</v>
      </c>
    </row>
    <row r="3082" spans="1:2" x14ac:dyDescent="0.45">
      <c r="A3082">
        <v>135</v>
      </c>
      <c r="B3082">
        <v>6.8</v>
      </c>
    </row>
    <row r="3083" spans="1:2" x14ac:dyDescent="0.45">
      <c r="A3083">
        <v>93</v>
      </c>
      <c r="B3083">
        <v>4.9000000000000004</v>
      </c>
    </row>
    <row r="3084" spans="1:2" x14ac:dyDescent="0.45">
      <c r="A3084">
        <v>109</v>
      </c>
      <c r="B3084">
        <v>7.3</v>
      </c>
    </row>
    <row r="3085" spans="1:2" x14ac:dyDescent="0.45">
      <c r="A3085">
        <v>101</v>
      </c>
      <c r="B3085">
        <v>5</v>
      </c>
    </row>
    <row r="3086" spans="1:2" x14ac:dyDescent="0.45">
      <c r="A3086">
        <v>117</v>
      </c>
      <c r="B3086">
        <v>8</v>
      </c>
    </row>
    <row r="3087" spans="1:2" x14ac:dyDescent="0.45">
      <c r="A3087">
        <v>83</v>
      </c>
      <c r="B3087">
        <v>5.2</v>
      </c>
    </row>
    <row r="3088" spans="1:2" x14ac:dyDescent="0.45">
      <c r="A3088">
        <v>113</v>
      </c>
      <c r="B3088">
        <v>8.5</v>
      </c>
    </row>
    <row r="3089" spans="1:2" x14ac:dyDescent="0.45">
      <c r="A3089">
        <v>104</v>
      </c>
      <c r="B3089">
        <v>6.5</v>
      </c>
    </row>
    <row r="3090" spans="1:2" x14ac:dyDescent="0.45">
      <c r="A3090">
        <v>97</v>
      </c>
      <c r="B3090">
        <v>7.4</v>
      </c>
    </row>
    <row r="3091" spans="1:2" x14ac:dyDescent="0.45">
      <c r="A3091">
        <v>110</v>
      </c>
      <c r="B3091">
        <v>7.7</v>
      </c>
    </row>
    <row r="3092" spans="1:2" x14ac:dyDescent="0.45">
      <c r="A3092">
        <v>103</v>
      </c>
      <c r="B3092">
        <v>7.4</v>
      </c>
    </row>
    <row r="3093" spans="1:2" x14ac:dyDescent="0.45">
      <c r="A3093">
        <v>94</v>
      </c>
      <c r="B3093">
        <v>5.0999999999999996</v>
      </c>
    </row>
    <row r="3094" spans="1:2" x14ac:dyDescent="0.45">
      <c r="A3094">
        <v>77</v>
      </c>
      <c r="B3094">
        <v>5</v>
      </c>
    </row>
    <row r="3095" spans="1:2" x14ac:dyDescent="0.45">
      <c r="A3095">
        <v>134</v>
      </c>
      <c r="B3095">
        <v>7.2</v>
      </c>
    </row>
    <row r="3096" spans="1:2" x14ac:dyDescent="0.45">
      <c r="A3096">
        <v>90</v>
      </c>
      <c r="B3096">
        <v>6.4</v>
      </c>
    </row>
    <row r="3097" spans="1:2" x14ac:dyDescent="0.45">
      <c r="A3097">
        <v>104</v>
      </c>
      <c r="B3097">
        <v>5.6</v>
      </c>
    </row>
    <row r="3098" spans="1:2" x14ac:dyDescent="0.45">
      <c r="A3098">
        <v>93</v>
      </c>
      <c r="B3098">
        <v>6.1</v>
      </c>
    </row>
    <row r="3099" spans="1:2" x14ac:dyDescent="0.45">
      <c r="A3099">
        <v>106</v>
      </c>
      <c r="B3099">
        <v>5.2</v>
      </c>
    </row>
    <row r="3100" spans="1:2" x14ac:dyDescent="0.45">
      <c r="A3100">
        <v>109</v>
      </c>
      <c r="B3100">
        <v>7.3</v>
      </c>
    </row>
    <row r="3101" spans="1:2" x14ac:dyDescent="0.45">
      <c r="A3101">
        <v>101</v>
      </c>
      <c r="B3101">
        <v>7.5</v>
      </c>
    </row>
    <row r="3102" spans="1:2" x14ac:dyDescent="0.45">
      <c r="A3102">
        <v>100</v>
      </c>
      <c r="B3102">
        <v>4.5</v>
      </c>
    </row>
    <row r="3103" spans="1:2" x14ac:dyDescent="0.45">
      <c r="A3103">
        <v>95</v>
      </c>
      <c r="B3103">
        <v>6.6</v>
      </c>
    </row>
    <row r="3104" spans="1:2" x14ac:dyDescent="0.45">
      <c r="A3104">
        <v>94</v>
      </c>
      <c r="B3104">
        <v>5.3</v>
      </c>
    </row>
    <row r="3105" spans="1:2" x14ac:dyDescent="0.45">
      <c r="A3105">
        <v>93</v>
      </c>
      <c r="B3105">
        <v>4.9000000000000004</v>
      </c>
    </row>
    <row r="3106" spans="1:2" x14ac:dyDescent="0.45">
      <c r="A3106">
        <v>106</v>
      </c>
      <c r="B3106">
        <v>7.7</v>
      </c>
    </row>
    <row r="3107" spans="1:2" x14ac:dyDescent="0.45">
      <c r="A3107">
        <v>99</v>
      </c>
      <c r="B3107">
        <v>8</v>
      </c>
    </row>
    <row r="3108" spans="1:2" x14ac:dyDescent="0.45">
      <c r="A3108">
        <v>135</v>
      </c>
      <c r="B3108">
        <v>7.6</v>
      </c>
    </row>
    <row r="3109" spans="1:2" x14ac:dyDescent="0.45">
      <c r="A3109">
        <v>88</v>
      </c>
      <c r="B3109">
        <v>5.9</v>
      </c>
    </row>
    <row r="3110" spans="1:2" x14ac:dyDescent="0.45">
      <c r="A3110">
        <v>89</v>
      </c>
      <c r="B3110">
        <v>6.2</v>
      </c>
    </row>
    <row r="3111" spans="1:2" x14ac:dyDescent="0.45">
      <c r="A3111">
        <v>110</v>
      </c>
      <c r="B3111">
        <v>7.2</v>
      </c>
    </row>
    <row r="3112" spans="1:2" x14ac:dyDescent="0.45">
      <c r="A3112">
        <v>107</v>
      </c>
      <c r="B3112">
        <v>6.3</v>
      </c>
    </row>
    <row r="3113" spans="1:2" x14ac:dyDescent="0.45">
      <c r="A3113">
        <v>86</v>
      </c>
      <c r="B3113">
        <v>5.2</v>
      </c>
    </row>
    <row r="3114" spans="1:2" x14ac:dyDescent="0.45">
      <c r="A3114">
        <v>91</v>
      </c>
      <c r="B3114">
        <v>6.9</v>
      </c>
    </row>
    <row r="3115" spans="1:2" x14ac:dyDescent="0.45">
      <c r="A3115">
        <v>103</v>
      </c>
      <c r="B3115">
        <v>6.8</v>
      </c>
    </row>
    <row r="3116" spans="1:2" x14ac:dyDescent="0.45">
      <c r="A3116">
        <v>99</v>
      </c>
      <c r="B3116">
        <v>6.1</v>
      </c>
    </row>
    <row r="3117" spans="1:2" x14ac:dyDescent="0.45">
      <c r="A3117">
        <v>96</v>
      </c>
      <c r="B3117">
        <v>4.5</v>
      </c>
    </row>
    <row r="3118" spans="1:2" x14ac:dyDescent="0.45">
      <c r="A3118">
        <v>82</v>
      </c>
      <c r="B3118">
        <v>5.9</v>
      </c>
    </row>
    <row r="3119" spans="1:2" x14ac:dyDescent="0.45">
      <c r="A3119">
        <v>92</v>
      </c>
      <c r="B3119">
        <v>6.9</v>
      </c>
    </row>
    <row r="3120" spans="1:2" x14ac:dyDescent="0.45">
      <c r="A3120">
        <v>112</v>
      </c>
      <c r="B3120">
        <v>7.7</v>
      </c>
    </row>
    <row r="3121" spans="1:2" x14ac:dyDescent="0.45">
      <c r="A3121">
        <v>90</v>
      </c>
      <c r="B3121">
        <v>5.3</v>
      </c>
    </row>
    <row r="3122" spans="1:2" x14ac:dyDescent="0.45">
      <c r="A3122">
        <v>150</v>
      </c>
      <c r="B3122">
        <v>7</v>
      </c>
    </row>
    <row r="3123" spans="1:2" x14ac:dyDescent="0.45">
      <c r="A3123">
        <v>91</v>
      </c>
      <c r="B3123">
        <v>6.6</v>
      </c>
    </row>
    <row r="3124" spans="1:2" x14ac:dyDescent="0.45">
      <c r="A3124">
        <v>95</v>
      </c>
      <c r="B3124">
        <v>6.4</v>
      </c>
    </row>
    <row r="3125" spans="1:2" x14ac:dyDescent="0.45">
      <c r="A3125">
        <v>97</v>
      </c>
      <c r="B3125">
        <v>7.9</v>
      </c>
    </row>
    <row r="3126" spans="1:2" x14ac:dyDescent="0.45">
      <c r="A3126">
        <v>41</v>
      </c>
      <c r="B3126">
        <v>6.9</v>
      </c>
    </row>
    <row r="3127" spans="1:2" x14ac:dyDescent="0.45">
      <c r="A3127">
        <v>112</v>
      </c>
      <c r="B3127">
        <v>7.7</v>
      </c>
    </row>
    <row r="3128" spans="1:2" x14ac:dyDescent="0.45">
      <c r="A3128">
        <v>122</v>
      </c>
      <c r="B3128">
        <v>7.2</v>
      </c>
    </row>
    <row r="3129" spans="1:2" x14ac:dyDescent="0.45">
      <c r="A3129">
        <v>110</v>
      </c>
      <c r="B3129">
        <v>6.8</v>
      </c>
    </row>
    <row r="3130" spans="1:2" x14ac:dyDescent="0.45">
      <c r="A3130">
        <v>108</v>
      </c>
      <c r="B3130">
        <v>7.4</v>
      </c>
    </row>
    <row r="3131" spans="1:2" x14ac:dyDescent="0.45">
      <c r="A3131">
        <v>121</v>
      </c>
      <c r="B3131">
        <v>4.5999999999999996</v>
      </c>
    </row>
    <row r="3132" spans="1:2" x14ac:dyDescent="0.45">
      <c r="A3132">
        <v>97</v>
      </c>
      <c r="B3132">
        <v>6.4</v>
      </c>
    </row>
    <row r="3133" spans="1:2" x14ac:dyDescent="0.45">
      <c r="A3133">
        <v>116</v>
      </c>
      <c r="B3133">
        <v>7</v>
      </c>
    </row>
    <row r="3134" spans="1:2" x14ac:dyDescent="0.45">
      <c r="A3134">
        <v>94</v>
      </c>
      <c r="B3134">
        <v>7.7</v>
      </c>
    </row>
    <row r="3135" spans="1:2" x14ac:dyDescent="0.45">
      <c r="A3135">
        <v>103</v>
      </c>
      <c r="B3135">
        <v>6.8</v>
      </c>
    </row>
    <row r="3136" spans="1:2" x14ac:dyDescent="0.45">
      <c r="A3136">
        <v>112</v>
      </c>
      <c r="B3136">
        <v>7</v>
      </c>
    </row>
    <row r="3137" spans="1:2" x14ac:dyDescent="0.45">
      <c r="A3137">
        <v>91</v>
      </c>
      <c r="B3137">
        <v>7</v>
      </c>
    </row>
    <row r="3138" spans="1:2" x14ac:dyDescent="0.45">
      <c r="A3138">
        <v>98</v>
      </c>
      <c r="B3138">
        <v>6.3</v>
      </c>
    </row>
    <row r="3139" spans="1:2" x14ac:dyDescent="0.45">
      <c r="A3139">
        <v>95</v>
      </c>
      <c r="B3139">
        <v>7.1</v>
      </c>
    </row>
    <row r="3140" spans="1:2" x14ac:dyDescent="0.45">
      <c r="A3140">
        <v>99</v>
      </c>
      <c r="B3140">
        <v>4.4000000000000004</v>
      </c>
    </row>
    <row r="3141" spans="1:2" x14ac:dyDescent="0.45">
      <c r="A3141">
        <v>91</v>
      </c>
      <c r="B3141">
        <v>7.1</v>
      </c>
    </row>
    <row r="3142" spans="1:2" x14ac:dyDescent="0.45">
      <c r="A3142">
        <v>97</v>
      </c>
      <c r="B3142">
        <v>6.1</v>
      </c>
    </row>
    <row r="3143" spans="1:2" x14ac:dyDescent="0.45">
      <c r="A3143">
        <v>90</v>
      </c>
      <c r="B3143">
        <v>7.3</v>
      </c>
    </row>
    <row r="3144" spans="1:2" x14ac:dyDescent="0.45">
      <c r="A3144">
        <v>90</v>
      </c>
      <c r="B3144">
        <v>6.2</v>
      </c>
    </row>
    <row r="3145" spans="1:2" x14ac:dyDescent="0.45">
      <c r="A3145">
        <v>94</v>
      </c>
      <c r="B3145">
        <v>6.2</v>
      </c>
    </row>
    <row r="3146" spans="1:2" x14ac:dyDescent="0.45">
      <c r="A3146">
        <v>90</v>
      </c>
      <c r="B3146">
        <v>6.2</v>
      </c>
    </row>
    <row r="3147" spans="1:2" x14ac:dyDescent="0.45">
      <c r="A3147">
        <v>105</v>
      </c>
      <c r="B3147">
        <v>7.5</v>
      </c>
    </row>
    <row r="3148" spans="1:2" x14ac:dyDescent="0.45">
      <c r="A3148">
        <v>113</v>
      </c>
      <c r="B3148">
        <v>7.4</v>
      </c>
    </row>
    <row r="3149" spans="1:2" x14ac:dyDescent="0.45">
      <c r="A3149">
        <v>99</v>
      </c>
      <c r="B3149">
        <v>7.3</v>
      </c>
    </row>
    <row r="3150" spans="1:2" x14ac:dyDescent="0.45">
      <c r="A3150">
        <v>148</v>
      </c>
      <c r="B3150">
        <v>8</v>
      </c>
    </row>
    <row r="3151" spans="1:2" x14ac:dyDescent="0.45">
      <c r="A3151">
        <v>93</v>
      </c>
      <c r="B3151">
        <v>5.9</v>
      </c>
    </row>
    <row r="3152" spans="1:2" x14ac:dyDescent="0.45">
      <c r="A3152">
        <v>94</v>
      </c>
      <c r="B3152">
        <v>6.8</v>
      </c>
    </row>
    <row r="3153" spans="1:2" x14ac:dyDescent="0.45">
      <c r="A3153">
        <v>121</v>
      </c>
      <c r="B3153">
        <v>7.4</v>
      </c>
    </row>
    <row r="3154" spans="1:2" x14ac:dyDescent="0.45">
      <c r="A3154">
        <v>118</v>
      </c>
      <c r="B3154">
        <v>6.7</v>
      </c>
    </row>
    <row r="3155" spans="1:2" x14ac:dyDescent="0.45">
      <c r="A3155">
        <v>101</v>
      </c>
      <c r="B3155">
        <v>5.5</v>
      </c>
    </row>
    <row r="3156" spans="1:2" x14ac:dyDescent="0.45">
      <c r="A3156">
        <v>90</v>
      </c>
      <c r="B3156">
        <v>5.7</v>
      </c>
    </row>
    <row r="3157" spans="1:2" x14ac:dyDescent="0.45">
      <c r="A3157">
        <v>100</v>
      </c>
      <c r="B3157">
        <v>7.2</v>
      </c>
    </row>
    <row r="3158" spans="1:2" x14ac:dyDescent="0.45">
      <c r="A3158">
        <v>97</v>
      </c>
      <c r="B3158">
        <v>5.9</v>
      </c>
    </row>
    <row r="3159" spans="1:2" x14ac:dyDescent="0.45">
      <c r="A3159">
        <v>96</v>
      </c>
      <c r="B3159">
        <v>6.7</v>
      </c>
    </row>
    <row r="3160" spans="1:2" x14ac:dyDescent="0.45">
      <c r="A3160">
        <v>117</v>
      </c>
      <c r="B3160">
        <v>7.1</v>
      </c>
    </row>
    <row r="3161" spans="1:2" x14ac:dyDescent="0.45">
      <c r="A3161">
        <v>108</v>
      </c>
      <c r="B3161">
        <v>7.7</v>
      </c>
    </row>
    <row r="3162" spans="1:2" x14ac:dyDescent="0.45">
      <c r="A3162">
        <v>109</v>
      </c>
      <c r="B3162">
        <v>7.4</v>
      </c>
    </row>
    <row r="3163" spans="1:2" x14ac:dyDescent="0.45">
      <c r="A3163">
        <v>102</v>
      </c>
      <c r="B3163">
        <v>8.4</v>
      </c>
    </row>
    <row r="3164" spans="1:2" x14ac:dyDescent="0.45">
      <c r="A3164">
        <v>115</v>
      </c>
      <c r="B3164">
        <v>7.2</v>
      </c>
    </row>
    <row r="3165" spans="1:2" x14ac:dyDescent="0.45">
      <c r="A3165">
        <v>98</v>
      </c>
      <c r="B3165">
        <v>5.4</v>
      </c>
    </row>
    <row r="3166" spans="1:2" x14ac:dyDescent="0.45">
      <c r="A3166">
        <v>133</v>
      </c>
      <c r="B3166">
        <v>8.1</v>
      </c>
    </row>
    <row r="3167" spans="1:2" x14ac:dyDescent="0.45">
      <c r="A3167">
        <v>122</v>
      </c>
      <c r="B3167">
        <v>7.8</v>
      </c>
    </row>
    <row r="3168" spans="1:2" x14ac:dyDescent="0.45">
      <c r="A3168">
        <v>106</v>
      </c>
      <c r="B3168">
        <v>6.8</v>
      </c>
    </row>
    <row r="3169" spans="1:2" x14ac:dyDescent="0.45">
      <c r="A3169">
        <v>112</v>
      </c>
      <c r="B3169">
        <v>7.7</v>
      </c>
    </row>
    <row r="3170" spans="1:2" x14ac:dyDescent="0.45">
      <c r="A3170">
        <v>99</v>
      </c>
      <c r="B3170">
        <v>6.5</v>
      </c>
    </row>
    <row r="3171" spans="1:2" x14ac:dyDescent="0.45">
      <c r="A3171">
        <v>110</v>
      </c>
      <c r="B3171">
        <v>7.3</v>
      </c>
    </row>
    <row r="3172" spans="1:2" x14ac:dyDescent="0.45">
      <c r="A3172">
        <v>104</v>
      </c>
      <c r="B3172">
        <v>5.9</v>
      </c>
    </row>
    <row r="3173" spans="1:2" x14ac:dyDescent="0.45">
      <c r="A3173">
        <v>133</v>
      </c>
      <c r="B3173">
        <v>8.6999999999999993</v>
      </c>
    </row>
    <row r="3174" spans="1:2" x14ac:dyDescent="0.45">
      <c r="A3174">
        <v>103</v>
      </c>
      <c r="B3174">
        <v>5.8</v>
      </c>
    </row>
    <row r="3175" spans="1:2" x14ac:dyDescent="0.45">
      <c r="A3175">
        <v>112</v>
      </c>
      <c r="B3175">
        <v>6.1</v>
      </c>
    </row>
    <row r="3176" spans="1:2" x14ac:dyDescent="0.45">
      <c r="A3176">
        <v>101</v>
      </c>
      <c r="B3176">
        <v>7.6</v>
      </c>
    </row>
    <row r="3177" spans="1:2" x14ac:dyDescent="0.45">
      <c r="A3177">
        <v>133</v>
      </c>
      <c r="B3177">
        <v>7.2</v>
      </c>
    </row>
    <row r="3178" spans="1:2" x14ac:dyDescent="0.45">
      <c r="A3178">
        <v>104</v>
      </c>
      <c r="B3178">
        <v>6.5</v>
      </c>
    </row>
    <row r="3179" spans="1:2" x14ac:dyDescent="0.45">
      <c r="A3179">
        <v>112</v>
      </c>
      <c r="B3179">
        <v>7.3</v>
      </c>
    </row>
    <row r="3180" spans="1:2" x14ac:dyDescent="0.45">
      <c r="A3180">
        <v>94</v>
      </c>
      <c r="B3180">
        <v>6.2</v>
      </c>
    </row>
    <row r="3181" spans="1:2" x14ac:dyDescent="0.45">
      <c r="A3181">
        <v>90</v>
      </c>
      <c r="B3181">
        <v>5</v>
      </c>
    </row>
    <row r="3182" spans="1:2" x14ac:dyDescent="0.45">
      <c r="A3182">
        <v>101</v>
      </c>
      <c r="B3182">
        <v>7.8</v>
      </c>
    </row>
    <row r="3183" spans="1:2" x14ac:dyDescent="0.45">
      <c r="A3183">
        <v>93</v>
      </c>
      <c r="B3183">
        <v>8.1</v>
      </c>
    </row>
    <row r="3184" spans="1:2" x14ac:dyDescent="0.45">
      <c r="A3184">
        <v>152</v>
      </c>
      <c r="B3184">
        <v>6.7</v>
      </c>
    </row>
    <row r="3185" spans="1:2" x14ac:dyDescent="0.45">
      <c r="A3185">
        <v>112</v>
      </c>
      <c r="B3185">
        <v>7.1</v>
      </c>
    </row>
    <row r="3186" spans="1:2" x14ac:dyDescent="0.45">
      <c r="A3186">
        <v>95</v>
      </c>
      <c r="B3186">
        <v>5.6</v>
      </c>
    </row>
    <row r="3187" spans="1:2" x14ac:dyDescent="0.45">
      <c r="A3187">
        <v>111</v>
      </c>
      <c r="B3187">
        <v>7.6</v>
      </c>
    </row>
    <row r="3188" spans="1:2" x14ac:dyDescent="0.45">
      <c r="A3188">
        <v>91</v>
      </c>
      <c r="B3188">
        <v>4.5999999999999996</v>
      </c>
    </row>
    <row r="3189" spans="1:2" x14ac:dyDescent="0.45">
      <c r="A3189">
        <v>106</v>
      </c>
      <c r="B3189">
        <v>7.1</v>
      </c>
    </row>
    <row r="3190" spans="1:2" x14ac:dyDescent="0.45">
      <c r="A3190">
        <v>93</v>
      </c>
      <c r="B3190">
        <v>7.3</v>
      </c>
    </row>
    <row r="3191" spans="1:2" x14ac:dyDescent="0.45">
      <c r="A3191">
        <v>93</v>
      </c>
      <c r="B3191">
        <v>4</v>
      </c>
    </row>
    <row r="3192" spans="1:2" x14ac:dyDescent="0.45">
      <c r="A3192">
        <v>165</v>
      </c>
      <c r="B3192">
        <v>8</v>
      </c>
    </row>
    <row r="3193" spans="1:2" x14ac:dyDescent="0.45">
      <c r="A3193">
        <v>96</v>
      </c>
      <c r="B3193">
        <v>6.7</v>
      </c>
    </row>
    <row r="3194" spans="1:2" x14ac:dyDescent="0.45">
      <c r="A3194">
        <v>93</v>
      </c>
      <c r="B3194">
        <v>4.5999999999999996</v>
      </c>
    </row>
    <row r="3195" spans="1:2" x14ac:dyDescent="0.45">
      <c r="A3195">
        <v>82</v>
      </c>
      <c r="B3195">
        <v>4</v>
      </c>
    </row>
    <row r="3196" spans="1:2" x14ac:dyDescent="0.45">
      <c r="A3196">
        <v>101</v>
      </c>
      <c r="B3196">
        <v>7</v>
      </c>
    </row>
    <row r="3197" spans="1:2" x14ac:dyDescent="0.45">
      <c r="A3197">
        <v>81</v>
      </c>
      <c r="B3197">
        <v>5.9</v>
      </c>
    </row>
    <row r="3198" spans="1:2" x14ac:dyDescent="0.45">
      <c r="A3198">
        <v>105</v>
      </c>
      <c r="B3198">
        <v>7.5</v>
      </c>
    </row>
    <row r="3199" spans="1:2" x14ac:dyDescent="0.45">
      <c r="A3199">
        <v>86</v>
      </c>
      <c r="B3199">
        <v>4.7</v>
      </c>
    </row>
    <row r="3200" spans="1:2" x14ac:dyDescent="0.45">
      <c r="A3200">
        <v>110</v>
      </c>
      <c r="B3200">
        <v>6.7</v>
      </c>
    </row>
    <row r="3201" spans="1:2" x14ac:dyDescent="0.45">
      <c r="A3201">
        <v>110</v>
      </c>
      <c r="B3201">
        <v>6.7</v>
      </c>
    </row>
    <row r="3202" spans="1:2" x14ac:dyDescent="0.45">
      <c r="A3202">
        <v>104</v>
      </c>
      <c r="B3202">
        <v>7.1</v>
      </c>
    </row>
    <row r="3203" spans="1:2" x14ac:dyDescent="0.45">
      <c r="A3203">
        <v>110</v>
      </c>
      <c r="B3203">
        <v>7.3</v>
      </c>
    </row>
    <row r="3204" spans="1:2" x14ac:dyDescent="0.45">
      <c r="A3204">
        <v>84</v>
      </c>
      <c r="B3204">
        <v>7.6</v>
      </c>
    </row>
    <row r="3205" spans="1:2" x14ac:dyDescent="0.45">
      <c r="A3205">
        <v>94</v>
      </c>
      <c r="B3205">
        <v>5.8</v>
      </c>
    </row>
    <row r="3206" spans="1:2" x14ac:dyDescent="0.45">
      <c r="A3206">
        <v>93</v>
      </c>
      <c r="B3206">
        <v>6.5</v>
      </c>
    </row>
    <row r="3207" spans="1:2" x14ac:dyDescent="0.45">
      <c r="A3207">
        <v>96</v>
      </c>
      <c r="B3207">
        <v>6.6</v>
      </c>
    </row>
    <row r="3208" spans="1:2" x14ac:dyDescent="0.45">
      <c r="A3208">
        <v>101</v>
      </c>
      <c r="B3208">
        <v>6.9</v>
      </c>
    </row>
    <row r="3209" spans="1:2" x14ac:dyDescent="0.45">
      <c r="A3209">
        <v>102</v>
      </c>
      <c r="B3209">
        <v>8.5</v>
      </c>
    </row>
    <row r="3210" spans="1:2" x14ac:dyDescent="0.45">
      <c r="A3210">
        <v>87</v>
      </c>
      <c r="B3210">
        <v>4.8</v>
      </c>
    </row>
    <row r="3211" spans="1:2" x14ac:dyDescent="0.45">
      <c r="A3211">
        <v>99</v>
      </c>
      <c r="B3211">
        <v>7</v>
      </c>
    </row>
    <row r="3212" spans="1:2" x14ac:dyDescent="0.45">
      <c r="A3212">
        <v>106</v>
      </c>
      <c r="B3212">
        <v>5.4</v>
      </c>
    </row>
    <row r="3213" spans="1:2" x14ac:dyDescent="0.45">
      <c r="A3213">
        <v>117</v>
      </c>
      <c r="B3213">
        <v>6.9</v>
      </c>
    </row>
    <row r="3214" spans="1:2" x14ac:dyDescent="0.45">
      <c r="A3214">
        <v>99</v>
      </c>
      <c r="B3214">
        <v>6.6</v>
      </c>
    </row>
    <row r="3215" spans="1:2" x14ac:dyDescent="0.45">
      <c r="A3215">
        <v>102</v>
      </c>
      <c r="B3215">
        <v>5.9</v>
      </c>
    </row>
    <row r="3216" spans="1:2" x14ac:dyDescent="0.45">
      <c r="A3216">
        <v>85</v>
      </c>
      <c r="B3216">
        <v>6.3</v>
      </c>
    </row>
    <row r="3217" spans="1:2" x14ac:dyDescent="0.45">
      <c r="A3217">
        <v>86</v>
      </c>
      <c r="B3217">
        <v>6.3</v>
      </c>
    </row>
    <row r="3218" spans="1:2" x14ac:dyDescent="0.45">
      <c r="A3218">
        <v>120</v>
      </c>
      <c r="B3218">
        <v>7.7</v>
      </c>
    </row>
    <row r="3219" spans="1:2" x14ac:dyDescent="0.45">
      <c r="A3219">
        <v>106</v>
      </c>
      <c r="B3219">
        <v>7</v>
      </c>
    </row>
    <row r="3220" spans="1:2" x14ac:dyDescent="0.45">
      <c r="A3220">
        <v>103</v>
      </c>
      <c r="B3220">
        <v>6.3</v>
      </c>
    </row>
    <row r="3221" spans="1:2" x14ac:dyDescent="0.45">
      <c r="A3221">
        <v>93</v>
      </c>
      <c r="B3221">
        <v>5.9</v>
      </c>
    </row>
    <row r="3222" spans="1:2" x14ac:dyDescent="0.45">
      <c r="A3222">
        <v>112</v>
      </c>
      <c r="B3222">
        <v>6.2</v>
      </c>
    </row>
    <row r="3223" spans="1:2" x14ac:dyDescent="0.45">
      <c r="A3223">
        <v>113</v>
      </c>
      <c r="B3223">
        <v>7.7</v>
      </c>
    </row>
    <row r="3224" spans="1:2" x14ac:dyDescent="0.45">
      <c r="A3224">
        <v>98</v>
      </c>
      <c r="B3224">
        <v>6.5</v>
      </c>
    </row>
    <row r="3225" spans="1:2" x14ac:dyDescent="0.45">
      <c r="A3225">
        <v>92</v>
      </c>
      <c r="B3225">
        <v>5.8</v>
      </c>
    </row>
    <row r="3226" spans="1:2" x14ac:dyDescent="0.45">
      <c r="A3226">
        <v>106</v>
      </c>
      <c r="B3226">
        <v>6.1</v>
      </c>
    </row>
    <row r="3227" spans="1:2" x14ac:dyDescent="0.45">
      <c r="A3227">
        <v>93</v>
      </c>
      <c r="B3227">
        <v>5.2</v>
      </c>
    </row>
    <row r="3228" spans="1:2" x14ac:dyDescent="0.45">
      <c r="A3228">
        <v>226</v>
      </c>
      <c r="B3228">
        <v>8.1999999999999993</v>
      </c>
    </row>
    <row r="3229" spans="1:2" x14ac:dyDescent="0.45">
      <c r="A3229">
        <v>104</v>
      </c>
      <c r="B3229">
        <v>6</v>
      </c>
    </row>
    <row r="3230" spans="1:2" x14ac:dyDescent="0.45">
      <c r="A3230">
        <v>152</v>
      </c>
      <c r="B3230">
        <v>6.8</v>
      </c>
    </row>
    <row r="3231" spans="1:2" x14ac:dyDescent="0.45">
      <c r="A3231">
        <v>107</v>
      </c>
      <c r="B3231">
        <v>7</v>
      </c>
    </row>
    <row r="3232" spans="1:2" x14ac:dyDescent="0.45">
      <c r="A3232">
        <v>95</v>
      </c>
      <c r="B3232">
        <v>6.8</v>
      </c>
    </row>
    <row r="3233" spans="1:2" x14ac:dyDescent="0.45">
      <c r="A3233">
        <v>102</v>
      </c>
      <c r="B3233">
        <v>7.1</v>
      </c>
    </row>
    <row r="3234" spans="1:2" x14ac:dyDescent="0.45">
      <c r="A3234">
        <v>99</v>
      </c>
      <c r="B3234">
        <v>6.9</v>
      </c>
    </row>
    <row r="3235" spans="1:2" x14ac:dyDescent="0.45">
      <c r="A3235">
        <v>109</v>
      </c>
      <c r="B3235">
        <v>6.9</v>
      </c>
    </row>
    <row r="3236" spans="1:2" x14ac:dyDescent="0.45">
      <c r="A3236">
        <v>91</v>
      </c>
      <c r="B3236">
        <v>7.2</v>
      </c>
    </row>
    <row r="3237" spans="1:2" x14ac:dyDescent="0.45">
      <c r="A3237">
        <v>88</v>
      </c>
      <c r="B3237">
        <v>7.8</v>
      </c>
    </row>
    <row r="3238" spans="1:2" x14ac:dyDescent="0.45">
      <c r="A3238">
        <v>97</v>
      </c>
      <c r="B3238">
        <v>7.3</v>
      </c>
    </row>
    <row r="3239" spans="1:2" x14ac:dyDescent="0.45">
      <c r="A3239">
        <v>97</v>
      </c>
      <c r="B3239">
        <v>7.5</v>
      </c>
    </row>
    <row r="3240" spans="1:2" x14ac:dyDescent="0.45">
      <c r="A3240">
        <v>85</v>
      </c>
      <c r="B3240">
        <v>6</v>
      </c>
    </row>
    <row r="3241" spans="1:2" x14ac:dyDescent="0.45">
      <c r="A3241">
        <v>92</v>
      </c>
      <c r="B3241">
        <v>6.8</v>
      </c>
    </row>
    <row r="3242" spans="1:2" x14ac:dyDescent="0.45">
      <c r="A3242">
        <v>96</v>
      </c>
      <c r="B3242">
        <v>6.1</v>
      </c>
    </row>
    <row r="3243" spans="1:2" x14ac:dyDescent="0.45">
      <c r="A3243">
        <v>105</v>
      </c>
      <c r="B3243">
        <v>7.5</v>
      </c>
    </row>
    <row r="3244" spans="1:2" x14ac:dyDescent="0.45">
      <c r="A3244">
        <v>129</v>
      </c>
      <c r="B3244">
        <v>8.1999999999999993</v>
      </c>
    </row>
    <row r="3245" spans="1:2" x14ac:dyDescent="0.45">
      <c r="A3245">
        <v>37</v>
      </c>
      <c r="B3245">
        <v>7.8</v>
      </c>
    </row>
    <row r="3246" spans="1:2" x14ac:dyDescent="0.45">
      <c r="A3246">
        <v>81</v>
      </c>
      <c r="B3246">
        <v>5.2</v>
      </c>
    </row>
    <row r="3247" spans="1:2" x14ac:dyDescent="0.45">
      <c r="A3247">
        <v>106</v>
      </c>
      <c r="B3247">
        <v>6.8</v>
      </c>
    </row>
    <row r="3248" spans="1:2" x14ac:dyDescent="0.45">
      <c r="A3248">
        <v>103</v>
      </c>
      <c r="B3248">
        <v>7</v>
      </c>
    </row>
    <row r="3249" spans="1:2" x14ac:dyDescent="0.45">
      <c r="A3249">
        <v>101</v>
      </c>
      <c r="B3249">
        <v>6.5</v>
      </c>
    </row>
    <row r="3250" spans="1:2" x14ac:dyDescent="0.45">
      <c r="A3250">
        <v>98</v>
      </c>
      <c r="B3250">
        <v>6.4</v>
      </c>
    </row>
    <row r="3251" spans="1:2" x14ac:dyDescent="0.45">
      <c r="A3251">
        <v>91</v>
      </c>
      <c r="B3251">
        <v>5.3</v>
      </c>
    </row>
    <row r="3252" spans="1:2" x14ac:dyDescent="0.45">
      <c r="A3252">
        <v>105</v>
      </c>
      <c r="B3252">
        <v>4.7</v>
      </c>
    </row>
    <row r="3253" spans="1:2" x14ac:dyDescent="0.45">
      <c r="A3253">
        <v>100</v>
      </c>
      <c r="B3253">
        <v>7</v>
      </c>
    </row>
    <row r="3254" spans="1:2" x14ac:dyDescent="0.45">
      <c r="A3254">
        <v>80</v>
      </c>
      <c r="B3254">
        <v>7.6</v>
      </c>
    </row>
    <row r="3255" spans="1:2" x14ac:dyDescent="0.45">
      <c r="A3255">
        <v>107</v>
      </c>
      <c r="B3255">
        <v>7.1</v>
      </c>
    </row>
    <row r="3256" spans="1:2" x14ac:dyDescent="0.45">
      <c r="A3256">
        <v>92</v>
      </c>
      <c r="B3256">
        <v>6.5</v>
      </c>
    </row>
    <row r="3257" spans="1:2" x14ac:dyDescent="0.45">
      <c r="A3257">
        <v>107</v>
      </c>
      <c r="B3257">
        <v>8.5</v>
      </c>
    </row>
    <row r="3258" spans="1:2" x14ac:dyDescent="0.45">
      <c r="A3258">
        <v>135</v>
      </c>
      <c r="B3258">
        <v>8.6999999999999993</v>
      </c>
    </row>
    <row r="3259" spans="1:2" x14ac:dyDescent="0.45">
      <c r="A3259">
        <v>99</v>
      </c>
      <c r="B3259">
        <v>7.1</v>
      </c>
    </row>
    <row r="3260" spans="1:2" x14ac:dyDescent="0.45">
      <c r="A3260">
        <v>115</v>
      </c>
      <c r="B3260">
        <v>8.3000000000000007</v>
      </c>
    </row>
    <row r="3261" spans="1:2" x14ac:dyDescent="0.45">
      <c r="A3261">
        <v>91</v>
      </c>
      <c r="B3261">
        <v>7.4</v>
      </c>
    </row>
    <row r="3262" spans="1:2" x14ac:dyDescent="0.45">
      <c r="A3262">
        <v>92</v>
      </c>
      <c r="B3262">
        <v>6.4</v>
      </c>
    </row>
    <row r="3263" spans="1:2" x14ac:dyDescent="0.45">
      <c r="A3263">
        <v>101</v>
      </c>
      <c r="B3263">
        <v>7.5</v>
      </c>
    </row>
    <row r="3264" spans="1:2" x14ac:dyDescent="0.45">
      <c r="A3264">
        <v>105</v>
      </c>
      <c r="B3264">
        <v>7.2</v>
      </c>
    </row>
    <row r="3265" spans="1:2" x14ac:dyDescent="0.45">
      <c r="A3265">
        <v>109</v>
      </c>
      <c r="B3265">
        <v>7.6</v>
      </c>
    </row>
    <row r="3266" spans="1:2" x14ac:dyDescent="0.45">
      <c r="A3266">
        <v>110</v>
      </c>
      <c r="B3266">
        <v>7.8</v>
      </c>
    </row>
    <row r="3267" spans="1:2" x14ac:dyDescent="0.45">
      <c r="A3267">
        <v>94</v>
      </c>
      <c r="B3267">
        <v>8.1999999999999993</v>
      </c>
    </row>
    <row r="3268" spans="1:2" x14ac:dyDescent="0.45">
      <c r="A3268">
        <v>115</v>
      </c>
      <c r="B3268">
        <v>6.6</v>
      </c>
    </row>
    <row r="3269" spans="1:2" x14ac:dyDescent="0.45">
      <c r="A3269">
        <v>98</v>
      </c>
      <c r="B3269">
        <v>5.7</v>
      </c>
    </row>
    <row r="3270" spans="1:2" x14ac:dyDescent="0.45">
      <c r="A3270">
        <v>91</v>
      </c>
      <c r="B3270">
        <v>7.4</v>
      </c>
    </row>
    <row r="3271" spans="1:2" x14ac:dyDescent="0.45">
      <c r="A3271">
        <v>120</v>
      </c>
      <c r="B3271">
        <v>8</v>
      </c>
    </row>
    <row r="3272" spans="1:2" x14ac:dyDescent="0.45">
      <c r="A3272">
        <v>87</v>
      </c>
      <c r="B3272">
        <v>5.4</v>
      </c>
    </row>
    <row r="3273" spans="1:2" x14ac:dyDescent="0.45">
      <c r="A3273">
        <v>117</v>
      </c>
      <c r="B3273">
        <v>7.4</v>
      </c>
    </row>
    <row r="3274" spans="1:2" x14ac:dyDescent="0.45">
      <c r="A3274">
        <v>85</v>
      </c>
      <c r="B3274">
        <v>5.7</v>
      </c>
    </row>
    <row r="3275" spans="1:2" x14ac:dyDescent="0.45">
      <c r="A3275">
        <v>110</v>
      </c>
      <c r="B3275">
        <v>6.8</v>
      </c>
    </row>
    <row r="3276" spans="1:2" x14ac:dyDescent="0.45">
      <c r="A3276">
        <v>113</v>
      </c>
      <c r="B3276">
        <v>5.4</v>
      </c>
    </row>
    <row r="3277" spans="1:2" x14ac:dyDescent="0.45">
      <c r="A3277">
        <v>98</v>
      </c>
      <c r="B3277">
        <v>5.0999999999999996</v>
      </c>
    </row>
    <row r="3278" spans="1:2" x14ac:dyDescent="0.45">
      <c r="A3278">
        <v>86</v>
      </c>
      <c r="B3278">
        <v>5.9</v>
      </c>
    </row>
    <row r="3279" spans="1:2" x14ac:dyDescent="0.45">
      <c r="A3279">
        <v>161</v>
      </c>
      <c r="B3279">
        <v>8.1999999999999993</v>
      </c>
    </row>
    <row r="3280" spans="1:2" x14ac:dyDescent="0.45">
      <c r="A3280">
        <v>100</v>
      </c>
      <c r="B3280">
        <v>5.3</v>
      </c>
    </row>
    <row r="3281" spans="1:2" x14ac:dyDescent="0.45">
      <c r="A3281">
        <v>91</v>
      </c>
      <c r="B3281">
        <v>4.3</v>
      </c>
    </row>
    <row r="3282" spans="1:2" x14ac:dyDescent="0.45">
      <c r="A3282">
        <v>100</v>
      </c>
      <c r="B3282">
        <v>7.2</v>
      </c>
    </row>
    <row r="3283" spans="1:2" x14ac:dyDescent="0.45">
      <c r="A3283">
        <v>84</v>
      </c>
      <c r="B3283">
        <v>5.9</v>
      </c>
    </row>
    <row r="3284" spans="1:2" x14ac:dyDescent="0.45">
      <c r="A3284">
        <v>109</v>
      </c>
      <c r="B3284">
        <v>7.9</v>
      </c>
    </row>
    <row r="3285" spans="1:2" x14ac:dyDescent="0.45">
      <c r="A3285">
        <v>97</v>
      </c>
      <c r="B3285">
        <v>6.5</v>
      </c>
    </row>
    <row r="3286" spans="1:2" x14ac:dyDescent="0.45">
      <c r="A3286">
        <v>90</v>
      </c>
      <c r="B3286">
        <v>7</v>
      </c>
    </row>
    <row r="3287" spans="1:2" x14ac:dyDescent="0.45">
      <c r="A3287">
        <v>96</v>
      </c>
      <c r="B3287">
        <v>6.9</v>
      </c>
    </row>
    <row r="3288" spans="1:2" x14ac:dyDescent="0.45">
      <c r="A3288">
        <v>82</v>
      </c>
      <c r="B3288">
        <v>4.4000000000000004</v>
      </c>
    </row>
    <row r="3289" spans="1:2" x14ac:dyDescent="0.45">
      <c r="A3289">
        <v>109</v>
      </c>
      <c r="B3289">
        <v>6</v>
      </c>
    </row>
    <row r="3290" spans="1:2" x14ac:dyDescent="0.45">
      <c r="A3290">
        <v>98</v>
      </c>
      <c r="B3290">
        <v>5.3</v>
      </c>
    </row>
    <row r="3291" spans="1:2" x14ac:dyDescent="0.45">
      <c r="A3291">
        <v>95</v>
      </c>
      <c r="B3291">
        <v>5.3</v>
      </c>
    </row>
    <row r="3292" spans="1:2" x14ac:dyDescent="0.45">
      <c r="A3292">
        <v>104</v>
      </c>
      <c r="B3292">
        <v>7.1</v>
      </c>
    </row>
    <row r="3293" spans="1:2" x14ac:dyDescent="0.45">
      <c r="A3293">
        <v>87</v>
      </c>
      <c r="B3293">
        <v>5.4</v>
      </c>
    </row>
    <row r="3294" spans="1:2" x14ac:dyDescent="0.45">
      <c r="A3294">
        <v>108</v>
      </c>
      <c r="B3294">
        <v>6.9</v>
      </c>
    </row>
    <row r="3295" spans="1:2" x14ac:dyDescent="0.45">
      <c r="A3295">
        <v>94</v>
      </c>
      <c r="B3295">
        <v>7.3</v>
      </c>
    </row>
    <row r="3296" spans="1:2" x14ac:dyDescent="0.45">
      <c r="A3296">
        <v>134</v>
      </c>
      <c r="B3296">
        <v>7.8</v>
      </c>
    </row>
    <row r="3297" spans="1:2" x14ac:dyDescent="0.45">
      <c r="A3297">
        <v>89</v>
      </c>
      <c r="B3297">
        <v>6.6</v>
      </c>
    </row>
    <row r="3298" spans="1:2" x14ac:dyDescent="0.45">
      <c r="A3298">
        <v>102</v>
      </c>
      <c r="B3298">
        <v>5.4</v>
      </c>
    </row>
    <row r="3299" spans="1:2" x14ac:dyDescent="0.45">
      <c r="A3299">
        <v>120</v>
      </c>
      <c r="B3299">
        <v>8.4</v>
      </c>
    </row>
    <row r="3300" spans="1:2" x14ac:dyDescent="0.45">
      <c r="A3300">
        <v>110</v>
      </c>
      <c r="B3300">
        <v>6.3</v>
      </c>
    </row>
    <row r="3301" spans="1:2" x14ac:dyDescent="0.45">
      <c r="A3301">
        <v>86</v>
      </c>
      <c r="B3301">
        <v>6.1</v>
      </c>
    </row>
    <row r="3302" spans="1:2" x14ac:dyDescent="0.45">
      <c r="A3302">
        <v>101</v>
      </c>
      <c r="B3302">
        <v>5</v>
      </c>
    </row>
    <row r="3303" spans="1:2" x14ac:dyDescent="0.45">
      <c r="A3303">
        <v>87</v>
      </c>
      <c r="B3303">
        <v>5.3</v>
      </c>
    </row>
    <row r="3304" spans="1:2" x14ac:dyDescent="0.45">
      <c r="A3304">
        <v>93</v>
      </c>
      <c r="B3304">
        <v>5.3</v>
      </c>
    </row>
    <row r="3305" spans="1:2" x14ac:dyDescent="0.45">
      <c r="A3305">
        <v>98</v>
      </c>
      <c r="B3305">
        <v>7.4</v>
      </c>
    </row>
    <row r="3306" spans="1:2" x14ac:dyDescent="0.45">
      <c r="A3306">
        <v>100</v>
      </c>
      <c r="B3306">
        <v>5.9</v>
      </c>
    </row>
    <row r="3307" spans="1:2" x14ac:dyDescent="0.45">
      <c r="A3307">
        <v>88</v>
      </c>
      <c r="B3307">
        <v>4.0999999999999996</v>
      </c>
    </row>
    <row r="3308" spans="1:2" x14ac:dyDescent="0.45">
      <c r="A3308">
        <v>97</v>
      </c>
      <c r="B3308">
        <v>6.7</v>
      </c>
    </row>
    <row r="3309" spans="1:2" x14ac:dyDescent="0.45">
      <c r="A3309">
        <v>122</v>
      </c>
      <c r="B3309">
        <v>5.8</v>
      </c>
    </row>
    <row r="3310" spans="1:2" x14ac:dyDescent="0.45">
      <c r="A3310">
        <v>96</v>
      </c>
      <c r="B3310">
        <v>5.9</v>
      </c>
    </row>
    <row r="3311" spans="1:2" x14ac:dyDescent="0.45">
      <c r="A3311">
        <v>113</v>
      </c>
      <c r="B3311">
        <v>8</v>
      </c>
    </row>
    <row r="3312" spans="1:2" x14ac:dyDescent="0.45">
      <c r="A3312">
        <v>105</v>
      </c>
      <c r="B3312">
        <v>6.5</v>
      </c>
    </row>
    <row r="3313" spans="1:2" x14ac:dyDescent="0.45">
      <c r="A3313">
        <v>93</v>
      </c>
      <c r="B3313">
        <v>6.4</v>
      </c>
    </row>
    <row r="3314" spans="1:2" x14ac:dyDescent="0.45">
      <c r="A3314">
        <v>89</v>
      </c>
      <c r="B3314">
        <v>6.8</v>
      </c>
    </row>
    <row r="3315" spans="1:2" x14ac:dyDescent="0.45">
      <c r="A3315">
        <v>116</v>
      </c>
      <c r="B3315">
        <v>7.4</v>
      </c>
    </row>
    <row r="3316" spans="1:2" x14ac:dyDescent="0.45">
      <c r="A3316">
        <v>120</v>
      </c>
      <c r="B3316">
        <v>8.3000000000000007</v>
      </c>
    </row>
    <row r="3317" spans="1:2" x14ac:dyDescent="0.45">
      <c r="A3317">
        <v>88</v>
      </c>
      <c r="B3317">
        <v>5.3</v>
      </c>
    </row>
    <row r="3318" spans="1:2" x14ac:dyDescent="0.45">
      <c r="A3318">
        <v>102</v>
      </c>
      <c r="B3318">
        <v>8.1</v>
      </c>
    </row>
    <row r="3319" spans="1:2" x14ac:dyDescent="0.45">
      <c r="A3319">
        <v>106</v>
      </c>
      <c r="B3319">
        <v>8</v>
      </c>
    </row>
    <row r="3320" spans="1:2" x14ac:dyDescent="0.45">
      <c r="A3320">
        <v>95</v>
      </c>
      <c r="B3320">
        <v>5.7</v>
      </c>
    </row>
    <row r="3321" spans="1:2" x14ac:dyDescent="0.45">
      <c r="A3321">
        <v>113</v>
      </c>
      <c r="B3321">
        <v>7.1</v>
      </c>
    </row>
    <row r="3322" spans="1:2" x14ac:dyDescent="0.45">
      <c r="A3322">
        <v>93</v>
      </c>
      <c r="B3322">
        <v>7.8</v>
      </c>
    </row>
    <row r="3323" spans="1:2" x14ac:dyDescent="0.45">
      <c r="A3323">
        <v>97</v>
      </c>
      <c r="B3323">
        <v>5.9</v>
      </c>
    </row>
    <row r="3324" spans="1:2" x14ac:dyDescent="0.45">
      <c r="A3324">
        <v>140</v>
      </c>
      <c r="B3324">
        <v>7.8</v>
      </c>
    </row>
    <row r="3325" spans="1:2" x14ac:dyDescent="0.45">
      <c r="A3325">
        <v>86</v>
      </c>
      <c r="B3325">
        <v>6</v>
      </c>
    </row>
    <row r="3326" spans="1:2" x14ac:dyDescent="0.45">
      <c r="A3326">
        <v>66</v>
      </c>
      <c r="B3326">
        <v>7.2</v>
      </c>
    </row>
    <row r="3327" spans="1:2" x14ac:dyDescent="0.45">
      <c r="A3327">
        <v>86</v>
      </c>
      <c r="B3327">
        <v>5.0999999999999996</v>
      </c>
    </row>
    <row r="3328" spans="1:2" x14ac:dyDescent="0.45">
      <c r="A3328">
        <v>87</v>
      </c>
      <c r="B3328">
        <v>5.0999999999999996</v>
      </c>
    </row>
    <row r="3329" spans="1:2" x14ac:dyDescent="0.45">
      <c r="A3329">
        <v>149</v>
      </c>
      <c r="B3329">
        <v>6.9</v>
      </c>
    </row>
    <row r="3330" spans="1:2" x14ac:dyDescent="0.45">
      <c r="A3330">
        <v>98</v>
      </c>
      <c r="B3330">
        <v>4.5999999999999996</v>
      </c>
    </row>
    <row r="3331" spans="1:2" x14ac:dyDescent="0.45">
      <c r="A3331">
        <v>75</v>
      </c>
      <c r="B3331">
        <v>6.7</v>
      </c>
    </row>
    <row r="3332" spans="1:2" x14ac:dyDescent="0.45">
      <c r="A3332">
        <v>104</v>
      </c>
      <c r="B3332">
        <v>7.1</v>
      </c>
    </row>
    <row r="3333" spans="1:2" x14ac:dyDescent="0.45">
      <c r="A3333">
        <v>102</v>
      </c>
      <c r="B3333">
        <v>7.6</v>
      </c>
    </row>
    <row r="3334" spans="1:2" x14ac:dyDescent="0.45">
      <c r="A3334">
        <v>105</v>
      </c>
      <c r="B3334">
        <v>8.1</v>
      </c>
    </row>
    <row r="3335" spans="1:2" x14ac:dyDescent="0.45">
      <c r="A3335">
        <v>107</v>
      </c>
      <c r="B3335">
        <v>7</v>
      </c>
    </row>
    <row r="3336" spans="1:2" x14ac:dyDescent="0.45">
      <c r="A3336">
        <v>89</v>
      </c>
      <c r="B3336">
        <v>7.1</v>
      </c>
    </row>
    <row r="3337" spans="1:2" x14ac:dyDescent="0.45">
      <c r="A3337">
        <v>106</v>
      </c>
      <c r="B3337">
        <v>7.6</v>
      </c>
    </row>
    <row r="3338" spans="1:2" x14ac:dyDescent="0.45">
      <c r="A3338">
        <v>95</v>
      </c>
      <c r="B3338">
        <v>7.1</v>
      </c>
    </row>
    <row r="3339" spans="1:2" x14ac:dyDescent="0.45">
      <c r="A3339">
        <v>34</v>
      </c>
      <c r="B3339">
        <v>7.1</v>
      </c>
    </row>
    <row r="3340" spans="1:2" x14ac:dyDescent="0.45">
      <c r="A3340">
        <v>101</v>
      </c>
      <c r="B3340">
        <v>7.7</v>
      </c>
    </row>
    <row r="3341" spans="1:2" x14ac:dyDescent="0.45">
      <c r="A3341">
        <v>112</v>
      </c>
      <c r="B3341">
        <v>7.6</v>
      </c>
    </row>
    <row r="3342" spans="1:2" x14ac:dyDescent="0.45">
      <c r="A3342">
        <v>100</v>
      </c>
      <c r="B3342">
        <v>6.6</v>
      </c>
    </row>
    <row r="3343" spans="1:2" x14ac:dyDescent="0.45">
      <c r="A3343">
        <v>100</v>
      </c>
      <c r="B3343">
        <v>5.7</v>
      </c>
    </row>
    <row r="3344" spans="1:2" x14ac:dyDescent="0.45">
      <c r="A3344">
        <v>80</v>
      </c>
      <c r="B3344">
        <v>7.1</v>
      </c>
    </row>
    <row r="3345" spans="1:2" x14ac:dyDescent="0.45">
      <c r="A3345">
        <v>106</v>
      </c>
      <c r="B3345">
        <v>6.2</v>
      </c>
    </row>
    <row r="3346" spans="1:2" x14ac:dyDescent="0.45">
      <c r="A3346">
        <v>103</v>
      </c>
      <c r="B3346">
        <v>6.1</v>
      </c>
    </row>
    <row r="3347" spans="1:2" x14ac:dyDescent="0.45">
      <c r="A3347">
        <v>90</v>
      </c>
      <c r="B3347">
        <v>5.9</v>
      </c>
    </row>
    <row r="3348" spans="1:2" x14ac:dyDescent="0.45">
      <c r="A3348">
        <v>96</v>
      </c>
      <c r="B3348">
        <v>6.8</v>
      </c>
    </row>
    <row r="3349" spans="1:2" x14ac:dyDescent="0.45">
      <c r="A3349">
        <v>120</v>
      </c>
      <c r="B3349">
        <v>6.8</v>
      </c>
    </row>
    <row r="3350" spans="1:2" x14ac:dyDescent="0.45">
      <c r="A3350">
        <v>101</v>
      </c>
      <c r="B3350">
        <v>5.0999999999999996</v>
      </c>
    </row>
    <row r="3351" spans="1:2" x14ac:dyDescent="0.45">
      <c r="A3351">
        <v>101</v>
      </c>
      <c r="B3351">
        <v>7.7</v>
      </c>
    </row>
    <row r="3352" spans="1:2" x14ac:dyDescent="0.45">
      <c r="A3352">
        <v>120</v>
      </c>
      <c r="B3352">
        <v>7.8</v>
      </c>
    </row>
    <row r="3353" spans="1:2" x14ac:dyDescent="0.45">
      <c r="A3353">
        <v>91</v>
      </c>
      <c r="B3353">
        <v>5.7</v>
      </c>
    </row>
    <row r="3354" spans="1:2" x14ac:dyDescent="0.45">
      <c r="A3354">
        <v>92</v>
      </c>
      <c r="B3354">
        <v>4.7</v>
      </c>
    </row>
    <row r="3355" spans="1:2" x14ac:dyDescent="0.45">
      <c r="A3355">
        <v>117</v>
      </c>
      <c r="B3355">
        <v>5.9</v>
      </c>
    </row>
    <row r="3356" spans="1:2" x14ac:dyDescent="0.45">
      <c r="A3356">
        <v>120</v>
      </c>
      <c r="B3356">
        <v>5.9</v>
      </c>
    </row>
    <row r="3357" spans="1:2" x14ac:dyDescent="0.45">
      <c r="A3357">
        <v>172</v>
      </c>
      <c r="B3357">
        <v>8.1</v>
      </c>
    </row>
    <row r="3358" spans="1:2" x14ac:dyDescent="0.45">
      <c r="A3358">
        <v>89</v>
      </c>
      <c r="B3358">
        <v>7.6</v>
      </c>
    </row>
    <row r="3359" spans="1:2" x14ac:dyDescent="0.45">
      <c r="A3359">
        <v>125</v>
      </c>
      <c r="B3359">
        <v>7.2</v>
      </c>
    </row>
    <row r="3360" spans="1:2" x14ac:dyDescent="0.45">
      <c r="A3360">
        <v>115</v>
      </c>
      <c r="B3360">
        <v>7.5</v>
      </c>
    </row>
    <row r="3361" spans="1:2" x14ac:dyDescent="0.45">
      <c r="A3361">
        <v>96</v>
      </c>
      <c r="B3361">
        <v>5.0999999999999996</v>
      </c>
    </row>
    <row r="3362" spans="1:2" x14ac:dyDescent="0.45">
      <c r="A3362">
        <v>100</v>
      </c>
      <c r="B3362">
        <v>6.9</v>
      </c>
    </row>
    <row r="3363" spans="1:2" x14ac:dyDescent="0.45">
      <c r="A3363">
        <v>87</v>
      </c>
      <c r="B3363">
        <v>7.6</v>
      </c>
    </row>
    <row r="3364" spans="1:2" x14ac:dyDescent="0.45">
      <c r="A3364">
        <v>102</v>
      </c>
      <c r="B3364">
        <v>7.6</v>
      </c>
    </row>
    <row r="3365" spans="1:2" x14ac:dyDescent="0.45">
      <c r="A3365">
        <v>118</v>
      </c>
      <c r="B3365">
        <v>7.6</v>
      </c>
    </row>
    <row r="3366" spans="1:2" x14ac:dyDescent="0.45">
      <c r="A3366">
        <v>86</v>
      </c>
      <c r="B3366">
        <v>5.3</v>
      </c>
    </row>
    <row r="3367" spans="1:2" x14ac:dyDescent="0.45">
      <c r="A3367">
        <v>137</v>
      </c>
      <c r="B3367">
        <v>8.5</v>
      </c>
    </row>
    <row r="3368" spans="1:2" x14ac:dyDescent="0.45">
      <c r="A3368">
        <v>129</v>
      </c>
      <c r="B3368">
        <v>7</v>
      </c>
    </row>
    <row r="3369" spans="1:2" x14ac:dyDescent="0.45">
      <c r="A3369">
        <v>80</v>
      </c>
      <c r="B3369">
        <v>7.8</v>
      </c>
    </row>
    <row r="3370" spans="1:2" x14ac:dyDescent="0.45">
      <c r="A3370">
        <v>89</v>
      </c>
      <c r="B3370">
        <v>7.2</v>
      </c>
    </row>
    <row r="3371" spans="1:2" x14ac:dyDescent="0.45">
      <c r="A3371">
        <v>80</v>
      </c>
      <c r="B3371">
        <v>8</v>
      </c>
    </row>
    <row r="3372" spans="1:2" x14ac:dyDescent="0.45">
      <c r="A3372">
        <v>115</v>
      </c>
      <c r="B3372">
        <v>8.1</v>
      </c>
    </row>
    <row r="3373" spans="1:2" x14ac:dyDescent="0.45">
      <c r="A3373">
        <v>100</v>
      </c>
      <c r="B3373">
        <v>6.8</v>
      </c>
    </row>
    <row r="3374" spans="1:2" x14ac:dyDescent="0.45">
      <c r="A3374">
        <v>100</v>
      </c>
      <c r="B3374">
        <v>7.2</v>
      </c>
    </row>
    <row r="3375" spans="1:2" x14ac:dyDescent="0.45">
      <c r="A3375">
        <v>91</v>
      </c>
      <c r="B3375">
        <v>7.4</v>
      </c>
    </row>
    <row r="3376" spans="1:2" x14ac:dyDescent="0.45">
      <c r="A3376">
        <v>96</v>
      </c>
      <c r="B3376">
        <v>6.1</v>
      </c>
    </row>
    <row r="3377" spans="1:2" x14ac:dyDescent="0.45">
      <c r="A3377">
        <v>116</v>
      </c>
      <c r="B3377">
        <v>7</v>
      </c>
    </row>
    <row r="3378" spans="1:2" x14ac:dyDescent="0.45">
      <c r="A3378">
        <v>97</v>
      </c>
      <c r="B3378">
        <v>5.3</v>
      </c>
    </row>
    <row r="3379" spans="1:2" x14ac:dyDescent="0.45">
      <c r="A3379">
        <v>101</v>
      </c>
      <c r="B3379">
        <v>4.7</v>
      </c>
    </row>
    <row r="3380" spans="1:2" x14ac:dyDescent="0.45">
      <c r="A3380">
        <v>98</v>
      </c>
      <c r="B3380">
        <v>5.7</v>
      </c>
    </row>
    <row r="3381" spans="1:2" x14ac:dyDescent="0.45">
      <c r="A3381">
        <v>101</v>
      </c>
      <c r="B3381">
        <v>6.5</v>
      </c>
    </row>
    <row r="3382" spans="1:2" x14ac:dyDescent="0.45">
      <c r="A3382">
        <v>90</v>
      </c>
      <c r="B3382">
        <v>8</v>
      </c>
    </row>
    <row r="3383" spans="1:2" x14ac:dyDescent="0.45">
      <c r="A3383">
        <v>102</v>
      </c>
      <c r="B3383">
        <v>8.3000000000000007</v>
      </c>
    </row>
    <row r="3384" spans="1:2" x14ac:dyDescent="0.45">
      <c r="A3384">
        <v>102</v>
      </c>
      <c r="B3384">
        <v>6.9</v>
      </c>
    </row>
    <row r="3385" spans="1:2" x14ac:dyDescent="0.45">
      <c r="A3385">
        <v>100</v>
      </c>
      <c r="B3385">
        <v>8.1</v>
      </c>
    </row>
    <row r="3386" spans="1:2" x14ac:dyDescent="0.45">
      <c r="A3386">
        <v>89</v>
      </c>
      <c r="B3386">
        <v>6.8</v>
      </c>
    </row>
    <row r="3387" spans="1:2" x14ac:dyDescent="0.45">
      <c r="A3387">
        <v>86</v>
      </c>
      <c r="B3387">
        <v>4.5999999999999996</v>
      </c>
    </row>
    <row r="3388" spans="1:2" x14ac:dyDescent="0.45">
      <c r="A3388">
        <v>96</v>
      </c>
      <c r="B3388">
        <v>7</v>
      </c>
    </row>
    <row r="3389" spans="1:2" x14ac:dyDescent="0.45">
      <c r="A3389">
        <v>91</v>
      </c>
      <c r="B3389">
        <v>6.7</v>
      </c>
    </row>
    <row r="3390" spans="1:2" x14ac:dyDescent="0.45">
      <c r="A3390">
        <v>85</v>
      </c>
      <c r="B3390">
        <v>5.8</v>
      </c>
    </row>
    <row r="3391" spans="1:2" x14ac:dyDescent="0.45">
      <c r="A3391">
        <v>129</v>
      </c>
      <c r="B3391">
        <v>4.5</v>
      </c>
    </row>
    <row r="3392" spans="1:2" x14ac:dyDescent="0.45">
      <c r="A3392">
        <v>95</v>
      </c>
      <c r="B3392">
        <v>6.2</v>
      </c>
    </row>
    <row r="3393" spans="1:2" x14ac:dyDescent="0.45">
      <c r="A3393">
        <v>92</v>
      </c>
      <c r="B3393">
        <v>6.6</v>
      </c>
    </row>
    <row r="3394" spans="1:2" x14ac:dyDescent="0.45">
      <c r="A3394">
        <v>96</v>
      </c>
      <c r="B3394">
        <v>6.6</v>
      </c>
    </row>
    <row r="3395" spans="1:2" x14ac:dyDescent="0.45">
      <c r="A3395">
        <v>119</v>
      </c>
      <c r="B3395">
        <v>7.8</v>
      </c>
    </row>
    <row r="3396" spans="1:2" x14ac:dyDescent="0.45">
      <c r="A3396">
        <v>92</v>
      </c>
      <c r="B3396">
        <v>7.7</v>
      </c>
    </row>
    <row r="3397" spans="1:2" x14ac:dyDescent="0.45">
      <c r="A3397">
        <v>106</v>
      </c>
      <c r="B3397">
        <v>5.7</v>
      </c>
    </row>
    <row r="3398" spans="1:2" x14ac:dyDescent="0.45">
      <c r="A3398">
        <v>99</v>
      </c>
      <c r="B3398">
        <v>7.1</v>
      </c>
    </row>
    <row r="3399" spans="1:2" x14ac:dyDescent="0.45">
      <c r="A3399">
        <v>103</v>
      </c>
      <c r="B3399">
        <v>6.4</v>
      </c>
    </row>
    <row r="3400" spans="1:2" x14ac:dyDescent="0.45">
      <c r="A3400">
        <v>95</v>
      </c>
      <c r="B3400">
        <v>7</v>
      </c>
    </row>
    <row r="3401" spans="1:2" x14ac:dyDescent="0.45">
      <c r="A3401">
        <v>95</v>
      </c>
      <c r="B3401">
        <v>5.8</v>
      </c>
    </row>
    <row r="3402" spans="1:2" x14ac:dyDescent="0.45">
      <c r="A3402">
        <v>90</v>
      </c>
      <c r="B3402">
        <v>7.8</v>
      </c>
    </row>
    <row r="3403" spans="1:2" x14ac:dyDescent="0.45">
      <c r="A3403">
        <v>89</v>
      </c>
      <c r="B3403">
        <v>7.2</v>
      </c>
    </row>
    <row r="3404" spans="1:2" x14ac:dyDescent="0.45">
      <c r="A3404">
        <v>87</v>
      </c>
      <c r="B3404">
        <v>5.6</v>
      </c>
    </row>
    <row r="3405" spans="1:2" x14ac:dyDescent="0.45">
      <c r="A3405">
        <v>118</v>
      </c>
      <c r="B3405">
        <v>6.8</v>
      </c>
    </row>
    <row r="3406" spans="1:2" x14ac:dyDescent="0.45">
      <c r="A3406">
        <v>93</v>
      </c>
      <c r="B3406">
        <v>7.3</v>
      </c>
    </row>
    <row r="3407" spans="1:2" x14ac:dyDescent="0.45">
      <c r="A3407">
        <v>109</v>
      </c>
      <c r="B3407">
        <v>7.3</v>
      </c>
    </row>
    <row r="3408" spans="1:2" x14ac:dyDescent="0.45">
      <c r="A3408">
        <v>90</v>
      </c>
      <c r="B3408">
        <v>6.6</v>
      </c>
    </row>
    <row r="3409" spans="1:2" x14ac:dyDescent="0.45">
      <c r="A3409">
        <v>108</v>
      </c>
      <c r="B3409">
        <v>7.5</v>
      </c>
    </row>
    <row r="3410" spans="1:2" x14ac:dyDescent="0.45">
      <c r="A3410">
        <v>81</v>
      </c>
      <c r="B3410">
        <v>7.8</v>
      </c>
    </row>
    <row r="3411" spans="1:2" x14ac:dyDescent="0.45">
      <c r="A3411">
        <v>93</v>
      </c>
      <c r="B3411">
        <v>6.7</v>
      </c>
    </row>
    <row r="3412" spans="1:2" x14ac:dyDescent="0.45">
      <c r="A3412">
        <v>138</v>
      </c>
      <c r="B3412">
        <v>7.5</v>
      </c>
    </row>
    <row r="3413" spans="1:2" x14ac:dyDescent="0.45">
      <c r="A3413">
        <v>105</v>
      </c>
      <c r="B3413">
        <v>6.3</v>
      </c>
    </row>
    <row r="3414" spans="1:2" x14ac:dyDescent="0.45">
      <c r="A3414">
        <v>98</v>
      </c>
      <c r="B3414">
        <v>6.3</v>
      </c>
    </row>
    <row r="3415" spans="1:2" x14ac:dyDescent="0.45">
      <c r="A3415">
        <v>86</v>
      </c>
      <c r="B3415">
        <v>6.8</v>
      </c>
    </row>
    <row r="3416" spans="1:2" x14ac:dyDescent="0.45">
      <c r="A3416">
        <v>104</v>
      </c>
      <c r="B3416">
        <v>7.8</v>
      </c>
    </row>
    <row r="3417" spans="1:2" x14ac:dyDescent="0.45">
      <c r="A3417">
        <v>100</v>
      </c>
      <c r="B3417">
        <v>6.9</v>
      </c>
    </row>
    <row r="3418" spans="1:2" x14ac:dyDescent="0.45">
      <c r="A3418">
        <v>84</v>
      </c>
      <c r="B3418">
        <v>4.3</v>
      </c>
    </row>
    <row r="3419" spans="1:2" x14ac:dyDescent="0.45">
      <c r="A3419">
        <v>95</v>
      </c>
      <c r="B3419">
        <v>7.2</v>
      </c>
    </row>
    <row r="3420" spans="1:2" x14ac:dyDescent="0.45">
      <c r="A3420">
        <v>90</v>
      </c>
      <c r="B3420">
        <v>7.3</v>
      </c>
    </row>
    <row r="3421" spans="1:2" x14ac:dyDescent="0.45">
      <c r="A3421">
        <v>123</v>
      </c>
      <c r="B3421">
        <v>7.2</v>
      </c>
    </row>
    <row r="3422" spans="1:2" x14ac:dyDescent="0.45">
      <c r="A3422">
        <v>111</v>
      </c>
      <c r="B3422">
        <v>5.4</v>
      </c>
    </row>
    <row r="3423" spans="1:2" x14ac:dyDescent="0.45">
      <c r="A3423">
        <v>108</v>
      </c>
      <c r="B3423">
        <v>7.1</v>
      </c>
    </row>
    <row r="3424" spans="1:2" x14ac:dyDescent="0.45">
      <c r="A3424">
        <v>92</v>
      </c>
      <c r="B3424">
        <v>6.8</v>
      </c>
    </row>
    <row r="3425" spans="1:2" x14ac:dyDescent="0.45">
      <c r="A3425">
        <v>91</v>
      </c>
      <c r="B3425">
        <v>7</v>
      </c>
    </row>
    <row r="3426" spans="1:2" x14ac:dyDescent="0.45">
      <c r="A3426">
        <v>88</v>
      </c>
      <c r="B3426">
        <v>7.4</v>
      </c>
    </row>
    <row r="3427" spans="1:2" x14ac:dyDescent="0.45">
      <c r="A3427">
        <v>97</v>
      </c>
      <c r="B3427">
        <v>6.7</v>
      </c>
    </row>
    <row r="3428" spans="1:2" x14ac:dyDescent="0.45">
      <c r="A3428">
        <v>103</v>
      </c>
      <c r="B3428">
        <v>7.2</v>
      </c>
    </row>
    <row r="3429" spans="1:2" x14ac:dyDescent="0.45">
      <c r="A3429">
        <v>110</v>
      </c>
      <c r="B3429">
        <v>7.5</v>
      </c>
    </row>
    <row r="3430" spans="1:2" x14ac:dyDescent="0.45">
      <c r="A3430">
        <v>103</v>
      </c>
      <c r="B3430">
        <v>6.8</v>
      </c>
    </row>
    <row r="3431" spans="1:2" x14ac:dyDescent="0.45">
      <c r="A3431">
        <v>114</v>
      </c>
      <c r="B3431">
        <v>7.9</v>
      </c>
    </row>
    <row r="3432" spans="1:2" x14ac:dyDescent="0.45">
      <c r="A3432">
        <v>112</v>
      </c>
      <c r="B3432">
        <v>6.7</v>
      </c>
    </row>
    <row r="3433" spans="1:2" x14ac:dyDescent="0.45">
      <c r="A3433">
        <v>104</v>
      </c>
      <c r="B3433">
        <v>5.8</v>
      </c>
    </row>
    <row r="3434" spans="1:2" x14ac:dyDescent="0.45">
      <c r="A3434">
        <v>99</v>
      </c>
      <c r="B3434">
        <v>6.5</v>
      </c>
    </row>
    <row r="3435" spans="1:2" x14ac:dyDescent="0.45">
      <c r="A3435">
        <v>98</v>
      </c>
      <c r="B3435">
        <v>7.2</v>
      </c>
    </row>
    <row r="3436" spans="1:2" x14ac:dyDescent="0.45">
      <c r="A3436">
        <v>100</v>
      </c>
      <c r="B3436">
        <v>6.5</v>
      </c>
    </row>
    <row r="3437" spans="1:2" x14ac:dyDescent="0.45">
      <c r="A3437">
        <v>80</v>
      </c>
      <c r="B3437">
        <v>6.2</v>
      </c>
    </row>
    <row r="3438" spans="1:2" x14ac:dyDescent="0.45">
      <c r="A3438">
        <v>87</v>
      </c>
      <c r="B3438">
        <v>8.6</v>
      </c>
    </row>
    <row r="3439" spans="1:2" x14ac:dyDescent="0.45">
      <c r="A3439">
        <v>91</v>
      </c>
      <c r="B3439">
        <v>6.5</v>
      </c>
    </row>
    <row r="3440" spans="1:2" x14ac:dyDescent="0.45">
      <c r="A3440">
        <v>84</v>
      </c>
      <c r="B3440">
        <v>6.3</v>
      </c>
    </row>
    <row r="3441" spans="1:2" x14ac:dyDescent="0.45">
      <c r="A3441">
        <v>90</v>
      </c>
      <c r="B3441">
        <v>4.3</v>
      </c>
    </row>
    <row r="3442" spans="1:2" x14ac:dyDescent="0.45">
      <c r="A3442">
        <v>98</v>
      </c>
      <c r="B3442">
        <v>6.1</v>
      </c>
    </row>
    <row r="3443" spans="1:2" x14ac:dyDescent="0.45">
      <c r="A3443">
        <v>124</v>
      </c>
      <c r="B3443">
        <v>5.8</v>
      </c>
    </row>
    <row r="3444" spans="1:2" x14ac:dyDescent="0.45">
      <c r="A3444">
        <v>95</v>
      </c>
      <c r="B3444">
        <v>6.7</v>
      </c>
    </row>
    <row r="3445" spans="1:2" x14ac:dyDescent="0.45">
      <c r="A3445">
        <v>90</v>
      </c>
      <c r="B3445">
        <v>6.7</v>
      </c>
    </row>
    <row r="3446" spans="1:2" x14ac:dyDescent="0.45">
      <c r="A3446">
        <v>101</v>
      </c>
      <c r="B3446">
        <v>5.0999999999999996</v>
      </c>
    </row>
    <row r="3447" spans="1:2" x14ac:dyDescent="0.45">
      <c r="A3447">
        <v>83</v>
      </c>
      <c r="B3447">
        <v>7.7</v>
      </c>
    </row>
    <row r="3448" spans="1:2" x14ac:dyDescent="0.45">
      <c r="A3448">
        <v>106</v>
      </c>
      <c r="B3448">
        <v>6.7</v>
      </c>
    </row>
    <row r="3449" spans="1:2" x14ac:dyDescent="0.45">
      <c r="A3449">
        <v>94</v>
      </c>
      <c r="B3449">
        <v>6.6</v>
      </c>
    </row>
    <row r="3450" spans="1:2" x14ac:dyDescent="0.45">
      <c r="A3450">
        <v>120</v>
      </c>
      <c r="B3450">
        <v>8.1999999999999993</v>
      </c>
    </row>
    <row r="3451" spans="1:2" x14ac:dyDescent="0.45">
      <c r="A3451">
        <v>105</v>
      </c>
      <c r="B3451">
        <v>8.1</v>
      </c>
    </row>
    <row r="3452" spans="1:2" x14ac:dyDescent="0.45">
      <c r="A3452">
        <v>95</v>
      </c>
      <c r="B3452">
        <v>7.2</v>
      </c>
    </row>
    <row r="3453" spans="1:2" x14ac:dyDescent="0.45">
      <c r="A3453">
        <v>135</v>
      </c>
      <c r="B3453">
        <v>7.4</v>
      </c>
    </row>
    <row r="3454" spans="1:2" x14ac:dyDescent="0.45">
      <c r="A3454">
        <v>105</v>
      </c>
      <c r="B3454">
        <v>6.5</v>
      </c>
    </row>
    <row r="3455" spans="1:2" x14ac:dyDescent="0.45">
      <c r="A3455">
        <v>83</v>
      </c>
      <c r="B3455">
        <v>5.7</v>
      </c>
    </row>
    <row r="3456" spans="1:2" x14ac:dyDescent="0.45">
      <c r="A3456">
        <v>87</v>
      </c>
      <c r="B3456">
        <v>6.2</v>
      </c>
    </row>
    <row r="3457" spans="1:2" x14ac:dyDescent="0.45">
      <c r="A3457">
        <v>87</v>
      </c>
      <c r="B3457">
        <v>6.1</v>
      </c>
    </row>
    <row r="3458" spans="1:2" x14ac:dyDescent="0.45">
      <c r="A3458">
        <v>80</v>
      </c>
      <c r="B3458">
        <v>5.7</v>
      </c>
    </row>
    <row r="3459" spans="1:2" x14ac:dyDescent="0.45">
      <c r="A3459">
        <v>100</v>
      </c>
      <c r="B3459">
        <v>7.2</v>
      </c>
    </row>
    <row r="3460" spans="1:2" x14ac:dyDescent="0.45">
      <c r="A3460">
        <v>103</v>
      </c>
      <c r="B3460">
        <v>7.7</v>
      </c>
    </row>
    <row r="3461" spans="1:2" x14ac:dyDescent="0.45">
      <c r="A3461">
        <v>100</v>
      </c>
      <c r="B3461">
        <v>7.1</v>
      </c>
    </row>
    <row r="3462" spans="1:2" x14ac:dyDescent="0.45">
      <c r="A3462">
        <v>89</v>
      </c>
      <c r="B3462">
        <v>7</v>
      </c>
    </row>
    <row r="3463" spans="1:2" x14ac:dyDescent="0.45">
      <c r="A3463">
        <v>114</v>
      </c>
      <c r="B3463">
        <v>7.4</v>
      </c>
    </row>
    <row r="3464" spans="1:2" x14ac:dyDescent="0.45">
      <c r="A3464">
        <v>111</v>
      </c>
      <c r="B3464">
        <v>7.7</v>
      </c>
    </row>
    <row r="3465" spans="1:2" x14ac:dyDescent="0.45">
      <c r="A3465">
        <v>85</v>
      </c>
      <c r="B3465">
        <v>6.6</v>
      </c>
    </row>
    <row r="3466" spans="1:2" x14ac:dyDescent="0.45">
      <c r="A3466">
        <v>113</v>
      </c>
      <c r="B3466">
        <v>6</v>
      </c>
    </row>
    <row r="3467" spans="1:2" x14ac:dyDescent="0.45">
      <c r="A3467">
        <v>99</v>
      </c>
      <c r="B3467">
        <v>8.4</v>
      </c>
    </row>
    <row r="3468" spans="1:2" x14ac:dyDescent="0.45">
      <c r="A3468">
        <v>142</v>
      </c>
      <c r="B3468">
        <v>8.9</v>
      </c>
    </row>
    <row r="3469" spans="1:2" x14ac:dyDescent="0.45">
      <c r="A3469">
        <v>112</v>
      </c>
      <c r="B3469">
        <v>7.9</v>
      </c>
    </row>
    <row r="3470" spans="1:2" x14ac:dyDescent="0.45">
      <c r="A3470">
        <v>108</v>
      </c>
      <c r="B3470">
        <v>6</v>
      </c>
    </row>
    <row r="3471" spans="1:2" x14ac:dyDescent="0.45">
      <c r="A3471">
        <v>88</v>
      </c>
      <c r="B3471">
        <v>6.1</v>
      </c>
    </row>
    <row r="3472" spans="1:2" x14ac:dyDescent="0.45">
      <c r="A3472">
        <v>97</v>
      </c>
      <c r="B3472">
        <v>7.4</v>
      </c>
    </row>
    <row r="3473" spans="1:2" x14ac:dyDescent="0.45">
      <c r="A3473">
        <v>85</v>
      </c>
      <c r="B3473">
        <v>6.2</v>
      </c>
    </row>
    <row r="3474" spans="1:2" x14ac:dyDescent="0.45">
      <c r="A3474">
        <v>110</v>
      </c>
      <c r="B3474">
        <v>7.2</v>
      </c>
    </row>
    <row r="3475" spans="1:2" x14ac:dyDescent="0.45">
      <c r="A3475">
        <v>91</v>
      </c>
      <c r="B3475">
        <v>6.2</v>
      </c>
    </row>
    <row r="3476" spans="1:2" x14ac:dyDescent="0.45">
      <c r="A3476">
        <v>94</v>
      </c>
      <c r="B3476">
        <v>6.8</v>
      </c>
    </row>
    <row r="3477" spans="1:2" x14ac:dyDescent="0.45">
      <c r="A3477">
        <v>90</v>
      </c>
      <c r="B3477">
        <v>7.7</v>
      </c>
    </row>
    <row r="3478" spans="1:2" x14ac:dyDescent="0.45">
      <c r="A3478">
        <v>92</v>
      </c>
      <c r="B3478">
        <v>5.9</v>
      </c>
    </row>
    <row r="3479" spans="1:2" x14ac:dyDescent="0.45">
      <c r="A3479">
        <v>73</v>
      </c>
      <c r="B3479">
        <v>7</v>
      </c>
    </row>
    <row r="3480" spans="1:2" x14ac:dyDescent="0.45">
      <c r="A3480">
        <v>110</v>
      </c>
      <c r="B3480">
        <v>6.1</v>
      </c>
    </row>
    <row r="3481" spans="1:2" x14ac:dyDescent="0.45">
      <c r="A3481">
        <v>102</v>
      </c>
      <c r="B3481">
        <v>7.6</v>
      </c>
    </row>
    <row r="3482" spans="1:2" x14ac:dyDescent="0.45">
      <c r="A3482">
        <v>145</v>
      </c>
      <c r="B3482">
        <v>8.1</v>
      </c>
    </row>
    <row r="3483" spans="1:2" x14ac:dyDescent="0.45">
      <c r="A3483">
        <v>83</v>
      </c>
      <c r="B3483">
        <v>5.7</v>
      </c>
    </row>
    <row r="3484" spans="1:2" x14ac:dyDescent="0.45">
      <c r="A3484">
        <v>91</v>
      </c>
      <c r="B3484">
        <v>6.6</v>
      </c>
    </row>
    <row r="3485" spans="1:2" x14ac:dyDescent="0.45">
      <c r="A3485">
        <v>110</v>
      </c>
      <c r="B3485">
        <v>7.3</v>
      </c>
    </row>
    <row r="3486" spans="1:2" x14ac:dyDescent="0.45">
      <c r="A3486">
        <v>86</v>
      </c>
      <c r="B3486">
        <v>5</v>
      </c>
    </row>
    <row r="3487" spans="1:2" x14ac:dyDescent="0.45">
      <c r="A3487">
        <v>86</v>
      </c>
      <c r="B3487">
        <v>7</v>
      </c>
    </row>
    <row r="3488" spans="1:2" x14ac:dyDescent="0.45">
      <c r="A3488">
        <v>90</v>
      </c>
      <c r="B3488">
        <v>5.9</v>
      </c>
    </row>
    <row r="3489" spans="1:2" x14ac:dyDescent="0.45">
      <c r="A3489">
        <v>99</v>
      </c>
      <c r="B3489">
        <v>6</v>
      </c>
    </row>
    <row r="3490" spans="1:2" x14ac:dyDescent="0.45">
      <c r="A3490">
        <v>112</v>
      </c>
      <c r="B3490">
        <v>7.4</v>
      </c>
    </row>
    <row r="3491" spans="1:2" x14ac:dyDescent="0.45">
      <c r="A3491">
        <v>103</v>
      </c>
      <c r="B3491">
        <v>7.4</v>
      </c>
    </row>
    <row r="3492" spans="1:2" x14ac:dyDescent="0.45">
      <c r="A3492">
        <v>83</v>
      </c>
      <c r="B3492">
        <v>4.2</v>
      </c>
    </row>
    <row r="3493" spans="1:2" x14ac:dyDescent="0.45">
      <c r="A3493">
        <v>109</v>
      </c>
      <c r="B3493">
        <v>6.2</v>
      </c>
    </row>
    <row r="3494" spans="1:2" x14ac:dyDescent="0.45">
      <c r="A3494">
        <v>100</v>
      </c>
      <c r="B3494">
        <v>5.4</v>
      </c>
    </row>
    <row r="3495" spans="1:2" x14ac:dyDescent="0.45">
      <c r="A3495">
        <v>95</v>
      </c>
      <c r="B3495">
        <v>7.2</v>
      </c>
    </row>
    <row r="3496" spans="1:2" x14ac:dyDescent="0.45">
      <c r="A3496">
        <v>104</v>
      </c>
      <c r="B3496">
        <v>6.7</v>
      </c>
    </row>
    <row r="3497" spans="1:2" x14ac:dyDescent="0.45">
      <c r="A3497">
        <v>97</v>
      </c>
      <c r="B3497">
        <v>7.2</v>
      </c>
    </row>
    <row r="3498" spans="1:2" x14ac:dyDescent="0.45">
      <c r="A3498">
        <v>91</v>
      </c>
      <c r="B3498">
        <v>7.4</v>
      </c>
    </row>
    <row r="3499" spans="1:2" x14ac:dyDescent="0.45">
      <c r="A3499">
        <v>84</v>
      </c>
      <c r="B3499">
        <v>5.6</v>
      </c>
    </row>
    <row r="3500" spans="1:2" x14ac:dyDescent="0.45">
      <c r="A3500">
        <v>86</v>
      </c>
      <c r="B3500">
        <v>6.8</v>
      </c>
    </row>
    <row r="3501" spans="1:2" x14ac:dyDescent="0.45">
      <c r="A3501">
        <v>92</v>
      </c>
      <c r="B3501">
        <v>7.7</v>
      </c>
    </row>
    <row r="3502" spans="1:2" x14ac:dyDescent="0.45">
      <c r="A3502">
        <v>94</v>
      </c>
      <c r="B3502">
        <v>7</v>
      </c>
    </row>
    <row r="3503" spans="1:2" x14ac:dyDescent="0.45">
      <c r="A3503">
        <v>100</v>
      </c>
      <c r="B3503">
        <v>7.2</v>
      </c>
    </row>
    <row r="3504" spans="1:2" x14ac:dyDescent="0.45">
      <c r="A3504">
        <v>119</v>
      </c>
      <c r="B3504">
        <v>7.2</v>
      </c>
    </row>
    <row r="3505" spans="1:2" x14ac:dyDescent="0.45">
      <c r="A3505">
        <v>167</v>
      </c>
      <c r="B3505">
        <v>6.2</v>
      </c>
    </row>
    <row r="3506" spans="1:2" x14ac:dyDescent="0.45">
      <c r="A3506">
        <v>92</v>
      </c>
      <c r="B3506">
        <v>6.2</v>
      </c>
    </row>
    <row r="3507" spans="1:2" x14ac:dyDescent="0.45">
      <c r="A3507">
        <v>108</v>
      </c>
      <c r="B3507">
        <v>6.9</v>
      </c>
    </row>
    <row r="3508" spans="1:2" x14ac:dyDescent="0.45">
      <c r="A3508">
        <v>97</v>
      </c>
      <c r="B3508">
        <v>7</v>
      </c>
    </row>
    <row r="3509" spans="1:2" x14ac:dyDescent="0.45">
      <c r="A3509">
        <v>88</v>
      </c>
      <c r="B3509">
        <v>6.7</v>
      </c>
    </row>
    <row r="3510" spans="1:2" x14ac:dyDescent="0.45">
      <c r="A3510">
        <v>88</v>
      </c>
      <c r="B3510">
        <v>7.4</v>
      </c>
    </row>
    <row r="3511" spans="1:2" x14ac:dyDescent="0.45">
      <c r="A3511">
        <v>79</v>
      </c>
      <c r="B3511">
        <v>6.1</v>
      </c>
    </row>
    <row r="3512" spans="1:2" x14ac:dyDescent="0.45">
      <c r="A3512">
        <v>96</v>
      </c>
      <c r="B3512">
        <v>8.1999999999999993</v>
      </c>
    </row>
    <row r="3513" spans="1:2" x14ac:dyDescent="0.45">
      <c r="A3513">
        <v>53</v>
      </c>
      <c r="B3513">
        <v>7.7</v>
      </c>
    </row>
    <row r="3514" spans="1:2" x14ac:dyDescent="0.45">
      <c r="A3514">
        <v>97</v>
      </c>
      <c r="B3514">
        <v>7.3</v>
      </c>
    </row>
    <row r="3515" spans="1:2" x14ac:dyDescent="0.45">
      <c r="A3515">
        <v>91</v>
      </c>
      <c r="B3515">
        <v>7.6</v>
      </c>
    </row>
    <row r="3516" spans="1:2" x14ac:dyDescent="0.45">
      <c r="A3516">
        <v>93</v>
      </c>
      <c r="B3516">
        <v>6.8</v>
      </c>
    </row>
    <row r="3517" spans="1:2" x14ac:dyDescent="0.45">
      <c r="A3517">
        <v>112</v>
      </c>
      <c r="B3517">
        <v>5.6</v>
      </c>
    </row>
    <row r="3518" spans="1:2" x14ac:dyDescent="0.45">
      <c r="A3518">
        <v>160</v>
      </c>
      <c r="B3518">
        <v>4.8</v>
      </c>
    </row>
    <row r="3519" spans="1:2" x14ac:dyDescent="0.45">
      <c r="A3519">
        <v>95</v>
      </c>
      <c r="B3519">
        <v>6.4</v>
      </c>
    </row>
    <row r="3520" spans="1:2" x14ac:dyDescent="0.45">
      <c r="A3520">
        <v>93</v>
      </c>
      <c r="B3520">
        <v>6.8</v>
      </c>
    </row>
    <row r="3521" spans="1:2" x14ac:dyDescent="0.45">
      <c r="A3521">
        <v>88</v>
      </c>
      <c r="B3521">
        <v>6.1</v>
      </c>
    </row>
    <row r="3522" spans="1:2" x14ac:dyDescent="0.45">
      <c r="A3522">
        <v>82</v>
      </c>
      <c r="B3522">
        <v>6</v>
      </c>
    </row>
    <row r="3523" spans="1:2" x14ac:dyDescent="0.45">
      <c r="A3523">
        <v>78</v>
      </c>
      <c r="B3523">
        <v>6.1</v>
      </c>
    </row>
    <row r="3524" spans="1:2" x14ac:dyDescent="0.45">
      <c r="A3524">
        <v>97</v>
      </c>
      <c r="B3524">
        <v>5.5</v>
      </c>
    </row>
    <row r="3525" spans="1:2" x14ac:dyDescent="0.45">
      <c r="A3525">
        <v>81</v>
      </c>
      <c r="B3525">
        <v>6.9</v>
      </c>
    </row>
    <row r="3526" spans="1:2" x14ac:dyDescent="0.45">
      <c r="A3526">
        <v>88</v>
      </c>
      <c r="B3526">
        <v>4.0999999999999996</v>
      </c>
    </row>
    <row r="3527" spans="1:2" x14ac:dyDescent="0.45">
      <c r="A3527">
        <v>96</v>
      </c>
      <c r="B3527">
        <v>5.4</v>
      </c>
    </row>
    <row r="3528" spans="1:2" x14ac:dyDescent="0.45">
      <c r="A3528">
        <v>108</v>
      </c>
      <c r="B3528">
        <v>8.1999999999999993</v>
      </c>
    </row>
    <row r="3529" spans="1:2" x14ac:dyDescent="0.45">
      <c r="A3529">
        <v>100</v>
      </c>
      <c r="B3529">
        <v>5.7</v>
      </c>
    </row>
    <row r="3530" spans="1:2" x14ac:dyDescent="0.45">
      <c r="A3530">
        <v>113</v>
      </c>
      <c r="B3530">
        <v>7.9</v>
      </c>
    </row>
    <row r="3531" spans="1:2" x14ac:dyDescent="0.45">
      <c r="A3531">
        <v>104</v>
      </c>
      <c r="B3531">
        <v>7.1</v>
      </c>
    </row>
    <row r="3532" spans="1:2" x14ac:dyDescent="0.45">
      <c r="A3532">
        <v>91</v>
      </c>
      <c r="B3532">
        <v>6.4</v>
      </c>
    </row>
    <row r="3533" spans="1:2" x14ac:dyDescent="0.45">
      <c r="A3533">
        <v>85</v>
      </c>
      <c r="B3533">
        <v>7.5</v>
      </c>
    </row>
    <row r="3534" spans="1:2" x14ac:dyDescent="0.45">
      <c r="A3534">
        <v>101</v>
      </c>
      <c r="B3534">
        <v>6.4</v>
      </c>
    </row>
    <row r="3535" spans="1:2" x14ac:dyDescent="0.45">
      <c r="A3535">
        <v>88</v>
      </c>
      <c r="B3535">
        <v>7.3</v>
      </c>
    </row>
    <row r="3536" spans="1:2" x14ac:dyDescent="0.45">
      <c r="A3536">
        <v>107</v>
      </c>
      <c r="B3536">
        <v>7.2</v>
      </c>
    </row>
    <row r="3537" spans="1:2" x14ac:dyDescent="0.45">
      <c r="A3537">
        <v>88</v>
      </c>
      <c r="B3537">
        <v>6</v>
      </c>
    </row>
    <row r="3538" spans="1:2" x14ac:dyDescent="0.45">
      <c r="A3538">
        <v>95</v>
      </c>
      <c r="B3538">
        <v>5.6</v>
      </c>
    </row>
    <row r="3539" spans="1:2" x14ac:dyDescent="0.45">
      <c r="A3539">
        <v>123</v>
      </c>
      <c r="B3539">
        <v>8.4</v>
      </c>
    </row>
    <row r="3540" spans="1:2" x14ac:dyDescent="0.45">
      <c r="A3540">
        <v>88</v>
      </c>
      <c r="B3540">
        <v>7.5</v>
      </c>
    </row>
    <row r="3541" spans="1:2" x14ac:dyDescent="0.45">
      <c r="A3541">
        <v>114</v>
      </c>
      <c r="B3541">
        <v>7.2</v>
      </c>
    </row>
    <row r="3542" spans="1:2" x14ac:dyDescent="0.45">
      <c r="A3542">
        <v>88</v>
      </c>
      <c r="B3542">
        <v>7.2</v>
      </c>
    </row>
    <row r="3543" spans="1:2" x14ac:dyDescent="0.45">
      <c r="A3543">
        <v>104</v>
      </c>
      <c r="B3543">
        <v>6.5</v>
      </c>
    </row>
    <row r="3544" spans="1:2" x14ac:dyDescent="0.45">
      <c r="A3544">
        <v>93</v>
      </c>
      <c r="B3544">
        <v>5.0999999999999996</v>
      </c>
    </row>
    <row r="3545" spans="1:2" x14ac:dyDescent="0.45">
      <c r="A3545">
        <v>91</v>
      </c>
      <c r="B3545">
        <v>6.4</v>
      </c>
    </row>
    <row r="3546" spans="1:2" x14ac:dyDescent="0.45">
      <c r="A3546">
        <v>90</v>
      </c>
      <c r="B3546">
        <v>6.8</v>
      </c>
    </row>
    <row r="3547" spans="1:2" x14ac:dyDescent="0.45">
      <c r="A3547">
        <v>112</v>
      </c>
      <c r="B3547">
        <v>7.5</v>
      </c>
    </row>
    <row r="3548" spans="1:2" x14ac:dyDescent="0.45">
      <c r="A3548">
        <v>86</v>
      </c>
      <c r="B3548">
        <v>6.9</v>
      </c>
    </row>
    <row r="3549" spans="1:2" x14ac:dyDescent="0.45">
      <c r="A3549">
        <v>86</v>
      </c>
      <c r="B3549">
        <v>7</v>
      </c>
    </row>
    <row r="3550" spans="1:2" x14ac:dyDescent="0.45">
      <c r="A3550">
        <v>95</v>
      </c>
      <c r="B3550">
        <v>6.3</v>
      </c>
    </row>
    <row r="3551" spans="1:2" x14ac:dyDescent="0.45">
      <c r="A3551">
        <v>101</v>
      </c>
      <c r="B3551">
        <v>5.5</v>
      </c>
    </row>
    <row r="3552" spans="1:2" x14ac:dyDescent="0.45">
      <c r="A3552">
        <v>88</v>
      </c>
      <c r="B3552">
        <v>6.6</v>
      </c>
    </row>
    <row r="3553" spans="1:2" x14ac:dyDescent="0.45">
      <c r="A3553">
        <v>99</v>
      </c>
      <c r="B3553">
        <v>5.2</v>
      </c>
    </row>
    <row r="3554" spans="1:2" x14ac:dyDescent="0.45">
      <c r="A3554">
        <v>170</v>
      </c>
      <c r="B3554">
        <v>8.3000000000000007</v>
      </c>
    </row>
    <row r="3555" spans="1:2" x14ac:dyDescent="0.45">
      <c r="A3555">
        <v>97</v>
      </c>
      <c r="B3555">
        <v>7.2</v>
      </c>
    </row>
    <row r="3556" spans="1:2" x14ac:dyDescent="0.45">
      <c r="A3556">
        <v>106</v>
      </c>
      <c r="B3556">
        <v>7.2</v>
      </c>
    </row>
    <row r="3557" spans="1:2" x14ac:dyDescent="0.45">
      <c r="A3557">
        <v>107</v>
      </c>
      <c r="B3557">
        <v>6.5</v>
      </c>
    </row>
    <row r="3558" spans="1:2" x14ac:dyDescent="0.45">
      <c r="A3558">
        <v>84</v>
      </c>
      <c r="B3558">
        <v>6.5</v>
      </c>
    </row>
    <row r="3559" spans="1:2" x14ac:dyDescent="0.45">
      <c r="A3559">
        <v>81</v>
      </c>
      <c r="B3559">
        <v>7.8</v>
      </c>
    </row>
    <row r="3560" spans="1:2" x14ac:dyDescent="0.45">
      <c r="A3560">
        <v>81</v>
      </c>
      <c r="B3560">
        <v>6.4</v>
      </c>
    </row>
    <row r="3561" spans="1:2" x14ac:dyDescent="0.45">
      <c r="A3561">
        <v>215</v>
      </c>
      <c r="B3561">
        <v>8.1</v>
      </c>
    </row>
    <row r="3562" spans="1:2" x14ac:dyDescent="0.45">
      <c r="A3562">
        <v>106</v>
      </c>
      <c r="B3562">
        <v>5.6</v>
      </c>
    </row>
    <row r="3563" spans="1:2" x14ac:dyDescent="0.45">
      <c r="A3563">
        <v>103</v>
      </c>
      <c r="B3563">
        <v>5.6</v>
      </c>
    </row>
    <row r="3564" spans="1:2" x14ac:dyDescent="0.45">
      <c r="A3564">
        <v>90</v>
      </c>
      <c r="B3564">
        <v>6.6</v>
      </c>
    </row>
    <row r="3565" spans="1:2" x14ac:dyDescent="0.45">
      <c r="A3565">
        <v>87</v>
      </c>
      <c r="B3565">
        <v>7.7</v>
      </c>
    </row>
    <row r="3566" spans="1:2" x14ac:dyDescent="0.45">
      <c r="A3566">
        <v>80</v>
      </c>
      <c r="B3566">
        <v>7.2</v>
      </c>
    </row>
    <row r="3567" spans="1:2" x14ac:dyDescent="0.45">
      <c r="A3567">
        <v>122</v>
      </c>
      <c r="B3567">
        <v>6.5</v>
      </c>
    </row>
    <row r="3568" spans="1:2" x14ac:dyDescent="0.45">
      <c r="A3568">
        <v>86</v>
      </c>
      <c r="B3568">
        <v>6.1</v>
      </c>
    </row>
    <row r="3569" spans="1:2" x14ac:dyDescent="0.45">
      <c r="A3569">
        <v>79</v>
      </c>
      <c r="B3569">
        <v>5.7</v>
      </c>
    </row>
    <row r="3570" spans="1:2" x14ac:dyDescent="0.45">
      <c r="A3570">
        <v>97</v>
      </c>
      <c r="B3570">
        <v>5.9</v>
      </c>
    </row>
    <row r="3571" spans="1:2" x14ac:dyDescent="0.45">
      <c r="A3571">
        <v>89</v>
      </c>
      <c r="B3571">
        <v>7.7</v>
      </c>
    </row>
    <row r="3572" spans="1:2" x14ac:dyDescent="0.45">
      <c r="A3572">
        <v>120</v>
      </c>
      <c r="B3572">
        <v>7.1</v>
      </c>
    </row>
    <row r="3573" spans="1:2" x14ac:dyDescent="0.45">
      <c r="A3573">
        <v>108</v>
      </c>
      <c r="B3573">
        <v>7.6</v>
      </c>
    </row>
    <row r="3574" spans="1:2" x14ac:dyDescent="0.45">
      <c r="A3574">
        <v>102</v>
      </c>
      <c r="B3574">
        <v>6.4</v>
      </c>
    </row>
    <row r="3575" spans="1:2" x14ac:dyDescent="0.45">
      <c r="A3575">
        <v>83</v>
      </c>
      <c r="B3575">
        <v>7.4</v>
      </c>
    </row>
    <row r="3576" spans="1:2" x14ac:dyDescent="0.45">
      <c r="A3576">
        <v>93</v>
      </c>
      <c r="B3576">
        <v>6.8</v>
      </c>
    </row>
    <row r="3577" spans="1:2" x14ac:dyDescent="0.45">
      <c r="A3577">
        <v>86</v>
      </c>
      <c r="B3577">
        <v>6.5</v>
      </c>
    </row>
    <row r="3578" spans="1:2" x14ac:dyDescent="0.45">
      <c r="A3578">
        <v>101</v>
      </c>
      <c r="B3578">
        <v>6</v>
      </c>
    </row>
    <row r="3579" spans="1:2" x14ac:dyDescent="0.45">
      <c r="A3579">
        <v>111</v>
      </c>
      <c r="B3579">
        <v>7.3</v>
      </c>
    </row>
    <row r="3580" spans="1:2" x14ac:dyDescent="0.45">
      <c r="A3580">
        <v>90</v>
      </c>
      <c r="B3580">
        <v>7.3</v>
      </c>
    </row>
    <row r="3581" spans="1:2" x14ac:dyDescent="0.45">
      <c r="A3581">
        <v>86</v>
      </c>
      <c r="B3581">
        <v>6.5</v>
      </c>
    </row>
    <row r="3582" spans="1:2" x14ac:dyDescent="0.45">
      <c r="A3582">
        <v>98</v>
      </c>
      <c r="B3582">
        <v>6</v>
      </c>
    </row>
    <row r="3583" spans="1:2" x14ac:dyDescent="0.45">
      <c r="A3583">
        <v>91</v>
      </c>
      <c r="B3583">
        <v>5.3</v>
      </c>
    </row>
    <row r="3584" spans="1:2" x14ac:dyDescent="0.45">
      <c r="A3584">
        <v>91</v>
      </c>
      <c r="B3584">
        <v>6.6</v>
      </c>
    </row>
    <row r="3585" spans="1:2" x14ac:dyDescent="0.45">
      <c r="A3585">
        <v>88</v>
      </c>
      <c r="B3585">
        <v>7.1</v>
      </c>
    </row>
    <row r="3586" spans="1:2" x14ac:dyDescent="0.45">
      <c r="A3586">
        <v>202</v>
      </c>
      <c r="B3586">
        <v>8.6999999999999993</v>
      </c>
    </row>
    <row r="3587" spans="1:2" x14ac:dyDescent="0.45">
      <c r="A3587">
        <v>89</v>
      </c>
      <c r="B3587">
        <v>8.4</v>
      </c>
    </row>
    <row r="3588" spans="1:2" x14ac:dyDescent="0.45">
      <c r="A3588">
        <v>84</v>
      </c>
      <c r="B3588">
        <v>6.2</v>
      </c>
    </row>
    <row r="3589" spans="1:2" x14ac:dyDescent="0.45">
      <c r="A3589">
        <v>82</v>
      </c>
      <c r="B3589">
        <v>5.8</v>
      </c>
    </row>
    <row r="3590" spans="1:2" x14ac:dyDescent="0.45">
      <c r="A3590">
        <v>100</v>
      </c>
      <c r="B3590">
        <v>5.7</v>
      </c>
    </row>
    <row r="3591" spans="1:2" x14ac:dyDescent="0.45">
      <c r="A3591">
        <v>112</v>
      </c>
      <c r="B3591">
        <v>6.1</v>
      </c>
    </row>
    <row r="3592" spans="1:2" x14ac:dyDescent="0.45">
      <c r="A3592">
        <v>94</v>
      </c>
      <c r="B3592">
        <v>6.4</v>
      </c>
    </row>
    <row r="3593" spans="1:2" x14ac:dyDescent="0.45">
      <c r="A3593">
        <v>91</v>
      </c>
      <c r="B3593">
        <v>6.5</v>
      </c>
    </row>
    <row r="3594" spans="1:2" x14ac:dyDescent="0.45">
      <c r="A3594">
        <v>87</v>
      </c>
      <c r="B3594">
        <v>4.5999999999999996</v>
      </c>
    </row>
    <row r="3595" spans="1:2" x14ac:dyDescent="0.45">
      <c r="A3595">
        <v>82</v>
      </c>
      <c r="B3595">
        <v>6.8</v>
      </c>
    </row>
    <row r="3596" spans="1:2" x14ac:dyDescent="0.45">
      <c r="A3596">
        <v>91</v>
      </c>
      <c r="B3596">
        <v>5.9</v>
      </c>
    </row>
    <row r="3597" spans="1:2" x14ac:dyDescent="0.45">
      <c r="A3597">
        <v>107</v>
      </c>
      <c r="B3597">
        <v>7.7</v>
      </c>
    </row>
    <row r="3598" spans="1:2" x14ac:dyDescent="0.45">
      <c r="A3598">
        <v>84</v>
      </c>
      <c r="B3598">
        <v>7.1</v>
      </c>
    </row>
    <row r="3599" spans="1:2" x14ac:dyDescent="0.45">
      <c r="A3599">
        <v>103</v>
      </c>
      <c r="B3599">
        <v>6.2</v>
      </c>
    </row>
    <row r="3600" spans="1:2" x14ac:dyDescent="0.45">
      <c r="A3600">
        <v>89</v>
      </c>
      <c r="B3600">
        <v>7.7</v>
      </c>
    </row>
    <row r="3601" spans="1:2" x14ac:dyDescent="0.45">
      <c r="A3601">
        <v>98</v>
      </c>
      <c r="B3601">
        <v>7.5</v>
      </c>
    </row>
    <row r="3602" spans="1:2" x14ac:dyDescent="0.45">
      <c r="A3602">
        <v>133</v>
      </c>
      <c r="B3602">
        <v>7.6</v>
      </c>
    </row>
    <row r="3603" spans="1:2" x14ac:dyDescent="0.45">
      <c r="A3603">
        <v>92</v>
      </c>
      <c r="B3603">
        <v>6.9</v>
      </c>
    </row>
    <row r="3604" spans="1:2" x14ac:dyDescent="0.45">
      <c r="A3604">
        <v>90</v>
      </c>
      <c r="B3604">
        <v>7.1</v>
      </c>
    </row>
    <row r="3605" spans="1:2" x14ac:dyDescent="0.45">
      <c r="A3605">
        <v>84</v>
      </c>
      <c r="B3605">
        <v>6.3</v>
      </c>
    </row>
    <row r="3606" spans="1:2" x14ac:dyDescent="0.45">
      <c r="A3606">
        <v>91</v>
      </c>
      <c r="B3606">
        <v>8.3000000000000007</v>
      </c>
    </row>
    <row r="3607" spans="1:2" x14ac:dyDescent="0.45">
      <c r="A3607">
        <v>90</v>
      </c>
      <c r="B3607">
        <v>7.1</v>
      </c>
    </row>
    <row r="3608" spans="1:2" x14ac:dyDescent="0.45">
      <c r="A3608">
        <v>96</v>
      </c>
      <c r="B3608">
        <v>4.7</v>
      </c>
    </row>
    <row r="3609" spans="1:2" x14ac:dyDescent="0.45">
      <c r="A3609">
        <v>88</v>
      </c>
      <c r="B3609">
        <v>7.2</v>
      </c>
    </row>
    <row r="3610" spans="1:2" x14ac:dyDescent="0.45">
      <c r="A3610">
        <v>92</v>
      </c>
      <c r="B3610">
        <v>5.0999999999999996</v>
      </c>
    </row>
    <row r="3611" spans="1:2" x14ac:dyDescent="0.45">
      <c r="A3611">
        <v>82</v>
      </c>
      <c r="B3611">
        <v>6.9</v>
      </c>
    </row>
    <row r="3612" spans="1:2" x14ac:dyDescent="0.45">
      <c r="A3612">
        <v>101</v>
      </c>
      <c r="B3612">
        <v>6.1</v>
      </c>
    </row>
    <row r="3613" spans="1:2" x14ac:dyDescent="0.45">
      <c r="A3613">
        <v>86</v>
      </c>
      <c r="B3613">
        <v>7</v>
      </c>
    </row>
    <row r="3614" spans="1:2" x14ac:dyDescent="0.45">
      <c r="A3614">
        <v>100</v>
      </c>
      <c r="B3614">
        <v>6.3</v>
      </c>
    </row>
    <row r="3615" spans="1:2" x14ac:dyDescent="0.45">
      <c r="A3615">
        <v>89</v>
      </c>
      <c r="B3615">
        <v>6.1</v>
      </c>
    </row>
    <row r="3616" spans="1:2" x14ac:dyDescent="0.45">
      <c r="A3616">
        <v>84</v>
      </c>
      <c r="B3616">
        <v>7.2</v>
      </c>
    </row>
    <row r="3617" spans="1:2" x14ac:dyDescent="0.45">
      <c r="A3617">
        <v>88</v>
      </c>
      <c r="B3617">
        <v>7.8</v>
      </c>
    </row>
    <row r="3618" spans="1:2" x14ac:dyDescent="0.45">
      <c r="A3618">
        <v>90</v>
      </c>
      <c r="B3618">
        <v>4.7</v>
      </c>
    </row>
    <row r="3619" spans="1:2" x14ac:dyDescent="0.45">
      <c r="A3619">
        <v>102</v>
      </c>
      <c r="B3619">
        <v>6.7</v>
      </c>
    </row>
    <row r="3620" spans="1:2" x14ac:dyDescent="0.45">
      <c r="A3620">
        <v>98</v>
      </c>
      <c r="B3620">
        <v>6.6</v>
      </c>
    </row>
    <row r="3621" spans="1:2" x14ac:dyDescent="0.45">
      <c r="A3621">
        <v>91</v>
      </c>
      <c r="B3621">
        <v>6.9</v>
      </c>
    </row>
    <row r="3622" spans="1:2" x14ac:dyDescent="0.45">
      <c r="A3622">
        <v>80</v>
      </c>
      <c r="B3622">
        <v>7.1</v>
      </c>
    </row>
    <row r="3623" spans="1:2" x14ac:dyDescent="0.45">
      <c r="A3623">
        <v>76</v>
      </c>
      <c r="B3623">
        <v>6.7</v>
      </c>
    </row>
    <row r="3624" spans="1:2" x14ac:dyDescent="0.45">
      <c r="A3624">
        <v>80</v>
      </c>
      <c r="B3624">
        <v>7.1</v>
      </c>
    </row>
    <row r="3625" spans="1:2" x14ac:dyDescent="0.45">
      <c r="A3625">
        <v>102</v>
      </c>
      <c r="B3625">
        <v>7.6</v>
      </c>
    </row>
    <row r="3626" spans="1:2" x14ac:dyDescent="0.45">
      <c r="A3626">
        <v>95</v>
      </c>
      <c r="B3626">
        <v>8.1</v>
      </c>
    </row>
    <row r="3627" spans="1:2" x14ac:dyDescent="0.45">
      <c r="A3627">
        <v>94</v>
      </c>
      <c r="B3627">
        <v>5.5</v>
      </c>
    </row>
    <row r="3628" spans="1:2" x14ac:dyDescent="0.45">
      <c r="A3628">
        <v>109</v>
      </c>
      <c r="B3628">
        <v>6.6</v>
      </c>
    </row>
    <row r="3629" spans="1:2" x14ac:dyDescent="0.45">
      <c r="A3629">
        <v>95</v>
      </c>
      <c r="B3629">
        <v>4.8</v>
      </c>
    </row>
    <row r="3630" spans="1:2" x14ac:dyDescent="0.45">
      <c r="A3630">
        <v>90</v>
      </c>
      <c r="B3630">
        <v>6.4</v>
      </c>
    </row>
    <row r="3631" spans="1:2" x14ac:dyDescent="0.45">
      <c r="A3631">
        <v>113</v>
      </c>
      <c r="B3631">
        <v>7.3</v>
      </c>
    </row>
    <row r="3632" spans="1:2" x14ac:dyDescent="0.45">
      <c r="A3632">
        <v>91</v>
      </c>
      <c r="B3632">
        <v>6.9</v>
      </c>
    </row>
    <row r="3633" spans="1:2" x14ac:dyDescent="0.45">
      <c r="A3633">
        <v>98</v>
      </c>
      <c r="B3633">
        <v>7.2</v>
      </c>
    </row>
    <row r="3634" spans="1:2" x14ac:dyDescent="0.45">
      <c r="A3634">
        <v>94</v>
      </c>
      <c r="B3634">
        <v>6.5</v>
      </c>
    </row>
    <row r="3635" spans="1:2" x14ac:dyDescent="0.45">
      <c r="A3635">
        <v>96</v>
      </c>
      <c r="B3635">
        <v>6.6</v>
      </c>
    </row>
    <row r="3636" spans="1:2" x14ac:dyDescent="0.45">
      <c r="A3636">
        <v>100</v>
      </c>
      <c r="B3636">
        <v>6.7</v>
      </c>
    </row>
    <row r="3637" spans="1:2" x14ac:dyDescent="0.45">
      <c r="A3637">
        <v>90</v>
      </c>
      <c r="B3637">
        <v>7.3</v>
      </c>
    </row>
    <row r="3638" spans="1:2" x14ac:dyDescent="0.45">
      <c r="A3638">
        <v>76</v>
      </c>
      <c r="B3638">
        <v>6.4</v>
      </c>
    </row>
    <row r="3639" spans="1:2" x14ac:dyDescent="0.45">
      <c r="A3639">
        <v>75</v>
      </c>
      <c r="B3639">
        <v>7</v>
      </c>
    </row>
    <row r="3640" spans="1:2" x14ac:dyDescent="0.45">
      <c r="A3640">
        <v>78</v>
      </c>
      <c r="B3640">
        <v>5.5</v>
      </c>
    </row>
    <row r="3641" spans="1:2" x14ac:dyDescent="0.45">
      <c r="A3641">
        <v>90</v>
      </c>
      <c r="B3641">
        <v>6.7</v>
      </c>
    </row>
    <row r="3642" spans="1:2" x14ac:dyDescent="0.45">
      <c r="A3642">
        <v>92</v>
      </c>
      <c r="B3642">
        <v>6.1</v>
      </c>
    </row>
    <row r="3643" spans="1:2" x14ac:dyDescent="0.45">
      <c r="A3643">
        <v>81</v>
      </c>
      <c r="B3643">
        <v>6.3</v>
      </c>
    </row>
    <row r="3644" spans="1:2" x14ac:dyDescent="0.45">
      <c r="A3644">
        <v>86</v>
      </c>
      <c r="B3644">
        <v>7.5</v>
      </c>
    </row>
    <row r="3645" spans="1:2" x14ac:dyDescent="0.45">
      <c r="A3645">
        <v>106</v>
      </c>
      <c r="B3645">
        <v>7</v>
      </c>
    </row>
    <row r="3646" spans="1:2" x14ac:dyDescent="0.45">
      <c r="A3646">
        <v>80</v>
      </c>
      <c r="B3646">
        <v>6.7</v>
      </c>
    </row>
    <row r="3647" spans="1:2" x14ac:dyDescent="0.45">
      <c r="A3647">
        <v>96</v>
      </c>
      <c r="B3647">
        <v>7.4</v>
      </c>
    </row>
    <row r="3648" spans="1:2" x14ac:dyDescent="0.45">
      <c r="A3648">
        <v>99</v>
      </c>
      <c r="B3648">
        <v>8</v>
      </c>
    </row>
    <row r="3649" spans="1:2" x14ac:dyDescent="0.45">
      <c r="A3649">
        <v>85</v>
      </c>
      <c r="B3649">
        <v>7.2</v>
      </c>
    </row>
    <row r="3650" spans="1:2" x14ac:dyDescent="0.45">
      <c r="A3650">
        <v>101</v>
      </c>
      <c r="B3650">
        <v>6.4</v>
      </c>
    </row>
    <row r="3651" spans="1:2" x14ac:dyDescent="0.45">
      <c r="A3651">
        <v>97</v>
      </c>
      <c r="B3651">
        <v>6.5</v>
      </c>
    </row>
    <row r="3652" spans="1:2" x14ac:dyDescent="0.45">
      <c r="A3652">
        <v>103</v>
      </c>
      <c r="B3652">
        <v>6.9</v>
      </c>
    </row>
    <row r="3653" spans="1:2" x14ac:dyDescent="0.45">
      <c r="A3653">
        <v>86</v>
      </c>
      <c r="B3653">
        <v>7.5</v>
      </c>
    </row>
    <row r="3654" spans="1:2" x14ac:dyDescent="0.45">
      <c r="A3654">
        <v>106</v>
      </c>
      <c r="B3654">
        <v>7.7</v>
      </c>
    </row>
    <row r="3655" spans="1:2" x14ac:dyDescent="0.45">
      <c r="A3655">
        <v>89</v>
      </c>
      <c r="B3655">
        <v>8.5</v>
      </c>
    </row>
    <row r="3656" spans="1:2" x14ac:dyDescent="0.45">
      <c r="A3656">
        <v>97</v>
      </c>
      <c r="B3656">
        <v>7.7</v>
      </c>
    </row>
    <row r="3657" spans="1:2" x14ac:dyDescent="0.45">
      <c r="A3657">
        <v>88</v>
      </c>
      <c r="B3657">
        <v>6.5</v>
      </c>
    </row>
    <row r="3658" spans="1:2" x14ac:dyDescent="0.45">
      <c r="A3658">
        <v>92</v>
      </c>
      <c r="B3658">
        <v>7</v>
      </c>
    </row>
    <row r="3659" spans="1:2" x14ac:dyDescent="0.45">
      <c r="A3659">
        <v>97</v>
      </c>
      <c r="B3659">
        <v>5.5</v>
      </c>
    </row>
    <row r="3660" spans="1:2" x14ac:dyDescent="0.45">
      <c r="A3660">
        <v>78</v>
      </c>
      <c r="B3660">
        <v>6.3</v>
      </c>
    </row>
    <row r="3661" spans="1:2" x14ac:dyDescent="0.45">
      <c r="A3661">
        <v>85</v>
      </c>
      <c r="B3661">
        <v>7.9</v>
      </c>
    </row>
    <row r="3662" spans="1:2" x14ac:dyDescent="0.45">
      <c r="A3662">
        <v>88</v>
      </c>
      <c r="B3662">
        <v>7.3</v>
      </c>
    </row>
    <row r="3663" spans="1:2" x14ac:dyDescent="0.45">
      <c r="A3663">
        <v>93</v>
      </c>
      <c r="B3663">
        <v>7.4</v>
      </c>
    </row>
    <row r="3664" spans="1:2" x14ac:dyDescent="0.45">
      <c r="A3664">
        <v>72</v>
      </c>
      <c r="B3664">
        <v>7</v>
      </c>
    </row>
    <row r="3665" spans="1:2" x14ac:dyDescent="0.45">
      <c r="A3665">
        <v>80</v>
      </c>
      <c r="B3665">
        <v>7.1</v>
      </c>
    </row>
    <row r="3666" spans="1:2" x14ac:dyDescent="0.45">
      <c r="A3666">
        <v>91</v>
      </c>
      <c r="B3666">
        <v>7.5</v>
      </c>
    </row>
    <row r="3667" spans="1:2" x14ac:dyDescent="0.45">
      <c r="A3667">
        <v>90</v>
      </c>
      <c r="B3667">
        <v>6.7</v>
      </c>
    </row>
    <row r="3668" spans="1:2" x14ac:dyDescent="0.45">
      <c r="A3668">
        <v>111</v>
      </c>
      <c r="B3668">
        <v>6.7</v>
      </c>
    </row>
    <row r="3669" spans="1:2" x14ac:dyDescent="0.45">
      <c r="A3669">
        <v>81</v>
      </c>
      <c r="B3669">
        <v>4.2</v>
      </c>
    </row>
    <row r="3670" spans="1:2" x14ac:dyDescent="0.45">
      <c r="A3670">
        <v>81</v>
      </c>
      <c r="B3670">
        <v>7</v>
      </c>
    </row>
    <row r="3671" spans="1:2" x14ac:dyDescent="0.45">
      <c r="A3671">
        <v>90</v>
      </c>
      <c r="B3671">
        <v>7</v>
      </c>
    </row>
    <row r="3672" spans="1:2" x14ac:dyDescent="0.45">
      <c r="A3672">
        <v>88</v>
      </c>
      <c r="B3672">
        <v>6.8</v>
      </c>
    </row>
    <row r="3673" spans="1:2" x14ac:dyDescent="0.45">
      <c r="A3673">
        <v>84</v>
      </c>
      <c r="B3673">
        <v>7.5</v>
      </c>
    </row>
    <row r="3674" spans="1:2" x14ac:dyDescent="0.45">
      <c r="A3674">
        <v>87</v>
      </c>
      <c r="B3674">
        <v>5.3</v>
      </c>
    </row>
    <row r="3675" spans="1:2" x14ac:dyDescent="0.45">
      <c r="A3675">
        <v>100</v>
      </c>
      <c r="B3675">
        <v>7.3</v>
      </c>
    </row>
    <row r="3676" spans="1:2" x14ac:dyDescent="0.45">
      <c r="A3676">
        <v>82</v>
      </c>
      <c r="B3676">
        <v>5.6</v>
      </c>
    </row>
    <row r="3677" spans="1:2" x14ac:dyDescent="0.45">
      <c r="A3677">
        <v>82</v>
      </c>
      <c r="B3677">
        <v>5.6</v>
      </c>
    </row>
    <row r="3678" spans="1:2" x14ac:dyDescent="0.45">
      <c r="A3678">
        <v>98</v>
      </c>
      <c r="B3678">
        <v>6.6</v>
      </c>
    </row>
    <row r="3679" spans="1:2" x14ac:dyDescent="0.45">
      <c r="A3679">
        <v>98</v>
      </c>
      <c r="B3679">
        <v>6.3</v>
      </c>
    </row>
    <row r="3680" spans="1:2" x14ac:dyDescent="0.45">
      <c r="A3680">
        <v>90</v>
      </c>
      <c r="B3680">
        <v>7.5</v>
      </c>
    </row>
    <row r="3681" spans="1:2" x14ac:dyDescent="0.45">
      <c r="A3681">
        <v>90</v>
      </c>
      <c r="B3681">
        <v>7.6</v>
      </c>
    </row>
    <row r="3682" spans="1:2" x14ac:dyDescent="0.45">
      <c r="A3682">
        <v>78</v>
      </c>
      <c r="B3682">
        <v>4.0999999999999996</v>
      </c>
    </row>
    <row r="3683" spans="1:2" x14ac:dyDescent="0.45">
      <c r="A3683">
        <v>102</v>
      </c>
      <c r="B3683">
        <v>7.8</v>
      </c>
    </row>
    <row r="3684" spans="1:2" x14ac:dyDescent="0.45">
      <c r="A3684">
        <v>65</v>
      </c>
      <c r="B3684">
        <v>6.7</v>
      </c>
    </row>
    <row r="3685" spans="1:2" x14ac:dyDescent="0.45">
      <c r="A3685">
        <v>97</v>
      </c>
      <c r="B3685">
        <v>7.3</v>
      </c>
    </row>
    <row r="3686" spans="1:2" x14ac:dyDescent="0.45">
      <c r="A3686">
        <v>100</v>
      </c>
      <c r="B3686">
        <v>7.1</v>
      </c>
    </row>
    <row r="3687" spans="1:2" x14ac:dyDescent="0.45">
      <c r="A3687">
        <v>85</v>
      </c>
      <c r="B3687">
        <v>6.6</v>
      </c>
    </row>
    <row r="3688" spans="1:2" x14ac:dyDescent="0.45">
      <c r="A3688">
        <v>88</v>
      </c>
      <c r="B3688">
        <v>6.2</v>
      </c>
    </row>
    <row r="3689" spans="1:2" x14ac:dyDescent="0.45">
      <c r="A3689">
        <v>108</v>
      </c>
      <c r="B3689">
        <v>6.1</v>
      </c>
    </row>
    <row r="3690" spans="1:2" x14ac:dyDescent="0.45">
      <c r="A3690">
        <v>110</v>
      </c>
      <c r="B3690">
        <v>6.9</v>
      </c>
    </row>
    <row r="3691" spans="1:2" x14ac:dyDescent="0.45">
      <c r="A3691">
        <v>90</v>
      </c>
      <c r="B3691">
        <v>7.5</v>
      </c>
    </row>
    <row r="3692" spans="1:2" x14ac:dyDescent="0.45">
      <c r="A3692">
        <v>111</v>
      </c>
      <c r="B3692">
        <v>7.4</v>
      </c>
    </row>
    <row r="3693" spans="1:2" x14ac:dyDescent="0.45">
      <c r="A3693">
        <v>77</v>
      </c>
      <c r="B3693">
        <v>7</v>
      </c>
    </row>
    <row r="3694" spans="1:2" x14ac:dyDescent="0.45">
      <c r="A3694">
        <v>80</v>
      </c>
      <c r="B3694">
        <v>6.3</v>
      </c>
    </row>
    <row r="3695" spans="1:2" x14ac:dyDescent="0.45">
      <c r="A3695">
        <v>81</v>
      </c>
      <c r="B3695">
        <v>6.9</v>
      </c>
    </row>
    <row r="3696" spans="1:2" x14ac:dyDescent="0.45">
      <c r="A3696">
        <v>95</v>
      </c>
      <c r="B3696">
        <v>6.4</v>
      </c>
    </row>
    <row r="3697" spans="1:2" x14ac:dyDescent="0.45">
      <c r="A3697">
        <v>90</v>
      </c>
      <c r="B3697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2DC-313F-4C47-9412-31C7EEDB9D54}">
  <dimension ref="A3:F42"/>
  <sheetViews>
    <sheetView topLeftCell="A2" workbookViewId="0">
      <selection activeCell="D14" sqref="D14"/>
    </sheetView>
  </sheetViews>
  <sheetFormatPr defaultRowHeight="14.25" x14ac:dyDescent="0.45"/>
  <cols>
    <col min="1" max="1" width="12.06640625" bestFit="1" customWidth="1"/>
    <col min="2" max="2" width="13.86328125" customWidth="1"/>
    <col min="3" max="3" width="20.59765625" bestFit="1" customWidth="1"/>
    <col min="4" max="5" width="20.796875" bestFit="1" customWidth="1"/>
    <col min="6" max="6" width="15.59765625" bestFit="1" customWidth="1"/>
  </cols>
  <sheetData>
    <row r="3" spans="1:6" x14ac:dyDescent="0.45">
      <c r="A3" s="2" t="s">
        <v>5</v>
      </c>
      <c r="B3" t="s">
        <v>6215</v>
      </c>
      <c r="C3" t="s">
        <v>6191</v>
      </c>
      <c r="D3" t="s">
        <v>6216</v>
      </c>
      <c r="E3" s="7" t="s">
        <v>6190</v>
      </c>
      <c r="F3" s="8"/>
    </row>
    <row r="4" spans="1:6" x14ac:dyDescent="0.45">
      <c r="A4" s="3" t="s">
        <v>764</v>
      </c>
      <c r="B4">
        <v>2</v>
      </c>
      <c r="C4">
        <v>6.95</v>
      </c>
      <c r="D4">
        <v>0.55000000000000182</v>
      </c>
      <c r="E4">
        <v>6.95</v>
      </c>
    </row>
    <row r="5" spans="1:6" x14ac:dyDescent="0.45">
      <c r="A5" s="3" t="s">
        <v>4786</v>
      </c>
      <c r="B5">
        <v>1</v>
      </c>
      <c r="C5">
        <v>7.2</v>
      </c>
      <c r="D5">
        <v>0</v>
      </c>
      <c r="E5">
        <v>7.2</v>
      </c>
    </row>
    <row r="6" spans="1:6" x14ac:dyDescent="0.45">
      <c r="A6" s="3" t="s">
        <v>3007</v>
      </c>
      <c r="B6">
        <v>1</v>
      </c>
      <c r="C6">
        <v>7.1</v>
      </c>
      <c r="D6">
        <v>0</v>
      </c>
      <c r="E6">
        <v>7.1</v>
      </c>
    </row>
    <row r="7" spans="1:6" x14ac:dyDescent="0.45">
      <c r="A7" s="3" t="s">
        <v>4273</v>
      </c>
      <c r="B7">
        <v>1</v>
      </c>
      <c r="C7">
        <v>4.3</v>
      </c>
      <c r="D7">
        <v>0</v>
      </c>
      <c r="E7">
        <v>4.3</v>
      </c>
    </row>
    <row r="8" spans="1:6" x14ac:dyDescent="0.45">
      <c r="A8" s="3" t="s">
        <v>2389</v>
      </c>
      <c r="B8">
        <v>8</v>
      </c>
      <c r="C8">
        <v>7.2374999999999998</v>
      </c>
      <c r="D8">
        <v>0.41212103804586997</v>
      </c>
      <c r="E8">
        <v>7.3</v>
      </c>
    </row>
    <row r="9" spans="1:6" x14ac:dyDescent="0.45">
      <c r="A9" s="3" t="s">
        <v>5268</v>
      </c>
      <c r="B9">
        <v>1</v>
      </c>
      <c r="C9">
        <v>7.4</v>
      </c>
      <c r="D9">
        <v>0</v>
      </c>
      <c r="E9">
        <v>7.4</v>
      </c>
    </row>
    <row r="10" spans="1:6" x14ac:dyDescent="0.45">
      <c r="A10" s="3" t="s">
        <v>4762</v>
      </c>
      <c r="B10">
        <v>3</v>
      </c>
      <c r="C10">
        <v>7.9000000000000012</v>
      </c>
      <c r="D10">
        <v>0.43204937989385089</v>
      </c>
      <c r="E10">
        <v>8.1</v>
      </c>
    </row>
    <row r="11" spans="1:6" x14ac:dyDescent="0.45">
      <c r="A11" s="3" t="s">
        <v>3512</v>
      </c>
      <c r="B11">
        <v>2</v>
      </c>
      <c r="C11">
        <v>7.5</v>
      </c>
      <c r="D11">
        <v>0.10000000000002558</v>
      </c>
      <c r="E11">
        <v>7.5</v>
      </c>
    </row>
    <row r="12" spans="1:6" x14ac:dyDescent="0.45">
      <c r="A12" s="3" t="s">
        <v>3324</v>
      </c>
      <c r="B12">
        <v>3</v>
      </c>
      <c r="C12">
        <v>7.5666666666666664</v>
      </c>
      <c r="D12">
        <v>0.32998316455372523</v>
      </c>
      <c r="E12">
        <v>7.8</v>
      </c>
    </row>
    <row r="13" spans="1:6" x14ac:dyDescent="0.45">
      <c r="A13" s="3" t="s">
        <v>5705</v>
      </c>
      <c r="B13">
        <v>1</v>
      </c>
      <c r="C13">
        <v>7.5</v>
      </c>
      <c r="D13">
        <v>0</v>
      </c>
      <c r="E13">
        <v>7.5</v>
      </c>
    </row>
    <row r="14" spans="1:6" x14ac:dyDescent="0.45">
      <c r="A14" s="3" t="s">
        <v>12</v>
      </c>
      <c r="B14">
        <v>3516</v>
      </c>
      <c r="C14">
        <v>6.4996302616609629</v>
      </c>
      <c r="D14">
        <v>0.9284973730852023</v>
      </c>
      <c r="E14">
        <v>6.6</v>
      </c>
    </row>
    <row r="15" spans="1:6" x14ac:dyDescent="0.45">
      <c r="A15" s="3" t="s">
        <v>1487</v>
      </c>
      <c r="B15">
        <v>1</v>
      </c>
      <c r="C15">
        <v>6.7</v>
      </c>
      <c r="D15">
        <v>0</v>
      </c>
      <c r="E15">
        <v>6.7</v>
      </c>
    </row>
    <row r="16" spans="1:6" x14ac:dyDescent="0.45">
      <c r="A16" s="3" t="s">
        <v>496</v>
      </c>
      <c r="B16">
        <v>37</v>
      </c>
      <c r="C16">
        <v>7.2864864864864858</v>
      </c>
      <c r="D16">
        <v>0.55369137767286458</v>
      </c>
      <c r="E16">
        <v>7.2</v>
      </c>
    </row>
    <row r="17" spans="1:5" x14ac:dyDescent="0.45">
      <c r="A17" s="3" t="s">
        <v>2838</v>
      </c>
      <c r="B17">
        <v>13</v>
      </c>
      <c r="C17">
        <v>7.6923076923076925</v>
      </c>
      <c r="D17">
        <v>0.61576911065199302</v>
      </c>
      <c r="E17">
        <v>7.7</v>
      </c>
    </row>
    <row r="18" spans="1:5" x14ac:dyDescent="0.45">
      <c r="A18" s="3" t="s">
        <v>3658</v>
      </c>
      <c r="B18">
        <v>3</v>
      </c>
      <c r="C18">
        <v>7.5</v>
      </c>
      <c r="D18">
        <v>0.3559026084010416</v>
      </c>
      <c r="E18">
        <v>7.3</v>
      </c>
    </row>
    <row r="19" spans="1:5" x14ac:dyDescent="0.45">
      <c r="A19" s="3" t="s">
        <v>1866</v>
      </c>
      <c r="B19">
        <v>10</v>
      </c>
      <c r="C19">
        <v>6.76</v>
      </c>
      <c r="D19">
        <v>1.05470374987482</v>
      </c>
      <c r="E19">
        <v>7.0500000000000007</v>
      </c>
    </row>
    <row r="20" spans="1:5" x14ac:dyDescent="0.45">
      <c r="A20" s="3" t="s">
        <v>4427</v>
      </c>
      <c r="B20">
        <v>1</v>
      </c>
      <c r="C20">
        <v>7.1</v>
      </c>
      <c r="D20">
        <v>0</v>
      </c>
      <c r="E20">
        <v>7.1</v>
      </c>
    </row>
    <row r="21" spans="1:5" x14ac:dyDescent="0.45">
      <c r="A21" s="3" t="s">
        <v>2814</v>
      </c>
      <c r="B21">
        <v>1</v>
      </c>
      <c r="C21">
        <v>6.9</v>
      </c>
      <c r="D21">
        <v>0</v>
      </c>
      <c r="E21">
        <v>6.9</v>
      </c>
    </row>
    <row r="22" spans="1:5" x14ac:dyDescent="0.45">
      <c r="A22" s="3" t="s">
        <v>5822</v>
      </c>
      <c r="B22">
        <v>2</v>
      </c>
      <c r="C22">
        <v>7.8999999999999995</v>
      </c>
      <c r="D22">
        <v>0.30000000000001753</v>
      </c>
      <c r="E22">
        <v>7.8999999999999995</v>
      </c>
    </row>
    <row r="23" spans="1:5" x14ac:dyDescent="0.45">
      <c r="A23" s="3" t="s">
        <v>3135</v>
      </c>
      <c r="B23">
        <v>7</v>
      </c>
      <c r="C23">
        <v>7.1857142857142851</v>
      </c>
      <c r="D23">
        <v>1.0696175169905731</v>
      </c>
      <c r="E23">
        <v>7</v>
      </c>
    </row>
    <row r="24" spans="1:5" x14ac:dyDescent="0.45">
      <c r="A24" s="3" t="s">
        <v>225</v>
      </c>
      <c r="B24">
        <v>12</v>
      </c>
      <c r="C24">
        <v>7.625</v>
      </c>
      <c r="D24">
        <v>0.86132165884761047</v>
      </c>
      <c r="E24">
        <v>7.8000000000000007</v>
      </c>
    </row>
    <row r="25" spans="1:5" x14ac:dyDescent="0.45">
      <c r="A25" s="3" t="s">
        <v>2281</v>
      </c>
      <c r="B25">
        <v>1</v>
      </c>
      <c r="C25">
        <v>6</v>
      </c>
      <c r="D25">
        <v>0</v>
      </c>
      <c r="E25">
        <v>6</v>
      </c>
    </row>
    <row r="26" spans="1:5" x14ac:dyDescent="0.45">
      <c r="A26" s="3" t="s">
        <v>3928</v>
      </c>
      <c r="B26">
        <v>5</v>
      </c>
      <c r="C26">
        <v>7.7</v>
      </c>
      <c r="D26">
        <v>0.50990195135927852</v>
      </c>
      <c r="E26">
        <v>7.7</v>
      </c>
    </row>
    <row r="27" spans="1:5" x14ac:dyDescent="0.45">
      <c r="A27" s="3" t="s">
        <v>667</v>
      </c>
      <c r="B27">
        <v>14</v>
      </c>
      <c r="C27">
        <v>7.0214285714285722</v>
      </c>
      <c r="D27">
        <v>0.73793008905079205</v>
      </c>
      <c r="E27">
        <v>7.25</v>
      </c>
    </row>
    <row r="28" spans="1:5" x14ac:dyDescent="0.45">
      <c r="A28" s="3" t="s">
        <v>2143</v>
      </c>
      <c r="B28">
        <v>1</v>
      </c>
      <c r="C28">
        <v>7.8</v>
      </c>
      <c r="D28">
        <v>0</v>
      </c>
      <c r="E28">
        <v>7.8</v>
      </c>
    </row>
    <row r="29" spans="1:5" x14ac:dyDescent="0.45">
      <c r="A29" s="3" t="s">
        <v>3739</v>
      </c>
      <c r="B29">
        <v>1</v>
      </c>
      <c r="C29">
        <v>7.3</v>
      </c>
      <c r="D29">
        <v>0</v>
      </c>
      <c r="E29">
        <v>7.3</v>
      </c>
    </row>
    <row r="30" spans="1:5" x14ac:dyDescent="0.45">
      <c r="A30" s="3" t="s">
        <v>4282</v>
      </c>
      <c r="B30">
        <v>1</v>
      </c>
      <c r="C30">
        <v>8.5</v>
      </c>
      <c r="D30">
        <v>0</v>
      </c>
      <c r="E30">
        <v>8.5</v>
      </c>
    </row>
    <row r="31" spans="1:5" x14ac:dyDescent="0.45">
      <c r="A31" s="3" t="s">
        <v>5138</v>
      </c>
      <c r="B31">
        <v>4</v>
      </c>
      <c r="C31">
        <v>7.15</v>
      </c>
      <c r="D31">
        <v>0.4974937185533051</v>
      </c>
      <c r="E31">
        <v>7.3</v>
      </c>
    </row>
    <row r="32" spans="1:5" x14ac:dyDescent="0.45">
      <c r="A32" s="3" t="s">
        <v>5910</v>
      </c>
      <c r="B32">
        <v>3</v>
      </c>
      <c r="C32">
        <v>8.1333333333333329</v>
      </c>
      <c r="D32">
        <v>0.4496912521077549</v>
      </c>
      <c r="E32">
        <v>8.4</v>
      </c>
    </row>
    <row r="33" spans="1:5" x14ac:dyDescent="0.45">
      <c r="A33" s="3" t="s">
        <v>4446</v>
      </c>
      <c r="B33">
        <v>5</v>
      </c>
      <c r="C33">
        <v>7.76</v>
      </c>
      <c r="D33">
        <v>0.87544274512957865</v>
      </c>
      <c r="E33">
        <v>8</v>
      </c>
    </row>
    <row r="34" spans="1:5" x14ac:dyDescent="0.45">
      <c r="A34" s="3" t="s">
        <v>5907</v>
      </c>
      <c r="B34">
        <v>1</v>
      </c>
      <c r="C34">
        <v>7.9</v>
      </c>
      <c r="D34">
        <v>0</v>
      </c>
      <c r="E34">
        <v>7.9</v>
      </c>
    </row>
    <row r="35" spans="1:5" x14ac:dyDescent="0.45">
      <c r="A35" s="3" t="s">
        <v>1873</v>
      </c>
      <c r="B35">
        <v>1</v>
      </c>
      <c r="C35">
        <v>6.5</v>
      </c>
      <c r="D35">
        <v>0</v>
      </c>
      <c r="E35">
        <v>6.5</v>
      </c>
    </row>
    <row r="36" spans="1:5" x14ac:dyDescent="0.45">
      <c r="A36" s="3" t="s">
        <v>944</v>
      </c>
      <c r="B36">
        <v>26</v>
      </c>
      <c r="C36">
        <v>7.0500000000000007</v>
      </c>
      <c r="D36">
        <v>0.81015193256953133</v>
      </c>
      <c r="E36">
        <v>7.15</v>
      </c>
    </row>
    <row r="37" spans="1:5" x14ac:dyDescent="0.45">
      <c r="A37" s="3" t="s">
        <v>3869</v>
      </c>
      <c r="B37">
        <v>1</v>
      </c>
      <c r="C37">
        <v>7.6</v>
      </c>
      <c r="D37">
        <v>0</v>
      </c>
      <c r="E37">
        <v>7.6</v>
      </c>
    </row>
    <row r="38" spans="1:5" x14ac:dyDescent="0.45">
      <c r="A38" s="3" t="s">
        <v>2289</v>
      </c>
      <c r="B38">
        <v>1</v>
      </c>
      <c r="C38">
        <v>8.4</v>
      </c>
      <c r="D38">
        <v>0</v>
      </c>
      <c r="E38">
        <v>8.4</v>
      </c>
    </row>
    <row r="39" spans="1:5" x14ac:dyDescent="0.45">
      <c r="A39" s="3" t="s">
        <v>4106</v>
      </c>
      <c r="B39">
        <v>3</v>
      </c>
      <c r="C39">
        <v>6.6333333333333329</v>
      </c>
      <c r="D39">
        <v>0.36817870057292135</v>
      </c>
      <c r="E39">
        <v>6.6</v>
      </c>
    </row>
    <row r="40" spans="1:5" x14ac:dyDescent="0.45">
      <c r="A40" s="3" t="s">
        <v>5775</v>
      </c>
      <c r="B40">
        <v>1</v>
      </c>
      <c r="C40">
        <v>7.4</v>
      </c>
      <c r="D40">
        <v>0</v>
      </c>
      <c r="E40">
        <v>7.4</v>
      </c>
    </row>
    <row r="41" spans="1:5" x14ac:dyDescent="0.45">
      <c r="A41" s="3" t="s">
        <v>5504</v>
      </c>
      <c r="B41">
        <v>1</v>
      </c>
      <c r="C41">
        <v>7.3</v>
      </c>
      <c r="D41">
        <v>0</v>
      </c>
      <c r="E41">
        <v>7.3</v>
      </c>
    </row>
    <row r="42" spans="1:5" x14ac:dyDescent="0.45">
      <c r="A42" s="3" t="s">
        <v>6189</v>
      </c>
      <c r="B42">
        <v>3696</v>
      </c>
      <c r="C42">
        <v>6.5378517316017239</v>
      </c>
      <c r="D42">
        <v>0.9374880291802985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A877-29F7-43ED-98F7-89AA40E02FF0}">
  <dimension ref="A3:I1703"/>
  <sheetViews>
    <sheetView workbookViewId="0">
      <selection activeCell="C11" sqref="C11"/>
    </sheetView>
  </sheetViews>
  <sheetFormatPr defaultRowHeight="14.25" x14ac:dyDescent="0.45"/>
  <cols>
    <col min="1" max="1" width="28.19921875" bestFit="1" customWidth="1"/>
    <col min="2" max="2" width="19.59765625" bestFit="1" customWidth="1"/>
    <col min="4" max="4" width="10.6640625" customWidth="1"/>
  </cols>
  <sheetData>
    <row r="3" spans="1:9" x14ac:dyDescent="0.45">
      <c r="A3" s="2" t="s">
        <v>6217</v>
      </c>
      <c r="B3" t="s">
        <v>6193</v>
      </c>
    </row>
    <row r="4" spans="1:9" x14ac:dyDescent="0.45">
      <c r="A4" s="3" t="s">
        <v>4934</v>
      </c>
      <c r="B4" s="9">
        <v>7.1</v>
      </c>
    </row>
    <row r="5" spans="1:9" x14ac:dyDescent="0.45">
      <c r="A5" s="3" t="s">
        <v>4297</v>
      </c>
      <c r="B5" s="9">
        <v>6.6</v>
      </c>
      <c r="I5" s="4"/>
    </row>
    <row r="6" spans="1:9" x14ac:dyDescent="0.45">
      <c r="A6" s="3" t="s">
        <v>5755</v>
      </c>
      <c r="B6" s="9">
        <v>6.1</v>
      </c>
      <c r="D6" s="1" t="s">
        <v>6194</v>
      </c>
      <c r="E6" s="1">
        <f>_xlfn.PERCENTILE.INC(B4:B1702,0.9)</f>
        <v>7.5</v>
      </c>
    </row>
    <row r="7" spans="1:9" x14ac:dyDescent="0.45">
      <c r="A7" s="3" t="s">
        <v>970</v>
      </c>
      <c r="B7" s="9">
        <v>5.4</v>
      </c>
    </row>
    <row r="8" spans="1:9" x14ac:dyDescent="0.45">
      <c r="A8" s="3" t="s">
        <v>5478</v>
      </c>
      <c r="B8" s="9">
        <v>4.3</v>
      </c>
    </row>
    <row r="9" spans="1:9" x14ac:dyDescent="0.45">
      <c r="A9" s="3" t="s">
        <v>594</v>
      </c>
      <c r="B9" s="9">
        <v>6.9166666666666679</v>
      </c>
    </row>
    <row r="10" spans="1:9" x14ac:dyDescent="0.45">
      <c r="A10" s="3" t="s">
        <v>5430</v>
      </c>
      <c r="B10" s="9">
        <v>6.4</v>
      </c>
    </row>
    <row r="11" spans="1:9" x14ac:dyDescent="0.45">
      <c r="A11" s="3" t="s">
        <v>3889</v>
      </c>
      <c r="B11" s="9">
        <v>6.8</v>
      </c>
    </row>
    <row r="12" spans="1:9" x14ac:dyDescent="0.45">
      <c r="A12" s="3" t="s">
        <v>891</v>
      </c>
      <c r="B12" s="9">
        <v>5.9625000000000004</v>
      </c>
    </row>
    <row r="13" spans="1:9" x14ac:dyDescent="0.45">
      <c r="A13" s="3" t="s">
        <v>1730</v>
      </c>
      <c r="B13" s="9">
        <v>6.4</v>
      </c>
    </row>
    <row r="14" spans="1:9" x14ac:dyDescent="0.45">
      <c r="A14" s="3" t="s">
        <v>5728</v>
      </c>
      <c r="B14" s="9">
        <v>7.1</v>
      </c>
    </row>
    <row r="15" spans="1:9" x14ac:dyDescent="0.45">
      <c r="A15" s="3" t="s">
        <v>4491</v>
      </c>
      <c r="B15" s="9">
        <v>6.8</v>
      </c>
    </row>
    <row r="16" spans="1:9" x14ac:dyDescent="0.45">
      <c r="A16" s="3" t="s">
        <v>5305</v>
      </c>
      <c r="B16" s="9">
        <v>5.9</v>
      </c>
    </row>
    <row r="17" spans="1:2" x14ac:dyDescent="0.45">
      <c r="A17" s="3" t="s">
        <v>5129</v>
      </c>
      <c r="B17" s="9">
        <v>7.2</v>
      </c>
    </row>
    <row r="18" spans="1:2" x14ac:dyDescent="0.45">
      <c r="A18" s="3" t="s">
        <v>4439</v>
      </c>
      <c r="B18" s="9">
        <v>8.1</v>
      </c>
    </row>
    <row r="19" spans="1:2" x14ac:dyDescent="0.45">
      <c r="A19" s="3" t="s">
        <v>1466</v>
      </c>
      <c r="B19" s="9">
        <v>6.2</v>
      </c>
    </row>
    <row r="20" spans="1:2" x14ac:dyDescent="0.45">
      <c r="A20" s="3" t="s">
        <v>1576</v>
      </c>
      <c r="B20" s="9">
        <v>5.7</v>
      </c>
    </row>
    <row r="21" spans="1:2" x14ac:dyDescent="0.45">
      <c r="A21" s="3" t="s">
        <v>4152</v>
      </c>
      <c r="B21" s="9">
        <v>6</v>
      </c>
    </row>
    <row r="22" spans="1:2" x14ac:dyDescent="0.45">
      <c r="A22" s="3" t="s">
        <v>779</v>
      </c>
      <c r="B22" s="9">
        <v>6.3</v>
      </c>
    </row>
    <row r="23" spans="1:2" x14ac:dyDescent="0.45">
      <c r="A23" s="3" t="s">
        <v>1567</v>
      </c>
      <c r="B23" s="9">
        <v>7.0333333333333341</v>
      </c>
    </row>
    <row r="24" spans="1:2" x14ac:dyDescent="0.45">
      <c r="A24" s="3" t="s">
        <v>2444</v>
      </c>
      <c r="B24" s="9">
        <v>5.3</v>
      </c>
    </row>
    <row r="25" spans="1:2" x14ac:dyDescent="0.45">
      <c r="A25" s="3" t="s">
        <v>4428</v>
      </c>
      <c r="B25" s="9">
        <v>4.5999999999999996</v>
      </c>
    </row>
    <row r="26" spans="1:2" x14ac:dyDescent="0.45">
      <c r="A26" s="3" t="s">
        <v>3000</v>
      </c>
      <c r="B26" s="9">
        <v>5.2</v>
      </c>
    </row>
    <row r="27" spans="1:2" x14ac:dyDescent="0.45">
      <c r="A27" s="3" t="s">
        <v>247</v>
      </c>
      <c r="B27" s="9">
        <v>6.85</v>
      </c>
    </row>
    <row r="28" spans="1:2" x14ac:dyDescent="0.45">
      <c r="A28" s="3" t="s">
        <v>1003</v>
      </c>
      <c r="B28" s="9">
        <v>5.6</v>
      </c>
    </row>
    <row r="29" spans="1:2" x14ac:dyDescent="0.45">
      <c r="A29" s="3" t="s">
        <v>902</v>
      </c>
      <c r="B29" s="9">
        <v>7.0666666666666664</v>
      </c>
    </row>
    <row r="30" spans="1:2" x14ac:dyDescent="0.45">
      <c r="A30" s="3" t="s">
        <v>2149</v>
      </c>
      <c r="B30" s="9">
        <v>6.8</v>
      </c>
    </row>
    <row r="31" spans="1:2" x14ac:dyDescent="0.45">
      <c r="A31" s="3" t="s">
        <v>1206</v>
      </c>
      <c r="B31" s="9">
        <v>7.6333333333333329</v>
      </c>
    </row>
    <row r="32" spans="1:2" x14ac:dyDescent="0.45">
      <c r="A32" s="3" t="s">
        <v>383</v>
      </c>
      <c r="B32" s="9">
        <v>7.8400000000000007</v>
      </c>
    </row>
    <row r="33" spans="1:2" x14ac:dyDescent="0.45">
      <c r="A33" s="3" t="s">
        <v>3575</v>
      </c>
      <c r="B33" s="9">
        <v>7.4</v>
      </c>
    </row>
    <row r="34" spans="1:2" x14ac:dyDescent="0.45">
      <c r="A34" s="3" t="s">
        <v>333</v>
      </c>
      <c r="B34" s="9">
        <v>7.2</v>
      </c>
    </row>
    <row r="35" spans="1:2" x14ac:dyDescent="0.45">
      <c r="A35" s="3" t="s">
        <v>6019</v>
      </c>
      <c r="B35" s="9">
        <v>4.5999999999999996</v>
      </c>
    </row>
    <row r="36" spans="1:2" x14ac:dyDescent="0.45">
      <c r="A36" s="3" t="s">
        <v>4699</v>
      </c>
      <c r="B36" s="9">
        <v>6.1</v>
      </c>
    </row>
    <row r="37" spans="1:2" x14ac:dyDescent="0.45">
      <c r="A37" s="3" t="s">
        <v>4226</v>
      </c>
      <c r="B37" s="9">
        <v>7.7</v>
      </c>
    </row>
    <row r="38" spans="1:2" x14ac:dyDescent="0.45">
      <c r="A38" s="3" t="s">
        <v>5874</v>
      </c>
      <c r="B38" s="9">
        <v>7.7</v>
      </c>
    </row>
    <row r="39" spans="1:2" x14ac:dyDescent="0.45">
      <c r="A39" s="3" t="s">
        <v>5292</v>
      </c>
      <c r="B39" s="9">
        <v>6.7333333333333334</v>
      </c>
    </row>
    <row r="40" spans="1:2" x14ac:dyDescent="0.45">
      <c r="A40" s="3" t="s">
        <v>352</v>
      </c>
      <c r="B40" s="9">
        <v>6.82</v>
      </c>
    </row>
    <row r="41" spans="1:2" x14ac:dyDescent="0.45">
      <c r="A41" s="3" t="s">
        <v>5590</v>
      </c>
      <c r="B41" s="9">
        <v>5.9</v>
      </c>
    </row>
    <row r="42" spans="1:2" x14ac:dyDescent="0.45">
      <c r="A42" s="3" t="s">
        <v>6013</v>
      </c>
      <c r="B42" s="9">
        <v>6.1</v>
      </c>
    </row>
    <row r="43" spans="1:2" x14ac:dyDescent="0.45">
      <c r="A43" s="3" t="s">
        <v>2678</v>
      </c>
      <c r="B43" s="9">
        <v>7.42</v>
      </c>
    </row>
    <row r="44" spans="1:2" x14ac:dyDescent="0.45">
      <c r="A44" s="3" t="s">
        <v>1758</v>
      </c>
      <c r="B44" s="9">
        <v>6.2</v>
      </c>
    </row>
    <row r="45" spans="1:2" x14ac:dyDescent="0.45">
      <c r="A45" s="3" t="s">
        <v>2457</v>
      </c>
      <c r="B45" s="9">
        <v>6.2250000000000005</v>
      </c>
    </row>
    <row r="46" spans="1:2" x14ac:dyDescent="0.45">
      <c r="A46" s="3" t="s">
        <v>413</v>
      </c>
      <c r="B46" s="9">
        <v>7.8</v>
      </c>
    </row>
    <row r="47" spans="1:2" x14ac:dyDescent="0.45">
      <c r="A47" s="3" t="s">
        <v>3481</v>
      </c>
      <c r="B47" s="9">
        <v>8.5</v>
      </c>
    </row>
    <row r="48" spans="1:2" x14ac:dyDescent="0.45">
      <c r="A48" s="3" t="s">
        <v>5567</v>
      </c>
      <c r="B48" s="9">
        <v>7</v>
      </c>
    </row>
    <row r="49" spans="1:2" x14ac:dyDescent="0.45">
      <c r="A49" s="3" t="s">
        <v>2760</v>
      </c>
      <c r="B49" s="9">
        <v>5.9</v>
      </c>
    </row>
    <row r="50" spans="1:2" x14ac:dyDescent="0.45">
      <c r="A50" s="3" t="s">
        <v>3878</v>
      </c>
      <c r="B50" s="9">
        <v>7.2</v>
      </c>
    </row>
    <row r="51" spans="1:2" x14ac:dyDescent="0.45">
      <c r="A51" s="3" t="s">
        <v>2487</v>
      </c>
      <c r="B51" s="9">
        <v>6.2</v>
      </c>
    </row>
    <row r="52" spans="1:2" x14ac:dyDescent="0.45">
      <c r="A52" s="3" t="s">
        <v>5347</v>
      </c>
      <c r="B52" s="9">
        <v>6.4</v>
      </c>
    </row>
    <row r="53" spans="1:2" x14ac:dyDescent="0.45">
      <c r="A53" s="3" t="s">
        <v>3518</v>
      </c>
      <c r="B53" s="9">
        <v>5.7333333333333334</v>
      </c>
    </row>
    <row r="54" spans="1:2" x14ac:dyDescent="0.45">
      <c r="A54" s="3" t="s">
        <v>3647</v>
      </c>
      <c r="B54" s="9">
        <v>6.65</v>
      </c>
    </row>
    <row r="55" spans="1:2" x14ac:dyDescent="0.45">
      <c r="A55" s="3" t="s">
        <v>5425</v>
      </c>
      <c r="B55" s="9">
        <v>7</v>
      </c>
    </row>
    <row r="56" spans="1:2" x14ac:dyDescent="0.45">
      <c r="A56" s="3" t="s">
        <v>966</v>
      </c>
      <c r="B56" s="9">
        <v>6.6</v>
      </c>
    </row>
    <row r="57" spans="1:2" x14ac:dyDescent="0.45">
      <c r="A57" s="3" t="s">
        <v>3933</v>
      </c>
      <c r="B57" s="9">
        <v>6.2</v>
      </c>
    </row>
    <row r="58" spans="1:2" x14ac:dyDescent="0.45">
      <c r="A58" s="3" t="s">
        <v>50</v>
      </c>
      <c r="B58" s="9">
        <v>7.15</v>
      </c>
    </row>
    <row r="59" spans="1:2" x14ac:dyDescent="0.45">
      <c r="A59" s="3" t="s">
        <v>1773</v>
      </c>
      <c r="B59" s="9">
        <v>4.8</v>
      </c>
    </row>
    <row r="60" spans="1:2" x14ac:dyDescent="0.45">
      <c r="A60" s="3" t="s">
        <v>4857</v>
      </c>
      <c r="B60" s="9">
        <v>6.8</v>
      </c>
    </row>
    <row r="61" spans="1:2" x14ac:dyDescent="0.45">
      <c r="A61" s="3" t="s">
        <v>833</v>
      </c>
      <c r="B61" s="9">
        <v>6.5</v>
      </c>
    </row>
    <row r="62" spans="1:2" x14ac:dyDescent="0.45">
      <c r="A62" s="3" t="s">
        <v>2830</v>
      </c>
      <c r="B62" s="9">
        <v>6.85</v>
      </c>
    </row>
    <row r="63" spans="1:2" x14ac:dyDescent="0.45">
      <c r="A63" s="3" t="s">
        <v>3659</v>
      </c>
      <c r="B63" s="9">
        <v>6</v>
      </c>
    </row>
    <row r="64" spans="1:2" x14ac:dyDescent="0.45">
      <c r="A64" s="3" t="s">
        <v>5291</v>
      </c>
      <c r="B64" s="9">
        <v>5.4</v>
      </c>
    </row>
    <row r="65" spans="1:2" x14ac:dyDescent="0.45">
      <c r="A65" s="3" t="s">
        <v>3457</v>
      </c>
      <c r="B65" s="9">
        <v>6.15</v>
      </c>
    </row>
    <row r="66" spans="1:2" x14ac:dyDescent="0.45">
      <c r="A66" s="3" t="s">
        <v>6123</v>
      </c>
      <c r="B66" s="9">
        <v>7.7</v>
      </c>
    </row>
    <row r="67" spans="1:2" x14ac:dyDescent="0.45">
      <c r="A67" s="3" t="s">
        <v>2993</v>
      </c>
      <c r="B67" s="9">
        <v>4.3</v>
      </c>
    </row>
    <row r="68" spans="1:2" x14ac:dyDescent="0.45">
      <c r="A68" s="3" t="s">
        <v>1785</v>
      </c>
      <c r="B68" s="9">
        <v>7</v>
      </c>
    </row>
    <row r="69" spans="1:2" x14ac:dyDescent="0.45">
      <c r="A69" s="3" t="s">
        <v>24</v>
      </c>
      <c r="B69" s="9">
        <v>7.7333333333333334</v>
      </c>
    </row>
    <row r="70" spans="1:2" x14ac:dyDescent="0.45">
      <c r="A70" s="3" t="s">
        <v>1828</v>
      </c>
      <c r="B70" s="9">
        <v>5.5</v>
      </c>
    </row>
    <row r="71" spans="1:2" x14ac:dyDescent="0.45">
      <c r="A71" s="3" t="s">
        <v>786</v>
      </c>
      <c r="B71" s="9">
        <v>5.35</v>
      </c>
    </row>
    <row r="72" spans="1:2" x14ac:dyDescent="0.45">
      <c r="A72" s="3" t="s">
        <v>1164</v>
      </c>
      <c r="B72" s="9">
        <v>5.6499999999999995</v>
      </c>
    </row>
    <row r="73" spans="1:2" x14ac:dyDescent="0.45">
      <c r="A73" s="3" t="s">
        <v>2805</v>
      </c>
      <c r="B73" s="9">
        <v>6.1</v>
      </c>
    </row>
    <row r="74" spans="1:2" x14ac:dyDescent="0.45">
      <c r="A74" s="3" t="s">
        <v>1715</v>
      </c>
      <c r="B74" s="9">
        <v>5.7666666666666666</v>
      </c>
    </row>
    <row r="75" spans="1:2" x14ac:dyDescent="0.45">
      <c r="A75" s="3" t="s">
        <v>4707</v>
      </c>
      <c r="B75" s="9">
        <v>6.7</v>
      </c>
    </row>
    <row r="76" spans="1:2" x14ac:dyDescent="0.45">
      <c r="A76" s="3" t="s">
        <v>1058</v>
      </c>
      <c r="B76" s="9">
        <v>6.25</v>
      </c>
    </row>
    <row r="77" spans="1:2" x14ac:dyDescent="0.45">
      <c r="A77" s="3" t="s">
        <v>359</v>
      </c>
      <c r="B77" s="9">
        <v>7.2500000000000009</v>
      </c>
    </row>
    <row r="78" spans="1:2" x14ac:dyDescent="0.45">
      <c r="A78" s="3" t="s">
        <v>1723</v>
      </c>
      <c r="B78" s="9">
        <v>5</v>
      </c>
    </row>
    <row r="79" spans="1:2" x14ac:dyDescent="0.45">
      <c r="A79" s="3" t="s">
        <v>191</v>
      </c>
      <c r="B79" s="9">
        <v>5.6000000000000005</v>
      </c>
    </row>
    <row r="80" spans="1:2" x14ac:dyDescent="0.45">
      <c r="A80" s="3" t="s">
        <v>3603</v>
      </c>
      <c r="B80" s="9">
        <v>7</v>
      </c>
    </row>
    <row r="81" spans="1:2" x14ac:dyDescent="0.45">
      <c r="A81" s="3" t="s">
        <v>4840</v>
      </c>
      <c r="B81" s="9">
        <v>7.2</v>
      </c>
    </row>
    <row r="82" spans="1:2" x14ac:dyDescent="0.45">
      <c r="A82" s="3" t="s">
        <v>5797</v>
      </c>
      <c r="B82" s="9">
        <v>7.9</v>
      </c>
    </row>
    <row r="83" spans="1:2" x14ac:dyDescent="0.45">
      <c r="A83" s="3" t="s">
        <v>2046</v>
      </c>
      <c r="B83" s="9">
        <v>4</v>
      </c>
    </row>
    <row r="84" spans="1:2" x14ac:dyDescent="0.45">
      <c r="A84" s="3" t="s">
        <v>2072</v>
      </c>
      <c r="B84" s="9">
        <v>6.0400000000000009</v>
      </c>
    </row>
    <row r="85" spans="1:2" x14ac:dyDescent="0.45">
      <c r="A85" s="3" t="s">
        <v>3271</v>
      </c>
      <c r="B85" s="9">
        <v>6.45</v>
      </c>
    </row>
    <row r="86" spans="1:2" x14ac:dyDescent="0.45">
      <c r="A86" s="3" t="s">
        <v>3470</v>
      </c>
      <c r="B86" s="9">
        <v>5.3</v>
      </c>
    </row>
    <row r="87" spans="1:2" x14ac:dyDescent="0.45">
      <c r="A87" s="3" t="s">
        <v>1507</v>
      </c>
      <c r="B87" s="9">
        <v>5.9</v>
      </c>
    </row>
    <row r="88" spans="1:2" x14ac:dyDescent="0.45">
      <c r="A88" s="3" t="s">
        <v>5494</v>
      </c>
      <c r="B88" s="9">
        <v>5.3</v>
      </c>
    </row>
    <row r="89" spans="1:2" x14ac:dyDescent="0.45">
      <c r="A89" s="3" t="s">
        <v>899</v>
      </c>
      <c r="B89" s="9">
        <v>7.3</v>
      </c>
    </row>
    <row r="90" spans="1:2" x14ac:dyDescent="0.45">
      <c r="A90" s="3" t="s">
        <v>5878</v>
      </c>
      <c r="B90" s="9">
        <v>7.6</v>
      </c>
    </row>
    <row r="91" spans="1:2" x14ac:dyDescent="0.45">
      <c r="A91" s="3" t="s">
        <v>75</v>
      </c>
      <c r="B91" s="9">
        <v>7</v>
      </c>
    </row>
    <row r="92" spans="1:2" x14ac:dyDescent="0.45">
      <c r="A92" s="3" t="s">
        <v>1042</v>
      </c>
      <c r="B92" s="9">
        <v>6.9375000000000009</v>
      </c>
    </row>
    <row r="93" spans="1:2" x14ac:dyDescent="0.45">
      <c r="A93" s="3" t="s">
        <v>3429</v>
      </c>
      <c r="B93" s="9">
        <v>6.9333333333333336</v>
      </c>
    </row>
    <row r="94" spans="1:2" x14ac:dyDescent="0.45">
      <c r="A94" s="3" t="s">
        <v>4401</v>
      </c>
      <c r="B94" s="9">
        <v>7.1</v>
      </c>
    </row>
    <row r="95" spans="1:2" x14ac:dyDescent="0.45">
      <c r="A95" s="3" t="s">
        <v>4093</v>
      </c>
      <c r="B95" s="9">
        <v>6.3</v>
      </c>
    </row>
    <row r="96" spans="1:2" x14ac:dyDescent="0.45">
      <c r="A96" s="3" t="s">
        <v>973</v>
      </c>
      <c r="B96" s="9">
        <v>5.7</v>
      </c>
    </row>
    <row r="97" spans="1:2" x14ac:dyDescent="0.45">
      <c r="A97" s="3" t="s">
        <v>4717</v>
      </c>
      <c r="B97" s="9">
        <v>6</v>
      </c>
    </row>
    <row r="98" spans="1:2" x14ac:dyDescent="0.45">
      <c r="A98" s="3" t="s">
        <v>5647</v>
      </c>
      <c r="B98" s="9">
        <v>8</v>
      </c>
    </row>
    <row r="99" spans="1:2" x14ac:dyDescent="0.45">
      <c r="A99" s="3" t="s">
        <v>4777</v>
      </c>
      <c r="B99" s="9">
        <v>6.5</v>
      </c>
    </row>
    <row r="100" spans="1:2" x14ac:dyDescent="0.45">
      <c r="A100" s="3" t="s">
        <v>4981</v>
      </c>
      <c r="B100" s="9">
        <v>7</v>
      </c>
    </row>
    <row r="101" spans="1:2" x14ac:dyDescent="0.45">
      <c r="A101" s="3" t="s">
        <v>2623</v>
      </c>
      <c r="B101" s="9">
        <v>6.6</v>
      </c>
    </row>
    <row r="102" spans="1:2" x14ac:dyDescent="0.45">
      <c r="A102" s="3" t="s">
        <v>2065</v>
      </c>
      <c r="B102" s="9">
        <v>6.6</v>
      </c>
    </row>
    <row r="103" spans="1:2" x14ac:dyDescent="0.45">
      <c r="A103" s="3" t="s">
        <v>5923</v>
      </c>
      <c r="B103" s="9">
        <v>8.4</v>
      </c>
    </row>
    <row r="104" spans="1:2" x14ac:dyDescent="0.45">
      <c r="A104" s="3" t="s">
        <v>668</v>
      </c>
      <c r="B104" s="9">
        <v>6.8</v>
      </c>
    </row>
    <row r="105" spans="1:2" x14ac:dyDescent="0.45">
      <c r="A105" s="3" t="s">
        <v>2812</v>
      </c>
      <c r="B105" s="9">
        <v>6.9249999999999998</v>
      </c>
    </row>
    <row r="106" spans="1:2" x14ac:dyDescent="0.45">
      <c r="A106" s="3" t="s">
        <v>3685</v>
      </c>
      <c r="B106" s="9">
        <v>6.7</v>
      </c>
    </row>
    <row r="107" spans="1:2" x14ac:dyDescent="0.45">
      <c r="A107" s="3" t="s">
        <v>3408</v>
      </c>
      <c r="B107" s="9">
        <v>7</v>
      </c>
    </row>
    <row r="108" spans="1:2" x14ac:dyDescent="0.45">
      <c r="A108" s="3" t="s">
        <v>1399</v>
      </c>
      <c r="B108" s="9">
        <v>5.9</v>
      </c>
    </row>
    <row r="109" spans="1:2" x14ac:dyDescent="0.45">
      <c r="A109" s="3" t="s">
        <v>1290</v>
      </c>
      <c r="B109" s="9">
        <v>6.7666666666666666</v>
      </c>
    </row>
    <row r="110" spans="1:2" x14ac:dyDescent="0.45">
      <c r="A110" s="3" t="s">
        <v>1779</v>
      </c>
      <c r="B110" s="9">
        <v>6</v>
      </c>
    </row>
    <row r="111" spans="1:2" x14ac:dyDescent="0.45">
      <c r="A111" s="3" t="s">
        <v>2034</v>
      </c>
      <c r="B111" s="9">
        <v>6.5666666666666664</v>
      </c>
    </row>
    <row r="112" spans="1:2" x14ac:dyDescent="0.45">
      <c r="A112" s="3" t="s">
        <v>959</v>
      </c>
      <c r="B112" s="9">
        <v>5.2</v>
      </c>
    </row>
    <row r="113" spans="1:2" x14ac:dyDescent="0.45">
      <c r="A113" s="3" t="s">
        <v>1052</v>
      </c>
      <c r="B113" s="9">
        <v>6.5769230769230758</v>
      </c>
    </row>
    <row r="114" spans="1:2" x14ac:dyDescent="0.45">
      <c r="A114" s="3" t="s">
        <v>5301</v>
      </c>
      <c r="B114" s="9">
        <v>6.5</v>
      </c>
    </row>
    <row r="115" spans="1:2" x14ac:dyDescent="0.45">
      <c r="A115" s="3" t="s">
        <v>56</v>
      </c>
      <c r="B115" s="9">
        <v>6.4571428571428564</v>
      </c>
    </row>
    <row r="116" spans="1:2" x14ac:dyDescent="0.45">
      <c r="A116" s="3" t="s">
        <v>5982</v>
      </c>
      <c r="B116" s="9">
        <v>7.6</v>
      </c>
    </row>
    <row r="117" spans="1:2" x14ac:dyDescent="0.45">
      <c r="A117" s="3" t="s">
        <v>3714</v>
      </c>
      <c r="B117" s="9">
        <v>5.45</v>
      </c>
    </row>
    <row r="118" spans="1:2" x14ac:dyDescent="0.45">
      <c r="A118" s="3" t="s">
        <v>123</v>
      </c>
      <c r="B118" s="9">
        <v>7.0750000000000002</v>
      </c>
    </row>
    <row r="119" spans="1:2" x14ac:dyDescent="0.45">
      <c r="A119" s="3" t="s">
        <v>1760</v>
      </c>
      <c r="B119" s="9">
        <v>5.9</v>
      </c>
    </row>
    <row r="120" spans="1:2" x14ac:dyDescent="0.45">
      <c r="A120" s="3" t="s">
        <v>1992</v>
      </c>
      <c r="B120" s="9">
        <v>7.65</v>
      </c>
    </row>
    <row r="121" spans="1:2" x14ac:dyDescent="0.45">
      <c r="A121" s="3" t="s">
        <v>1446</v>
      </c>
      <c r="B121" s="9">
        <v>5.0999999999999996</v>
      </c>
    </row>
    <row r="122" spans="1:2" x14ac:dyDescent="0.45">
      <c r="A122" s="3" t="s">
        <v>5842</v>
      </c>
      <c r="B122" s="9">
        <v>7.2</v>
      </c>
    </row>
    <row r="123" spans="1:2" x14ac:dyDescent="0.45">
      <c r="A123" s="3" t="s">
        <v>725</v>
      </c>
      <c r="B123" s="9">
        <v>6.3400000000000007</v>
      </c>
    </row>
    <row r="124" spans="1:2" x14ac:dyDescent="0.45">
      <c r="A124" s="3" t="s">
        <v>5940</v>
      </c>
      <c r="B124" s="9">
        <v>6.3</v>
      </c>
    </row>
    <row r="125" spans="1:2" x14ac:dyDescent="0.45">
      <c r="A125" s="3" t="s">
        <v>4738</v>
      </c>
      <c r="B125" s="9">
        <v>7</v>
      </c>
    </row>
    <row r="126" spans="1:2" x14ac:dyDescent="0.45">
      <c r="A126" s="3" t="s">
        <v>4703</v>
      </c>
      <c r="B126" s="9">
        <v>6.9</v>
      </c>
    </row>
    <row r="127" spans="1:2" x14ac:dyDescent="0.45">
      <c r="A127" s="3" t="s">
        <v>5698</v>
      </c>
      <c r="B127" s="9">
        <v>7.3</v>
      </c>
    </row>
    <row r="128" spans="1:2" x14ac:dyDescent="0.45">
      <c r="A128" s="3" t="s">
        <v>5896</v>
      </c>
      <c r="B128" s="9">
        <v>5.5</v>
      </c>
    </row>
    <row r="129" spans="1:2" x14ac:dyDescent="0.45">
      <c r="A129" s="3" t="s">
        <v>1710</v>
      </c>
      <c r="B129" s="9">
        <v>7.5</v>
      </c>
    </row>
    <row r="130" spans="1:2" x14ac:dyDescent="0.45">
      <c r="A130" s="3" t="s">
        <v>5482</v>
      </c>
      <c r="B130" s="9">
        <v>5.9</v>
      </c>
    </row>
    <row r="131" spans="1:2" x14ac:dyDescent="0.45">
      <c r="A131" s="3" t="s">
        <v>3565</v>
      </c>
      <c r="B131" s="9">
        <v>5</v>
      </c>
    </row>
    <row r="132" spans="1:2" x14ac:dyDescent="0.45">
      <c r="A132" s="3" t="s">
        <v>3062</v>
      </c>
      <c r="B132" s="9">
        <v>7.8</v>
      </c>
    </row>
    <row r="133" spans="1:2" x14ac:dyDescent="0.45">
      <c r="A133" s="3" t="s">
        <v>1110</v>
      </c>
      <c r="B133" s="9">
        <v>5.3000000000000007</v>
      </c>
    </row>
    <row r="134" spans="1:2" x14ac:dyDescent="0.45">
      <c r="A134" s="3" t="s">
        <v>682</v>
      </c>
      <c r="B134" s="9">
        <v>6.45</v>
      </c>
    </row>
    <row r="135" spans="1:2" x14ac:dyDescent="0.45">
      <c r="A135" s="3" t="s">
        <v>374</v>
      </c>
      <c r="B135" s="9">
        <v>6.56</v>
      </c>
    </row>
    <row r="136" spans="1:2" x14ac:dyDescent="0.45">
      <c r="A136" s="3" t="s">
        <v>1698</v>
      </c>
      <c r="B136" s="9">
        <v>6.1</v>
      </c>
    </row>
    <row r="137" spans="1:2" x14ac:dyDescent="0.45">
      <c r="A137" s="3" t="s">
        <v>3136</v>
      </c>
      <c r="B137" s="9">
        <v>7.3</v>
      </c>
    </row>
    <row r="138" spans="1:2" x14ac:dyDescent="0.45">
      <c r="A138" s="3" t="s">
        <v>6092</v>
      </c>
      <c r="B138" s="9">
        <v>7</v>
      </c>
    </row>
    <row r="139" spans="1:2" x14ac:dyDescent="0.45">
      <c r="A139" s="3" t="s">
        <v>2523</v>
      </c>
      <c r="B139" s="9">
        <v>6.4</v>
      </c>
    </row>
    <row r="140" spans="1:2" x14ac:dyDescent="0.45">
      <c r="A140" s="3" t="s">
        <v>3077</v>
      </c>
      <c r="B140" s="9">
        <v>5</v>
      </c>
    </row>
    <row r="141" spans="1:2" x14ac:dyDescent="0.45">
      <c r="A141" s="3" t="s">
        <v>1973</v>
      </c>
      <c r="B141" s="9">
        <v>6.9</v>
      </c>
    </row>
    <row r="142" spans="1:2" x14ac:dyDescent="0.45">
      <c r="A142" s="3" t="s">
        <v>3522</v>
      </c>
      <c r="B142" s="9">
        <v>7.2</v>
      </c>
    </row>
    <row r="143" spans="1:2" x14ac:dyDescent="0.45">
      <c r="A143" s="3" t="s">
        <v>5328</v>
      </c>
      <c r="B143" s="9">
        <v>8.3000000000000007</v>
      </c>
    </row>
    <row r="144" spans="1:2" x14ac:dyDescent="0.45">
      <c r="A144" s="3" t="s">
        <v>4248</v>
      </c>
      <c r="B144" s="9">
        <v>5.6</v>
      </c>
    </row>
    <row r="145" spans="1:2" x14ac:dyDescent="0.45">
      <c r="A145" s="3" t="s">
        <v>3319</v>
      </c>
      <c r="B145" s="9">
        <v>6.2</v>
      </c>
    </row>
    <row r="146" spans="1:2" x14ac:dyDescent="0.45">
      <c r="A146" s="3" t="s">
        <v>2567</v>
      </c>
      <c r="B146" s="9">
        <v>7.0333333333333341</v>
      </c>
    </row>
    <row r="147" spans="1:2" x14ac:dyDescent="0.45">
      <c r="A147" s="3" t="s">
        <v>3559</v>
      </c>
      <c r="B147" s="9">
        <v>6.2</v>
      </c>
    </row>
    <row r="148" spans="1:2" x14ac:dyDescent="0.45">
      <c r="A148" s="3" t="s">
        <v>4552</v>
      </c>
      <c r="B148" s="9">
        <v>5.6</v>
      </c>
    </row>
    <row r="149" spans="1:2" x14ac:dyDescent="0.45">
      <c r="A149" s="3" t="s">
        <v>4674</v>
      </c>
      <c r="B149" s="9">
        <v>5.3</v>
      </c>
    </row>
    <row r="150" spans="1:2" x14ac:dyDescent="0.45">
      <c r="A150" s="3" t="s">
        <v>2996</v>
      </c>
      <c r="B150" s="9">
        <v>6.1</v>
      </c>
    </row>
    <row r="151" spans="1:2" x14ac:dyDescent="0.45">
      <c r="A151" s="3" t="s">
        <v>2237</v>
      </c>
      <c r="B151" s="9">
        <v>6.4</v>
      </c>
    </row>
    <row r="152" spans="1:2" x14ac:dyDescent="0.45">
      <c r="A152" s="3" t="s">
        <v>1182</v>
      </c>
      <c r="B152" s="9">
        <v>6.2444444444444445</v>
      </c>
    </row>
    <row r="153" spans="1:2" x14ac:dyDescent="0.45">
      <c r="A153" s="3" t="s">
        <v>1673</v>
      </c>
      <c r="B153" s="9">
        <v>6.9</v>
      </c>
    </row>
    <row r="154" spans="1:2" x14ac:dyDescent="0.45">
      <c r="A154" s="3" t="s">
        <v>5778</v>
      </c>
      <c r="B154" s="9">
        <v>5.7</v>
      </c>
    </row>
    <row r="155" spans="1:2" x14ac:dyDescent="0.45">
      <c r="A155" s="3" t="s">
        <v>4089</v>
      </c>
      <c r="B155" s="9">
        <v>6.8600000000000012</v>
      </c>
    </row>
    <row r="156" spans="1:2" x14ac:dyDescent="0.45">
      <c r="A156" s="3" t="s">
        <v>203</v>
      </c>
      <c r="B156" s="9">
        <v>7.58</v>
      </c>
    </row>
    <row r="157" spans="1:2" x14ac:dyDescent="0.45">
      <c r="A157" s="3" t="s">
        <v>1889</v>
      </c>
      <c r="B157" s="9">
        <v>6.7333333333333334</v>
      </c>
    </row>
    <row r="158" spans="1:2" x14ac:dyDescent="0.45">
      <c r="A158" s="3" t="s">
        <v>515</v>
      </c>
      <c r="B158" s="9">
        <v>5.3999999999999995</v>
      </c>
    </row>
    <row r="159" spans="1:2" x14ac:dyDescent="0.45">
      <c r="A159" s="3" t="s">
        <v>640</v>
      </c>
      <c r="B159" s="9">
        <v>6.2</v>
      </c>
    </row>
    <row r="160" spans="1:2" x14ac:dyDescent="0.45">
      <c r="A160" s="3" t="s">
        <v>5828</v>
      </c>
      <c r="B160" s="9">
        <v>5</v>
      </c>
    </row>
    <row r="161" spans="1:2" x14ac:dyDescent="0.45">
      <c r="A161" s="3" t="s">
        <v>3704</v>
      </c>
      <c r="B161" s="9">
        <v>5.6</v>
      </c>
    </row>
    <row r="162" spans="1:2" x14ac:dyDescent="0.45">
      <c r="A162" s="3" t="s">
        <v>6157</v>
      </c>
      <c r="B162" s="9">
        <v>5.6</v>
      </c>
    </row>
    <row r="163" spans="1:2" x14ac:dyDescent="0.45">
      <c r="A163" s="3" t="s">
        <v>363</v>
      </c>
      <c r="B163" s="9">
        <v>6.166666666666667</v>
      </c>
    </row>
    <row r="164" spans="1:2" x14ac:dyDescent="0.45">
      <c r="A164" s="3" t="s">
        <v>1332</v>
      </c>
      <c r="B164" s="9">
        <v>7</v>
      </c>
    </row>
    <row r="165" spans="1:2" x14ac:dyDescent="0.45">
      <c r="A165" s="3" t="s">
        <v>4467</v>
      </c>
      <c r="B165" s="9">
        <v>6.3</v>
      </c>
    </row>
    <row r="166" spans="1:2" x14ac:dyDescent="0.45">
      <c r="A166" s="3" t="s">
        <v>2756</v>
      </c>
      <c r="B166" s="9">
        <v>5.45</v>
      </c>
    </row>
    <row r="167" spans="1:2" x14ac:dyDescent="0.45">
      <c r="A167" s="3" t="s">
        <v>90</v>
      </c>
      <c r="B167" s="9">
        <v>6.4555555555555557</v>
      </c>
    </row>
    <row r="168" spans="1:2" x14ac:dyDescent="0.45">
      <c r="A168" s="3" t="s">
        <v>5980</v>
      </c>
      <c r="B168" s="9">
        <v>7.1</v>
      </c>
    </row>
    <row r="169" spans="1:2" x14ac:dyDescent="0.45">
      <c r="A169" s="3" t="s">
        <v>5214</v>
      </c>
      <c r="B169" s="9">
        <v>6.9</v>
      </c>
    </row>
    <row r="170" spans="1:2" x14ac:dyDescent="0.45">
      <c r="A170" s="3" t="s">
        <v>772</v>
      </c>
      <c r="B170" s="9">
        <v>6.6</v>
      </c>
    </row>
    <row r="171" spans="1:2" x14ac:dyDescent="0.45">
      <c r="A171" s="3" t="s">
        <v>2000</v>
      </c>
      <c r="B171" s="9">
        <v>5.6</v>
      </c>
    </row>
    <row r="172" spans="1:2" x14ac:dyDescent="0.45">
      <c r="A172" s="3" t="s">
        <v>1697</v>
      </c>
      <c r="B172" s="9">
        <v>6.7200000000000006</v>
      </c>
    </row>
    <row r="173" spans="1:2" x14ac:dyDescent="0.45">
      <c r="A173" s="3" t="s">
        <v>4351</v>
      </c>
      <c r="B173" s="9">
        <v>7.7</v>
      </c>
    </row>
    <row r="174" spans="1:2" x14ac:dyDescent="0.45">
      <c r="A174" s="3" t="s">
        <v>5066</v>
      </c>
      <c r="B174" s="9">
        <v>7.1</v>
      </c>
    </row>
    <row r="175" spans="1:2" x14ac:dyDescent="0.45">
      <c r="A175" s="3" t="s">
        <v>4040</v>
      </c>
      <c r="B175" s="9">
        <v>6.4</v>
      </c>
    </row>
    <row r="176" spans="1:2" x14ac:dyDescent="0.45">
      <c r="A176" s="3" t="s">
        <v>1377</v>
      </c>
      <c r="B176" s="9">
        <v>5.0599999999999996</v>
      </c>
    </row>
    <row r="177" spans="1:2" x14ac:dyDescent="0.45">
      <c r="A177" s="3" t="s">
        <v>3643</v>
      </c>
      <c r="B177" s="9">
        <v>7.6</v>
      </c>
    </row>
    <row r="178" spans="1:2" x14ac:dyDescent="0.45">
      <c r="A178" s="3" t="s">
        <v>1374</v>
      </c>
      <c r="B178" s="9">
        <v>5.5333333333333341</v>
      </c>
    </row>
    <row r="179" spans="1:2" x14ac:dyDescent="0.45">
      <c r="A179" s="3" t="s">
        <v>3317</v>
      </c>
      <c r="B179" s="9">
        <v>4.0999999999999996</v>
      </c>
    </row>
    <row r="180" spans="1:2" x14ac:dyDescent="0.45">
      <c r="A180" s="3" t="s">
        <v>4219</v>
      </c>
      <c r="B180" s="9">
        <v>5.9</v>
      </c>
    </row>
    <row r="181" spans="1:2" x14ac:dyDescent="0.45">
      <c r="A181" s="3" t="s">
        <v>2074</v>
      </c>
      <c r="B181" s="9">
        <v>6.9</v>
      </c>
    </row>
    <row r="182" spans="1:2" x14ac:dyDescent="0.45">
      <c r="A182" s="3" t="s">
        <v>2076</v>
      </c>
      <c r="B182" s="9">
        <v>6.3</v>
      </c>
    </row>
    <row r="183" spans="1:2" x14ac:dyDescent="0.45">
      <c r="A183" s="3" t="s">
        <v>6077</v>
      </c>
      <c r="B183" s="9">
        <v>4.8</v>
      </c>
    </row>
    <row r="184" spans="1:2" x14ac:dyDescent="0.45">
      <c r="A184" s="3" t="s">
        <v>2791</v>
      </c>
      <c r="B184" s="9">
        <v>5.0999999999999996</v>
      </c>
    </row>
    <row r="185" spans="1:2" x14ac:dyDescent="0.45">
      <c r="A185" s="3" t="s">
        <v>3147</v>
      </c>
      <c r="B185" s="9">
        <v>5.05</v>
      </c>
    </row>
    <row r="186" spans="1:2" x14ac:dyDescent="0.45">
      <c r="A186" s="3" t="s">
        <v>5758</v>
      </c>
      <c r="B186" s="9">
        <v>6.7</v>
      </c>
    </row>
    <row r="187" spans="1:2" x14ac:dyDescent="0.45">
      <c r="A187" s="3" t="s">
        <v>3886</v>
      </c>
      <c r="B187" s="9">
        <v>6</v>
      </c>
    </row>
    <row r="188" spans="1:2" x14ac:dyDescent="0.45">
      <c r="A188" s="3" t="s">
        <v>4033</v>
      </c>
      <c r="B188" s="9">
        <v>6.2</v>
      </c>
    </row>
    <row r="189" spans="1:2" x14ac:dyDescent="0.45">
      <c r="A189" s="3" t="s">
        <v>40</v>
      </c>
      <c r="B189" s="9">
        <v>7.2875000000000005</v>
      </c>
    </row>
    <row r="190" spans="1:2" x14ac:dyDescent="0.45">
      <c r="A190" s="3" t="s">
        <v>2018</v>
      </c>
      <c r="B190" s="9">
        <v>6.4249999999999998</v>
      </c>
    </row>
    <row r="191" spans="1:2" x14ac:dyDescent="0.45">
      <c r="A191" s="3" t="s">
        <v>288</v>
      </c>
      <c r="B191" s="9">
        <v>6.9</v>
      </c>
    </row>
    <row r="192" spans="1:2" x14ac:dyDescent="0.45">
      <c r="A192" s="3" t="s">
        <v>5916</v>
      </c>
      <c r="B192" s="9">
        <v>6.45</v>
      </c>
    </row>
    <row r="193" spans="1:2" x14ac:dyDescent="0.45">
      <c r="A193" s="3" t="s">
        <v>2140</v>
      </c>
      <c r="B193" s="9">
        <v>5.9</v>
      </c>
    </row>
    <row r="194" spans="1:2" x14ac:dyDescent="0.45">
      <c r="A194" s="3" t="s">
        <v>2927</v>
      </c>
      <c r="B194" s="9">
        <v>5.9</v>
      </c>
    </row>
    <row r="195" spans="1:2" x14ac:dyDescent="0.45">
      <c r="A195" s="3" t="s">
        <v>1129</v>
      </c>
      <c r="B195" s="9">
        <v>6.7800000000000011</v>
      </c>
    </row>
    <row r="196" spans="1:2" x14ac:dyDescent="0.45">
      <c r="A196" s="3" t="s">
        <v>2914</v>
      </c>
      <c r="B196" s="9">
        <v>5.4</v>
      </c>
    </row>
    <row r="197" spans="1:2" x14ac:dyDescent="0.45">
      <c r="A197" s="3" t="s">
        <v>1762</v>
      </c>
      <c r="B197" s="9">
        <v>6.6000000000000005</v>
      </c>
    </row>
    <row r="198" spans="1:2" x14ac:dyDescent="0.45">
      <c r="A198" s="3" t="s">
        <v>198</v>
      </c>
      <c r="B198" s="9">
        <v>6.3</v>
      </c>
    </row>
    <row r="199" spans="1:2" x14ac:dyDescent="0.45">
      <c r="A199" s="3" t="s">
        <v>5696</v>
      </c>
      <c r="B199" s="9">
        <v>6.8</v>
      </c>
    </row>
    <row r="200" spans="1:2" x14ac:dyDescent="0.45">
      <c r="A200" s="3" t="s">
        <v>434</v>
      </c>
      <c r="B200" s="9">
        <v>6.8249999999999993</v>
      </c>
    </row>
    <row r="201" spans="1:2" x14ac:dyDescent="0.45">
      <c r="A201" s="3" t="s">
        <v>5288</v>
      </c>
      <c r="B201" s="9">
        <v>7.2</v>
      </c>
    </row>
    <row r="202" spans="1:2" x14ac:dyDescent="0.45">
      <c r="A202" s="3" t="s">
        <v>4533</v>
      </c>
      <c r="B202" s="9">
        <v>7.5</v>
      </c>
    </row>
    <row r="203" spans="1:2" x14ac:dyDescent="0.45">
      <c r="A203" s="3" t="s">
        <v>5004</v>
      </c>
      <c r="B203" s="9">
        <v>7.7</v>
      </c>
    </row>
    <row r="204" spans="1:2" x14ac:dyDescent="0.45">
      <c r="A204" s="3" t="s">
        <v>4415</v>
      </c>
      <c r="B204" s="9">
        <v>7.3</v>
      </c>
    </row>
    <row r="205" spans="1:2" x14ac:dyDescent="0.45">
      <c r="A205" s="3" t="s">
        <v>3139</v>
      </c>
      <c r="B205" s="9">
        <v>5.9</v>
      </c>
    </row>
    <row r="206" spans="1:2" x14ac:dyDescent="0.45">
      <c r="A206" s="3" t="s">
        <v>6021</v>
      </c>
      <c r="B206" s="9">
        <v>6.8</v>
      </c>
    </row>
    <row r="207" spans="1:2" x14ac:dyDescent="0.45">
      <c r="A207" s="3" t="s">
        <v>2042</v>
      </c>
      <c r="B207" s="9">
        <v>6.26</v>
      </c>
    </row>
    <row r="208" spans="1:2" x14ac:dyDescent="0.45">
      <c r="A208" s="3" t="s">
        <v>3067</v>
      </c>
      <c r="B208" s="9">
        <v>5.2</v>
      </c>
    </row>
    <row r="209" spans="1:2" x14ac:dyDescent="0.45">
      <c r="A209" s="3" t="s">
        <v>5321</v>
      </c>
      <c r="B209" s="9">
        <v>6.7</v>
      </c>
    </row>
    <row r="210" spans="1:2" x14ac:dyDescent="0.45">
      <c r="A210" s="3" t="s">
        <v>5101</v>
      </c>
      <c r="B210" s="9">
        <v>7.1</v>
      </c>
    </row>
    <row r="211" spans="1:2" x14ac:dyDescent="0.45">
      <c r="A211" s="3" t="s">
        <v>499</v>
      </c>
      <c r="B211" s="9">
        <v>6.1</v>
      </c>
    </row>
    <row r="212" spans="1:2" x14ac:dyDescent="0.45">
      <c r="A212" s="3" t="s">
        <v>4409</v>
      </c>
      <c r="B212" s="9">
        <v>7.6333333333333329</v>
      </c>
    </row>
    <row r="213" spans="1:2" x14ac:dyDescent="0.45">
      <c r="A213" s="3" t="s">
        <v>5749</v>
      </c>
      <c r="B213" s="9">
        <v>8.6</v>
      </c>
    </row>
    <row r="214" spans="1:2" x14ac:dyDescent="0.45">
      <c r="A214" s="3" t="s">
        <v>5437</v>
      </c>
      <c r="B214" s="9">
        <v>7.65</v>
      </c>
    </row>
    <row r="215" spans="1:2" x14ac:dyDescent="0.45">
      <c r="A215" s="3" t="s">
        <v>3035</v>
      </c>
      <c r="B215" s="9">
        <v>6.2</v>
      </c>
    </row>
    <row r="216" spans="1:2" x14ac:dyDescent="0.45">
      <c r="A216" s="3" t="s">
        <v>2358</v>
      </c>
      <c r="B216" s="9">
        <v>6.1333333333333329</v>
      </c>
    </row>
    <row r="217" spans="1:2" x14ac:dyDescent="0.45">
      <c r="A217" s="3" t="s">
        <v>1565</v>
      </c>
      <c r="B217" s="9">
        <v>5.3</v>
      </c>
    </row>
    <row r="218" spans="1:2" x14ac:dyDescent="0.45">
      <c r="A218" s="3" t="s">
        <v>2240</v>
      </c>
      <c r="B218" s="9">
        <v>6.2</v>
      </c>
    </row>
    <row r="219" spans="1:2" x14ac:dyDescent="0.45">
      <c r="A219" s="3" t="s">
        <v>2765</v>
      </c>
      <c r="B219" s="9">
        <v>5.6</v>
      </c>
    </row>
    <row r="220" spans="1:2" x14ac:dyDescent="0.45">
      <c r="A220" s="3" t="s">
        <v>3543</v>
      </c>
      <c r="B220" s="9">
        <v>4.3</v>
      </c>
    </row>
    <row r="221" spans="1:2" x14ac:dyDescent="0.45">
      <c r="A221" s="3" t="s">
        <v>3594</v>
      </c>
      <c r="B221" s="9">
        <v>7.5</v>
      </c>
    </row>
    <row r="222" spans="1:2" x14ac:dyDescent="0.45">
      <c r="A222" s="3" t="s">
        <v>4752</v>
      </c>
      <c r="B222" s="9">
        <v>6.6</v>
      </c>
    </row>
    <row r="223" spans="1:2" x14ac:dyDescent="0.45">
      <c r="A223" s="3" t="s">
        <v>5618</v>
      </c>
      <c r="B223" s="9">
        <v>7.6</v>
      </c>
    </row>
    <row r="224" spans="1:2" x14ac:dyDescent="0.45">
      <c r="A224" s="3" t="s">
        <v>276</v>
      </c>
      <c r="B224" s="9">
        <v>7.6</v>
      </c>
    </row>
    <row r="225" spans="1:2" x14ac:dyDescent="0.45">
      <c r="A225" s="3" t="s">
        <v>1383</v>
      </c>
      <c r="B225" s="9">
        <v>7</v>
      </c>
    </row>
    <row r="226" spans="1:2" x14ac:dyDescent="0.45">
      <c r="A226" s="3" t="s">
        <v>2473</v>
      </c>
      <c r="B226" s="9">
        <v>5.9</v>
      </c>
    </row>
    <row r="227" spans="1:2" x14ac:dyDescent="0.45">
      <c r="A227" s="3" t="s">
        <v>426</v>
      </c>
      <c r="B227" s="9">
        <v>6.6545454545454552</v>
      </c>
    </row>
    <row r="228" spans="1:2" x14ac:dyDescent="0.45">
      <c r="A228" s="3" t="s">
        <v>5628</v>
      </c>
      <c r="B228" s="9">
        <v>7.2</v>
      </c>
    </row>
    <row r="229" spans="1:2" x14ac:dyDescent="0.45">
      <c r="A229" s="3" t="s">
        <v>2554</v>
      </c>
      <c r="B229" s="9">
        <v>4.9000000000000004</v>
      </c>
    </row>
    <row r="230" spans="1:2" x14ac:dyDescent="0.45">
      <c r="A230" s="3" t="s">
        <v>5621</v>
      </c>
      <c r="B230" s="9">
        <v>5.5</v>
      </c>
    </row>
    <row r="231" spans="1:2" x14ac:dyDescent="0.45">
      <c r="A231" s="3" t="s">
        <v>3516</v>
      </c>
      <c r="B231" s="9">
        <v>5.25</v>
      </c>
    </row>
    <row r="232" spans="1:2" x14ac:dyDescent="0.45">
      <c r="A232" s="3" t="s">
        <v>243</v>
      </c>
      <c r="B232" s="9">
        <v>6.4</v>
      </c>
    </row>
    <row r="233" spans="1:2" x14ac:dyDescent="0.45">
      <c r="A233" s="3" t="s">
        <v>3073</v>
      </c>
      <c r="B233" s="9">
        <v>6.6</v>
      </c>
    </row>
    <row r="234" spans="1:2" x14ac:dyDescent="0.45">
      <c r="A234" s="3" t="s">
        <v>2686</v>
      </c>
      <c r="B234" s="9">
        <v>6.9</v>
      </c>
    </row>
    <row r="235" spans="1:2" x14ac:dyDescent="0.45">
      <c r="A235" s="3" t="s">
        <v>5851</v>
      </c>
      <c r="B235" s="9">
        <v>7.7</v>
      </c>
    </row>
    <row r="236" spans="1:2" x14ac:dyDescent="0.45">
      <c r="A236" s="3" t="s">
        <v>2798</v>
      </c>
      <c r="B236" s="9">
        <v>4.0999999999999996</v>
      </c>
    </row>
    <row r="237" spans="1:2" x14ac:dyDescent="0.45">
      <c r="A237" s="3" t="s">
        <v>2383</v>
      </c>
      <c r="B237" s="9">
        <v>5.95</v>
      </c>
    </row>
    <row r="238" spans="1:2" x14ac:dyDescent="0.45">
      <c r="A238" s="3" t="s">
        <v>618</v>
      </c>
      <c r="B238" s="9">
        <v>6.8666666666666671</v>
      </c>
    </row>
    <row r="239" spans="1:2" x14ac:dyDescent="0.45">
      <c r="A239" s="3" t="s">
        <v>68</v>
      </c>
      <c r="B239" s="9">
        <v>6.08</v>
      </c>
    </row>
    <row r="240" spans="1:2" x14ac:dyDescent="0.45">
      <c r="A240" s="3" t="s">
        <v>2254</v>
      </c>
      <c r="B240" s="9">
        <v>6.5</v>
      </c>
    </row>
    <row r="241" spans="1:2" x14ac:dyDescent="0.45">
      <c r="A241" s="3" t="s">
        <v>3325</v>
      </c>
      <c r="B241" s="9">
        <v>7.8</v>
      </c>
    </row>
    <row r="242" spans="1:2" x14ac:dyDescent="0.45">
      <c r="A242" s="3" t="s">
        <v>2356</v>
      </c>
      <c r="B242" s="9">
        <v>6.1</v>
      </c>
    </row>
    <row r="243" spans="1:2" x14ac:dyDescent="0.45">
      <c r="A243" s="3" t="s">
        <v>2194</v>
      </c>
      <c r="B243" s="9">
        <v>5.0999999999999996</v>
      </c>
    </row>
    <row r="244" spans="1:2" x14ac:dyDescent="0.45">
      <c r="A244" s="3" t="s">
        <v>3858</v>
      </c>
      <c r="B244" s="9">
        <v>4.8</v>
      </c>
    </row>
    <row r="245" spans="1:2" x14ac:dyDescent="0.45">
      <c r="A245" s="3" t="s">
        <v>3758</v>
      </c>
      <c r="B245" s="9">
        <v>6.7</v>
      </c>
    </row>
    <row r="246" spans="1:2" x14ac:dyDescent="0.45">
      <c r="A246" s="3" t="s">
        <v>5205</v>
      </c>
      <c r="B246" s="9">
        <v>6.9</v>
      </c>
    </row>
    <row r="247" spans="1:2" x14ac:dyDescent="0.45">
      <c r="A247" s="3" t="s">
        <v>5120</v>
      </c>
      <c r="B247" s="9">
        <v>7.9</v>
      </c>
    </row>
    <row r="248" spans="1:2" x14ac:dyDescent="0.45">
      <c r="A248" s="3" t="s">
        <v>1743</v>
      </c>
      <c r="B248" s="9">
        <v>6.6</v>
      </c>
    </row>
    <row r="249" spans="1:2" x14ac:dyDescent="0.45">
      <c r="A249" s="3" t="s">
        <v>4201</v>
      </c>
      <c r="B249" s="9">
        <v>6.8</v>
      </c>
    </row>
    <row r="250" spans="1:2" x14ac:dyDescent="0.45">
      <c r="A250" s="3" t="s">
        <v>4348</v>
      </c>
      <c r="B250" s="9">
        <v>4.3</v>
      </c>
    </row>
    <row r="251" spans="1:2" x14ac:dyDescent="0.45">
      <c r="A251" s="3" t="s">
        <v>3546</v>
      </c>
      <c r="B251" s="9">
        <v>7.1333333333333329</v>
      </c>
    </row>
    <row r="252" spans="1:2" x14ac:dyDescent="0.45">
      <c r="A252" s="3" t="s">
        <v>5162</v>
      </c>
      <c r="B252" s="9">
        <v>5</v>
      </c>
    </row>
    <row r="253" spans="1:2" x14ac:dyDescent="0.45">
      <c r="A253" s="3" t="s">
        <v>298</v>
      </c>
      <c r="B253" s="9">
        <v>7.0333333333333341</v>
      </c>
    </row>
    <row r="254" spans="1:2" x14ac:dyDescent="0.45">
      <c r="A254" s="3" t="s">
        <v>19</v>
      </c>
      <c r="B254" s="9">
        <v>8.4250000000000007</v>
      </c>
    </row>
    <row r="255" spans="1:2" x14ac:dyDescent="0.45">
      <c r="A255" s="3" t="s">
        <v>5953</v>
      </c>
      <c r="B255" s="9">
        <v>6.5</v>
      </c>
    </row>
    <row r="256" spans="1:2" x14ac:dyDescent="0.45">
      <c r="A256" s="3" t="s">
        <v>4433</v>
      </c>
      <c r="B256" s="9">
        <v>6.6</v>
      </c>
    </row>
    <row r="257" spans="1:2" x14ac:dyDescent="0.45">
      <c r="A257" s="3" t="s">
        <v>3293</v>
      </c>
      <c r="B257" s="9">
        <v>5.6</v>
      </c>
    </row>
    <row r="258" spans="1:2" x14ac:dyDescent="0.45">
      <c r="A258" s="3" t="s">
        <v>4430</v>
      </c>
      <c r="B258" s="9">
        <v>7.7</v>
      </c>
    </row>
    <row r="259" spans="1:2" x14ac:dyDescent="0.45">
      <c r="A259" s="3" t="s">
        <v>597</v>
      </c>
      <c r="B259" s="9">
        <v>6.0400000000000009</v>
      </c>
    </row>
    <row r="260" spans="1:2" x14ac:dyDescent="0.45">
      <c r="A260" s="3" t="s">
        <v>4537</v>
      </c>
      <c r="B260" s="9">
        <v>6.5</v>
      </c>
    </row>
    <row r="261" spans="1:2" x14ac:dyDescent="0.45">
      <c r="A261" s="3" t="s">
        <v>4563</v>
      </c>
      <c r="B261" s="9">
        <v>5.2</v>
      </c>
    </row>
    <row r="262" spans="1:2" x14ac:dyDescent="0.45">
      <c r="A262" s="3" t="s">
        <v>3880</v>
      </c>
      <c r="B262" s="9">
        <v>5.9</v>
      </c>
    </row>
    <row r="263" spans="1:2" x14ac:dyDescent="0.45">
      <c r="A263" s="3" t="s">
        <v>5442</v>
      </c>
      <c r="B263" s="9">
        <v>6.5</v>
      </c>
    </row>
    <row r="264" spans="1:2" x14ac:dyDescent="0.45">
      <c r="A264" s="3" t="s">
        <v>1126</v>
      </c>
      <c r="B264" s="9">
        <v>6.05</v>
      </c>
    </row>
    <row r="265" spans="1:2" x14ac:dyDescent="0.45">
      <c r="A265" s="3" t="s">
        <v>4681</v>
      </c>
      <c r="B265" s="9">
        <v>6.6</v>
      </c>
    </row>
    <row r="266" spans="1:2" x14ac:dyDescent="0.45">
      <c r="A266" s="3" t="s">
        <v>4890</v>
      </c>
      <c r="B266" s="9">
        <v>6.9</v>
      </c>
    </row>
    <row r="267" spans="1:2" x14ac:dyDescent="0.45">
      <c r="A267" s="3" t="s">
        <v>4867</v>
      </c>
      <c r="B267" s="9">
        <v>5.3</v>
      </c>
    </row>
    <row r="268" spans="1:2" x14ac:dyDescent="0.45">
      <c r="A268" s="3" t="s">
        <v>5787</v>
      </c>
      <c r="B268" s="9">
        <v>7</v>
      </c>
    </row>
    <row r="269" spans="1:2" x14ac:dyDescent="0.45">
      <c r="A269" s="3" t="s">
        <v>1083</v>
      </c>
      <c r="B269" s="9">
        <v>6.3</v>
      </c>
    </row>
    <row r="270" spans="1:2" x14ac:dyDescent="0.45">
      <c r="A270" s="3" t="s">
        <v>1246</v>
      </c>
      <c r="B270" s="9">
        <v>7.2052631578947368</v>
      </c>
    </row>
    <row r="271" spans="1:2" x14ac:dyDescent="0.45">
      <c r="A271" s="3" t="s">
        <v>5830</v>
      </c>
      <c r="B271" s="9">
        <v>7</v>
      </c>
    </row>
    <row r="272" spans="1:2" x14ac:dyDescent="0.45">
      <c r="A272" s="3" t="s">
        <v>986</v>
      </c>
      <c r="B272" s="9">
        <v>6.5</v>
      </c>
    </row>
    <row r="273" spans="1:2" x14ac:dyDescent="0.45">
      <c r="A273" s="3" t="s">
        <v>3366</v>
      </c>
      <c r="B273" s="9">
        <v>5.8</v>
      </c>
    </row>
    <row r="274" spans="1:2" x14ac:dyDescent="0.45">
      <c r="A274" s="3" t="s">
        <v>2163</v>
      </c>
      <c r="B274" s="9">
        <v>4.5500000000000007</v>
      </c>
    </row>
    <row r="275" spans="1:2" x14ac:dyDescent="0.45">
      <c r="A275" s="3" t="s">
        <v>80</v>
      </c>
      <c r="B275" s="9">
        <v>7</v>
      </c>
    </row>
    <row r="276" spans="1:2" x14ac:dyDescent="0.45">
      <c r="A276" s="3" t="s">
        <v>2828</v>
      </c>
      <c r="B276" s="9">
        <v>4.8</v>
      </c>
    </row>
    <row r="277" spans="1:2" x14ac:dyDescent="0.45">
      <c r="A277" s="3" t="s">
        <v>3764</v>
      </c>
      <c r="B277" s="9">
        <v>6.5</v>
      </c>
    </row>
    <row r="278" spans="1:2" x14ac:dyDescent="0.45">
      <c r="A278" s="3" t="s">
        <v>1811</v>
      </c>
      <c r="B278" s="9">
        <v>6.75</v>
      </c>
    </row>
    <row r="279" spans="1:2" x14ac:dyDescent="0.45">
      <c r="A279" s="3" t="s">
        <v>5845</v>
      </c>
      <c r="B279" s="9">
        <v>7.2</v>
      </c>
    </row>
    <row r="280" spans="1:2" x14ac:dyDescent="0.45">
      <c r="A280" s="3" t="s">
        <v>3724</v>
      </c>
      <c r="B280" s="9">
        <v>4.7</v>
      </c>
    </row>
    <row r="281" spans="1:2" x14ac:dyDescent="0.45">
      <c r="A281" s="3" t="s">
        <v>4244</v>
      </c>
      <c r="B281" s="9">
        <v>6</v>
      </c>
    </row>
    <row r="282" spans="1:2" x14ac:dyDescent="0.45">
      <c r="A282" s="3" t="s">
        <v>4054</v>
      </c>
      <c r="B282" s="9">
        <v>7.2</v>
      </c>
    </row>
    <row r="283" spans="1:2" x14ac:dyDescent="0.45">
      <c r="A283" s="3" t="s">
        <v>1214</v>
      </c>
      <c r="B283" s="9">
        <v>6.9333333333333336</v>
      </c>
    </row>
    <row r="284" spans="1:2" x14ac:dyDescent="0.45">
      <c r="A284" s="3" t="s">
        <v>2484</v>
      </c>
      <c r="B284" s="9">
        <v>5.25</v>
      </c>
    </row>
    <row r="285" spans="1:2" x14ac:dyDescent="0.45">
      <c r="A285" s="3" t="s">
        <v>3176</v>
      </c>
      <c r="B285" s="9">
        <v>5.5500000000000007</v>
      </c>
    </row>
    <row r="286" spans="1:2" x14ac:dyDescent="0.45">
      <c r="A286" s="3" t="s">
        <v>6079</v>
      </c>
      <c r="B286" s="9">
        <v>6.4</v>
      </c>
    </row>
    <row r="287" spans="1:2" x14ac:dyDescent="0.45">
      <c r="A287" s="3" t="s">
        <v>5905</v>
      </c>
      <c r="B287" s="9">
        <v>7.9</v>
      </c>
    </row>
    <row r="288" spans="1:2" x14ac:dyDescent="0.45">
      <c r="A288" s="3" t="s">
        <v>1638</v>
      </c>
      <c r="B288" s="9">
        <v>6.9799999999999995</v>
      </c>
    </row>
    <row r="289" spans="1:2" x14ac:dyDescent="0.45">
      <c r="A289" s="3" t="s">
        <v>3851</v>
      </c>
      <c r="B289" s="9">
        <v>5.4</v>
      </c>
    </row>
    <row r="290" spans="1:2" x14ac:dyDescent="0.45">
      <c r="A290" s="3" t="s">
        <v>897</v>
      </c>
      <c r="B290" s="9">
        <v>6.7</v>
      </c>
    </row>
    <row r="291" spans="1:2" x14ac:dyDescent="0.45">
      <c r="A291" s="3" t="s">
        <v>5404</v>
      </c>
      <c r="B291" s="9">
        <v>6.9</v>
      </c>
    </row>
    <row r="292" spans="1:2" x14ac:dyDescent="0.45">
      <c r="A292" s="3" t="s">
        <v>4237</v>
      </c>
      <c r="B292" s="9">
        <v>5.4</v>
      </c>
    </row>
    <row r="293" spans="1:2" x14ac:dyDescent="0.45">
      <c r="A293" s="3" t="s">
        <v>4983</v>
      </c>
      <c r="B293" s="9">
        <v>6.4</v>
      </c>
    </row>
    <row r="294" spans="1:2" x14ac:dyDescent="0.45">
      <c r="A294" s="3" t="s">
        <v>5444</v>
      </c>
      <c r="B294" s="9">
        <v>8.5</v>
      </c>
    </row>
    <row r="295" spans="1:2" x14ac:dyDescent="0.45">
      <c r="A295" s="3" t="s">
        <v>5488</v>
      </c>
      <c r="B295" s="9">
        <v>6.9</v>
      </c>
    </row>
    <row r="296" spans="1:2" x14ac:dyDescent="0.45">
      <c r="A296" s="3" t="s">
        <v>3551</v>
      </c>
      <c r="B296" s="9">
        <v>6.1</v>
      </c>
    </row>
    <row r="297" spans="1:2" x14ac:dyDescent="0.45">
      <c r="A297" s="3" t="s">
        <v>4355</v>
      </c>
      <c r="B297" s="9">
        <v>5.9</v>
      </c>
    </row>
    <row r="298" spans="1:2" x14ac:dyDescent="0.45">
      <c r="A298" s="3" t="s">
        <v>4639</v>
      </c>
      <c r="B298" s="9">
        <v>7.1</v>
      </c>
    </row>
    <row r="299" spans="1:2" x14ac:dyDescent="0.45">
      <c r="A299" s="3" t="s">
        <v>4788</v>
      </c>
      <c r="B299" s="9">
        <v>7.9</v>
      </c>
    </row>
    <row r="300" spans="1:2" x14ac:dyDescent="0.45">
      <c r="A300" s="3" t="s">
        <v>4684</v>
      </c>
      <c r="B300" s="9">
        <v>7.3</v>
      </c>
    </row>
    <row r="301" spans="1:2" x14ac:dyDescent="0.45">
      <c r="A301" s="3" t="s">
        <v>4443</v>
      </c>
      <c r="B301" s="9">
        <v>6</v>
      </c>
    </row>
    <row r="302" spans="1:2" x14ac:dyDescent="0.45">
      <c r="A302" s="3" t="s">
        <v>5235</v>
      </c>
      <c r="B302" s="9">
        <v>6.4</v>
      </c>
    </row>
    <row r="303" spans="1:2" x14ac:dyDescent="0.45">
      <c r="A303" s="3" t="s">
        <v>93</v>
      </c>
      <c r="B303" s="9">
        <v>7.3</v>
      </c>
    </row>
    <row r="304" spans="1:2" x14ac:dyDescent="0.45">
      <c r="A304" s="3" t="s">
        <v>5143</v>
      </c>
      <c r="B304" s="9">
        <v>7.3</v>
      </c>
    </row>
    <row r="305" spans="1:2" x14ac:dyDescent="0.45">
      <c r="A305" s="3" t="s">
        <v>3621</v>
      </c>
      <c r="B305" s="9">
        <v>5.5</v>
      </c>
    </row>
    <row r="306" spans="1:2" x14ac:dyDescent="0.45">
      <c r="A306" s="3" t="s">
        <v>4902</v>
      </c>
      <c r="B306" s="9">
        <v>7.2</v>
      </c>
    </row>
    <row r="307" spans="1:2" x14ac:dyDescent="0.45">
      <c r="A307" s="3" t="s">
        <v>3651</v>
      </c>
      <c r="B307" s="9">
        <v>5.6</v>
      </c>
    </row>
    <row r="308" spans="1:2" x14ac:dyDescent="0.45">
      <c r="A308" s="3" t="s">
        <v>808</v>
      </c>
      <c r="B308" s="9">
        <v>6.6</v>
      </c>
    </row>
    <row r="309" spans="1:2" x14ac:dyDescent="0.45">
      <c r="A309" s="3" t="s">
        <v>1301</v>
      </c>
      <c r="B309" s="9">
        <v>6.1</v>
      </c>
    </row>
    <row r="310" spans="1:2" x14ac:dyDescent="0.45">
      <c r="A310" s="3" t="s">
        <v>5957</v>
      </c>
      <c r="B310" s="9">
        <v>6.4</v>
      </c>
    </row>
    <row r="311" spans="1:2" x14ac:dyDescent="0.45">
      <c r="A311" s="3" t="s">
        <v>3307</v>
      </c>
      <c r="B311" s="9">
        <v>5.8</v>
      </c>
    </row>
    <row r="312" spans="1:2" x14ac:dyDescent="0.45">
      <c r="A312" s="3" t="s">
        <v>5694</v>
      </c>
      <c r="B312" s="9">
        <v>5.6</v>
      </c>
    </row>
    <row r="313" spans="1:2" x14ac:dyDescent="0.45">
      <c r="A313" s="3" t="s">
        <v>1768</v>
      </c>
      <c r="B313" s="9">
        <v>7.4375</v>
      </c>
    </row>
    <row r="314" spans="1:2" x14ac:dyDescent="0.45">
      <c r="A314" s="3" t="s">
        <v>2565</v>
      </c>
      <c r="B314" s="9">
        <v>5.6999999999999993</v>
      </c>
    </row>
    <row r="315" spans="1:2" x14ac:dyDescent="0.45">
      <c r="A315" s="3" t="s">
        <v>1824</v>
      </c>
      <c r="B315" s="9">
        <v>6.2666666666666657</v>
      </c>
    </row>
    <row r="316" spans="1:2" x14ac:dyDescent="0.45">
      <c r="A316" s="3" t="s">
        <v>4199</v>
      </c>
      <c r="B316" s="9">
        <v>6.3</v>
      </c>
    </row>
    <row r="317" spans="1:2" x14ac:dyDescent="0.45">
      <c r="A317" s="3" t="s">
        <v>1982</v>
      </c>
      <c r="B317" s="9">
        <v>5.4</v>
      </c>
    </row>
    <row r="318" spans="1:2" x14ac:dyDescent="0.45">
      <c r="A318" s="3" t="s">
        <v>5599</v>
      </c>
      <c r="B318" s="9">
        <v>4.7</v>
      </c>
    </row>
    <row r="319" spans="1:2" x14ac:dyDescent="0.45">
      <c r="A319" s="3" t="s">
        <v>4754</v>
      </c>
      <c r="B319" s="9">
        <v>6.1</v>
      </c>
    </row>
    <row r="320" spans="1:2" x14ac:dyDescent="0.45">
      <c r="A320" s="3" t="s">
        <v>4385</v>
      </c>
      <c r="B320" s="9">
        <v>7</v>
      </c>
    </row>
    <row r="321" spans="1:2" x14ac:dyDescent="0.45">
      <c r="A321" s="3" t="s">
        <v>409</v>
      </c>
      <c r="B321" s="9">
        <v>7.4833333333333334</v>
      </c>
    </row>
    <row r="322" spans="1:2" x14ac:dyDescent="0.45">
      <c r="A322" s="3" t="s">
        <v>5114</v>
      </c>
      <c r="B322" s="9">
        <v>5.6</v>
      </c>
    </row>
    <row r="323" spans="1:2" x14ac:dyDescent="0.45">
      <c r="A323" s="3" t="s">
        <v>4515</v>
      </c>
      <c r="B323" s="9">
        <v>6.35</v>
      </c>
    </row>
    <row r="324" spans="1:2" x14ac:dyDescent="0.45">
      <c r="A324" s="3" t="s">
        <v>5500</v>
      </c>
      <c r="B324" s="9">
        <v>5.4</v>
      </c>
    </row>
    <row r="325" spans="1:2" x14ac:dyDescent="0.45">
      <c r="A325" s="3" t="s">
        <v>6173</v>
      </c>
      <c r="B325" s="9">
        <v>6.2</v>
      </c>
    </row>
    <row r="326" spans="1:2" x14ac:dyDescent="0.45">
      <c r="A326" s="3" t="s">
        <v>507</v>
      </c>
      <c r="B326" s="9">
        <v>6.05</v>
      </c>
    </row>
    <row r="327" spans="1:2" x14ac:dyDescent="0.45">
      <c r="A327" s="3" t="s">
        <v>5357</v>
      </c>
      <c r="B327" s="9">
        <v>6.9</v>
      </c>
    </row>
    <row r="328" spans="1:2" x14ac:dyDescent="0.45">
      <c r="A328" s="3" t="s">
        <v>5719</v>
      </c>
      <c r="B328" s="9">
        <v>4.3</v>
      </c>
    </row>
    <row r="329" spans="1:2" x14ac:dyDescent="0.45">
      <c r="A329" s="3" t="s">
        <v>3614</v>
      </c>
      <c r="B329" s="9">
        <v>6.2</v>
      </c>
    </row>
    <row r="330" spans="1:2" x14ac:dyDescent="0.45">
      <c r="A330" s="3" t="s">
        <v>5087</v>
      </c>
      <c r="B330" s="9">
        <v>5.8</v>
      </c>
    </row>
    <row r="331" spans="1:2" x14ac:dyDescent="0.45">
      <c r="A331" s="3" t="s">
        <v>169</v>
      </c>
      <c r="B331" s="9">
        <v>6.95</v>
      </c>
    </row>
    <row r="332" spans="1:2" x14ac:dyDescent="0.45">
      <c r="A332" s="3" t="s">
        <v>314</v>
      </c>
      <c r="B332" s="9">
        <v>6.5</v>
      </c>
    </row>
    <row r="333" spans="1:2" x14ac:dyDescent="0.45">
      <c r="A333" s="3" t="s">
        <v>5793</v>
      </c>
      <c r="B333" s="9">
        <v>6</v>
      </c>
    </row>
    <row r="334" spans="1:2" x14ac:dyDescent="0.45">
      <c r="A334" s="3" t="s">
        <v>2305</v>
      </c>
      <c r="B334" s="9">
        <v>6.6</v>
      </c>
    </row>
    <row r="335" spans="1:2" x14ac:dyDescent="0.45">
      <c r="A335" s="3" t="s">
        <v>1801</v>
      </c>
      <c r="B335" s="9">
        <v>7.06</v>
      </c>
    </row>
    <row r="336" spans="1:2" x14ac:dyDescent="0.45">
      <c r="A336" s="3" t="s">
        <v>1652</v>
      </c>
      <c r="B336" s="9">
        <v>6.65</v>
      </c>
    </row>
    <row r="337" spans="1:2" x14ac:dyDescent="0.45">
      <c r="A337" s="3" t="s">
        <v>5662</v>
      </c>
      <c r="B337" s="9">
        <v>7</v>
      </c>
    </row>
    <row r="338" spans="1:2" x14ac:dyDescent="0.45">
      <c r="A338" s="3" t="s">
        <v>4774</v>
      </c>
      <c r="B338" s="9">
        <v>5</v>
      </c>
    </row>
    <row r="339" spans="1:2" x14ac:dyDescent="0.45">
      <c r="A339" s="3" t="s">
        <v>5148</v>
      </c>
      <c r="B339" s="9">
        <v>6.9</v>
      </c>
    </row>
    <row r="340" spans="1:2" x14ac:dyDescent="0.45">
      <c r="A340" s="3" t="s">
        <v>228</v>
      </c>
      <c r="B340" s="9">
        <v>7.7499999999999982</v>
      </c>
    </row>
    <row r="341" spans="1:2" x14ac:dyDescent="0.45">
      <c r="A341" s="3" t="s">
        <v>1321</v>
      </c>
      <c r="B341" s="9">
        <v>6.6000000000000005</v>
      </c>
    </row>
    <row r="342" spans="1:2" x14ac:dyDescent="0.45">
      <c r="A342" s="3" t="s">
        <v>6112</v>
      </c>
      <c r="B342" s="9">
        <v>6.4</v>
      </c>
    </row>
    <row r="343" spans="1:2" x14ac:dyDescent="0.45">
      <c r="A343" s="3" t="s">
        <v>5165</v>
      </c>
      <c r="B343" s="9">
        <v>5.2</v>
      </c>
    </row>
    <row r="344" spans="1:2" x14ac:dyDescent="0.45">
      <c r="A344" s="3" t="s">
        <v>1806</v>
      </c>
      <c r="B344" s="9">
        <v>6.666666666666667</v>
      </c>
    </row>
    <row r="345" spans="1:2" x14ac:dyDescent="0.45">
      <c r="A345" s="3" t="s">
        <v>4493</v>
      </c>
      <c r="B345" s="9">
        <v>5.8</v>
      </c>
    </row>
    <row r="346" spans="1:2" x14ac:dyDescent="0.45">
      <c r="A346" s="3" t="s">
        <v>4850</v>
      </c>
      <c r="B346" s="9">
        <v>6.5</v>
      </c>
    </row>
    <row r="347" spans="1:2" x14ac:dyDescent="0.45">
      <c r="A347" s="3" t="s">
        <v>1022</v>
      </c>
      <c r="B347" s="9">
        <v>4.0999999999999996</v>
      </c>
    </row>
    <row r="348" spans="1:2" x14ac:dyDescent="0.45">
      <c r="A348" s="3" t="s">
        <v>1481</v>
      </c>
      <c r="B348" s="9">
        <v>6.4599999999999991</v>
      </c>
    </row>
    <row r="349" spans="1:2" x14ac:dyDescent="0.45">
      <c r="A349" s="3" t="s">
        <v>2920</v>
      </c>
      <c r="B349" s="9">
        <v>8</v>
      </c>
    </row>
    <row r="350" spans="1:2" x14ac:dyDescent="0.45">
      <c r="A350" s="3" t="s">
        <v>1951</v>
      </c>
      <c r="B350" s="9">
        <v>7.5333333333333341</v>
      </c>
    </row>
    <row r="351" spans="1:2" x14ac:dyDescent="0.45">
      <c r="A351" s="3" t="s">
        <v>657</v>
      </c>
      <c r="B351" s="9">
        <v>7.05</v>
      </c>
    </row>
    <row r="352" spans="1:2" x14ac:dyDescent="0.45">
      <c r="A352" s="3" t="s">
        <v>1368</v>
      </c>
      <c r="B352" s="9">
        <v>5</v>
      </c>
    </row>
    <row r="353" spans="1:2" x14ac:dyDescent="0.45">
      <c r="A353" s="3" t="s">
        <v>2314</v>
      </c>
      <c r="B353" s="9">
        <v>6.2</v>
      </c>
    </row>
    <row r="354" spans="1:2" x14ac:dyDescent="0.45">
      <c r="A354" s="3" t="s">
        <v>4346</v>
      </c>
      <c r="B354" s="9">
        <v>5.4</v>
      </c>
    </row>
    <row r="355" spans="1:2" x14ac:dyDescent="0.45">
      <c r="A355" s="3" t="s">
        <v>5510</v>
      </c>
      <c r="B355" s="9">
        <v>6.3</v>
      </c>
    </row>
    <row r="356" spans="1:2" x14ac:dyDescent="0.45">
      <c r="A356" s="3" t="s">
        <v>4015</v>
      </c>
      <c r="B356" s="9">
        <v>5.5</v>
      </c>
    </row>
    <row r="357" spans="1:2" x14ac:dyDescent="0.45">
      <c r="A357" s="3" t="s">
        <v>1396</v>
      </c>
      <c r="B357" s="9">
        <v>7.1714285714285708</v>
      </c>
    </row>
    <row r="358" spans="1:2" x14ac:dyDescent="0.45">
      <c r="A358" s="3" t="s">
        <v>3328</v>
      </c>
      <c r="B358" s="9">
        <v>6.1</v>
      </c>
    </row>
    <row r="359" spans="1:2" x14ac:dyDescent="0.45">
      <c r="A359" s="3" t="s">
        <v>1945</v>
      </c>
      <c r="B359" s="9">
        <v>5.4999999999999991</v>
      </c>
    </row>
    <row r="360" spans="1:2" x14ac:dyDescent="0.45">
      <c r="A360" s="3" t="s">
        <v>4059</v>
      </c>
      <c r="B360" s="9">
        <v>5.45</v>
      </c>
    </row>
    <row r="361" spans="1:2" x14ac:dyDescent="0.45">
      <c r="A361" s="3" t="s">
        <v>5615</v>
      </c>
      <c r="B361" s="9">
        <v>6.9</v>
      </c>
    </row>
    <row r="362" spans="1:2" x14ac:dyDescent="0.45">
      <c r="A362" s="3" t="s">
        <v>1263</v>
      </c>
      <c r="B362" s="9">
        <v>5.35</v>
      </c>
    </row>
    <row r="363" spans="1:2" x14ac:dyDescent="0.45">
      <c r="A363" s="3" t="s">
        <v>4453</v>
      </c>
      <c r="B363" s="9">
        <v>7.2</v>
      </c>
    </row>
    <row r="364" spans="1:2" x14ac:dyDescent="0.45">
      <c r="A364" s="3" t="s">
        <v>4633</v>
      </c>
      <c r="B364" s="9">
        <v>7</v>
      </c>
    </row>
    <row r="365" spans="1:2" x14ac:dyDescent="0.45">
      <c r="A365" s="3" t="s">
        <v>1099</v>
      </c>
      <c r="B365" s="9">
        <v>7.4</v>
      </c>
    </row>
    <row r="366" spans="1:2" x14ac:dyDescent="0.45">
      <c r="A366" s="3" t="s">
        <v>5654</v>
      </c>
      <c r="B366" s="9">
        <v>8.1</v>
      </c>
    </row>
    <row r="367" spans="1:2" x14ac:dyDescent="0.45">
      <c r="A367" s="3" t="s">
        <v>1198</v>
      </c>
      <c r="B367" s="9">
        <v>6.2</v>
      </c>
    </row>
    <row r="368" spans="1:2" x14ac:dyDescent="0.45">
      <c r="A368" s="3" t="s">
        <v>386</v>
      </c>
      <c r="B368" s="9">
        <v>6.5</v>
      </c>
    </row>
    <row r="369" spans="1:2" x14ac:dyDescent="0.45">
      <c r="A369" s="3" t="s">
        <v>473</v>
      </c>
      <c r="B369" s="9">
        <v>6.6750000000000007</v>
      </c>
    </row>
    <row r="370" spans="1:2" x14ac:dyDescent="0.45">
      <c r="A370" s="3" t="s">
        <v>2575</v>
      </c>
      <c r="B370" s="9">
        <v>5.95</v>
      </c>
    </row>
    <row r="371" spans="1:2" x14ac:dyDescent="0.45">
      <c r="A371" s="3" t="s">
        <v>4873</v>
      </c>
      <c r="B371" s="9">
        <v>6.5</v>
      </c>
    </row>
    <row r="372" spans="1:2" x14ac:dyDescent="0.45">
      <c r="A372" s="3" t="s">
        <v>35</v>
      </c>
      <c r="B372" s="9">
        <v>7.2</v>
      </c>
    </row>
    <row r="373" spans="1:2" x14ac:dyDescent="0.45">
      <c r="A373" s="3" t="s">
        <v>1895</v>
      </c>
      <c r="B373" s="9">
        <v>5.26</v>
      </c>
    </row>
    <row r="374" spans="1:2" x14ac:dyDescent="0.45">
      <c r="A374" s="3" t="s">
        <v>4170</v>
      </c>
      <c r="B374" s="9">
        <v>6.0500000000000007</v>
      </c>
    </row>
    <row r="375" spans="1:2" x14ac:dyDescent="0.45">
      <c r="A375" s="3" t="s">
        <v>215</v>
      </c>
      <c r="B375" s="9">
        <v>7.7666666666666666</v>
      </c>
    </row>
    <row r="376" spans="1:2" x14ac:dyDescent="0.45">
      <c r="A376" s="3" t="s">
        <v>4383</v>
      </c>
      <c r="B376" s="9">
        <v>6.4</v>
      </c>
    </row>
    <row r="377" spans="1:2" x14ac:dyDescent="0.45">
      <c r="A377" s="3" t="s">
        <v>338</v>
      </c>
      <c r="B377" s="9">
        <v>6.2750000000000004</v>
      </c>
    </row>
    <row r="378" spans="1:2" x14ac:dyDescent="0.45">
      <c r="A378" s="3" t="s">
        <v>4512</v>
      </c>
      <c r="B378" s="9">
        <v>6.6</v>
      </c>
    </row>
    <row r="379" spans="1:2" x14ac:dyDescent="0.45">
      <c r="A379" s="3" t="s">
        <v>5074</v>
      </c>
      <c r="B379" s="9">
        <v>4.5999999999999996</v>
      </c>
    </row>
    <row r="380" spans="1:2" x14ac:dyDescent="0.45">
      <c r="A380" s="3" t="s">
        <v>5634</v>
      </c>
      <c r="B380" s="9">
        <v>7.2</v>
      </c>
    </row>
    <row r="381" spans="1:2" x14ac:dyDescent="0.45">
      <c r="A381" s="3" t="s">
        <v>1310</v>
      </c>
      <c r="B381" s="9">
        <v>5.9</v>
      </c>
    </row>
    <row r="382" spans="1:2" x14ac:dyDescent="0.45">
      <c r="A382" s="3" t="s">
        <v>6135</v>
      </c>
      <c r="B382" s="9">
        <v>7</v>
      </c>
    </row>
    <row r="383" spans="1:2" x14ac:dyDescent="0.45">
      <c r="A383" s="3" t="s">
        <v>1907</v>
      </c>
      <c r="B383" s="9">
        <v>7.9666666666666659</v>
      </c>
    </row>
    <row r="384" spans="1:2" x14ac:dyDescent="0.45">
      <c r="A384" s="3" t="s">
        <v>2236</v>
      </c>
      <c r="B384" s="9">
        <v>5.5</v>
      </c>
    </row>
    <row r="385" spans="1:2" x14ac:dyDescent="0.45">
      <c r="A385" s="3" t="s">
        <v>750</v>
      </c>
      <c r="B385" s="9">
        <v>6.0249999999999995</v>
      </c>
    </row>
    <row r="386" spans="1:2" x14ac:dyDescent="0.45">
      <c r="A386" s="3" t="s">
        <v>3970</v>
      </c>
      <c r="B386" s="9">
        <v>6.6</v>
      </c>
    </row>
    <row r="387" spans="1:2" x14ac:dyDescent="0.45">
      <c r="A387" s="3" t="s">
        <v>5216</v>
      </c>
      <c r="B387" s="9">
        <v>7.7</v>
      </c>
    </row>
    <row r="388" spans="1:2" x14ac:dyDescent="0.45">
      <c r="A388" s="3" t="s">
        <v>585</v>
      </c>
      <c r="B388" s="9">
        <v>7.4499999999999993</v>
      </c>
    </row>
    <row r="389" spans="1:2" x14ac:dyDescent="0.45">
      <c r="A389" s="3" t="s">
        <v>5524</v>
      </c>
      <c r="B389" s="9">
        <v>4.0999999999999996</v>
      </c>
    </row>
    <row r="390" spans="1:2" x14ac:dyDescent="0.45">
      <c r="A390" s="3" t="s">
        <v>4017</v>
      </c>
      <c r="B390" s="9">
        <v>7.35</v>
      </c>
    </row>
    <row r="391" spans="1:2" x14ac:dyDescent="0.45">
      <c r="A391" s="3" t="s">
        <v>4670</v>
      </c>
      <c r="B391" s="9">
        <v>6.5</v>
      </c>
    </row>
    <row r="392" spans="1:2" x14ac:dyDescent="0.45">
      <c r="A392" s="3" t="s">
        <v>998</v>
      </c>
      <c r="B392" s="9">
        <v>4.0999999999999996</v>
      </c>
    </row>
    <row r="393" spans="1:2" x14ac:dyDescent="0.45">
      <c r="A393" s="3" t="s">
        <v>4479</v>
      </c>
      <c r="B393" s="9">
        <v>5.3</v>
      </c>
    </row>
    <row r="394" spans="1:2" x14ac:dyDescent="0.45">
      <c r="A394" s="3" t="s">
        <v>1167</v>
      </c>
      <c r="B394" s="9">
        <v>7.5</v>
      </c>
    </row>
    <row r="395" spans="1:2" x14ac:dyDescent="0.45">
      <c r="A395" s="3" t="s">
        <v>3866</v>
      </c>
      <c r="B395" s="9">
        <v>4.9000000000000004</v>
      </c>
    </row>
    <row r="396" spans="1:2" x14ac:dyDescent="0.45">
      <c r="A396" s="3" t="s">
        <v>2177</v>
      </c>
      <c r="B396" s="9">
        <v>4.7</v>
      </c>
    </row>
    <row r="397" spans="1:2" x14ac:dyDescent="0.45">
      <c r="A397" s="3" t="s">
        <v>4962</v>
      </c>
      <c r="B397" s="9">
        <v>6.3</v>
      </c>
    </row>
    <row r="398" spans="1:2" x14ac:dyDescent="0.45">
      <c r="A398" s="3" t="s">
        <v>5556</v>
      </c>
      <c r="B398" s="9">
        <v>5.0999999999999996</v>
      </c>
    </row>
    <row r="399" spans="1:2" x14ac:dyDescent="0.45">
      <c r="A399" s="3" t="s">
        <v>4109</v>
      </c>
      <c r="B399" s="9">
        <v>5.0999999999999996</v>
      </c>
    </row>
    <row r="400" spans="1:2" x14ac:dyDescent="0.45">
      <c r="A400" s="3" t="s">
        <v>5337</v>
      </c>
      <c r="B400" s="9">
        <v>4.3</v>
      </c>
    </row>
    <row r="401" spans="1:2" x14ac:dyDescent="0.45">
      <c r="A401" s="3" t="s">
        <v>572</v>
      </c>
      <c r="B401" s="9">
        <v>6.166666666666667</v>
      </c>
    </row>
    <row r="402" spans="1:2" x14ac:dyDescent="0.45">
      <c r="A402" s="3" t="s">
        <v>5057</v>
      </c>
      <c r="B402" s="9">
        <v>5.2</v>
      </c>
    </row>
    <row r="403" spans="1:2" x14ac:dyDescent="0.45">
      <c r="A403" s="3" t="s">
        <v>1065</v>
      </c>
      <c r="B403" s="9">
        <v>7</v>
      </c>
    </row>
    <row r="404" spans="1:2" x14ac:dyDescent="0.45">
      <c r="A404" s="3" t="s">
        <v>5208</v>
      </c>
      <c r="B404" s="9">
        <v>6.5</v>
      </c>
    </row>
    <row r="405" spans="1:2" x14ac:dyDescent="0.45">
      <c r="A405" s="3" t="s">
        <v>206</v>
      </c>
      <c r="B405" s="9">
        <v>7.9</v>
      </c>
    </row>
    <row r="406" spans="1:2" x14ac:dyDescent="0.45">
      <c r="A406" s="3" t="s">
        <v>2853</v>
      </c>
      <c r="B406" s="9">
        <v>4.9000000000000004</v>
      </c>
    </row>
    <row r="407" spans="1:2" x14ac:dyDescent="0.45">
      <c r="A407" s="3" t="s">
        <v>3126</v>
      </c>
      <c r="B407" s="9">
        <v>4.5999999999999996</v>
      </c>
    </row>
    <row r="408" spans="1:2" x14ac:dyDescent="0.45">
      <c r="A408" s="3" t="s">
        <v>2612</v>
      </c>
      <c r="B408" s="9">
        <v>5.9</v>
      </c>
    </row>
    <row r="409" spans="1:2" x14ac:dyDescent="0.45">
      <c r="A409" s="3" t="s">
        <v>4798</v>
      </c>
      <c r="B409" s="9">
        <v>7.6</v>
      </c>
    </row>
    <row r="410" spans="1:2" x14ac:dyDescent="0.45">
      <c r="A410" s="3" t="s">
        <v>1423</v>
      </c>
      <c r="B410" s="9">
        <v>5.6625000000000005</v>
      </c>
    </row>
    <row r="411" spans="1:2" x14ac:dyDescent="0.45">
      <c r="A411" s="3" t="s">
        <v>1220</v>
      </c>
      <c r="B411" s="9">
        <v>5.4</v>
      </c>
    </row>
    <row r="412" spans="1:2" x14ac:dyDescent="0.45">
      <c r="A412" s="3" t="s">
        <v>175</v>
      </c>
      <c r="B412" s="9">
        <v>7.1285714285714272</v>
      </c>
    </row>
    <row r="413" spans="1:2" x14ac:dyDescent="0.45">
      <c r="A413" s="3" t="s">
        <v>4031</v>
      </c>
      <c r="B413" s="9">
        <v>4.5999999999999996</v>
      </c>
    </row>
    <row r="414" spans="1:2" x14ac:dyDescent="0.45">
      <c r="A414" s="3" t="s">
        <v>3233</v>
      </c>
      <c r="B414" s="9">
        <v>6.3999999999999995</v>
      </c>
    </row>
    <row r="415" spans="1:2" x14ac:dyDescent="0.45">
      <c r="A415" s="3" t="s">
        <v>6096</v>
      </c>
      <c r="B415" s="9">
        <v>6.7</v>
      </c>
    </row>
    <row r="416" spans="1:2" x14ac:dyDescent="0.45">
      <c r="A416" s="3" t="s">
        <v>4038</v>
      </c>
      <c r="B416" s="9">
        <v>6.9</v>
      </c>
    </row>
    <row r="417" spans="1:2" x14ac:dyDescent="0.45">
      <c r="A417" s="3" t="s">
        <v>2730</v>
      </c>
      <c r="B417" s="9">
        <v>7</v>
      </c>
    </row>
    <row r="418" spans="1:2" x14ac:dyDescent="0.45">
      <c r="A418" s="3" t="s">
        <v>4831</v>
      </c>
      <c r="B418" s="9">
        <v>7.3</v>
      </c>
    </row>
    <row r="419" spans="1:2" x14ac:dyDescent="0.45">
      <c r="A419" s="3" t="s">
        <v>245</v>
      </c>
      <c r="B419" s="9">
        <v>7.5666666666666673</v>
      </c>
    </row>
    <row r="420" spans="1:2" x14ac:dyDescent="0.45">
      <c r="A420" s="3" t="s">
        <v>5836</v>
      </c>
      <c r="B420" s="9">
        <v>7.4</v>
      </c>
    </row>
    <row r="421" spans="1:2" x14ac:dyDescent="0.45">
      <c r="A421" s="3" t="s">
        <v>4470</v>
      </c>
      <c r="B421" s="9">
        <v>6.8</v>
      </c>
    </row>
    <row r="422" spans="1:2" x14ac:dyDescent="0.45">
      <c r="A422" s="3" t="s">
        <v>3090</v>
      </c>
      <c r="B422" s="9">
        <v>5.25</v>
      </c>
    </row>
    <row r="423" spans="1:2" x14ac:dyDescent="0.45">
      <c r="A423" s="3" t="s">
        <v>2948</v>
      </c>
      <c r="B423" s="9">
        <v>6.4</v>
      </c>
    </row>
    <row r="424" spans="1:2" x14ac:dyDescent="0.45">
      <c r="A424" s="3" t="s">
        <v>6149</v>
      </c>
      <c r="B424" s="9">
        <v>6.8</v>
      </c>
    </row>
    <row r="425" spans="1:2" x14ac:dyDescent="0.45">
      <c r="A425" s="3" t="s">
        <v>4207</v>
      </c>
      <c r="B425" s="9">
        <v>5.9</v>
      </c>
    </row>
    <row r="426" spans="1:2" x14ac:dyDescent="0.45">
      <c r="A426" s="3" t="s">
        <v>5333</v>
      </c>
      <c r="B426" s="9">
        <v>4</v>
      </c>
    </row>
    <row r="427" spans="1:2" x14ac:dyDescent="0.45">
      <c r="A427" s="3" t="s">
        <v>3478</v>
      </c>
      <c r="B427" s="9">
        <v>7</v>
      </c>
    </row>
    <row r="428" spans="1:2" x14ac:dyDescent="0.45">
      <c r="A428" s="3" t="s">
        <v>6075</v>
      </c>
      <c r="B428" s="9">
        <v>6.6</v>
      </c>
    </row>
    <row r="429" spans="1:2" x14ac:dyDescent="0.45">
      <c r="A429" s="3" t="s">
        <v>839</v>
      </c>
      <c r="B429" s="9">
        <v>7.6</v>
      </c>
    </row>
    <row r="430" spans="1:2" x14ac:dyDescent="0.45">
      <c r="A430" s="3" t="s">
        <v>5389</v>
      </c>
      <c r="B430" s="9">
        <v>6.3666666666666671</v>
      </c>
    </row>
    <row r="431" spans="1:2" x14ac:dyDescent="0.45">
      <c r="A431" s="3" t="s">
        <v>2844</v>
      </c>
      <c r="B431" s="9">
        <v>6.4</v>
      </c>
    </row>
    <row r="432" spans="1:2" x14ac:dyDescent="0.45">
      <c r="A432" s="3" t="s">
        <v>341</v>
      </c>
      <c r="B432" s="9">
        <v>7.2428571428571429</v>
      </c>
    </row>
    <row r="433" spans="1:2" x14ac:dyDescent="0.45">
      <c r="A433" s="3" t="s">
        <v>5869</v>
      </c>
      <c r="B433" s="9">
        <v>6.1</v>
      </c>
    </row>
    <row r="434" spans="1:2" x14ac:dyDescent="0.45">
      <c r="A434" s="3" t="s">
        <v>4769</v>
      </c>
      <c r="B434" s="9">
        <v>5.7</v>
      </c>
    </row>
    <row r="435" spans="1:2" x14ac:dyDescent="0.45">
      <c r="A435" s="3" t="s">
        <v>2227</v>
      </c>
      <c r="B435" s="9">
        <v>4.2</v>
      </c>
    </row>
    <row r="436" spans="1:2" x14ac:dyDescent="0.45">
      <c r="A436" s="3" t="s">
        <v>4880</v>
      </c>
      <c r="B436" s="9">
        <v>5.5666666666666673</v>
      </c>
    </row>
    <row r="437" spans="1:2" x14ac:dyDescent="0.45">
      <c r="A437" s="3" t="s">
        <v>5633</v>
      </c>
      <c r="B437" s="9">
        <v>8.1999999999999993</v>
      </c>
    </row>
    <row r="438" spans="1:2" x14ac:dyDescent="0.45">
      <c r="A438" s="3" t="s">
        <v>3998</v>
      </c>
      <c r="B438" s="9">
        <v>6</v>
      </c>
    </row>
    <row r="439" spans="1:2" x14ac:dyDescent="0.45">
      <c r="A439" s="3" t="s">
        <v>2840</v>
      </c>
      <c r="B439" s="9">
        <v>5.4</v>
      </c>
    </row>
    <row r="440" spans="1:2" x14ac:dyDescent="0.45">
      <c r="A440" s="3" t="s">
        <v>2777</v>
      </c>
      <c r="B440" s="9">
        <v>5.4</v>
      </c>
    </row>
    <row r="441" spans="1:2" x14ac:dyDescent="0.45">
      <c r="A441" s="3" t="s">
        <v>3652</v>
      </c>
      <c r="B441" s="9">
        <v>5.7</v>
      </c>
    </row>
    <row r="442" spans="1:2" x14ac:dyDescent="0.45">
      <c r="A442" s="3" t="s">
        <v>5122</v>
      </c>
      <c r="B442" s="9">
        <v>6.7</v>
      </c>
    </row>
    <row r="443" spans="1:2" x14ac:dyDescent="0.45">
      <c r="A443" s="3" t="s">
        <v>4161</v>
      </c>
      <c r="B443" s="9">
        <v>7</v>
      </c>
    </row>
    <row r="444" spans="1:2" x14ac:dyDescent="0.45">
      <c r="A444" s="3" t="s">
        <v>6090</v>
      </c>
      <c r="B444" s="9">
        <v>6.4</v>
      </c>
    </row>
    <row r="445" spans="1:2" x14ac:dyDescent="0.45">
      <c r="A445" s="3" t="s">
        <v>5514</v>
      </c>
      <c r="B445" s="9">
        <v>5</v>
      </c>
    </row>
    <row r="446" spans="1:2" x14ac:dyDescent="0.45">
      <c r="A446" s="3" t="s">
        <v>4664</v>
      </c>
      <c r="B446" s="9">
        <v>5.7</v>
      </c>
    </row>
    <row r="447" spans="1:2" x14ac:dyDescent="0.45">
      <c r="A447" s="3" t="s">
        <v>4212</v>
      </c>
      <c r="B447" s="9">
        <v>7.7</v>
      </c>
    </row>
    <row r="448" spans="1:2" x14ac:dyDescent="0.45">
      <c r="A448" s="3" t="s">
        <v>923</v>
      </c>
      <c r="B448" s="9">
        <v>5.1999999999999993</v>
      </c>
    </row>
    <row r="449" spans="1:2" x14ac:dyDescent="0.45">
      <c r="A449" s="3" t="s">
        <v>4635</v>
      </c>
      <c r="B449" s="9">
        <v>4.0999999999999996</v>
      </c>
    </row>
    <row r="450" spans="1:2" x14ac:dyDescent="0.45">
      <c r="A450" s="3" t="s">
        <v>268</v>
      </c>
      <c r="B450" s="9">
        <v>6.7600000000000007</v>
      </c>
    </row>
    <row r="451" spans="1:2" x14ac:dyDescent="0.45">
      <c r="A451" s="3" t="s">
        <v>418</v>
      </c>
      <c r="B451" s="9">
        <v>6.5</v>
      </c>
    </row>
    <row r="452" spans="1:2" x14ac:dyDescent="0.45">
      <c r="A452" s="3" t="s">
        <v>5894</v>
      </c>
      <c r="B452" s="9">
        <v>6.1</v>
      </c>
    </row>
    <row r="453" spans="1:2" x14ac:dyDescent="0.45">
      <c r="A453" s="3" t="s">
        <v>5998</v>
      </c>
      <c r="B453" s="9">
        <v>6</v>
      </c>
    </row>
    <row r="454" spans="1:2" x14ac:dyDescent="0.45">
      <c r="A454" s="3" t="s">
        <v>5452</v>
      </c>
      <c r="B454" s="9">
        <v>6.4</v>
      </c>
    </row>
    <row r="455" spans="1:2" x14ac:dyDescent="0.45">
      <c r="A455" s="3" t="s">
        <v>645</v>
      </c>
      <c r="B455" s="9">
        <v>5.3</v>
      </c>
    </row>
    <row r="456" spans="1:2" x14ac:dyDescent="0.45">
      <c r="A456" s="3" t="s">
        <v>4368</v>
      </c>
      <c r="B456" s="9">
        <v>6.7</v>
      </c>
    </row>
    <row r="457" spans="1:2" x14ac:dyDescent="0.45">
      <c r="A457" s="3" t="s">
        <v>4905</v>
      </c>
      <c r="B457" s="9">
        <v>5.8</v>
      </c>
    </row>
    <row r="458" spans="1:2" x14ac:dyDescent="0.45">
      <c r="A458" s="3" t="s">
        <v>2097</v>
      </c>
      <c r="B458" s="9">
        <v>6</v>
      </c>
    </row>
    <row r="459" spans="1:2" x14ac:dyDescent="0.45">
      <c r="A459" s="3" t="s">
        <v>2347</v>
      </c>
      <c r="B459" s="9">
        <v>7.1142857142857139</v>
      </c>
    </row>
    <row r="460" spans="1:2" x14ac:dyDescent="0.45">
      <c r="A460" s="3" t="s">
        <v>4301</v>
      </c>
      <c r="B460" s="9">
        <v>6.7</v>
      </c>
    </row>
    <row r="461" spans="1:2" x14ac:dyDescent="0.45">
      <c r="A461" s="3" t="s">
        <v>6105</v>
      </c>
      <c r="B461" s="9">
        <v>6.7</v>
      </c>
    </row>
    <row r="462" spans="1:2" x14ac:dyDescent="0.45">
      <c r="A462" s="3" t="s">
        <v>5154</v>
      </c>
      <c r="B462" s="9">
        <v>7.6</v>
      </c>
    </row>
    <row r="463" spans="1:2" x14ac:dyDescent="0.45">
      <c r="A463" s="3" t="s">
        <v>2052</v>
      </c>
      <c r="B463" s="9">
        <v>6.65</v>
      </c>
    </row>
    <row r="464" spans="1:2" x14ac:dyDescent="0.45">
      <c r="A464" s="3" t="s">
        <v>5723</v>
      </c>
      <c r="B464" s="9">
        <v>7.3</v>
      </c>
    </row>
    <row r="465" spans="1:2" x14ac:dyDescent="0.45">
      <c r="A465" s="3" t="s">
        <v>1038</v>
      </c>
      <c r="B465" s="9">
        <v>6.9374999999999991</v>
      </c>
    </row>
    <row r="466" spans="1:2" x14ac:dyDescent="0.45">
      <c r="A466" s="3" t="s">
        <v>5738</v>
      </c>
      <c r="B466" s="9">
        <v>7.9</v>
      </c>
    </row>
    <row r="467" spans="1:2" x14ac:dyDescent="0.45">
      <c r="A467" s="3" t="s">
        <v>5269</v>
      </c>
      <c r="B467" s="9">
        <v>7.3</v>
      </c>
    </row>
    <row r="468" spans="1:2" x14ac:dyDescent="0.45">
      <c r="A468" s="3" t="s">
        <v>3810</v>
      </c>
      <c r="B468" s="9">
        <v>6.5</v>
      </c>
    </row>
    <row r="469" spans="1:2" x14ac:dyDescent="0.45">
      <c r="A469" s="3" t="s">
        <v>5245</v>
      </c>
      <c r="B469" s="9">
        <v>6.55</v>
      </c>
    </row>
    <row r="470" spans="1:2" x14ac:dyDescent="0.45">
      <c r="A470" s="3" t="s">
        <v>5380</v>
      </c>
      <c r="B470" s="9">
        <v>7.7</v>
      </c>
    </row>
    <row r="471" spans="1:2" x14ac:dyDescent="0.45">
      <c r="A471" s="3" t="s">
        <v>3004</v>
      </c>
      <c r="B471" s="9">
        <v>7.5999999999999988</v>
      </c>
    </row>
    <row r="472" spans="1:2" x14ac:dyDescent="0.45">
      <c r="A472" s="3" t="s">
        <v>4829</v>
      </c>
      <c r="B472" s="9">
        <v>5.3</v>
      </c>
    </row>
    <row r="473" spans="1:2" x14ac:dyDescent="0.45">
      <c r="A473" s="3" t="s">
        <v>5863</v>
      </c>
      <c r="B473" s="9">
        <v>7</v>
      </c>
    </row>
    <row r="474" spans="1:2" x14ac:dyDescent="0.45">
      <c r="A474" s="3" t="s">
        <v>1063</v>
      </c>
      <c r="B474" s="9">
        <v>6.6</v>
      </c>
    </row>
    <row r="475" spans="1:2" x14ac:dyDescent="0.45">
      <c r="A475" s="3" t="s">
        <v>4725</v>
      </c>
      <c r="B475" s="9">
        <v>6.6</v>
      </c>
    </row>
    <row r="476" spans="1:2" x14ac:dyDescent="0.45">
      <c r="A476" s="3" t="s">
        <v>620</v>
      </c>
      <c r="B476" s="9">
        <v>7.25</v>
      </c>
    </row>
    <row r="477" spans="1:2" x14ac:dyDescent="0.45">
      <c r="A477" s="3" t="s">
        <v>4510</v>
      </c>
      <c r="B477" s="9">
        <v>6.4</v>
      </c>
    </row>
    <row r="478" spans="1:2" x14ac:dyDescent="0.45">
      <c r="A478" s="3" t="s">
        <v>2693</v>
      </c>
      <c r="B478" s="9">
        <v>5.9</v>
      </c>
    </row>
    <row r="479" spans="1:2" x14ac:dyDescent="0.45">
      <c r="A479" s="3" t="s">
        <v>5528</v>
      </c>
      <c r="B479" s="9">
        <v>5.9</v>
      </c>
    </row>
    <row r="480" spans="1:2" x14ac:dyDescent="0.45">
      <c r="A480" s="3" t="s">
        <v>1617</v>
      </c>
      <c r="B480" s="9">
        <v>7.4625000000000004</v>
      </c>
    </row>
    <row r="481" spans="1:2" x14ac:dyDescent="0.45">
      <c r="A481" s="3" t="s">
        <v>233</v>
      </c>
      <c r="B481" s="9">
        <v>7</v>
      </c>
    </row>
    <row r="482" spans="1:2" x14ac:dyDescent="0.45">
      <c r="A482" s="3" t="s">
        <v>6055</v>
      </c>
      <c r="B482" s="9">
        <v>6.1</v>
      </c>
    </row>
    <row r="483" spans="1:2" x14ac:dyDescent="0.45">
      <c r="A483" s="3" t="s">
        <v>4154</v>
      </c>
      <c r="B483" s="9">
        <v>6.9</v>
      </c>
    </row>
    <row r="484" spans="1:2" x14ac:dyDescent="0.45">
      <c r="A484" s="3" t="s">
        <v>4624</v>
      </c>
      <c r="B484" s="9">
        <v>7.7</v>
      </c>
    </row>
    <row r="485" spans="1:2" x14ac:dyDescent="0.45">
      <c r="A485" s="3" t="s">
        <v>4835</v>
      </c>
      <c r="B485" s="9">
        <v>7.1</v>
      </c>
    </row>
    <row r="486" spans="1:2" x14ac:dyDescent="0.45">
      <c r="A486" s="3" t="s">
        <v>5725</v>
      </c>
      <c r="B486" s="9">
        <v>7.2</v>
      </c>
    </row>
    <row r="487" spans="1:2" x14ac:dyDescent="0.45">
      <c r="A487" s="3" t="s">
        <v>551</v>
      </c>
      <c r="B487" s="9">
        <v>6.083333333333333</v>
      </c>
    </row>
    <row r="488" spans="1:2" x14ac:dyDescent="0.45">
      <c r="A488" s="3" t="s">
        <v>1102</v>
      </c>
      <c r="B488" s="9">
        <v>7.5333333333333341</v>
      </c>
    </row>
    <row r="489" spans="1:2" x14ac:dyDescent="0.45">
      <c r="A489" s="3" t="s">
        <v>5275</v>
      </c>
      <c r="B489" s="9">
        <v>6.7</v>
      </c>
    </row>
    <row r="490" spans="1:2" x14ac:dyDescent="0.45">
      <c r="A490" s="3" t="s">
        <v>1700</v>
      </c>
      <c r="B490" s="9">
        <v>6.4249999999999998</v>
      </c>
    </row>
    <row r="491" spans="1:2" x14ac:dyDescent="0.45">
      <c r="A491" s="3" t="s">
        <v>1286</v>
      </c>
      <c r="B491" s="9">
        <v>6.4666666666666659</v>
      </c>
    </row>
    <row r="492" spans="1:2" x14ac:dyDescent="0.45">
      <c r="A492" s="3" t="s">
        <v>3501</v>
      </c>
      <c r="B492" s="9">
        <v>6.4</v>
      </c>
    </row>
    <row r="493" spans="1:2" x14ac:dyDescent="0.45">
      <c r="A493" s="3" t="s">
        <v>671</v>
      </c>
      <c r="B493" s="9">
        <v>6.4142857142857137</v>
      </c>
    </row>
    <row r="494" spans="1:2" x14ac:dyDescent="0.45">
      <c r="A494" s="3" t="s">
        <v>5551</v>
      </c>
      <c r="B494" s="9">
        <v>6</v>
      </c>
    </row>
    <row r="495" spans="1:2" x14ac:dyDescent="0.45">
      <c r="A495" s="3" t="s">
        <v>2471</v>
      </c>
      <c r="B495" s="9">
        <v>5.4</v>
      </c>
    </row>
    <row r="496" spans="1:2" x14ac:dyDescent="0.45">
      <c r="A496" s="3" t="s">
        <v>4342</v>
      </c>
      <c r="B496" s="9">
        <v>5.2</v>
      </c>
    </row>
    <row r="497" spans="1:2" x14ac:dyDescent="0.45">
      <c r="A497" s="3" t="s">
        <v>3265</v>
      </c>
      <c r="B497" s="9">
        <v>5.0999999999999996</v>
      </c>
    </row>
    <row r="498" spans="1:2" x14ac:dyDescent="0.45">
      <c r="A498" s="3" t="s">
        <v>4398</v>
      </c>
      <c r="B498" s="9">
        <v>7</v>
      </c>
    </row>
    <row r="499" spans="1:2" x14ac:dyDescent="0.45">
      <c r="A499" s="3" t="s">
        <v>5198</v>
      </c>
      <c r="B499" s="9">
        <v>6.2</v>
      </c>
    </row>
    <row r="500" spans="1:2" x14ac:dyDescent="0.45">
      <c r="A500" s="3" t="s">
        <v>3075</v>
      </c>
      <c r="B500" s="9">
        <v>5.4</v>
      </c>
    </row>
    <row r="501" spans="1:2" x14ac:dyDescent="0.45">
      <c r="A501" s="3" t="s">
        <v>2210</v>
      </c>
      <c r="B501" s="9">
        <v>6.2</v>
      </c>
    </row>
    <row r="502" spans="1:2" x14ac:dyDescent="0.45">
      <c r="A502" s="3" t="s">
        <v>4096</v>
      </c>
      <c r="B502" s="9">
        <v>8.3000000000000007</v>
      </c>
    </row>
    <row r="503" spans="1:2" x14ac:dyDescent="0.45">
      <c r="A503" s="3" t="s">
        <v>3045</v>
      </c>
      <c r="B503" s="9">
        <v>7.2</v>
      </c>
    </row>
    <row r="504" spans="1:2" x14ac:dyDescent="0.45">
      <c r="A504" s="3" t="s">
        <v>1547</v>
      </c>
      <c r="B504" s="9">
        <v>6.9749999999999996</v>
      </c>
    </row>
    <row r="505" spans="1:2" x14ac:dyDescent="0.45">
      <c r="A505" s="3" t="s">
        <v>6015</v>
      </c>
      <c r="B505" s="9">
        <v>6.4</v>
      </c>
    </row>
    <row r="506" spans="1:2" x14ac:dyDescent="0.45">
      <c r="A506" s="3" t="s">
        <v>5820</v>
      </c>
      <c r="B506" s="9">
        <v>7.6</v>
      </c>
    </row>
    <row r="507" spans="1:2" x14ac:dyDescent="0.45">
      <c r="A507" s="3" t="s">
        <v>1116</v>
      </c>
      <c r="B507" s="9">
        <v>5.9499999999999993</v>
      </c>
    </row>
    <row r="508" spans="1:2" x14ac:dyDescent="0.45">
      <c r="A508" s="3" t="s">
        <v>1933</v>
      </c>
      <c r="B508" s="9">
        <v>6.8</v>
      </c>
    </row>
    <row r="509" spans="1:2" x14ac:dyDescent="0.45">
      <c r="A509" s="3" t="s">
        <v>2480</v>
      </c>
      <c r="B509" s="9">
        <v>5.6</v>
      </c>
    </row>
    <row r="510" spans="1:2" x14ac:dyDescent="0.45">
      <c r="A510" s="3" t="s">
        <v>2434</v>
      </c>
      <c r="B510" s="9">
        <v>5.9</v>
      </c>
    </row>
    <row r="511" spans="1:2" x14ac:dyDescent="0.45">
      <c r="A511" s="3" t="s">
        <v>1726</v>
      </c>
      <c r="B511" s="9">
        <v>6.6166666666666663</v>
      </c>
    </row>
    <row r="512" spans="1:2" x14ac:dyDescent="0.45">
      <c r="A512" s="3" t="s">
        <v>3806</v>
      </c>
      <c r="B512" s="9">
        <v>5.8</v>
      </c>
    </row>
    <row r="513" spans="1:2" x14ac:dyDescent="0.45">
      <c r="A513" s="3" t="s">
        <v>5039</v>
      </c>
      <c r="B513" s="9">
        <v>6.3</v>
      </c>
    </row>
    <row r="514" spans="1:2" x14ac:dyDescent="0.45">
      <c r="A514" s="3" t="s">
        <v>1177</v>
      </c>
      <c r="B514" s="9">
        <v>6.5</v>
      </c>
    </row>
    <row r="515" spans="1:2" x14ac:dyDescent="0.45">
      <c r="A515" s="3" t="s">
        <v>790</v>
      </c>
      <c r="B515" s="9">
        <v>7.1000000000000005</v>
      </c>
    </row>
    <row r="516" spans="1:2" x14ac:dyDescent="0.45">
      <c r="A516" s="3" t="s">
        <v>4712</v>
      </c>
      <c r="B516" s="9">
        <v>4.5</v>
      </c>
    </row>
    <row r="517" spans="1:2" x14ac:dyDescent="0.45">
      <c r="A517" s="3" t="s">
        <v>1154</v>
      </c>
      <c r="B517" s="9">
        <v>6.3</v>
      </c>
    </row>
    <row r="518" spans="1:2" x14ac:dyDescent="0.45">
      <c r="A518" s="3" t="s">
        <v>603</v>
      </c>
      <c r="B518" s="9">
        <v>6.85</v>
      </c>
    </row>
    <row r="519" spans="1:2" x14ac:dyDescent="0.45">
      <c r="A519" s="3" t="s">
        <v>874</v>
      </c>
      <c r="B519" s="9">
        <v>6.0750000000000002</v>
      </c>
    </row>
    <row r="520" spans="1:2" x14ac:dyDescent="0.45">
      <c r="A520" s="3" t="s">
        <v>3902</v>
      </c>
      <c r="B520" s="9">
        <v>7.3</v>
      </c>
    </row>
    <row r="521" spans="1:2" x14ac:dyDescent="0.45">
      <c r="A521" s="3" t="s">
        <v>273</v>
      </c>
      <c r="B521" s="9">
        <v>6.875</v>
      </c>
    </row>
    <row r="522" spans="1:2" x14ac:dyDescent="0.45">
      <c r="A522" s="3" t="s">
        <v>2789</v>
      </c>
      <c r="B522" s="9">
        <v>6.9799999999999995</v>
      </c>
    </row>
    <row r="523" spans="1:2" x14ac:dyDescent="0.45">
      <c r="A523" s="3" t="s">
        <v>4209</v>
      </c>
      <c r="B523" s="9">
        <v>6.1</v>
      </c>
    </row>
    <row r="524" spans="1:2" x14ac:dyDescent="0.45">
      <c r="A524" s="3" t="s">
        <v>5963</v>
      </c>
      <c r="B524" s="9">
        <v>5.6</v>
      </c>
    </row>
    <row r="525" spans="1:2" x14ac:dyDescent="0.45">
      <c r="A525" s="3" t="s">
        <v>803</v>
      </c>
      <c r="B525" s="9">
        <v>6.9</v>
      </c>
    </row>
    <row r="526" spans="1:2" x14ac:dyDescent="0.45">
      <c r="A526" s="3" t="s">
        <v>1393</v>
      </c>
      <c r="B526" s="9">
        <v>5.4</v>
      </c>
    </row>
    <row r="527" spans="1:2" x14ac:dyDescent="0.45">
      <c r="A527" s="3" t="s">
        <v>2269</v>
      </c>
      <c r="B527" s="9">
        <v>5.3</v>
      </c>
    </row>
    <row r="528" spans="1:2" x14ac:dyDescent="0.45">
      <c r="A528" s="3" t="s">
        <v>853</v>
      </c>
      <c r="B528" s="9">
        <v>5.6333333333333329</v>
      </c>
    </row>
    <row r="529" spans="1:2" x14ac:dyDescent="0.45">
      <c r="A529" s="3" t="s">
        <v>1827</v>
      </c>
      <c r="B529" s="9">
        <v>6.15</v>
      </c>
    </row>
    <row r="530" spans="1:2" x14ac:dyDescent="0.45">
      <c r="A530" s="3" t="s">
        <v>1148</v>
      </c>
      <c r="B530" s="9">
        <v>6.6749999999999998</v>
      </c>
    </row>
    <row r="531" spans="1:2" x14ac:dyDescent="0.45">
      <c r="A531" s="3" t="s">
        <v>3778</v>
      </c>
      <c r="B531" s="9">
        <v>7.9</v>
      </c>
    </row>
    <row r="532" spans="1:2" x14ac:dyDescent="0.45">
      <c r="A532" s="3" t="s">
        <v>3222</v>
      </c>
      <c r="B532" s="9">
        <v>5.9499999999999993</v>
      </c>
    </row>
    <row r="533" spans="1:2" x14ac:dyDescent="0.45">
      <c r="A533" s="3" t="s">
        <v>4303</v>
      </c>
      <c r="B533" s="9">
        <v>6.3000000000000007</v>
      </c>
    </row>
    <row r="534" spans="1:2" x14ac:dyDescent="0.45">
      <c r="A534" s="3" t="s">
        <v>5173</v>
      </c>
      <c r="B534" s="9">
        <v>5.0999999999999996</v>
      </c>
    </row>
    <row r="535" spans="1:2" x14ac:dyDescent="0.45">
      <c r="A535" s="3" t="s">
        <v>488</v>
      </c>
      <c r="B535" s="9">
        <v>7.4</v>
      </c>
    </row>
    <row r="536" spans="1:2" x14ac:dyDescent="0.45">
      <c r="A536" s="3" t="s">
        <v>281</v>
      </c>
      <c r="B536" s="9">
        <v>6.6833333333333336</v>
      </c>
    </row>
    <row r="537" spans="1:2" x14ac:dyDescent="0.45">
      <c r="A537" s="3" t="s">
        <v>1667</v>
      </c>
      <c r="B537" s="9">
        <v>7.1</v>
      </c>
    </row>
    <row r="538" spans="1:2" x14ac:dyDescent="0.45">
      <c r="A538" s="3" t="s">
        <v>1988</v>
      </c>
      <c r="B538" s="9">
        <v>6.3666666666666671</v>
      </c>
    </row>
    <row r="539" spans="1:2" x14ac:dyDescent="0.45">
      <c r="A539" s="3" t="s">
        <v>5133</v>
      </c>
      <c r="B539" s="9">
        <v>5.3</v>
      </c>
    </row>
    <row r="540" spans="1:2" x14ac:dyDescent="0.45">
      <c r="A540" s="3" t="s">
        <v>5028</v>
      </c>
      <c r="B540" s="9">
        <v>8.1999999999999993</v>
      </c>
    </row>
    <row r="541" spans="1:2" x14ac:dyDescent="0.45">
      <c r="A541" s="3" t="s">
        <v>5396</v>
      </c>
      <c r="B541" s="9">
        <v>7</v>
      </c>
    </row>
    <row r="542" spans="1:2" x14ac:dyDescent="0.45">
      <c r="A542" s="3" t="s">
        <v>3520</v>
      </c>
      <c r="B542" s="9">
        <v>6.6</v>
      </c>
    </row>
    <row r="543" spans="1:2" x14ac:dyDescent="0.45">
      <c r="A543" s="3" t="s">
        <v>2541</v>
      </c>
      <c r="B543" s="9">
        <v>6.9250000000000007</v>
      </c>
    </row>
    <row r="544" spans="1:2" x14ac:dyDescent="0.45">
      <c r="A544" s="3" t="s">
        <v>3911</v>
      </c>
      <c r="B544" s="9">
        <v>6.6</v>
      </c>
    </row>
    <row r="545" spans="1:2" x14ac:dyDescent="0.45">
      <c r="A545" s="3" t="s">
        <v>2448</v>
      </c>
      <c r="B545" s="9">
        <v>6</v>
      </c>
    </row>
    <row r="546" spans="1:2" x14ac:dyDescent="0.45">
      <c r="A546" s="3" t="s">
        <v>1049</v>
      </c>
      <c r="B546" s="9">
        <v>6.55</v>
      </c>
    </row>
    <row r="547" spans="1:2" x14ac:dyDescent="0.45">
      <c r="A547" s="3" t="s">
        <v>4121</v>
      </c>
      <c r="B547" s="9">
        <v>7.5</v>
      </c>
    </row>
    <row r="548" spans="1:2" x14ac:dyDescent="0.45">
      <c r="A548" s="3" t="s">
        <v>3940</v>
      </c>
      <c r="B548" s="9">
        <v>7</v>
      </c>
    </row>
    <row r="549" spans="1:2" x14ac:dyDescent="0.45">
      <c r="A549" s="3" t="s">
        <v>3988</v>
      </c>
      <c r="B549" s="9">
        <v>7.1333333333333329</v>
      </c>
    </row>
    <row r="550" spans="1:2" x14ac:dyDescent="0.45">
      <c r="A550" s="3" t="s">
        <v>3193</v>
      </c>
      <c r="B550" s="9">
        <v>7.8</v>
      </c>
    </row>
    <row r="551" spans="1:2" x14ac:dyDescent="0.45">
      <c r="A551" s="3" t="s">
        <v>3569</v>
      </c>
      <c r="B551" s="9">
        <v>5.35</v>
      </c>
    </row>
    <row r="552" spans="1:2" x14ac:dyDescent="0.45">
      <c r="A552" s="3" t="s">
        <v>1260</v>
      </c>
      <c r="B552" s="9">
        <v>6.8666666666666671</v>
      </c>
    </row>
    <row r="553" spans="1:2" x14ac:dyDescent="0.45">
      <c r="A553" s="3" t="s">
        <v>5203</v>
      </c>
      <c r="B553" s="9">
        <v>5.2</v>
      </c>
    </row>
    <row r="554" spans="1:2" x14ac:dyDescent="0.45">
      <c r="A554" s="3" t="s">
        <v>5866</v>
      </c>
      <c r="B554" s="9">
        <v>7.4</v>
      </c>
    </row>
    <row r="555" spans="1:2" x14ac:dyDescent="0.45">
      <c r="A555" s="3" t="s">
        <v>2062</v>
      </c>
      <c r="B555" s="9">
        <v>5.2</v>
      </c>
    </row>
    <row r="556" spans="1:2" x14ac:dyDescent="0.45">
      <c r="A556" s="3" t="s">
        <v>13</v>
      </c>
      <c r="B556" s="9">
        <v>6.9857142857142858</v>
      </c>
    </row>
    <row r="557" spans="1:2" x14ac:dyDescent="0.45">
      <c r="A557" s="3" t="s">
        <v>1405</v>
      </c>
      <c r="B557" s="9">
        <v>6.8</v>
      </c>
    </row>
    <row r="558" spans="1:2" x14ac:dyDescent="0.45">
      <c r="A558" s="3" t="s">
        <v>505</v>
      </c>
      <c r="B558" s="9">
        <v>6.2</v>
      </c>
    </row>
    <row r="559" spans="1:2" x14ac:dyDescent="0.45">
      <c r="A559" s="3" t="s">
        <v>5853</v>
      </c>
      <c r="B559" s="9">
        <v>7</v>
      </c>
    </row>
    <row r="560" spans="1:2" x14ac:dyDescent="0.45">
      <c r="A560" s="3" t="s">
        <v>4559</v>
      </c>
      <c r="B560" s="9">
        <v>5.5</v>
      </c>
    </row>
    <row r="561" spans="1:2" x14ac:dyDescent="0.45">
      <c r="A561" s="3" t="s">
        <v>5991</v>
      </c>
      <c r="B561" s="9">
        <v>6</v>
      </c>
    </row>
    <row r="562" spans="1:2" x14ac:dyDescent="0.45">
      <c r="A562" s="3" t="s">
        <v>2168</v>
      </c>
      <c r="B562" s="9">
        <v>7.3</v>
      </c>
    </row>
    <row r="563" spans="1:2" x14ac:dyDescent="0.45">
      <c r="A563" s="3" t="s">
        <v>3754</v>
      </c>
      <c r="B563" s="9">
        <v>6.9</v>
      </c>
    </row>
    <row r="564" spans="1:2" x14ac:dyDescent="0.45">
      <c r="A564" s="3" t="s">
        <v>1175</v>
      </c>
      <c r="B564" s="9">
        <v>6.6000000000000005</v>
      </c>
    </row>
    <row r="565" spans="1:2" x14ac:dyDescent="0.45">
      <c r="A565" s="3" t="s">
        <v>4118</v>
      </c>
      <c r="B565" s="9">
        <v>5.7</v>
      </c>
    </row>
    <row r="566" spans="1:2" x14ac:dyDescent="0.45">
      <c r="A566" s="3" t="s">
        <v>3431</v>
      </c>
      <c r="B566" s="9">
        <v>6.7</v>
      </c>
    </row>
    <row r="567" spans="1:2" x14ac:dyDescent="0.45">
      <c r="A567" s="3" t="s">
        <v>4472</v>
      </c>
      <c r="B567" s="9">
        <v>5.3</v>
      </c>
    </row>
    <row r="568" spans="1:2" x14ac:dyDescent="0.45">
      <c r="A568" s="3" t="s">
        <v>6064</v>
      </c>
      <c r="B568" s="9">
        <v>6.6</v>
      </c>
    </row>
    <row r="569" spans="1:2" x14ac:dyDescent="0.45">
      <c r="A569" s="3" t="s">
        <v>1407</v>
      </c>
      <c r="B569" s="9">
        <v>6.1</v>
      </c>
    </row>
    <row r="570" spans="1:2" x14ac:dyDescent="0.45">
      <c r="A570" s="3" t="s">
        <v>3092</v>
      </c>
      <c r="B570" s="9">
        <v>6.8</v>
      </c>
    </row>
    <row r="571" spans="1:2" x14ac:dyDescent="0.45">
      <c r="A571" s="3" t="s">
        <v>127</v>
      </c>
      <c r="B571" s="9">
        <v>7.1400000000000006</v>
      </c>
    </row>
    <row r="572" spans="1:2" x14ac:dyDescent="0.45">
      <c r="A572" s="3" t="s">
        <v>4705</v>
      </c>
      <c r="B572" s="9">
        <v>6.45</v>
      </c>
    </row>
    <row r="573" spans="1:2" x14ac:dyDescent="0.45">
      <c r="A573" s="3" t="s">
        <v>2011</v>
      </c>
      <c r="B573" s="9">
        <v>7.1285714285714281</v>
      </c>
    </row>
    <row r="574" spans="1:2" x14ac:dyDescent="0.45">
      <c r="A574" s="3" t="s">
        <v>4906</v>
      </c>
      <c r="B574" s="9">
        <v>7.0250000000000004</v>
      </c>
    </row>
    <row r="575" spans="1:2" x14ac:dyDescent="0.45">
      <c r="A575" s="3" t="s">
        <v>5815</v>
      </c>
      <c r="B575" s="9">
        <v>7</v>
      </c>
    </row>
    <row r="576" spans="1:2" x14ac:dyDescent="0.45">
      <c r="A576" s="3" t="s">
        <v>439</v>
      </c>
      <c r="B576" s="9">
        <v>7.7</v>
      </c>
    </row>
    <row r="577" spans="1:2" x14ac:dyDescent="0.45">
      <c r="A577" s="3" t="s">
        <v>5898</v>
      </c>
      <c r="B577" s="9">
        <v>6.9</v>
      </c>
    </row>
    <row r="578" spans="1:2" x14ac:dyDescent="0.45">
      <c r="A578" s="3" t="s">
        <v>5773</v>
      </c>
      <c r="B578" s="9">
        <v>7.4</v>
      </c>
    </row>
    <row r="579" spans="1:2" x14ac:dyDescent="0.45">
      <c r="A579" s="3" t="s">
        <v>6026</v>
      </c>
      <c r="B579" s="9">
        <v>7.1</v>
      </c>
    </row>
    <row r="580" spans="1:2" x14ac:dyDescent="0.45">
      <c r="A580" s="3" t="s">
        <v>5013</v>
      </c>
      <c r="B580" s="9">
        <v>7.3</v>
      </c>
    </row>
    <row r="581" spans="1:2" x14ac:dyDescent="0.45">
      <c r="A581" s="3" t="s">
        <v>1469</v>
      </c>
      <c r="B581" s="9">
        <v>5.5</v>
      </c>
    </row>
    <row r="582" spans="1:2" x14ac:dyDescent="0.45">
      <c r="A582" s="3" t="s">
        <v>2508</v>
      </c>
      <c r="B582" s="9">
        <v>4.8</v>
      </c>
    </row>
    <row r="583" spans="1:2" x14ac:dyDescent="0.45">
      <c r="A583" s="3" t="s">
        <v>4653</v>
      </c>
      <c r="B583" s="9">
        <v>5.6</v>
      </c>
    </row>
    <row r="584" spans="1:2" x14ac:dyDescent="0.45">
      <c r="A584" s="3" t="s">
        <v>4411</v>
      </c>
      <c r="B584" s="9">
        <v>5.3</v>
      </c>
    </row>
    <row r="585" spans="1:2" x14ac:dyDescent="0.45">
      <c r="A585" s="3" t="s">
        <v>1438</v>
      </c>
      <c r="B585" s="9">
        <v>6.15</v>
      </c>
    </row>
    <row r="586" spans="1:2" x14ac:dyDescent="0.45">
      <c r="A586" s="3" t="s">
        <v>1415</v>
      </c>
      <c r="B586" s="9">
        <v>6.55</v>
      </c>
    </row>
    <row r="587" spans="1:2" x14ac:dyDescent="0.45">
      <c r="A587" s="3" t="s">
        <v>6053</v>
      </c>
      <c r="B587" s="9">
        <v>6.3</v>
      </c>
    </row>
    <row r="588" spans="1:2" x14ac:dyDescent="0.45">
      <c r="A588" s="3" t="s">
        <v>3311</v>
      </c>
      <c r="B588" s="9">
        <v>5.9</v>
      </c>
    </row>
    <row r="589" spans="1:2" x14ac:dyDescent="0.45">
      <c r="A589" s="3" t="s">
        <v>4746</v>
      </c>
      <c r="B589" s="9">
        <v>6.5</v>
      </c>
    </row>
    <row r="590" spans="1:2" x14ac:dyDescent="0.45">
      <c r="A590" s="3" t="s">
        <v>2539</v>
      </c>
      <c r="B590" s="9">
        <v>8.2249999999999996</v>
      </c>
    </row>
    <row r="591" spans="1:2" x14ac:dyDescent="0.45">
      <c r="A591" s="3" t="s">
        <v>5534</v>
      </c>
      <c r="B591" s="9">
        <v>6.4</v>
      </c>
    </row>
    <row r="592" spans="1:2" x14ac:dyDescent="0.45">
      <c r="A592" s="3" t="s">
        <v>6059</v>
      </c>
      <c r="B592" s="9">
        <v>7.8</v>
      </c>
    </row>
    <row r="593" spans="1:2" x14ac:dyDescent="0.45">
      <c r="A593" s="3" t="s">
        <v>5745</v>
      </c>
      <c r="B593" s="9">
        <v>7.2</v>
      </c>
    </row>
    <row r="594" spans="1:2" x14ac:dyDescent="0.45">
      <c r="A594" s="3" t="s">
        <v>5324</v>
      </c>
      <c r="B594" s="9">
        <v>5.6</v>
      </c>
    </row>
    <row r="595" spans="1:2" x14ac:dyDescent="0.45">
      <c r="A595" s="3" t="s">
        <v>3475</v>
      </c>
      <c r="B595" s="9">
        <v>5.833333333333333</v>
      </c>
    </row>
    <row r="596" spans="1:2" x14ac:dyDescent="0.45">
      <c r="A596" s="3" t="s">
        <v>5157</v>
      </c>
      <c r="B596" s="9">
        <v>6.8</v>
      </c>
    </row>
    <row r="597" spans="1:2" x14ac:dyDescent="0.45">
      <c r="A597" s="3" t="s">
        <v>1073</v>
      </c>
      <c r="B597" s="9">
        <v>6.2</v>
      </c>
    </row>
    <row r="598" spans="1:2" x14ac:dyDescent="0.45">
      <c r="A598" s="3" t="s">
        <v>3212</v>
      </c>
      <c r="B598" s="9">
        <v>6.5</v>
      </c>
    </row>
    <row r="599" spans="1:2" x14ac:dyDescent="0.45">
      <c r="A599" s="3" t="s">
        <v>6099</v>
      </c>
      <c r="B599" s="9">
        <v>6.3</v>
      </c>
    </row>
    <row r="600" spans="1:2" x14ac:dyDescent="0.45">
      <c r="A600" s="3" t="s">
        <v>366</v>
      </c>
      <c r="B600" s="9">
        <v>6.4</v>
      </c>
    </row>
    <row r="601" spans="1:2" x14ac:dyDescent="0.45">
      <c r="A601" s="3" t="s">
        <v>5131</v>
      </c>
      <c r="B601" s="9">
        <v>6.1</v>
      </c>
    </row>
    <row r="602" spans="1:2" x14ac:dyDescent="0.45">
      <c r="A602" s="3" t="s">
        <v>1746</v>
      </c>
      <c r="B602" s="9">
        <v>5.9666666666666659</v>
      </c>
    </row>
    <row r="603" spans="1:2" x14ac:dyDescent="0.45">
      <c r="A603" s="3" t="s">
        <v>3827</v>
      </c>
      <c r="B603" s="9">
        <v>6.4499999999999993</v>
      </c>
    </row>
    <row r="604" spans="1:2" x14ac:dyDescent="0.45">
      <c r="A604" s="3" t="s">
        <v>291</v>
      </c>
      <c r="B604" s="9">
        <v>5.0999999999999996</v>
      </c>
    </row>
    <row r="605" spans="1:2" x14ac:dyDescent="0.45">
      <c r="A605" s="3" t="s">
        <v>4100</v>
      </c>
      <c r="B605" s="9">
        <v>6.4</v>
      </c>
    </row>
    <row r="606" spans="1:2" x14ac:dyDescent="0.45">
      <c r="A606" s="3" t="s">
        <v>5660</v>
      </c>
      <c r="B606" s="9">
        <v>4.5999999999999996</v>
      </c>
    </row>
    <row r="607" spans="1:2" x14ac:dyDescent="0.45">
      <c r="A607" s="3" t="s">
        <v>5667</v>
      </c>
      <c r="B607" s="9">
        <v>5.8</v>
      </c>
    </row>
    <row r="608" spans="1:2" x14ac:dyDescent="0.45">
      <c r="A608" s="3" t="s">
        <v>2545</v>
      </c>
      <c r="B608" s="9">
        <v>6.4</v>
      </c>
    </row>
    <row r="609" spans="1:2" x14ac:dyDescent="0.45">
      <c r="A609" s="3" t="s">
        <v>2535</v>
      </c>
      <c r="B609" s="9">
        <v>5.2</v>
      </c>
    </row>
    <row r="610" spans="1:2" x14ac:dyDescent="0.45">
      <c r="A610" s="3" t="s">
        <v>2463</v>
      </c>
      <c r="B610" s="9">
        <v>6.5</v>
      </c>
    </row>
    <row r="611" spans="1:2" x14ac:dyDescent="0.45">
      <c r="A611" s="3" t="s">
        <v>5672</v>
      </c>
      <c r="B611" s="9">
        <v>6.6</v>
      </c>
    </row>
    <row r="612" spans="1:2" x14ac:dyDescent="0.45">
      <c r="A612" s="3" t="s">
        <v>1478</v>
      </c>
      <c r="B612" s="9">
        <v>6.55</v>
      </c>
    </row>
    <row r="613" spans="1:2" x14ac:dyDescent="0.45">
      <c r="A613" s="3" t="s">
        <v>5180</v>
      </c>
      <c r="B613" s="9">
        <v>5.6</v>
      </c>
    </row>
    <row r="614" spans="1:2" x14ac:dyDescent="0.45">
      <c r="A614" s="3" t="s">
        <v>2861</v>
      </c>
      <c r="B614" s="9">
        <v>5.9</v>
      </c>
    </row>
    <row r="615" spans="1:2" x14ac:dyDescent="0.45">
      <c r="A615" s="3" t="s">
        <v>4413</v>
      </c>
      <c r="B615" s="9">
        <v>6.3</v>
      </c>
    </row>
    <row r="616" spans="1:2" x14ac:dyDescent="0.45">
      <c r="A616" s="3" t="s">
        <v>2366</v>
      </c>
      <c r="B616" s="9">
        <v>7.5</v>
      </c>
    </row>
    <row r="617" spans="1:2" x14ac:dyDescent="0.45">
      <c r="A617" s="3" t="s">
        <v>2214</v>
      </c>
      <c r="B617" s="9">
        <v>6.4499999999999993</v>
      </c>
    </row>
    <row r="618" spans="1:2" x14ac:dyDescent="0.45">
      <c r="A618" s="3" t="s">
        <v>5571</v>
      </c>
      <c r="B618" s="9">
        <v>7.6</v>
      </c>
    </row>
    <row r="619" spans="1:2" x14ac:dyDescent="0.45">
      <c r="A619" s="3" t="s">
        <v>3730</v>
      </c>
      <c r="B619" s="9">
        <v>7.1</v>
      </c>
    </row>
    <row r="620" spans="1:2" x14ac:dyDescent="0.45">
      <c r="A620" s="3" t="s">
        <v>920</v>
      </c>
      <c r="B620" s="9">
        <v>6.0750000000000002</v>
      </c>
    </row>
    <row r="621" spans="1:2" x14ac:dyDescent="0.45">
      <c r="A621" s="3" t="s">
        <v>2340</v>
      </c>
      <c r="B621" s="9">
        <v>5.2</v>
      </c>
    </row>
    <row r="622" spans="1:2" x14ac:dyDescent="0.45">
      <c r="A622" s="3" t="s">
        <v>2225</v>
      </c>
      <c r="B622" s="9">
        <v>7.55</v>
      </c>
    </row>
    <row r="623" spans="1:2" x14ac:dyDescent="0.45">
      <c r="A623" s="3" t="s">
        <v>2645</v>
      </c>
      <c r="B623" s="9">
        <v>5.65</v>
      </c>
    </row>
    <row r="624" spans="1:2" x14ac:dyDescent="0.45">
      <c r="A624" s="3" t="s">
        <v>3584</v>
      </c>
      <c r="B624" s="9">
        <v>7</v>
      </c>
    </row>
    <row r="625" spans="1:2" x14ac:dyDescent="0.45">
      <c r="A625" s="3" t="s">
        <v>120</v>
      </c>
      <c r="B625" s="9">
        <v>7.4499999999999993</v>
      </c>
    </row>
    <row r="626" spans="1:2" x14ac:dyDescent="0.45">
      <c r="A626" s="3" t="s">
        <v>5218</v>
      </c>
      <c r="B626" s="9">
        <v>5.3</v>
      </c>
    </row>
    <row r="627" spans="1:2" x14ac:dyDescent="0.45">
      <c r="A627" s="3" t="s">
        <v>5466</v>
      </c>
      <c r="B627" s="9">
        <v>5.4</v>
      </c>
    </row>
    <row r="628" spans="1:2" x14ac:dyDescent="0.45">
      <c r="A628" s="3" t="s">
        <v>5995</v>
      </c>
      <c r="B628" s="9">
        <v>7.3</v>
      </c>
    </row>
    <row r="629" spans="1:2" x14ac:dyDescent="0.45">
      <c r="A629" s="3" t="s">
        <v>976</v>
      </c>
      <c r="B629" s="9">
        <v>7.9</v>
      </c>
    </row>
    <row r="630" spans="1:2" x14ac:dyDescent="0.45">
      <c r="A630" s="3" t="s">
        <v>6178</v>
      </c>
      <c r="B630" s="9">
        <v>7.5</v>
      </c>
    </row>
    <row r="631" spans="1:2" x14ac:dyDescent="0.45">
      <c r="A631" s="3" t="s">
        <v>2174</v>
      </c>
      <c r="B631" s="9">
        <v>6.125</v>
      </c>
    </row>
    <row r="632" spans="1:2" x14ac:dyDescent="0.45">
      <c r="A632" s="3" t="s">
        <v>4114</v>
      </c>
      <c r="B632" s="9">
        <v>5.9</v>
      </c>
    </row>
    <row r="633" spans="1:2" x14ac:dyDescent="0.45">
      <c r="A633" s="3" t="s">
        <v>4365</v>
      </c>
      <c r="B633" s="9">
        <v>6.75</v>
      </c>
    </row>
    <row r="634" spans="1:2" x14ac:dyDescent="0.45">
      <c r="A634" s="3" t="s">
        <v>5692</v>
      </c>
      <c r="B634" s="9">
        <v>7.2</v>
      </c>
    </row>
    <row r="635" spans="1:2" x14ac:dyDescent="0.45">
      <c r="A635" s="3" t="s">
        <v>936</v>
      </c>
      <c r="B635" s="9">
        <v>7.55</v>
      </c>
    </row>
    <row r="636" spans="1:2" x14ac:dyDescent="0.45">
      <c r="A636" s="3" t="s">
        <v>6168</v>
      </c>
      <c r="B636" s="9">
        <v>6.7</v>
      </c>
    </row>
    <row r="637" spans="1:2" x14ac:dyDescent="0.45">
      <c r="A637" s="3" t="s">
        <v>241</v>
      </c>
      <c r="B637" s="9">
        <v>6.6333333333333329</v>
      </c>
    </row>
    <row r="638" spans="1:2" x14ac:dyDescent="0.45">
      <c r="A638" s="3" t="s">
        <v>3130</v>
      </c>
      <c r="B638" s="9">
        <v>5.6</v>
      </c>
    </row>
    <row r="639" spans="1:2" x14ac:dyDescent="0.45">
      <c r="A639" s="3" t="s">
        <v>9</v>
      </c>
      <c r="B639" s="9">
        <v>7.9142857142857137</v>
      </c>
    </row>
    <row r="640" spans="1:2" x14ac:dyDescent="0.45">
      <c r="A640" s="3" t="s">
        <v>5124</v>
      </c>
      <c r="B640" s="9">
        <v>6.6</v>
      </c>
    </row>
    <row r="641" spans="1:2" x14ac:dyDescent="0.45">
      <c r="A641" s="3" t="s">
        <v>5804</v>
      </c>
      <c r="B641" s="9">
        <v>6.2</v>
      </c>
    </row>
    <row r="642" spans="1:2" x14ac:dyDescent="0.45">
      <c r="A642" s="3" t="s">
        <v>4520</v>
      </c>
      <c r="B642" s="9">
        <v>6.1000000000000005</v>
      </c>
    </row>
    <row r="643" spans="1:2" x14ac:dyDescent="0.45">
      <c r="A643" s="3" t="s">
        <v>5587</v>
      </c>
      <c r="B643" s="9">
        <v>6.2</v>
      </c>
    </row>
    <row r="644" spans="1:2" x14ac:dyDescent="0.45">
      <c r="A644" s="3" t="s">
        <v>4175</v>
      </c>
      <c r="B644" s="9">
        <v>6.5</v>
      </c>
    </row>
    <row r="645" spans="1:2" x14ac:dyDescent="0.45">
      <c r="A645" s="3" t="s">
        <v>4041</v>
      </c>
      <c r="B645" s="9">
        <v>6.833333333333333</v>
      </c>
    </row>
    <row r="646" spans="1:2" x14ac:dyDescent="0.45">
      <c r="A646" s="3" t="s">
        <v>2895</v>
      </c>
      <c r="B646" s="9">
        <v>6.75</v>
      </c>
    </row>
    <row r="647" spans="1:2" x14ac:dyDescent="0.45">
      <c r="A647" s="3" t="s">
        <v>220</v>
      </c>
      <c r="B647" s="9">
        <v>7.1333333333333329</v>
      </c>
    </row>
    <row r="648" spans="1:2" x14ac:dyDescent="0.45">
      <c r="A648" s="3" t="s">
        <v>4159</v>
      </c>
      <c r="B648" s="9">
        <v>4.4000000000000004</v>
      </c>
    </row>
    <row r="649" spans="1:2" x14ac:dyDescent="0.45">
      <c r="A649" s="3" t="s">
        <v>3895</v>
      </c>
      <c r="B649" s="9">
        <v>7.1</v>
      </c>
    </row>
    <row r="650" spans="1:2" x14ac:dyDescent="0.45">
      <c r="A650" s="3" t="s">
        <v>480</v>
      </c>
      <c r="B650" s="9">
        <v>6.5</v>
      </c>
    </row>
    <row r="651" spans="1:2" x14ac:dyDescent="0.45">
      <c r="A651" s="3" t="s">
        <v>5250</v>
      </c>
      <c r="B651" s="9">
        <v>4.4000000000000004</v>
      </c>
    </row>
    <row r="652" spans="1:2" x14ac:dyDescent="0.45">
      <c r="A652" s="3" t="s">
        <v>483</v>
      </c>
      <c r="B652" s="9">
        <v>7.0749999999999993</v>
      </c>
    </row>
    <row r="653" spans="1:2" x14ac:dyDescent="0.45">
      <c r="A653" s="3" t="s">
        <v>3961</v>
      </c>
      <c r="B653" s="9">
        <v>7.75</v>
      </c>
    </row>
    <row r="654" spans="1:2" x14ac:dyDescent="0.45">
      <c r="A654" s="3" t="s">
        <v>3527</v>
      </c>
      <c r="B654" s="9">
        <v>6.1</v>
      </c>
    </row>
    <row r="655" spans="1:2" x14ac:dyDescent="0.45">
      <c r="A655" s="3" t="s">
        <v>1718</v>
      </c>
      <c r="B655" s="9">
        <v>7</v>
      </c>
    </row>
    <row r="656" spans="1:2" x14ac:dyDescent="0.45">
      <c r="A656" s="3" t="s">
        <v>5760</v>
      </c>
      <c r="B656" s="9">
        <v>6.7</v>
      </c>
    </row>
    <row r="657" spans="1:2" x14ac:dyDescent="0.45">
      <c r="A657" s="3" t="s">
        <v>5573</v>
      </c>
      <c r="B657" s="9">
        <v>7.1</v>
      </c>
    </row>
    <row r="658" spans="1:2" x14ac:dyDescent="0.45">
      <c r="A658" s="3" t="s">
        <v>5127</v>
      </c>
      <c r="B658" s="9">
        <v>5.25</v>
      </c>
    </row>
    <row r="659" spans="1:2" x14ac:dyDescent="0.45">
      <c r="A659" s="3" t="s">
        <v>114</v>
      </c>
      <c r="B659" s="9">
        <v>7.2</v>
      </c>
    </row>
    <row r="660" spans="1:2" x14ac:dyDescent="0.45">
      <c r="A660" s="3" t="s">
        <v>3943</v>
      </c>
      <c r="B660" s="9">
        <v>6.4</v>
      </c>
    </row>
    <row r="661" spans="1:2" x14ac:dyDescent="0.45">
      <c r="A661" s="3" t="s">
        <v>1834</v>
      </c>
      <c r="B661" s="9">
        <v>6.1333333333333329</v>
      </c>
    </row>
    <row r="662" spans="1:2" x14ac:dyDescent="0.45">
      <c r="A662" s="3" t="s">
        <v>5791</v>
      </c>
      <c r="B662" s="9">
        <v>6.5</v>
      </c>
    </row>
    <row r="663" spans="1:2" x14ac:dyDescent="0.45">
      <c r="A663" s="3" t="s">
        <v>4136</v>
      </c>
      <c r="B663" s="9">
        <v>5.0999999999999996</v>
      </c>
    </row>
    <row r="664" spans="1:2" x14ac:dyDescent="0.45">
      <c r="A664" s="3" t="s">
        <v>5918</v>
      </c>
      <c r="B664" s="9">
        <v>6</v>
      </c>
    </row>
    <row r="665" spans="1:2" x14ac:dyDescent="0.45">
      <c r="A665" s="3" t="s">
        <v>545</v>
      </c>
      <c r="B665" s="9">
        <v>5.9750000000000005</v>
      </c>
    </row>
    <row r="666" spans="1:2" x14ac:dyDescent="0.45">
      <c r="A666" s="3" t="s">
        <v>4395</v>
      </c>
      <c r="B666" s="9">
        <v>6.6333333333333329</v>
      </c>
    </row>
    <row r="667" spans="1:2" x14ac:dyDescent="0.45">
      <c r="A667" s="3" t="s">
        <v>2897</v>
      </c>
      <c r="B667" s="9">
        <v>4.8</v>
      </c>
    </row>
    <row r="668" spans="1:2" x14ac:dyDescent="0.45">
      <c r="A668" s="3" t="s">
        <v>2582</v>
      </c>
      <c r="B668" s="9">
        <v>6.3000000000000007</v>
      </c>
    </row>
    <row r="669" spans="1:2" x14ac:dyDescent="0.45">
      <c r="A669" s="3" t="s">
        <v>604</v>
      </c>
      <c r="B669" s="9">
        <v>6.7</v>
      </c>
    </row>
    <row r="670" spans="1:2" x14ac:dyDescent="0.45">
      <c r="A670" s="3" t="s">
        <v>4631</v>
      </c>
      <c r="B670" s="9">
        <v>6.7</v>
      </c>
    </row>
    <row r="671" spans="1:2" x14ac:dyDescent="0.45">
      <c r="A671" s="3" t="s">
        <v>5512</v>
      </c>
      <c r="B671" s="9">
        <v>6.1</v>
      </c>
    </row>
    <row r="672" spans="1:2" x14ac:dyDescent="0.45">
      <c r="A672" s="3" t="s">
        <v>3800</v>
      </c>
      <c r="B672" s="9">
        <v>7.2</v>
      </c>
    </row>
    <row r="673" spans="1:2" x14ac:dyDescent="0.45">
      <c r="A673" s="3" t="s">
        <v>2676</v>
      </c>
      <c r="B673" s="9">
        <v>7.1400000000000006</v>
      </c>
    </row>
    <row r="674" spans="1:2" x14ac:dyDescent="0.45">
      <c r="A674" s="3" t="s">
        <v>4657</v>
      </c>
      <c r="B674" s="9">
        <v>4.8</v>
      </c>
    </row>
    <row r="675" spans="1:2" x14ac:dyDescent="0.45">
      <c r="A675" s="3" t="s">
        <v>4502</v>
      </c>
      <c r="B675" s="9">
        <v>6</v>
      </c>
    </row>
    <row r="676" spans="1:2" x14ac:dyDescent="0.45">
      <c r="A676" s="3" t="s">
        <v>1713</v>
      </c>
      <c r="B676" s="9">
        <v>6.5200000000000005</v>
      </c>
    </row>
    <row r="677" spans="1:2" x14ac:dyDescent="0.45">
      <c r="A677" s="3" t="s">
        <v>1648</v>
      </c>
      <c r="B677" s="9">
        <v>6.0250000000000004</v>
      </c>
    </row>
    <row r="678" spans="1:2" x14ac:dyDescent="0.45">
      <c r="A678" s="3" t="s">
        <v>4641</v>
      </c>
      <c r="B678" s="9">
        <v>6.4666666666666659</v>
      </c>
    </row>
    <row r="679" spans="1:2" x14ac:dyDescent="0.45">
      <c r="A679" s="3" t="s">
        <v>5220</v>
      </c>
      <c r="B679" s="9">
        <v>7</v>
      </c>
    </row>
    <row r="680" spans="1:2" x14ac:dyDescent="0.45">
      <c r="A680" s="3" t="s">
        <v>676</v>
      </c>
      <c r="B680" s="9">
        <v>6.5714285714285712</v>
      </c>
    </row>
    <row r="681" spans="1:2" x14ac:dyDescent="0.45">
      <c r="A681" s="3" t="s">
        <v>1359</v>
      </c>
      <c r="B681" s="9">
        <v>6.7333333333333334</v>
      </c>
    </row>
    <row r="682" spans="1:2" x14ac:dyDescent="0.45">
      <c r="A682" s="3" t="s">
        <v>2771</v>
      </c>
      <c r="B682" s="9">
        <v>6.3</v>
      </c>
    </row>
    <row r="683" spans="1:2" x14ac:dyDescent="0.45">
      <c r="A683" s="3" t="s">
        <v>822</v>
      </c>
      <c r="B683" s="9">
        <v>7.2333333333333334</v>
      </c>
    </row>
    <row r="684" spans="1:2" x14ac:dyDescent="0.45">
      <c r="A684" s="3" t="s">
        <v>5060</v>
      </c>
      <c r="B684" s="9">
        <v>6.5</v>
      </c>
    </row>
    <row r="685" spans="1:2" x14ac:dyDescent="0.45">
      <c r="A685" s="3" t="s">
        <v>2504</v>
      </c>
      <c r="B685" s="9">
        <v>7.4666666666666659</v>
      </c>
    </row>
    <row r="686" spans="1:2" x14ac:dyDescent="0.45">
      <c r="A686" s="3" t="s">
        <v>2259</v>
      </c>
      <c r="B686" s="9">
        <v>6.2666666666666666</v>
      </c>
    </row>
    <row r="687" spans="1:2" x14ac:dyDescent="0.45">
      <c r="A687" s="3" t="s">
        <v>3382</v>
      </c>
      <c r="B687" s="9">
        <v>5.7</v>
      </c>
    </row>
    <row r="688" spans="1:2" x14ac:dyDescent="0.45">
      <c r="A688" s="3" t="s">
        <v>2526</v>
      </c>
      <c r="B688" s="9">
        <v>6.9</v>
      </c>
    </row>
    <row r="689" spans="1:2" x14ac:dyDescent="0.45">
      <c r="A689" s="3" t="s">
        <v>1401</v>
      </c>
      <c r="B689" s="9">
        <v>7.3400000000000007</v>
      </c>
    </row>
    <row r="690" spans="1:2" x14ac:dyDescent="0.45">
      <c r="A690" s="3" t="s">
        <v>2330</v>
      </c>
      <c r="B690" s="9">
        <v>6.4</v>
      </c>
    </row>
    <row r="691" spans="1:2" x14ac:dyDescent="0.45">
      <c r="A691" s="3" t="s">
        <v>2801</v>
      </c>
      <c r="B691" s="9">
        <v>6.85</v>
      </c>
    </row>
    <row r="692" spans="1:2" x14ac:dyDescent="0.45">
      <c r="A692" s="3" t="s">
        <v>5813</v>
      </c>
      <c r="B692" s="9">
        <v>5.9</v>
      </c>
    </row>
    <row r="693" spans="1:2" x14ac:dyDescent="0.45">
      <c r="A693" s="3" t="s">
        <v>5352</v>
      </c>
      <c r="B693" s="9">
        <v>5.8</v>
      </c>
    </row>
    <row r="694" spans="1:2" x14ac:dyDescent="0.45">
      <c r="A694" s="3" t="s">
        <v>138</v>
      </c>
      <c r="B694" s="9">
        <v>6.2</v>
      </c>
    </row>
    <row r="695" spans="1:2" x14ac:dyDescent="0.45">
      <c r="A695" s="3" t="s">
        <v>3728</v>
      </c>
      <c r="B695" s="9">
        <v>5.5</v>
      </c>
    </row>
    <row r="696" spans="1:2" x14ac:dyDescent="0.45">
      <c r="A696" s="3" t="s">
        <v>4614</v>
      </c>
      <c r="B696" s="9">
        <v>5.2</v>
      </c>
    </row>
    <row r="697" spans="1:2" x14ac:dyDescent="0.45">
      <c r="A697" s="3" t="s">
        <v>3742</v>
      </c>
      <c r="B697" s="9">
        <v>7.166666666666667</v>
      </c>
    </row>
    <row r="698" spans="1:2" x14ac:dyDescent="0.45">
      <c r="A698" s="3" t="s">
        <v>3124</v>
      </c>
      <c r="B698" s="9">
        <v>6.6</v>
      </c>
    </row>
    <row r="699" spans="1:2" x14ac:dyDescent="0.45">
      <c r="A699" s="3" t="s">
        <v>3379</v>
      </c>
      <c r="B699" s="9">
        <v>6.7666666666666657</v>
      </c>
    </row>
    <row r="700" spans="1:2" x14ac:dyDescent="0.45">
      <c r="A700" s="3" t="s">
        <v>2912</v>
      </c>
      <c r="B700" s="9">
        <v>6.3666666666666671</v>
      </c>
    </row>
    <row r="701" spans="1:2" x14ac:dyDescent="0.45">
      <c r="A701" s="3" t="s">
        <v>3186</v>
      </c>
      <c r="B701" s="9">
        <v>4.0999999999999996</v>
      </c>
    </row>
    <row r="702" spans="1:2" x14ac:dyDescent="0.45">
      <c r="A702" s="3" t="s">
        <v>4306</v>
      </c>
      <c r="B702" s="9">
        <v>8.1</v>
      </c>
    </row>
    <row r="703" spans="1:2" x14ac:dyDescent="0.45">
      <c r="A703" s="3" t="s">
        <v>2349</v>
      </c>
      <c r="B703" s="9">
        <v>6</v>
      </c>
    </row>
    <row r="704" spans="1:2" x14ac:dyDescent="0.45">
      <c r="A704" s="3" t="s">
        <v>5951</v>
      </c>
      <c r="B704" s="9">
        <v>6.5</v>
      </c>
    </row>
    <row r="705" spans="1:2" x14ac:dyDescent="0.45">
      <c r="A705" s="3" t="s">
        <v>305</v>
      </c>
      <c r="B705" s="9">
        <v>7.3</v>
      </c>
    </row>
    <row r="706" spans="1:2" x14ac:dyDescent="0.45">
      <c r="A706" s="3" t="s">
        <v>2552</v>
      </c>
      <c r="B706" s="9">
        <v>6.3</v>
      </c>
    </row>
    <row r="707" spans="1:2" x14ac:dyDescent="0.45">
      <c r="A707" s="3" t="s">
        <v>3112</v>
      </c>
      <c r="B707" s="9">
        <v>6.8</v>
      </c>
    </row>
    <row r="708" spans="1:2" x14ac:dyDescent="0.45">
      <c r="A708" s="3" t="s">
        <v>5247</v>
      </c>
      <c r="B708" s="9">
        <v>7.1</v>
      </c>
    </row>
    <row r="709" spans="1:2" x14ac:dyDescent="0.45">
      <c r="A709" s="3" t="s">
        <v>5035</v>
      </c>
      <c r="B709" s="9">
        <v>7.6</v>
      </c>
    </row>
    <row r="710" spans="1:2" x14ac:dyDescent="0.45">
      <c r="A710" s="3" t="s">
        <v>2250</v>
      </c>
      <c r="B710" s="9">
        <v>5</v>
      </c>
    </row>
    <row r="711" spans="1:2" x14ac:dyDescent="0.45">
      <c r="A711" s="3" t="s">
        <v>3263</v>
      </c>
      <c r="B711" s="9">
        <v>6.7</v>
      </c>
    </row>
    <row r="712" spans="1:2" x14ac:dyDescent="0.45">
      <c r="A712" s="3" t="s">
        <v>1055</v>
      </c>
      <c r="B712" s="9">
        <v>6.4333333333333336</v>
      </c>
    </row>
    <row r="713" spans="1:2" x14ac:dyDescent="0.45">
      <c r="A713" s="3" t="s">
        <v>1538</v>
      </c>
      <c r="B713" s="9">
        <v>6.0333333333333323</v>
      </c>
    </row>
    <row r="714" spans="1:2" x14ac:dyDescent="0.45">
      <c r="A714" s="3" t="s">
        <v>5178</v>
      </c>
      <c r="B714" s="9">
        <v>5.95</v>
      </c>
    </row>
    <row r="715" spans="1:2" x14ac:dyDescent="0.45">
      <c r="A715" s="3" t="s">
        <v>3907</v>
      </c>
      <c r="B715" s="9">
        <v>4.5</v>
      </c>
    </row>
    <row r="716" spans="1:2" x14ac:dyDescent="0.45">
      <c r="A716" s="3" t="s">
        <v>3291</v>
      </c>
      <c r="B716" s="9">
        <v>6.65</v>
      </c>
    </row>
    <row r="717" spans="1:2" x14ac:dyDescent="0.45">
      <c r="A717" s="3" t="s">
        <v>3898</v>
      </c>
      <c r="B717" s="9">
        <v>4.4000000000000004</v>
      </c>
    </row>
    <row r="718" spans="1:2" x14ac:dyDescent="0.45">
      <c r="A718" s="3" t="s">
        <v>4251</v>
      </c>
      <c r="B718" s="9">
        <v>6.1</v>
      </c>
    </row>
    <row r="719" spans="1:2" x14ac:dyDescent="0.45">
      <c r="A719" s="3" t="s">
        <v>5498</v>
      </c>
      <c r="B719" s="9">
        <v>7.1</v>
      </c>
    </row>
    <row r="720" spans="1:2" x14ac:dyDescent="0.45">
      <c r="A720" s="3" t="s">
        <v>5408</v>
      </c>
      <c r="B720" s="9">
        <v>7.8</v>
      </c>
    </row>
    <row r="721" spans="1:2" x14ac:dyDescent="0.45">
      <c r="A721" s="3" t="s">
        <v>3948</v>
      </c>
      <c r="B721" s="9">
        <v>5.3</v>
      </c>
    </row>
    <row r="722" spans="1:2" x14ac:dyDescent="0.45">
      <c r="A722" s="3" t="s">
        <v>3462</v>
      </c>
      <c r="B722" s="9">
        <v>6.4</v>
      </c>
    </row>
    <row r="723" spans="1:2" x14ac:dyDescent="0.45">
      <c r="A723" s="3" t="s">
        <v>1612</v>
      </c>
      <c r="B723" s="9">
        <v>5.6</v>
      </c>
    </row>
    <row r="724" spans="1:2" x14ac:dyDescent="0.45">
      <c r="A724" s="3" t="s">
        <v>4600</v>
      </c>
      <c r="B724" s="9">
        <v>7</v>
      </c>
    </row>
    <row r="725" spans="1:2" x14ac:dyDescent="0.45">
      <c r="A725" s="3" t="s">
        <v>5382</v>
      </c>
      <c r="B725" s="9">
        <v>6.5</v>
      </c>
    </row>
    <row r="726" spans="1:2" x14ac:dyDescent="0.45">
      <c r="A726" s="3" t="s">
        <v>1809</v>
      </c>
      <c r="B726" s="9">
        <v>6.0333333333333341</v>
      </c>
    </row>
    <row r="727" spans="1:2" x14ac:dyDescent="0.45">
      <c r="A727" s="3" t="s">
        <v>3372</v>
      </c>
      <c r="B727" s="9">
        <v>4.7</v>
      </c>
    </row>
    <row r="728" spans="1:2" x14ac:dyDescent="0.45">
      <c r="A728" s="3" t="s">
        <v>1563</v>
      </c>
      <c r="B728" s="9">
        <v>5.3000000000000007</v>
      </c>
    </row>
    <row r="729" spans="1:2" x14ac:dyDescent="0.45">
      <c r="A729" s="3" t="s">
        <v>5265</v>
      </c>
      <c r="B729" s="9">
        <v>7.4</v>
      </c>
    </row>
    <row r="730" spans="1:2" x14ac:dyDescent="0.45">
      <c r="A730" s="3" t="s">
        <v>1766</v>
      </c>
      <c r="B730" s="9">
        <v>5.5</v>
      </c>
    </row>
    <row r="731" spans="1:2" x14ac:dyDescent="0.45">
      <c r="A731" s="3" t="s">
        <v>4767</v>
      </c>
      <c r="B731" s="9">
        <v>6.5</v>
      </c>
    </row>
    <row r="732" spans="1:2" x14ac:dyDescent="0.45">
      <c r="A732" s="3" t="s">
        <v>2952</v>
      </c>
      <c r="B732" s="9">
        <v>6.666666666666667</v>
      </c>
    </row>
    <row r="733" spans="1:2" x14ac:dyDescent="0.45">
      <c r="A733" s="3" t="s">
        <v>3700</v>
      </c>
      <c r="B733" s="9">
        <v>5.8</v>
      </c>
    </row>
    <row r="734" spans="1:2" x14ac:dyDescent="0.45">
      <c r="A734" s="3" t="s">
        <v>3993</v>
      </c>
      <c r="B734" s="9">
        <v>4</v>
      </c>
    </row>
    <row r="735" spans="1:2" x14ac:dyDescent="0.45">
      <c r="A735" s="3" t="s">
        <v>5972</v>
      </c>
      <c r="B735" s="9">
        <v>6.1</v>
      </c>
    </row>
    <row r="736" spans="1:2" x14ac:dyDescent="0.45">
      <c r="A736" s="3" t="s">
        <v>3051</v>
      </c>
      <c r="B736" s="9">
        <v>6.8999999999999995</v>
      </c>
    </row>
    <row r="737" spans="1:2" x14ac:dyDescent="0.45">
      <c r="A737" s="3" t="s">
        <v>5192</v>
      </c>
      <c r="B737" s="9">
        <v>4.9000000000000004</v>
      </c>
    </row>
    <row r="738" spans="1:2" x14ac:dyDescent="0.45">
      <c r="A738" s="3" t="s">
        <v>2561</v>
      </c>
      <c r="B738" s="9">
        <v>5.3</v>
      </c>
    </row>
    <row r="739" spans="1:2" x14ac:dyDescent="0.45">
      <c r="A739" s="3" t="s">
        <v>3863</v>
      </c>
      <c r="B739" s="9">
        <v>6.6</v>
      </c>
    </row>
    <row r="740" spans="1:2" x14ac:dyDescent="0.45">
      <c r="A740" s="3" t="s">
        <v>962</v>
      </c>
      <c r="B740" s="9">
        <v>6.3999999999999995</v>
      </c>
    </row>
    <row r="741" spans="1:2" x14ac:dyDescent="0.45">
      <c r="A741" s="3" t="s">
        <v>300</v>
      </c>
      <c r="B741" s="9">
        <v>6.3250000000000002</v>
      </c>
    </row>
    <row r="742" spans="1:2" x14ac:dyDescent="0.45">
      <c r="A742" s="3" t="s">
        <v>3835</v>
      </c>
      <c r="B742" s="9">
        <v>5.666666666666667</v>
      </c>
    </row>
    <row r="743" spans="1:2" x14ac:dyDescent="0.45">
      <c r="A743" s="3" t="s">
        <v>909</v>
      </c>
      <c r="B743" s="9">
        <v>6.3</v>
      </c>
    </row>
    <row r="744" spans="1:2" x14ac:dyDescent="0.45">
      <c r="A744" s="3" t="s">
        <v>1708</v>
      </c>
      <c r="B744" s="9">
        <v>5.45</v>
      </c>
    </row>
    <row r="745" spans="1:2" x14ac:dyDescent="0.45">
      <c r="A745" s="3" t="s">
        <v>6003</v>
      </c>
      <c r="B745" s="9">
        <v>5.6</v>
      </c>
    </row>
    <row r="746" spans="1:2" x14ac:dyDescent="0.45">
      <c r="A746" s="3" t="s">
        <v>316</v>
      </c>
      <c r="B746" s="9">
        <v>6.9799999999999995</v>
      </c>
    </row>
    <row r="747" spans="1:2" x14ac:dyDescent="0.45">
      <c r="A747" s="3" t="s">
        <v>1430</v>
      </c>
      <c r="B747" s="9">
        <v>7.3999999999999995</v>
      </c>
    </row>
    <row r="748" spans="1:2" x14ac:dyDescent="0.45">
      <c r="A748" s="3" t="s">
        <v>4598</v>
      </c>
      <c r="B748" s="9">
        <v>7.1</v>
      </c>
    </row>
    <row r="749" spans="1:2" x14ac:dyDescent="0.45">
      <c r="A749" s="3" t="s">
        <v>3957</v>
      </c>
      <c r="B749" s="9">
        <v>5.7</v>
      </c>
    </row>
    <row r="750" spans="1:2" x14ac:dyDescent="0.45">
      <c r="A750" s="3" t="s">
        <v>450</v>
      </c>
      <c r="B750" s="9">
        <v>6.5818181818181811</v>
      </c>
    </row>
    <row r="751" spans="1:2" x14ac:dyDescent="0.45">
      <c r="A751" s="3" t="s">
        <v>1935</v>
      </c>
      <c r="B751" s="9">
        <v>5.4499999999999993</v>
      </c>
    </row>
    <row r="752" spans="1:2" x14ac:dyDescent="0.45">
      <c r="A752" s="3" t="s">
        <v>2644</v>
      </c>
      <c r="B752" s="9">
        <v>6.2</v>
      </c>
    </row>
    <row r="753" spans="1:2" x14ac:dyDescent="0.45">
      <c r="A753" s="3" t="s">
        <v>1949</v>
      </c>
      <c r="B753" s="9">
        <v>5.95</v>
      </c>
    </row>
    <row r="754" spans="1:2" x14ac:dyDescent="0.45">
      <c r="A754" s="3" t="s">
        <v>4322</v>
      </c>
      <c r="B754" s="9">
        <v>7.1</v>
      </c>
    </row>
    <row r="755" spans="1:2" x14ac:dyDescent="0.45">
      <c r="A755" s="3" t="s">
        <v>4010</v>
      </c>
      <c r="B755" s="9">
        <v>4.7</v>
      </c>
    </row>
    <row r="756" spans="1:2" x14ac:dyDescent="0.45">
      <c r="A756" s="3" t="s">
        <v>3722</v>
      </c>
      <c r="B756" s="9">
        <v>6.1</v>
      </c>
    </row>
    <row r="757" spans="1:2" x14ac:dyDescent="0.45">
      <c r="A757" s="3" t="s">
        <v>5977</v>
      </c>
      <c r="B757" s="9">
        <v>5.9</v>
      </c>
    </row>
    <row r="758" spans="1:2" x14ac:dyDescent="0.45">
      <c r="A758" s="3" t="s">
        <v>5083</v>
      </c>
      <c r="B758" s="9">
        <v>7.1000000000000005</v>
      </c>
    </row>
    <row r="759" spans="1:2" x14ac:dyDescent="0.45">
      <c r="A759" s="3" t="s">
        <v>5539</v>
      </c>
      <c r="B759" s="9">
        <v>5.3</v>
      </c>
    </row>
    <row r="760" spans="1:2" x14ac:dyDescent="0.45">
      <c r="A760" s="3" t="s">
        <v>4848</v>
      </c>
      <c r="B760" s="9">
        <v>7.65</v>
      </c>
    </row>
    <row r="761" spans="1:2" x14ac:dyDescent="0.45">
      <c r="A761" s="3" t="s">
        <v>1790</v>
      </c>
      <c r="B761" s="9">
        <v>6.7299999999999995</v>
      </c>
    </row>
    <row r="762" spans="1:2" x14ac:dyDescent="0.45">
      <c r="A762" s="3" t="s">
        <v>4129</v>
      </c>
      <c r="B762" s="9">
        <v>5.5</v>
      </c>
    </row>
    <row r="763" spans="1:2" x14ac:dyDescent="0.45">
      <c r="A763" s="3" t="s">
        <v>4465</v>
      </c>
      <c r="B763" s="9">
        <v>7.5</v>
      </c>
    </row>
    <row r="764" spans="1:2" x14ac:dyDescent="0.45">
      <c r="A764" s="3" t="s">
        <v>3333</v>
      </c>
      <c r="B764" s="9">
        <v>6.45</v>
      </c>
    </row>
    <row r="765" spans="1:2" x14ac:dyDescent="0.45">
      <c r="A765" s="3" t="s">
        <v>1485</v>
      </c>
      <c r="B765" s="9">
        <v>6.8000000000000007</v>
      </c>
    </row>
    <row r="766" spans="1:2" x14ac:dyDescent="0.45">
      <c r="A766" s="3" t="s">
        <v>3363</v>
      </c>
      <c r="B766" s="9">
        <v>5.8</v>
      </c>
    </row>
    <row r="767" spans="1:2" x14ac:dyDescent="0.45">
      <c r="A767" s="3" t="s">
        <v>3069</v>
      </c>
      <c r="B767" s="9">
        <v>5.6</v>
      </c>
    </row>
    <row r="768" spans="1:2" x14ac:dyDescent="0.45">
      <c r="A768" s="3" t="s">
        <v>4344</v>
      </c>
      <c r="B768" s="9">
        <v>6.3</v>
      </c>
    </row>
    <row r="769" spans="1:2" x14ac:dyDescent="0.45">
      <c r="A769" s="3" t="s">
        <v>3794</v>
      </c>
      <c r="B769" s="9">
        <v>6.2</v>
      </c>
    </row>
    <row r="770" spans="1:2" x14ac:dyDescent="0.45">
      <c r="A770" s="3" t="s">
        <v>2638</v>
      </c>
      <c r="B770" s="9">
        <v>6.1</v>
      </c>
    </row>
    <row r="771" spans="1:2" x14ac:dyDescent="0.45">
      <c r="A771" s="3" t="s">
        <v>1570</v>
      </c>
      <c r="B771" s="9">
        <v>5.8</v>
      </c>
    </row>
    <row r="772" spans="1:2" x14ac:dyDescent="0.45">
      <c r="A772" s="3" t="s">
        <v>2068</v>
      </c>
      <c r="B772" s="9">
        <v>7.65</v>
      </c>
    </row>
    <row r="773" spans="1:2" x14ac:dyDescent="0.45">
      <c r="A773" s="3" t="s">
        <v>2263</v>
      </c>
      <c r="B773" s="9">
        <v>6.9</v>
      </c>
    </row>
    <row r="774" spans="1:2" x14ac:dyDescent="0.45">
      <c r="A774" s="3" t="s">
        <v>2040</v>
      </c>
      <c r="B774" s="9">
        <v>6.6</v>
      </c>
    </row>
    <row r="775" spans="1:2" x14ac:dyDescent="0.45">
      <c r="A775" s="3" t="s">
        <v>1960</v>
      </c>
      <c r="B775" s="9">
        <v>5.3</v>
      </c>
    </row>
    <row r="776" spans="1:2" x14ac:dyDescent="0.45">
      <c r="A776" s="3" t="s">
        <v>4275</v>
      </c>
      <c r="B776" s="9">
        <v>6.8</v>
      </c>
    </row>
    <row r="777" spans="1:2" x14ac:dyDescent="0.45">
      <c r="A777" s="3" t="s">
        <v>2024</v>
      </c>
      <c r="B777" s="9">
        <v>6.3666666666666671</v>
      </c>
    </row>
    <row r="778" spans="1:2" x14ac:dyDescent="0.45">
      <c r="A778" s="3" t="s">
        <v>2044</v>
      </c>
      <c r="B778" s="9">
        <v>6.1</v>
      </c>
    </row>
    <row r="779" spans="1:2" x14ac:dyDescent="0.45">
      <c r="A779" s="3" t="s">
        <v>3178</v>
      </c>
      <c r="B779" s="9">
        <v>7</v>
      </c>
    </row>
    <row r="780" spans="1:2" x14ac:dyDescent="0.45">
      <c r="A780" s="3" t="s">
        <v>3786</v>
      </c>
      <c r="B780" s="9">
        <v>5.0999999999999996</v>
      </c>
    </row>
    <row r="781" spans="1:2" x14ac:dyDescent="0.45">
      <c r="A781" s="3" t="s">
        <v>4221</v>
      </c>
      <c r="B781" s="9">
        <v>5.7</v>
      </c>
    </row>
    <row r="782" spans="1:2" x14ac:dyDescent="0.45">
      <c r="A782" s="3" t="s">
        <v>1753</v>
      </c>
      <c r="B782" s="9">
        <v>7</v>
      </c>
    </row>
    <row r="783" spans="1:2" x14ac:dyDescent="0.45">
      <c r="A783" s="3" t="s">
        <v>104</v>
      </c>
      <c r="B783" s="9">
        <v>7.38</v>
      </c>
    </row>
    <row r="784" spans="1:2" x14ac:dyDescent="0.45">
      <c r="A784" s="3" t="s">
        <v>706</v>
      </c>
      <c r="B784" s="9">
        <v>7.05</v>
      </c>
    </row>
    <row r="785" spans="1:2" x14ac:dyDescent="0.45">
      <c r="A785" s="3" t="s">
        <v>2590</v>
      </c>
      <c r="B785" s="9">
        <v>5.5</v>
      </c>
    </row>
    <row r="786" spans="1:2" x14ac:dyDescent="0.45">
      <c r="A786" s="3" t="s">
        <v>1517</v>
      </c>
      <c r="B786" s="9">
        <v>6.7799999999999994</v>
      </c>
    </row>
    <row r="787" spans="1:2" x14ac:dyDescent="0.45">
      <c r="A787" s="3" t="s">
        <v>2855</v>
      </c>
      <c r="B787" s="9">
        <v>7.1</v>
      </c>
    </row>
    <row r="788" spans="1:2" x14ac:dyDescent="0.45">
      <c r="A788" s="3" t="s">
        <v>3447</v>
      </c>
      <c r="B788" s="9">
        <v>6.5</v>
      </c>
    </row>
    <row r="789" spans="1:2" x14ac:dyDescent="0.45">
      <c r="A789" s="3" t="s">
        <v>445</v>
      </c>
      <c r="B789" s="9">
        <v>7.0333333333333332</v>
      </c>
    </row>
    <row r="790" spans="1:2" x14ac:dyDescent="0.45">
      <c r="A790" s="3" t="s">
        <v>5072</v>
      </c>
      <c r="B790" s="9">
        <v>7.3</v>
      </c>
    </row>
    <row r="791" spans="1:2" x14ac:dyDescent="0.45">
      <c r="A791" s="3" t="s">
        <v>783</v>
      </c>
      <c r="B791" s="9">
        <v>6.3000000000000007</v>
      </c>
    </row>
    <row r="792" spans="1:2" x14ac:dyDescent="0.45">
      <c r="A792" s="3" t="s">
        <v>704</v>
      </c>
      <c r="B792" s="9">
        <v>5.7999999999999989</v>
      </c>
    </row>
    <row r="793" spans="1:2" x14ac:dyDescent="0.45">
      <c r="A793" s="3" t="s">
        <v>4007</v>
      </c>
      <c r="B793" s="9">
        <v>4.0999999999999996</v>
      </c>
    </row>
    <row r="794" spans="1:2" x14ac:dyDescent="0.45">
      <c r="A794" s="3" t="s">
        <v>1410</v>
      </c>
      <c r="B794" s="9">
        <v>5.6333333333333329</v>
      </c>
    </row>
    <row r="795" spans="1:2" x14ac:dyDescent="0.45">
      <c r="A795" s="3" t="s">
        <v>3435</v>
      </c>
      <c r="B795" s="9">
        <v>7.5</v>
      </c>
    </row>
    <row r="796" spans="1:2" x14ac:dyDescent="0.45">
      <c r="A796" s="3" t="s">
        <v>3053</v>
      </c>
      <c r="B796" s="9">
        <v>5.45</v>
      </c>
    </row>
    <row r="797" spans="1:2" x14ac:dyDescent="0.45">
      <c r="A797" s="3" t="s">
        <v>4645</v>
      </c>
      <c r="B797" s="9">
        <v>5.5</v>
      </c>
    </row>
    <row r="798" spans="1:2" x14ac:dyDescent="0.45">
      <c r="A798" s="3" t="s">
        <v>2737</v>
      </c>
      <c r="B798" s="9">
        <v>5.4</v>
      </c>
    </row>
    <row r="799" spans="1:2" x14ac:dyDescent="0.45">
      <c r="A799" s="3" t="s">
        <v>4782</v>
      </c>
      <c r="B799" s="9">
        <v>6.8500000000000005</v>
      </c>
    </row>
    <row r="800" spans="1:2" x14ac:dyDescent="0.45">
      <c r="A800" s="3" t="s">
        <v>3141</v>
      </c>
      <c r="B800" s="9">
        <v>5.4</v>
      </c>
    </row>
    <row r="801" spans="1:2" x14ac:dyDescent="0.45">
      <c r="A801" s="3" t="s">
        <v>1963</v>
      </c>
      <c r="B801" s="9">
        <v>5.3999999999999995</v>
      </c>
    </row>
    <row r="802" spans="1:2" x14ac:dyDescent="0.45">
      <c r="A802" s="3" t="s">
        <v>991</v>
      </c>
      <c r="B802" s="9">
        <v>6.2571428571428571</v>
      </c>
    </row>
    <row r="803" spans="1:2" x14ac:dyDescent="0.45">
      <c r="A803" s="3" t="s">
        <v>4277</v>
      </c>
      <c r="B803" s="9">
        <v>5.4</v>
      </c>
    </row>
    <row r="804" spans="1:2" x14ac:dyDescent="0.45">
      <c r="A804" s="3" t="s">
        <v>1803</v>
      </c>
      <c r="B804" s="9">
        <v>5.9666666666666659</v>
      </c>
    </row>
    <row r="805" spans="1:2" x14ac:dyDescent="0.45">
      <c r="A805" s="3" t="s">
        <v>4241</v>
      </c>
      <c r="B805" s="9">
        <v>6.333333333333333</v>
      </c>
    </row>
    <row r="806" spans="1:2" x14ac:dyDescent="0.45">
      <c r="A806" s="3" t="s">
        <v>3105</v>
      </c>
      <c r="B806" s="9">
        <v>6.9499999999999993</v>
      </c>
    </row>
    <row r="807" spans="1:2" x14ac:dyDescent="0.45">
      <c r="A807" s="3" t="s">
        <v>1664</v>
      </c>
      <c r="B807" s="9">
        <v>4.875</v>
      </c>
    </row>
    <row r="808" spans="1:2" x14ac:dyDescent="0.45">
      <c r="A808" s="3" t="s">
        <v>454</v>
      </c>
      <c r="B808" s="9">
        <v>6.5166666666666666</v>
      </c>
    </row>
    <row r="809" spans="1:2" x14ac:dyDescent="0.45">
      <c r="A809" s="3" t="s">
        <v>5303</v>
      </c>
      <c r="B809" s="9">
        <v>7.3</v>
      </c>
    </row>
    <row r="810" spans="1:2" x14ac:dyDescent="0.45">
      <c r="A810" s="3" t="s">
        <v>5883</v>
      </c>
      <c r="B810" s="9">
        <v>5.6</v>
      </c>
    </row>
    <row r="811" spans="1:2" x14ac:dyDescent="0.45">
      <c r="A811" s="3" t="s">
        <v>842</v>
      </c>
      <c r="B811" s="9">
        <v>6.2000000000000011</v>
      </c>
    </row>
    <row r="812" spans="1:2" x14ac:dyDescent="0.45">
      <c r="A812" s="3" t="s">
        <v>1387</v>
      </c>
      <c r="B812" s="9">
        <v>6</v>
      </c>
    </row>
    <row r="813" spans="1:2" x14ac:dyDescent="0.45">
      <c r="A813" s="3" t="s">
        <v>86</v>
      </c>
      <c r="B813" s="9">
        <v>7.0166666666666657</v>
      </c>
    </row>
    <row r="814" spans="1:2" x14ac:dyDescent="0.45">
      <c r="A814" s="3" t="s">
        <v>5602</v>
      </c>
      <c r="B814" s="9">
        <v>6.0333333333333341</v>
      </c>
    </row>
    <row r="815" spans="1:2" x14ac:dyDescent="0.45">
      <c r="A815" s="3" t="s">
        <v>4266</v>
      </c>
      <c r="B815" s="9">
        <v>5.0999999999999996</v>
      </c>
    </row>
    <row r="816" spans="1:2" x14ac:dyDescent="0.45">
      <c r="A816" s="3" t="s">
        <v>1748</v>
      </c>
      <c r="B816" s="9">
        <v>6.65</v>
      </c>
    </row>
    <row r="817" spans="1:2" x14ac:dyDescent="0.45">
      <c r="A817" s="3" t="s">
        <v>4507</v>
      </c>
      <c r="B817" s="9">
        <v>6.5</v>
      </c>
    </row>
    <row r="818" spans="1:2" x14ac:dyDescent="0.45">
      <c r="A818" s="3" t="s">
        <v>3404</v>
      </c>
      <c r="B818" s="9">
        <v>6.3000000000000007</v>
      </c>
    </row>
    <row r="819" spans="1:2" x14ac:dyDescent="0.45">
      <c r="A819" s="3" t="s">
        <v>361</v>
      </c>
      <c r="B819" s="9">
        <v>6.2749999999999995</v>
      </c>
    </row>
    <row r="820" spans="1:2" x14ac:dyDescent="0.45">
      <c r="A820" s="3" t="s">
        <v>4403</v>
      </c>
      <c r="B820" s="9">
        <v>7</v>
      </c>
    </row>
    <row r="821" spans="1:2" x14ac:dyDescent="0.45">
      <c r="A821" s="3" t="s">
        <v>6103</v>
      </c>
      <c r="B821" s="9">
        <v>7</v>
      </c>
    </row>
    <row r="822" spans="1:2" x14ac:dyDescent="0.45">
      <c r="A822" s="3" t="s">
        <v>1670</v>
      </c>
      <c r="B822" s="9">
        <v>6.6</v>
      </c>
    </row>
    <row r="823" spans="1:2" x14ac:dyDescent="0.45">
      <c r="A823" s="3" t="s">
        <v>236</v>
      </c>
      <c r="B823" s="9">
        <v>6.5</v>
      </c>
    </row>
    <row r="824" spans="1:2" x14ac:dyDescent="0.45">
      <c r="A824" s="3" t="s">
        <v>5297</v>
      </c>
      <c r="B824" s="9">
        <v>6.8</v>
      </c>
    </row>
    <row r="825" spans="1:2" x14ac:dyDescent="0.45">
      <c r="A825" s="3" t="s">
        <v>4815</v>
      </c>
      <c r="B825" s="9">
        <v>5.6</v>
      </c>
    </row>
    <row r="826" spans="1:2" x14ac:dyDescent="0.45">
      <c r="A826" s="3" t="s">
        <v>6043</v>
      </c>
      <c r="B826" s="9">
        <v>7.2</v>
      </c>
    </row>
    <row r="827" spans="1:2" x14ac:dyDescent="0.45">
      <c r="A827" s="3" t="s">
        <v>4794</v>
      </c>
      <c r="B827" s="9">
        <v>7.9</v>
      </c>
    </row>
    <row r="828" spans="1:2" x14ac:dyDescent="0.45">
      <c r="A828" s="3" t="s">
        <v>933</v>
      </c>
      <c r="B828" s="9">
        <v>7.2</v>
      </c>
    </row>
    <row r="829" spans="1:2" x14ac:dyDescent="0.45">
      <c r="A829" s="3" t="s">
        <v>1140</v>
      </c>
      <c r="B829" s="9">
        <v>5.8500000000000005</v>
      </c>
    </row>
    <row r="830" spans="1:2" x14ac:dyDescent="0.45">
      <c r="A830" s="3" t="s">
        <v>3582</v>
      </c>
      <c r="B830" s="9">
        <v>6.1</v>
      </c>
    </row>
    <row r="831" spans="1:2" x14ac:dyDescent="0.45">
      <c r="A831" s="3" t="s">
        <v>2563</v>
      </c>
      <c r="B831" s="9">
        <v>6.5</v>
      </c>
    </row>
    <row r="832" spans="1:2" x14ac:dyDescent="0.45">
      <c r="A832" s="3" t="s">
        <v>3168</v>
      </c>
      <c r="B832" s="9">
        <v>6.4</v>
      </c>
    </row>
    <row r="833" spans="1:2" x14ac:dyDescent="0.45">
      <c r="A833" s="3" t="s">
        <v>5780</v>
      </c>
      <c r="B833" s="9">
        <v>6.2</v>
      </c>
    </row>
    <row r="834" spans="1:2" x14ac:dyDescent="0.45">
      <c r="A834" s="3" t="s">
        <v>2680</v>
      </c>
      <c r="B834" s="9">
        <v>7.2</v>
      </c>
    </row>
    <row r="835" spans="1:2" x14ac:dyDescent="0.45">
      <c r="A835" s="3" t="s">
        <v>294</v>
      </c>
      <c r="B835" s="9">
        <v>5.6599999999999993</v>
      </c>
    </row>
    <row r="836" spans="1:2" x14ac:dyDescent="0.45">
      <c r="A836" s="3" t="s">
        <v>2302</v>
      </c>
      <c r="B836" s="9">
        <v>6.6999999999999993</v>
      </c>
    </row>
    <row r="837" spans="1:2" x14ac:dyDescent="0.45">
      <c r="A837" s="3" t="s">
        <v>217</v>
      </c>
      <c r="B837" s="9">
        <v>6.5499999999999989</v>
      </c>
    </row>
    <row r="838" spans="1:2" x14ac:dyDescent="0.45">
      <c r="A838" s="3" t="s">
        <v>3257</v>
      </c>
      <c r="B838" s="9">
        <v>5.4</v>
      </c>
    </row>
    <row r="839" spans="1:2" x14ac:dyDescent="0.45">
      <c r="A839" s="3" t="s">
        <v>3745</v>
      </c>
      <c r="B839" s="9">
        <v>7.1</v>
      </c>
    </row>
    <row r="840" spans="1:2" x14ac:dyDescent="0.45">
      <c r="A840" s="3" t="s">
        <v>2282</v>
      </c>
      <c r="B840" s="9">
        <v>7</v>
      </c>
    </row>
    <row r="841" spans="1:2" x14ac:dyDescent="0.45">
      <c r="A841" s="3" t="s">
        <v>1426</v>
      </c>
      <c r="B841" s="9">
        <v>6.1</v>
      </c>
    </row>
    <row r="842" spans="1:2" x14ac:dyDescent="0.45">
      <c r="A842" s="3" t="s">
        <v>1736</v>
      </c>
      <c r="B842" s="9">
        <v>7.3</v>
      </c>
    </row>
    <row r="843" spans="1:2" x14ac:dyDescent="0.45">
      <c r="A843" s="3" t="s">
        <v>5374</v>
      </c>
      <c r="B843" s="9">
        <v>7.7</v>
      </c>
    </row>
    <row r="844" spans="1:2" x14ac:dyDescent="0.45">
      <c r="A844" s="3" t="s">
        <v>3151</v>
      </c>
      <c r="B844" s="9">
        <v>5.5</v>
      </c>
    </row>
    <row r="845" spans="1:2" x14ac:dyDescent="0.45">
      <c r="A845" s="3" t="s">
        <v>475</v>
      </c>
      <c r="B845" s="9">
        <v>7.15</v>
      </c>
    </row>
    <row r="846" spans="1:2" x14ac:dyDescent="0.45">
      <c r="A846" s="3" t="s">
        <v>3884</v>
      </c>
      <c r="B846" s="9">
        <v>7</v>
      </c>
    </row>
    <row r="847" spans="1:2" x14ac:dyDescent="0.45">
      <c r="A847" s="3" t="s">
        <v>5989</v>
      </c>
      <c r="B847" s="9">
        <v>6.8</v>
      </c>
    </row>
    <row r="848" spans="1:2" x14ac:dyDescent="0.45">
      <c r="A848" s="3" t="s">
        <v>22</v>
      </c>
      <c r="B848" s="9">
        <v>6.6</v>
      </c>
    </row>
    <row r="849" spans="1:2" x14ac:dyDescent="0.45">
      <c r="A849" s="3" t="s">
        <v>2216</v>
      </c>
      <c r="B849" s="9">
        <v>4</v>
      </c>
    </row>
    <row r="850" spans="1:2" x14ac:dyDescent="0.45">
      <c r="A850" s="3" t="s">
        <v>102</v>
      </c>
      <c r="B850" s="9">
        <v>6.9</v>
      </c>
    </row>
    <row r="851" spans="1:2" x14ac:dyDescent="0.45">
      <c r="A851" s="3" t="s">
        <v>2029</v>
      </c>
      <c r="B851" s="9">
        <v>7</v>
      </c>
    </row>
    <row r="852" spans="1:2" x14ac:dyDescent="0.45">
      <c r="A852" s="3" t="s">
        <v>1202</v>
      </c>
      <c r="B852" s="9">
        <v>5.6</v>
      </c>
    </row>
    <row r="853" spans="1:2" x14ac:dyDescent="0.45">
      <c r="A853" s="3" t="s">
        <v>4573</v>
      </c>
      <c r="B853" s="9">
        <v>5.9</v>
      </c>
    </row>
    <row r="854" spans="1:2" x14ac:dyDescent="0.45">
      <c r="A854" s="3" t="s">
        <v>4357</v>
      </c>
      <c r="B854" s="9">
        <v>7.8</v>
      </c>
    </row>
    <row r="855" spans="1:2" x14ac:dyDescent="0.45">
      <c r="A855" s="3" t="s">
        <v>1314</v>
      </c>
      <c r="B855" s="9">
        <v>6.1999999999999993</v>
      </c>
    </row>
    <row r="856" spans="1:2" x14ac:dyDescent="0.45">
      <c r="A856" s="3" t="s">
        <v>4165</v>
      </c>
      <c r="B856" s="9">
        <v>5.4</v>
      </c>
    </row>
    <row r="857" spans="1:2" x14ac:dyDescent="0.45">
      <c r="A857" s="3" t="s">
        <v>509</v>
      </c>
      <c r="B857" s="9">
        <v>5.6999999999999993</v>
      </c>
    </row>
    <row r="858" spans="1:2" x14ac:dyDescent="0.45">
      <c r="A858" s="3" t="s">
        <v>5454</v>
      </c>
      <c r="B858" s="9">
        <v>7.5</v>
      </c>
    </row>
    <row r="859" spans="1:2" x14ac:dyDescent="0.45">
      <c r="A859" s="3" t="s">
        <v>3358</v>
      </c>
      <c r="B859" s="9">
        <v>6.1</v>
      </c>
    </row>
    <row r="860" spans="1:2" x14ac:dyDescent="0.45">
      <c r="A860" s="3" t="s">
        <v>5871</v>
      </c>
      <c r="B860" s="9">
        <v>8.1999999999999993</v>
      </c>
    </row>
    <row r="861" spans="1:2" x14ac:dyDescent="0.45">
      <c r="A861" s="3" t="s">
        <v>4677</v>
      </c>
      <c r="B861" s="9">
        <v>5.7</v>
      </c>
    </row>
    <row r="862" spans="1:2" x14ac:dyDescent="0.45">
      <c r="A862" s="3" t="s">
        <v>5579</v>
      </c>
      <c r="B862" s="9">
        <v>7.6</v>
      </c>
    </row>
    <row r="863" spans="1:2" x14ac:dyDescent="0.45">
      <c r="A863" s="3" t="s">
        <v>33</v>
      </c>
      <c r="B863" s="9">
        <v>7.8666666666666671</v>
      </c>
    </row>
    <row r="864" spans="1:2" x14ac:dyDescent="0.45">
      <c r="A864" s="3" t="s">
        <v>3984</v>
      </c>
      <c r="B864" s="9">
        <v>7</v>
      </c>
    </row>
    <row r="865" spans="1:2" x14ac:dyDescent="0.45">
      <c r="A865" s="3" t="s">
        <v>3341</v>
      </c>
      <c r="B865" s="9">
        <v>8.1999999999999993</v>
      </c>
    </row>
    <row r="866" spans="1:2" x14ac:dyDescent="0.45">
      <c r="A866" s="3" t="s">
        <v>1088</v>
      </c>
      <c r="B866" s="9">
        <v>6.6</v>
      </c>
    </row>
    <row r="867" spans="1:2" x14ac:dyDescent="0.45">
      <c r="A867" s="3" t="s">
        <v>3833</v>
      </c>
      <c r="B867" s="9">
        <v>7.1</v>
      </c>
    </row>
    <row r="868" spans="1:2" x14ac:dyDescent="0.45">
      <c r="A868" s="3" t="s">
        <v>4167</v>
      </c>
      <c r="B868" s="9">
        <v>6.9</v>
      </c>
    </row>
    <row r="869" spans="1:2" x14ac:dyDescent="0.45">
      <c r="A869" s="3" t="s">
        <v>2050</v>
      </c>
      <c r="B869" s="9">
        <v>5.55</v>
      </c>
    </row>
    <row r="870" spans="1:2" x14ac:dyDescent="0.45">
      <c r="A870" s="3" t="s">
        <v>1953</v>
      </c>
      <c r="B870" s="9">
        <v>6.7333333333333343</v>
      </c>
    </row>
    <row r="871" spans="1:2" x14ac:dyDescent="0.45">
      <c r="A871" s="3" t="s">
        <v>4695</v>
      </c>
      <c r="B871" s="9">
        <v>5.9</v>
      </c>
    </row>
    <row r="872" spans="1:2" x14ac:dyDescent="0.45">
      <c r="A872" s="3" t="s">
        <v>3416</v>
      </c>
      <c r="B872" s="9">
        <v>6.3</v>
      </c>
    </row>
    <row r="873" spans="1:2" x14ac:dyDescent="0.45">
      <c r="A873" s="3" t="s">
        <v>2202</v>
      </c>
      <c r="B873" s="9">
        <v>6.9</v>
      </c>
    </row>
    <row r="874" spans="1:2" x14ac:dyDescent="0.45">
      <c r="A874" s="3" t="s">
        <v>6117</v>
      </c>
      <c r="B874" s="9">
        <v>7.5</v>
      </c>
    </row>
    <row r="875" spans="1:2" x14ac:dyDescent="0.45">
      <c r="A875" s="3" t="s">
        <v>5447</v>
      </c>
      <c r="B875" s="9">
        <v>7.1</v>
      </c>
    </row>
    <row r="876" spans="1:2" x14ac:dyDescent="0.45">
      <c r="A876" s="3" t="s">
        <v>134</v>
      </c>
      <c r="B876" s="9">
        <v>6.8400000000000007</v>
      </c>
    </row>
    <row r="877" spans="1:2" x14ac:dyDescent="0.45">
      <c r="A877" s="3" t="s">
        <v>2592</v>
      </c>
      <c r="B877" s="9">
        <v>5.6</v>
      </c>
    </row>
    <row r="878" spans="1:2" x14ac:dyDescent="0.45">
      <c r="A878" s="3" t="s">
        <v>2826</v>
      </c>
      <c r="B878" s="9">
        <v>5.6</v>
      </c>
    </row>
    <row r="879" spans="1:2" x14ac:dyDescent="0.45">
      <c r="A879" s="3" t="s">
        <v>4497</v>
      </c>
      <c r="B879" s="9">
        <v>7</v>
      </c>
    </row>
    <row r="880" spans="1:2" x14ac:dyDescent="0.45">
      <c r="A880" s="3" t="s">
        <v>5449</v>
      </c>
      <c r="B880" s="9">
        <v>6.7</v>
      </c>
    </row>
    <row r="881" spans="1:2" x14ac:dyDescent="0.45">
      <c r="A881" s="3" t="s">
        <v>1600</v>
      </c>
      <c r="B881" s="9">
        <v>5.6</v>
      </c>
    </row>
    <row r="882" spans="1:2" x14ac:dyDescent="0.45">
      <c r="A882" s="3" t="s">
        <v>5385</v>
      </c>
      <c r="B882" s="9">
        <v>6.1</v>
      </c>
    </row>
    <row r="883" spans="1:2" x14ac:dyDescent="0.45">
      <c r="A883" s="3" t="s">
        <v>2307</v>
      </c>
      <c r="B883" s="9">
        <v>6.8999999999999995</v>
      </c>
    </row>
    <row r="884" spans="1:2" x14ac:dyDescent="0.45">
      <c r="A884" s="3" t="s">
        <v>1594</v>
      </c>
      <c r="B884" s="9">
        <v>5.3</v>
      </c>
    </row>
    <row r="885" spans="1:2" x14ac:dyDescent="0.45">
      <c r="A885" s="3" t="s">
        <v>3771</v>
      </c>
      <c r="B885" s="9">
        <v>5.85</v>
      </c>
    </row>
    <row r="886" spans="1:2" x14ac:dyDescent="0.45">
      <c r="A886" s="3" t="s">
        <v>5903</v>
      </c>
      <c r="B886" s="9">
        <v>5.7</v>
      </c>
    </row>
    <row r="887" spans="1:2" x14ac:dyDescent="0.45">
      <c r="A887" s="3" t="s">
        <v>5103</v>
      </c>
      <c r="B887" s="9">
        <v>5.8</v>
      </c>
    </row>
    <row r="888" spans="1:2" x14ac:dyDescent="0.45">
      <c r="A888" s="3" t="s">
        <v>5522</v>
      </c>
      <c r="B888" s="9">
        <v>5.9</v>
      </c>
    </row>
    <row r="889" spans="1:2" x14ac:dyDescent="0.45">
      <c r="A889" s="3" t="s">
        <v>4697</v>
      </c>
      <c r="B889" s="9">
        <v>4.7</v>
      </c>
    </row>
    <row r="890" spans="1:2" x14ac:dyDescent="0.45">
      <c r="A890" s="3" t="s">
        <v>781</v>
      </c>
      <c r="B890" s="9">
        <v>7.2333333333333343</v>
      </c>
    </row>
    <row r="891" spans="1:2" x14ac:dyDescent="0.45">
      <c r="A891" s="3" t="s">
        <v>3611</v>
      </c>
      <c r="B891" s="9">
        <v>7.5</v>
      </c>
    </row>
    <row r="892" spans="1:2" x14ac:dyDescent="0.45">
      <c r="A892" s="3" t="s">
        <v>3355</v>
      </c>
      <c r="B892" s="9">
        <v>4.5999999999999996</v>
      </c>
    </row>
    <row r="893" spans="1:2" x14ac:dyDescent="0.45">
      <c r="A893" s="3" t="s">
        <v>6033</v>
      </c>
      <c r="B893" s="9">
        <v>7.6</v>
      </c>
    </row>
    <row r="894" spans="1:2" x14ac:dyDescent="0.45">
      <c r="A894" s="3" t="s">
        <v>1303</v>
      </c>
      <c r="B894" s="9">
        <v>5.1749999999999998</v>
      </c>
    </row>
    <row r="895" spans="1:2" x14ac:dyDescent="0.45">
      <c r="A895" s="3" t="s">
        <v>4854</v>
      </c>
      <c r="B895" s="9">
        <v>5.6</v>
      </c>
    </row>
    <row r="896" spans="1:2" x14ac:dyDescent="0.45">
      <c r="A896" s="3" t="s">
        <v>925</v>
      </c>
      <c r="B896" s="9">
        <v>7</v>
      </c>
    </row>
    <row r="897" spans="1:2" x14ac:dyDescent="0.45">
      <c r="A897" s="3" t="s">
        <v>2180</v>
      </c>
      <c r="B897" s="9">
        <v>5.8</v>
      </c>
    </row>
    <row r="898" spans="1:2" x14ac:dyDescent="0.45">
      <c r="A898" s="3" t="s">
        <v>5657</v>
      </c>
      <c r="B898" s="9">
        <v>6.9</v>
      </c>
    </row>
    <row r="899" spans="1:2" x14ac:dyDescent="0.45">
      <c r="A899" s="3" t="s">
        <v>2090</v>
      </c>
      <c r="B899" s="9">
        <v>6.1999999999999993</v>
      </c>
    </row>
    <row r="900" spans="1:2" x14ac:dyDescent="0.45">
      <c r="A900" s="3" t="s">
        <v>2531</v>
      </c>
      <c r="B900" s="9">
        <v>5.9</v>
      </c>
    </row>
    <row r="901" spans="1:2" x14ac:dyDescent="0.45">
      <c r="A901" s="3" t="s">
        <v>286</v>
      </c>
      <c r="B901" s="9">
        <v>7.1833333333333336</v>
      </c>
    </row>
    <row r="902" spans="1:2" x14ac:dyDescent="0.45">
      <c r="A902" s="3" t="s">
        <v>4181</v>
      </c>
      <c r="B902" s="9">
        <v>7.1</v>
      </c>
    </row>
    <row r="903" spans="1:2" x14ac:dyDescent="0.45">
      <c r="A903" s="3" t="s">
        <v>1363</v>
      </c>
      <c r="B903" s="9">
        <v>6.166666666666667</v>
      </c>
    </row>
    <row r="904" spans="1:2" x14ac:dyDescent="0.45">
      <c r="A904" s="3" t="s">
        <v>1582</v>
      </c>
      <c r="B904" s="9">
        <v>5.8</v>
      </c>
    </row>
    <row r="905" spans="1:2" x14ac:dyDescent="0.45">
      <c r="A905" s="3" t="s">
        <v>1188</v>
      </c>
      <c r="B905" s="9">
        <v>6.1</v>
      </c>
    </row>
    <row r="906" spans="1:2" x14ac:dyDescent="0.45">
      <c r="A906" s="3" t="s">
        <v>2985</v>
      </c>
      <c r="B906" s="9">
        <v>5.4</v>
      </c>
    </row>
    <row r="907" spans="1:2" x14ac:dyDescent="0.45">
      <c r="A907" s="3" t="s">
        <v>1522</v>
      </c>
      <c r="B907" s="9">
        <v>5.95</v>
      </c>
    </row>
    <row r="908" spans="1:2" x14ac:dyDescent="0.45">
      <c r="A908" s="3" t="s">
        <v>4953</v>
      </c>
      <c r="B908" s="9">
        <v>6.3</v>
      </c>
    </row>
    <row r="909" spans="1:2" x14ac:dyDescent="0.45">
      <c r="A909" s="3" t="s">
        <v>968</v>
      </c>
      <c r="B909" s="9">
        <v>7.166666666666667</v>
      </c>
    </row>
    <row r="910" spans="1:2" x14ac:dyDescent="0.45">
      <c r="A910" s="3" t="s">
        <v>1391</v>
      </c>
      <c r="B910" s="9">
        <v>5.3</v>
      </c>
    </row>
    <row r="911" spans="1:2" x14ac:dyDescent="0.45">
      <c r="A911" s="3" t="s">
        <v>3791</v>
      </c>
      <c r="B911" s="9">
        <v>5.8</v>
      </c>
    </row>
    <row r="912" spans="1:2" x14ac:dyDescent="0.45">
      <c r="A912" s="3" t="s">
        <v>2774</v>
      </c>
      <c r="B912" s="9">
        <v>5.3</v>
      </c>
    </row>
    <row r="913" spans="1:2" x14ac:dyDescent="0.45">
      <c r="A913" s="3" t="s">
        <v>6163</v>
      </c>
      <c r="B913" s="9">
        <v>7.6</v>
      </c>
    </row>
    <row r="914" spans="1:2" x14ac:dyDescent="0.45">
      <c r="A914" s="3" t="s">
        <v>805</v>
      </c>
      <c r="B914" s="9">
        <v>5.9499999999999993</v>
      </c>
    </row>
    <row r="915" spans="1:2" x14ac:dyDescent="0.45">
      <c r="A915" s="3" t="s">
        <v>1420</v>
      </c>
      <c r="B915" s="9">
        <v>7.7</v>
      </c>
    </row>
    <row r="916" spans="1:2" x14ac:dyDescent="0.45">
      <c r="A916" s="3" t="s">
        <v>2419</v>
      </c>
      <c r="B916" s="9">
        <v>5.6999999999999993</v>
      </c>
    </row>
    <row r="917" spans="1:2" x14ac:dyDescent="0.45">
      <c r="A917" s="3" t="s">
        <v>177</v>
      </c>
      <c r="B917" s="9">
        <v>6.68</v>
      </c>
    </row>
    <row r="918" spans="1:2" x14ac:dyDescent="0.45">
      <c r="A918" s="3" t="s">
        <v>2406</v>
      </c>
      <c r="B918" s="9">
        <v>5.7</v>
      </c>
    </row>
    <row r="919" spans="1:2" x14ac:dyDescent="0.45">
      <c r="A919" s="3" t="s">
        <v>2354</v>
      </c>
      <c r="B919" s="9">
        <v>6.7799999999999994</v>
      </c>
    </row>
    <row r="920" spans="1:2" x14ac:dyDescent="0.45">
      <c r="A920" s="3" t="s">
        <v>41</v>
      </c>
      <c r="B920" s="9">
        <v>6.4</v>
      </c>
    </row>
    <row r="921" spans="1:2" x14ac:dyDescent="0.45">
      <c r="A921" s="3" t="s">
        <v>3707</v>
      </c>
      <c r="B921" s="9">
        <v>5.2</v>
      </c>
    </row>
    <row r="922" spans="1:2" x14ac:dyDescent="0.45">
      <c r="A922" s="3" t="s">
        <v>5644</v>
      </c>
      <c r="B922" s="9">
        <v>5.7</v>
      </c>
    </row>
    <row r="923" spans="1:2" x14ac:dyDescent="0.45">
      <c r="A923" s="3" t="s">
        <v>5859</v>
      </c>
      <c r="B923" s="9">
        <v>6.2</v>
      </c>
    </row>
    <row r="924" spans="1:2" x14ac:dyDescent="0.45">
      <c r="A924" s="3" t="s">
        <v>5703</v>
      </c>
      <c r="B924" s="9">
        <v>7.5</v>
      </c>
    </row>
    <row r="925" spans="1:2" x14ac:dyDescent="0.45">
      <c r="A925" s="3" t="s">
        <v>5881</v>
      </c>
      <c r="B925" s="9">
        <v>6.8</v>
      </c>
    </row>
    <row r="926" spans="1:2" x14ac:dyDescent="0.45">
      <c r="A926" s="3" t="s">
        <v>2739</v>
      </c>
      <c r="B926" s="9">
        <v>6.666666666666667</v>
      </c>
    </row>
    <row r="927" spans="1:2" x14ac:dyDescent="0.45">
      <c r="A927" s="3" t="s">
        <v>5047</v>
      </c>
      <c r="B927" s="9">
        <v>6.9</v>
      </c>
    </row>
    <row r="928" spans="1:2" x14ac:dyDescent="0.45">
      <c r="A928" s="3" t="s">
        <v>1209</v>
      </c>
      <c r="B928" s="9">
        <v>6</v>
      </c>
    </row>
    <row r="929" spans="1:2" x14ac:dyDescent="0.45">
      <c r="A929" s="3" t="s">
        <v>494</v>
      </c>
      <c r="B929" s="9">
        <v>5.9</v>
      </c>
    </row>
    <row r="930" spans="1:2" x14ac:dyDescent="0.45">
      <c r="A930" s="3" t="s">
        <v>2345</v>
      </c>
      <c r="B930" s="9">
        <v>6.6</v>
      </c>
    </row>
    <row r="931" spans="1:2" x14ac:dyDescent="0.45">
      <c r="A931" s="3" t="s">
        <v>4217</v>
      </c>
      <c r="B931" s="9">
        <v>6.1</v>
      </c>
    </row>
    <row r="932" spans="1:2" x14ac:dyDescent="0.45">
      <c r="A932" s="3" t="s">
        <v>3094</v>
      </c>
      <c r="B932" s="9">
        <v>7.5</v>
      </c>
    </row>
    <row r="933" spans="1:2" x14ac:dyDescent="0.45">
      <c r="A933" s="3" t="s">
        <v>6180</v>
      </c>
      <c r="B933" s="9">
        <v>7.4</v>
      </c>
    </row>
    <row r="934" spans="1:2" x14ac:dyDescent="0.45">
      <c r="A934" s="3" t="s">
        <v>4734</v>
      </c>
      <c r="B934" s="9">
        <v>4.9000000000000004</v>
      </c>
    </row>
    <row r="935" spans="1:2" x14ac:dyDescent="0.45">
      <c r="A935" s="3" t="s">
        <v>5985</v>
      </c>
      <c r="B935" s="9">
        <v>6.2</v>
      </c>
    </row>
    <row r="936" spans="1:2" x14ac:dyDescent="0.45">
      <c r="A936" s="3" t="s">
        <v>5801</v>
      </c>
      <c r="B936" s="9">
        <v>6.1</v>
      </c>
    </row>
    <row r="937" spans="1:2" x14ac:dyDescent="0.45">
      <c r="A937" s="3" t="s">
        <v>2769</v>
      </c>
      <c r="B937" s="9">
        <v>5.95</v>
      </c>
    </row>
    <row r="938" spans="1:2" x14ac:dyDescent="0.45">
      <c r="A938" s="3" t="s">
        <v>1078</v>
      </c>
      <c r="B938" s="9">
        <v>6.4</v>
      </c>
    </row>
    <row r="939" spans="1:2" x14ac:dyDescent="0.45">
      <c r="A939" s="3" t="s">
        <v>4425</v>
      </c>
      <c r="B939" s="9">
        <v>7.1</v>
      </c>
    </row>
    <row r="940" spans="1:2" x14ac:dyDescent="0.45">
      <c r="A940" s="3" t="s">
        <v>147</v>
      </c>
      <c r="B940" s="9">
        <v>6.9166666666666652</v>
      </c>
    </row>
    <row r="941" spans="1:2" x14ac:dyDescent="0.45">
      <c r="A941" s="3" t="s">
        <v>3755</v>
      </c>
      <c r="B941" s="9">
        <v>6.2</v>
      </c>
    </row>
    <row r="942" spans="1:2" x14ac:dyDescent="0.45">
      <c r="A942" s="3" t="s">
        <v>5664</v>
      </c>
      <c r="B942" s="9">
        <v>6.7</v>
      </c>
    </row>
    <row r="943" spans="1:2" x14ac:dyDescent="0.45">
      <c r="A943" s="3" t="s">
        <v>6147</v>
      </c>
      <c r="B943" s="9">
        <v>7</v>
      </c>
    </row>
    <row r="944" spans="1:2" x14ac:dyDescent="0.45">
      <c r="A944" s="3" t="s">
        <v>1253</v>
      </c>
      <c r="B944" s="9">
        <v>6.8</v>
      </c>
    </row>
    <row r="945" spans="1:2" x14ac:dyDescent="0.45">
      <c r="A945" s="3" t="s">
        <v>5606</v>
      </c>
      <c r="B945" s="9">
        <v>7</v>
      </c>
    </row>
    <row r="946" spans="1:2" x14ac:dyDescent="0.45">
      <c r="A946" s="3" t="s">
        <v>4124</v>
      </c>
      <c r="B946" s="9">
        <v>7.5</v>
      </c>
    </row>
    <row r="947" spans="1:2" x14ac:dyDescent="0.45">
      <c r="A947" s="3" t="s">
        <v>2500</v>
      </c>
      <c r="B947" s="9">
        <v>6.9874999999999998</v>
      </c>
    </row>
    <row r="948" spans="1:2" x14ac:dyDescent="0.45">
      <c r="A948" s="3" t="s">
        <v>2835</v>
      </c>
      <c r="B948" s="9">
        <v>7.3</v>
      </c>
    </row>
    <row r="949" spans="1:2" x14ac:dyDescent="0.45">
      <c r="A949" s="3" t="s">
        <v>5674</v>
      </c>
      <c r="B949" s="9">
        <v>6.6</v>
      </c>
    </row>
    <row r="950" spans="1:2" x14ac:dyDescent="0.45">
      <c r="A950" s="3" t="s">
        <v>648</v>
      </c>
      <c r="B950" s="9">
        <v>5.2</v>
      </c>
    </row>
    <row r="951" spans="1:2" x14ac:dyDescent="0.45">
      <c r="A951" s="3" t="s">
        <v>1229</v>
      </c>
      <c r="B951" s="9">
        <v>6.55</v>
      </c>
    </row>
    <row r="952" spans="1:2" x14ac:dyDescent="0.45">
      <c r="A952" s="3" t="s">
        <v>4509</v>
      </c>
      <c r="B952" s="9">
        <v>7.4</v>
      </c>
    </row>
    <row r="953" spans="1:2" x14ac:dyDescent="0.45">
      <c r="A953" s="3" t="s">
        <v>2323</v>
      </c>
      <c r="B953" s="9">
        <v>7.25</v>
      </c>
    </row>
    <row r="954" spans="1:2" x14ac:dyDescent="0.45">
      <c r="A954" s="3" t="s">
        <v>323</v>
      </c>
      <c r="B954" s="9">
        <v>5.9499999999999993</v>
      </c>
    </row>
    <row r="955" spans="1:2" x14ac:dyDescent="0.45">
      <c r="A955" s="3" t="s">
        <v>2722</v>
      </c>
      <c r="B955" s="9">
        <v>7.2</v>
      </c>
    </row>
    <row r="956" spans="1:2" x14ac:dyDescent="0.45">
      <c r="A956" s="3" t="s">
        <v>109</v>
      </c>
      <c r="B956" s="9">
        <v>8.3000000000000007</v>
      </c>
    </row>
    <row r="957" spans="1:2" x14ac:dyDescent="0.45">
      <c r="A957" s="3" t="s">
        <v>4517</v>
      </c>
      <c r="B957" s="9">
        <v>6.1</v>
      </c>
    </row>
    <row r="958" spans="1:2" x14ac:dyDescent="0.45">
      <c r="A958" s="3" t="s">
        <v>548</v>
      </c>
      <c r="B958" s="9">
        <v>7</v>
      </c>
    </row>
    <row r="959" spans="1:2" x14ac:dyDescent="0.45">
      <c r="A959" s="3" t="s">
        <v>5888</v>
      </c>
      <c r="B959" s="9">
        <v>6.3</v>
      </c>
    </row>
    <row r="960" spans="1:2" x14ac:dyDescent="0.45">
      <c r="A960" s="3" t="s">
        <v>4238</v>
      </c>
      <c r="B960" s="9">
        <v>8.3000000000000007</v>
      </c>
    </row>
    <row r="961" spans="1:2" x14ac:dyDescent="0.45">
      <c r="A961" s="3" t="s">
        <v>4571</v>
      </c>
      <c r="B961" s="9">
        <v>5.9</v>
      </c>
    </row>
    <row r="962" spans="1:2" x14ac:dyDescent="0.45">
      <c r="A962" s="3" t="s">
        <v>347</v>
      </c>
      <c r="B962" s="9">
        <v>6.5999999999999988</v>
      </c>
    </row>
    <row r="963" spans="1:2" x14ac:dyDescent="0.45">
      <c r="A963" s="3" t="s">
        <v>904</v>
      </c>
      <c r="B963" s="9">
        <v>5.5</v>
      </c>
    </row>
    <row r="964" spans="1:2" x14ac:dyDescent="0.45">
      <c r="A964" s="3" t="s">
        <v>5561</v>
      </c>
      <c r="B964" s="9">
        <v>6.7</v>
      </c>
    </row>
    <row r="965" spans="1:2" x14ac:dyDescent="0.45">
      <c r="A965" s="3" t="s">
        <v>5518</v>
      </c>
      <c r="B965" s="9">
        <v>5.3</v>
      </c>
    </row>
    <row r="966" spans="1:2" x14ac:dyDescent="0.45">
      <c r="A966" s="3" t="s">
        <v>5824</v>
      </c>
      <c r="B966" s="9">
        <v>5.7</v>
      </c>
    </row>
    <row r="967" spans="1:2" x14ac:dyDescent="0.45">
      <c r="A967" s="3" t="s">
        <v>2628</v>
      </c>
      <c r="B967" s="9">
        <v>6.7666666666666657</v>
      </c>
    </row>
    <row r="968" spans="1:2" x14ac:dyDescent="0.45">
      <c r="A968" s="3" t="s">
        <v>2512</v>
      </c>
      <c r="B968" s="9">
        <v>6</v>
      </c>
    </row>
    <row r="969" spans="1:2" x14ac:dyDescent="0.45">
      <c r="A969" s="3" t="s">
        <v>2833</v>
      </c>
      <c r="B969" s="9">
        <v>6</v>
      </c>
    </row>
    <row r="970" spans="1:2" x14ac:dyDescent="0.45">
      <c r="A970" s="3" t="s">
        <v>5330</v>
      </c>
      <c r="B970" s="9">
        <v>7.1</v>
      </c>
    </row>
    <row r="971" spans="1:2" x14ac:dyDescent="0.45">
      <c r="A971" s="3" t="s">
        <v>2741</v>
      </c>
      <c r="B971" s="9">
        <v>6.7</v>
      </c>
    </row>
    <row r="972" spans="1:2" x14ac:dyDescent="0.45">
      <c r="A972" s="3" t="s">
        <v>6030</v>
      </c>
      <c r="B972" s="9">
        <v>7.7</v>
      </c>
    </row>
    <row r="973" spans="1:2" x14ac:dyDescent="0.45">
      <c r="A973" s="3" t="s">
        <v>6028</v>
      </c>
      <c r="B973" s="9">
        <v>6.2</v>
      </c>
    </row>
    <row r="974" spans="1:2" x14ac:dyDescent="0.45">
      <c r="A974" s="3" t="s">
        <v>4036</v>
      </c>
      <c r="B974" s="9">
        <v>7.15</v>
      </c>
    </row>
    <row r="975" spans="1:2" x14ac:dyDescent="0.45">
      <c r="A975" s="3" t="s">
        <v>4616</v>
      </c>
      <c r="B975" s="9">
        <v>6.7</v>
      </c>
    </row>
    <row r="976" spans="1:2" x14ac:dyDescent="0.45">
      <c r="A976" s="3" t="s">
        <v>5420</v>
      </c>
      <c r="B976" s="9">
        <v>5.2</v>
      </c>
    </row>
    <row r="977" spans="1:2" x14ac:dyDescent="0.45">
      <c r="A977" s="3" t="s">
        <v>379</v>
      </c>
      <c r="B977" s="9">
        <v>6.6666666666666652</v>
      </c>
    </row>
    <row r="978" spans="1:2" x14ac:dyDescent="0.45">
      <c r="A978" s="3" t="s">
        <v>678</v>
      </c>
      <c r="B978" s="9">
        <v>6.625</v>
      </c>
    </row>
    <row r="979" spans="1:2" x14ac:dyDescent="0.45">
      <c r="A979" s="3" t="s">
        <v>5439</v>
      </c>
      <c r="B979" s="9">
        <v>7.6</v>
      </c>
    </row>
    <row r="980" spans="1:2" x14ac:dyDescent="0.45">
      <c r="A980" s="3" t="s">
        <v>4643</v>
      </c>
      <c r="B980" s="9">
        <v>7</v>
      </c>
    </row>
    <row r="981" spans="1:2" x14ac:dyDescent="0.45">
      <c r="A981" s="3" t="s">
        <v>6048</v>
      </c>
      <c r="B981" s="9">
        <v>6.9</v>
      </c>
    </row>
    <row r="982" spans="1:2" x14ac:dyDescent="0.45">
      <c r="A982" s="3" t="s">
        <v>5707</v>
      </c>
      <c r="B982" s="9">
        <v>6.7</v>
      </c>
    </row>
    <row r="983" spans="1:2" x14ac:dyDescent="0.45">
      <c r="A983" s="3" t="s">
        <v>5765</v>
      </c>
      <c r="B983" s="9">
        <v>6.7</v>
      </c>
    </row>
    <row r="984" spans="1:2" x14ac:dyDescent="0.45">
      <c r="A984" s="3" t="s">
        <v>1920</v>
      </c>
      <c r="B984" s="9">
        <v>5</v>
      </c>
    </row>
    <row r="985" spans="1:2" x14ac:dyDescent="0.45">
      <c r="A985" s="3" t="s">
        <v>2317</v>
      </c>
      <c r="B985" s="9">
        <v>5.85</v>
      </c>
    </row>
    <row r="986" spans="1:2" x14ac:dyDescent="0.45">
      <c r="A986" s="3" t="s">
        <v>4996</v>
      </c>
      <c r="B986" s="9">
        <v>6.8</v>
      </c>
    </row>
    <row r="987" spans="1:2" x14ac:dyDescent="0.45">
      <c r="A987" s="3" t="s">
        <v>2446</v>
      </c>
      <c r="B987" s="9">
        <v>6</v>
      </c>
    </row>
    <row r="988" spans="1:2" x14ac:dyDescent="0.45">
      <c r="A988" s="3" t="s">
        <v>6141</v>
      </c>
      <c r="B988" s="9">
        <v>6.7</v>
      </c>
    </row>
    <row r="989" spans="1:2" x14ac:dyDescent="0.45">
      <c r="A989" s="3" t="s">
        <v>4957</v>
      </c>
      <c r="B989" s="9">
        <v>7.5</v>
      </c>
    </row>
    <row r="990" spans="1:2" x14ac:dyDescent="0.45">
      <c r="A990" s="3" t="s">
        <v>307</v>
      </c>
      <c r="B990" s="9">
        <v>6.0444444444444452</v>
      </c>
    </row>
    <row r="991" spans="1:2" x14ac:dyDescent="0.45">
      <c r="A991" s="3" t="s">
        <v>3590</v>
      </c>
      <c r="B991" s="9">
        <v>4.9000000000000004</v>
      </c>
    </row>
    <row r="992" spans="1:2" x14ac:dyDescent="0.45">
      <c r="A992" s="3" t="s">
        <v>5742</v>
      </c>
      <c r="B992" s="9">
        <v>5.8</v>
      </c>
    </row>
    <row r="993" spans="1:2" x14ac:dyDescent="0.45">
      <c r="A993" s="3" t="s">
        <v>5700</v>
      </c>
      <c r="B993" s="9">
        <v>7.3</v>
      </c>
    </row>
    <row r="994" spans="1:2" x14ac:dyDescent="0.45">
      <c r="A994" s="3" t="s">
        <v>6121</v>
      </c>
      <c r="B994" s="9">
        <v>8.5</v>
      </c>
    </row>
    <row r="995" spans="1:2" x14ac:dyDescent="0.45">
      <c r="A995" s="3" t="s">
        <v>2249</v>
      </c>
      <c r="B995" s="9">
        <v>6.125</v>
      </c>
    </row>
    <row r="996" spans="1:2" x14ac:dyDescent="0.45">
      <c r="A996" s="3" t="s">
        <v>5212</v>
      </c>
      <c r="B996" s="9">
        <v>5.9</v>
      </c>
    </row>
    <row r="997" spans="1:2" x14ac:dyDescent="0.45">
      <c r="A997" s="3" t="s">
        <v>1170</v>
      </c>
      <c r="B997" s="9">
        <v>6.4</v>
      </c>
    </row>
    <row r="998" spans="1:2" x14ac:dyDescent="0.45">
      <c r="A998" s="3" t="s">
        <v>3586</v>
      </c>
      <c r="B998" s="9">
        <v>7</v>
      </c>
    </row>
    <row r="999" spans="1:2" x14ac:dyDescent="0.45">
      <c r="A999" s="3" t="s">
        <v>2265</v>
      </c>
      <c r="B999" s="9">
        <v>4.4000000000000004</v>
      </c>
    </row>
    <row r="1000" spans="1:2" x14ac:dyDescent="0.45">
      <c r="A1000" s="3" t="s">
        <v>4757</v>
      </c>
      <c r="B1000" s="9">
        <v>6.2</v>
      </c>
    </row>
    <row r="1001" spans="1:2" x14ac:dyDescent="0.45">
      <c r="A1001" s="3" t="s">
        <v>43</v>
      </c>
      <c r="B1001" s="9">
        <v>7.2285714285714286</v>
      </c>
    </row>
    <row r="1002" spans="1:2" x14ac:dyDescent="0.45">
      <c r="A1002" s="3" t="s">
        <v>1339</v>
      </c>
      <c r="B1002" s="9">
        <v>5.4</v>
      </c>
    </row>
    <row r="1003" spans="1:2" x14ac:dyDescent="0.45">
      <c r="A1003" s="3" t="s">
        <v>5855</v>
      </c>
      <c r="B1003" s="9">
        <v>7.2</v>
      </c>
    </row>
    <row r="1004" spans="1:2" x14ac:dyDescent="0.45">
      <c r="A1004" s="3" t="s">
        <v>4861</v>
      </c>
      <c r="B1004" s="9">
        <v>6</v>
      </c>
    </row>
    <row r="1005" spans="1:2" x14ac:dyDescent="0.45">
      <c r="A1005" s="3" t="s">
        <v>62</v>
      </c>
      <c r="B1005" s="9">
        <v>7.1333333333333329</v>
      </c>
    </row>
    <row r="1006" spans="1:2" x14ac:dyDescent="0.45">
      <c r="A1006" s="3" t="s">
        <v>4423</v>
      </c>
      <c r="B1006" s="9">
        <v>7.45</v>
      </c>
    </row>
    <row r="1007" spans="1:2" x14ac:dyDescent="0.45">
      <c r="A1007" s="3" t="s">
        <v>3180</v>
      </c>
      <c r="B1007" s="9">
        <v>4.0999999999999996</v>
      </c>
    </row>
    <row r="1008" spans="1:2" x14ac:dyDescent="0.45">
      <c r="A1008" s="3" t="s">
        <v>4620</v>
      </c>
      <c r="B1008" s="9">
        <v>6.1</v>
      </c>
    </row>
    <row r="1009" spans="1:2" x14ac:dyDescent="0.45">
      <c r="A1009" s="3" t="s">
        <v>4542</v>
      </c>
      <c r="B1009" s="9">
        <v>5.8</v>
      </c>
    </row>
    <row r="1010" spans="1:2" x14ac:dyDescent="0.45">
      <c r="A1010" s="3" t="s">
        <v>6084</v>
      </c>
      <c r="B1010" s="9">
        <v>6.5</v>
      </c>
    </row>
    <row r="1011" spans="1:2" x14ac:dyDescent="0.45">
      <c r="A1011" s="3" t="s">
        <v>5652</v>
      </c>
      <c r="B1011" s="9">
        <v>6.9</v>
      </c>
    </row>
    <row r="1012" spans="1:2" x14ac:dyDescent="0.45">
      <c r="A1012" s="3" t="s">
        <v>6007</v>
      </c>
      <c r="B1012" s="9">
        <v>8.4</v>
      </c>
    </row>
    <row r="1013" spans="1:2" x14ac:dyDescent="0.45">
      <c r="A1013" s="3" t="s">
        <v>2132</v>
      </c>
      <c r="B1013" s="9">
        <v>5.2</v>
      </c>
    </row>
    <row r="1014" spans="1:2" x14ac:dyDescent="0.45">
      <c r="A1014" s="3" t="s">
        <v>132</v>
      </c>
      <c r="B1014" s="9">
        <v>7.2</v>
      </c>
    </row>
    <row r="1015" spans="1:2" x14ac:dyDescent="0.45">
      <c r="A1015" s="3" t="s">
        <v>4229</v>
      </c>
      <c r="B1015" s="9">
        <v>5.1999999999999993</v>
      </c>
    </row>
    <row r="1016" spans="1:2" x14ac:dyDescent="0.45">
      <c r="A1016" s="3" t="s">
        <v>4246</v>
      </c>
      <c r="B1016" s="9">
        <v>5.8</v>
      </c>
    </row>
    <row r="1017" spans="1:2" x14ac:dyDescent="0.45">
      <c r="A1017" s="3" t="s">
        <v>607</v>
      </c>
      <c r="B1017" s="9">
        <v>6.666666666666667</v>
      </c>
    </row>
    <row r="1018" spans="1:2" x14ac:dyDescent="0.45">
      <c r="A1018" s="3" t="s">
        <v>3083</v>
      </c>
      <c r="B1018" s="9">
        <v>5.6</v>
      </c>
    </row>
    <row r="1019" spans="1:2" x14ac:dyDescent="0.45">
      <c r="A1019" s="3" t="s">
        <v>4292</v>
      </c>
      <c r="B1019" s="9">
        <v>7.8</v>
      </c>
    </row>
    <row r="1020" spans="1:2" x14ac:dyDescent="0.45">
      <c r="A1020" s="3" t="s">
        <v>5712</v>
      </c>
      <c r="B1020" s="9">
        <v>6.3</v>
      </c>
    </row>
    <row r="1021" spans="1:2" x14ac:dyDescent="0.45">
      <c r="A1021" s="3" t="s">
        <v>4023</v>
      </c>
      <c r="B1021" s="9">
        <v>6</v>
      </c>
    </row>
    <row r="1022" spans="1:2" x14ac:dyDescent="0.45">
      <c r="A1022" s="3" t="s">
        <v>3525</v>
      </c>
      <c r="B1022" s="9">
        <v>6</v>
      </c>
    </row>
    <row r="1023" spans="1:2" x14ac:dyDescent="0.45">
      <c r="A1023" s="3" t="s">
        <v>1515</v>
      </c>
      <c r="B1023" s="9">
        <v>5.5600000000000005</v>
      </c>
    </row>
    <row r="1024" spans="1:2" x14ac:dyDescent="0.45">
      <c r="A1024" s="3" t="s">
        <v>394</v>
      </c>
      <c r="B1024" s="9">
        <v>7.6999999999999993</v>
      </c>
    </row>
    <row r="1025" spans="1:2" x14ac:dyDescent="0.45">
      <c r="A1025" s="3" t="s">
        <v>2036</v>
      </c>
      <c r="B1025" s="9">
        <v>6.85</v>
      </c>
    </row>
    <row r="1026" spans="1:2" x14ac:dyDescent="0.45">
      <c r="A1026" s="3" t="s">
        <v>4048</v>
      </c>
      <c r="B1026" s="9">
        <v>5.0999999999999996</v>
      </c>
    </row>
    <row r="1027" spans="1:2" x14ac:dyDescent="0.45">
      <c r="A1027" s="3" t="s">
        <v>4087</v>
      </c>
      <c r="B1027" s="9">
        <v>7</v>
      </c>
    </row>
    <row r="1028" spans="1:2" x14ac:dyDescent="0.45">
      <c r="A1028" s="3" t="s">
        <v>3629</v>
      </c>
      <c r="B1028" s="9">
        <v>5.7</v>
      </c>
    </row>
    <row r="1029" spans="1:2" x14ac:dyDescent="0.45">
      <c r="A1029" s="3" t="s">
        <v>4772</v>
      </c>
      <c r="B1029" s="9">
        <v>6.9</v>
      </c>
    </row>
    <row r="1030" spans="1:2" x14ac:dyDescent="0.45">
      <c r="A1030" s="3" t="s">
        <v>5955</v>
      </c>
      <c r="B1030" s="9">
        <v>7.8</v>
      </c>
    </row>
    <row r="1031" spans="1:2" x14ac:dyDescent="0.45">
      <c r="A1031" s="3" t="s">
        <v>461</v>
      </c>
      <c r="B1031" s="9">
        <v>6.0500000000000007</v>
      </c>
    </row>
    <row r="1032" spans="1:2" x14ac:dyDescent="0.45">
      <c r="A1032" s="3" t="s">
        <v>5081</v>
      </c>
      <c r="B1032" s="9">
        <v>5.3</v>
      </c>
    </row>
    <row r="1033" spans="1:2" x14ac:dyDescent="0.45">
      <c r="A1033" s="3" t="s">
        <v>4985</v>
      </c>
      <c r="B1033" s="9">
        <v>5.6</v>
      </c>
    </row>
    <row r="1034" spans="1:2" x14ac:dyDescent="0.45">
      <c r="A1034" s="3" t="s">
        <v>702</v>
      </c>
      <c r="B1034" s="9">
        <v>6.3</v>
      </c>
    </row>
    <row r="1035" spans="1:2" x14ac:dyDescent="0.45">
      <c r="A1035" s="3" t="s">
        <v>5363</v>
      </c>
      <c r="B1035" s="9">
        <v>7</v>
      </c>
    </row>
    <row r="1036" spans="1:2" x14ac:dyDescent="0.45">
      <c r="A1036" s="3" t="s">
        <v>831</v>
      </c>
      <c r="B1036" s="9">
        <v>7.333333333333333</v>
      </c>
    </row>
    <row r="1037" spans="1:2" x14ac:dyDescent="0.45">
      <c r="A1037" s="3" t="s">
        <v>107</v>
      </c>
      <c r="B1037" s="9">
        <v>6.5500000000000007</v>
      </c>
    </row>
    <row r="1038" spans="1:2" x14ac:dyDescent="0.45">
      <c r="A1038" s="3" t="s">
        <v>5105</v>
      </c>
      <c r="B1038" s="9">
        <v>7.1</v>
      </c>
    </row>
    <row r="1039" spans="1:2" x14ac:dyDescent="0.45">
      <c r="A1039" s="3" t="s">
        <v>4801</v>
      </c>
      <c r="B1039" s="9">
        <v>5.6</v>
      </c>
    </row>
    <row r="1040" spans="1:2" x14ac:dyDescent="0.45">
      <c r="A1040" s="3" t="s">
        <v>4066</v>
      </c>
      <c r="B1040" s="9">
        <v>7.6</v>
      </c>
    </row>
    <row r="1041" spans="1:2" x14ac:dyDescent="0.45">
      <c r="A1041" s="3" t="s">
        <v>161</v>
      </c>
      <c r="B1041" s="9">
        <v>7.6749999999999998</v>
      </c>
    </row>
    <row r="1042" spans="1:2" x14ac:dyDescent="0.45">
      <c r="A1042" s="3" t="s">
        <v>4005</v>
      </c>
      <c r="B1042" s="9">
        <v>5.0999999999999996</v>
      </c>
    </row>
    <row r="1043" spans="1:2" x14ac:dyDescent="0.45">
      <c r="A1043" s="3" t="s">
        <v>4817</v>
      </c>
      <c r="B1043" s="9">
        <v>7.6</v>
      </c>
    </row>
    <row r="1044" spans="1:2" x14ac:dyDescent="0.45">
      <c r="A1044" s="3" t="s">
        <v>4076</v>
      </c>
      <c r="B1044" s="9">
        <v>5.6</v>
      </c>
    </row>
    <row r="1045" spans="1:2" x14ac:dyDescent="0.45">
      <c r="A1045" s="3" t="s">
        <v>3240</v>
      </c>
      <c r="B1045" s="9">
        <v>5.0999999999999996</v>
      </c>
    </row>
    <row r="1046" spans="1:2" x14ac:dyDescent="0.45">
      <c r="A1046" s="3" t="s">
        <v>4805</v>
      </c>
      <c r="B1046" s="9">
        <v>5.2</v>
      </c>
    </row>
    <row r="1047" spans="1:2" x14ac:dyDescent="0.45">
      <c r="A1047" s="3" t="s">
        <v>1958</v>
      </c>
      <c r="B1047" s="9">
        <v>5.6999999999999993</v>
      </c>
    </row>
    <row r="1048" spans="1:2" x14ac:dyDescent="0.45">
      <c r="A1048" s="3" t="s">
        <v>4925</v>
      </c>
      <c r="B1048" s="9">
        <v>4</v>
      </c>
    </row>
    <row r="1049" spans="1:2" x14ac:dyDescent="0.45">
      <c r="A1049" s="3" t="s">
        <v>3774</v>
      </c>
      <c r="B1049" s="9">
        <v>6</v>
      </c>
    </row>
    <row r="1050" spans="1:2" x14ac:dyDescent="0.45">
      <c r="A1050" s="3" t="s">
        <v>5936</v>
      </c>
      <c r="B1050" s="9">
        <v>6.9</v>
      </c>
    </row>
    <row r="1051" spans="1:2" x14ac:dyDescent="0.45">
      <c r="A1051" s="3" t="s">
        <v>5068</v>
      </c>
      <c r="B1051" s="9">
        <v>5.5</v>
      </c>
    </row>
    <row r="1052" spans="1:2" x14ac:dyDescent="0.45">
      <c r="A1052" s="3" t="s">
        <v>193</v>
      </c>
      <c r="B1052" s="9">
        <v>7.2666666666666666</v>
      </c>
    </row>
    <row r="1053" spans="1:2" x14ac:dyDescent="0.45">
      <c r="A1053" s="3" t="s">
        <v>3964</v>
      </c>
      <c r="B1053" s="9">
        <v>6.8</v>
      </c>
    </row>
    <row r="1054" spans="1:2" x14ac:dyDescent="0.45">
      <c r="A1054" s="3" t="s">
        <v>3608</v>
      </c>
      <c r="B1054" s="9">
        <v>6.7</v>
      </c>
    </row>
    <row r="1055" spans="1:2" x14ac:dyDescent="0.45">
      <c r="A1055" s="3" t="s">
        <v>1721</v>
      </c>
      <c r="B1055" s="9">
        <v>6.6</v>
      </c>
    </row>
    <row r="1056" spans="1:2" x14ac:dyDescent="0.45">
      <c r="A1056" s="3" t="s">
        <v>3733</v>
      </c>
      <c r="B1056" s="9">
        <v>6.7</v>
      </c>
    </row>
    <row r="1057" spans="1:2" x14ac:dyDescent="0.45">
      <c r="A1057" s="3" t="s">
        <v>231</v>
      </c>
      <c r="B1057" s="9">
        <v>7.65</v>
      </c>
    </row>
    <row r="1058" spans="1:2" x14ac:dyDescent="0.45">
      <c r="A1058" s="3" t="s">
        <v>4825</v>
      </c>
      <c r="B1058" s="9">
        <v>5.9</v>
      </c>
    </row>
    <row r="1059" spans="1:2" x14ac:dyDescent="0.45">
      <c r="A1059" s="3" t="s">
        <v>5175</v>
      </c>
      <c r="B1059" s="9">
        <v>5</v>
      </c>
    </row>
    <row r="1060" spans="1:2" x14ac:dyDescent="0.45">
      <c r="A1060" s="3" t="s">
        <v>6110</v>
      </c>
      <c r="B1060" s="9">
        <v>7.2</v>
      </c>
    </row>
    <row r="1061" spans="1:2" x14ac:dyDescent="0.45">
      <c r="A1061" s="3" t="s">
        <v>4979</v>
      </c>
      <c r="B1061" s="9">
        <v>7.3</v>
      </c>
    </row>
    <row r="1062" spans="1:2" x14ac:dyDescent="0.45">
      <c r="A1062" s="3" t="s">
        <v>5639</v>
      </c>
      <c r="B1062" s="9">
        <v>6.1</v>
      </c>
    </row>
    <row r="1063" spans="1:2" x14ac:dyDescent="0.45">
      <c r="A1063" s="3" t="s">
        <v>112</v>
      </c>
      <c r="B1063" s="9">
        <v>6.083333333333333</v>
      </c>
    </row>
    <row r="1064" spans="1:2" x14ac:dyDescent="0.45">
      <c r="A1064" s="3" t="s">
        <v>4763</v>
      </c>
      <c r="B1064" s="9">
        <v>4.2</v>
      </c>
    </row>
    <row r="1065" spans="1:2" x14ac:dyDescent="0.45">
      <c r="A1065" s="3" t="s">
        <v>3277</v>
      </c>
      <c r="B1065" s="9">
        <v>7.6333333333333329</v>
      </c>
    </row>
    <row r="1066" spans="1:2" x14ac:dyDescent="0.45">
      <c r="A1066" s="3" t="s">
        <v>1095</v>
      </c>
      <c r="B1066" s="9">
        <v>7.7666666666666657</v>
      </c>
    </row>
    <row r="1067" spans="1:2" x14ac:dyDescent="0.45">
      <c r="A1067" s="3" t="s">
        <v>4686</v>
      </c>
      <c r="B1067" s="9">
        <v>6.2</v>
      </c>
    </row>
    <row r="1068" spans="1:2" x14ac:dyDescent="0.45">
      <c r="A1068" s="3" t="s">
        <v>6127</v>
      </c>
      <c r="B1068" s="9">
        <v>5.5</v>
      </c>
    </row>
    <row r="1069" spans="1:2" x14ac:dyDescent="0.45">
      <c r="A1069" s="3" t="s">
        <v>3414</v>
      </c>
      <c r="B1069" s="9">
        <v>5.9</v>
      </c>
    </row>
    <row r="1070" spans="1:2" x14ac:dyDescent="0.45">
      <c r="A1070" s="3" t="s">
        <v>2950</v>
      </c>
      <c r="B1070" s="9">
        <v>6.8</v>
      </c>
    </row>
    <row r="1071" spans="1:2" x14ac:dyDescent="0.45">
      <c r="A1071" s="3" t="s">
        <v>2252</v>
      </c>
      <c r="B1071" s="9">
        <v>4.0999999999999996</v>
      </c>
    </row>
    <row r="1072" spans="1:2" x14ac:dyDescent="0.45">
      <c r="A1072" s="3" t="s">
        <v>4919</v>
      </c>
      <c r="B1072" s="9">
        <v>6.8</v>
      </c>
    </row>
    <row r="1073" spans="1:2" x14ac:dyDescent="0.45">
      <c r="A1073" s="3" t="s">
        <v>249</v>
      </c>
      <c r="B1073" s="9">
        <v>6.3199999999999994</v>
      </c>
    </row>
    <row r="1074" spans="1:2" x14ac:dyDescent="0.45">
      <c r="A1074" s="3" t="s">
        <v>97</v>
      </c>
      <c r="B1074" s="9">
        <v>6.6166666666666671</v>
      </c>
    </row>
    <row r="1075" spans="1:2" x14ac:dyDescent="0.45">
      <c r="A1075" s="3" t="s">
        <v>1190</v>
      </c>
      <c r="B1075" s="9">
        <v>5.9</v>
      </c>
    </row>
    <row r="1076" spans="1:2" x14ac:dyDescent="0.45">
      <c r="A1076" s="3" t="s">
        <v>4091</v>
      </c>
      <c r="B1076" s="9">
        <v>5.3</v>
      </c>
    </row>
    <row r="1077" spans="1:2" x14ac:dyDescent="0.45">
      <c r="A1077" s="3" t="s">
        <v>2005</v>
      </c>
      <c r="B1077" s="9">
        <v>6.8</v>
      </c>
    </row>
    <row r="1078" spans="1:2" x14ac:dyDescent="0.45">
      <c r="A1078" s="3" t="s">
        <v>4701</v>
      </c>
      <c r="B1078" s="9">
        <v>6.7</v>
      </c>
    </row>
    <row r="1079" spans="1:2" x14ac:dyDescent="0.45">
      <c r="A1079" s="3" t="s">
        <v>4852</v>
      </c>
      <c r="B1079" s="9">
        <v>6.4</v>
      </c>
    </row>
    <row r="1080" spans="1:2" x14ac:dyDescent="0.45">
      <c r="A1080" s="3" t="s">
        <v>2989</v>
      </c>
      <c r="B1080" s="9">
        <v>6</v>
      </c>
    </row>
    <row r="1081" spans="1:2" x14ac:dyDescent="0.45">
      <c r="A1081" s="3" t="s">
        <v>5241</v>
      </c>
      <c r="B1081" s="9">
        <v>7.1</v>
      </c>
    </row>
    <row r="1082" spans="1:2" x14ac:dyDescent="0.45">
      <c r="A1082" s="3" t="s">
        <v>5583</v>
      </c>
      <c r="B1082" s="9">
        <v>5.7</v>
      </c>
    </row>
    <row r="1083" spans="1:2" x14ac:dyDescent="0.45">
      <c r="A1083" s="3" t="s">
        <v>3260</v>
      </c>
      <c r="B1083" s="9">
        <v>5.6</v>
      </c>
    </row>
    <row r="1084" spans="1:2" x14ac:dyDescent="0.45">
      <c r="A1084" s="3" t="s">
        <v>3953</v>
      </c>
      <c r="B1084" s="9">
        <v>6.2</v>
      </c>
    </row>
    <row r="1085" spans="1:2" x14ac:dyDescent="0.45">
      <c r="A1085" s="3" t="s">
        <v>3649</v>
      </c>
      <c r="B1085" s="9">
        <v>6.3</v>
      </c>
    </row>
    <row r="1086" spans="1:2" x14ac:dyDescent="0.45">
      <c r="A1086" s="3" t="s">
        <v>5412</v>
      </c>
      <c r="B1086" s="9">
        <v>6</v>
      </c>
    </row>
    <row r="1087" spans="1:2" x14ac:dyDescent="0.45">
      <c r="A1087" s="3" t="s">
        <v>3748</v>
      </c>
      <c r="B1087" s="9">
        <v>7.4000000000000012</v>
      </c>
    </row>
    <row r="1088" spans="1:2" x14ac:dyDescent="0.45">
      <c r="A1088" s="3" t="s">
        <v>5612</v>
      </c>
      <c r="B1088" s="9">
        <v>5.0999999999999996</v>
      </c>
    </row>
    <row r="1089" spans="1:2" x14ac:dyDescent="0.45">
      <c r="A1089" s="3" t="s">
        <v>3013</v>
      </c>
      <c r="B1089" s="9">
        <v>6.8666666666666671</v>
      </c>
    </row>
    <row r="1090" spans="1:2" x14ac:dyDescent="0.45">
      <c r="A1090" s="3" t="s">
        <v>3496</v>
      </c>
      <c r="B1090" s="9">
        <v>5</v>
      </c>
    </row>
    <row r="1091" spans="1:2" x14ac:dyDescent="0.45">
      <c r="A1091" s="3" t="s">
        <v>5516</v>
      </c>
      <c r="B1091" s="9">
        <v>5.9</v>
      </c>
    </row>
    <row r="1092" spans="1:2" x14ac:dyDescent="0.45">
      <c r="A1092" s="3" t="s">
        <v>1276</v>
      </c>
      <c r="B1092" s="9">
        <v>5.65</v>
      </c>
    </row>
    <row r="1093" spans="1:2" x14ac:dyDescent="0.45">
      <c r="A1093" s="3" t="s">
        <v>1234</v>
      </c>
      <c r="B1093" s="9">
        <v>5.9</v>
      </c>
    </row>
    <row r="1094" spans="1:2" x14ac:dyDescent="0.45">
      <c r="A1094" s="3" t="s">
        <v>554</v>
      </c>
      <c r="B1094" s="9">
        <v>7.083333333333333</v>
      </c>
    </row>
    <row r="1095" spans="1:2" x14ac:dyDescent="0.45">
      <c r="A1095" s="3" t="s">
        <v>4003</v>
      </c>
      <c r="B1095" s="9">
        <v>6.5</v>
      </c>
    </row>
    <row r="1096" spans="1:2" x14ac:dyDescent="0.45">
      <c r="A1096" s="3" t="s">
        <v>2691</v>
      </c>
      <c r="B1096" s="9">
        <v>6</v>
      </c>
    </row>
    <row r="1097" spans="1:2" x14ac:dyDescent="0.45">
      <c r="A1097" s="3" t="s">
        <v>5139</v>
      </c>
      <c r="B1097" s="9">
        <v>7.6</v>
      </c>
    </row>
    <row r="1098" spans="1:2" x14ac:dyDescent="0.45">
      <c r="A1098" s="3" t="s">
        <v>4693</v>
      </c>
      <c r="B1098" s="9">
        <v>5.5</v>
      </c>
    </row>
    <row r="1099" spans="1:2" x14ac:dyDescent="0.45">
      <c r="A1099" s="3" t="s">
        <v>1278</v>
      </c>
      <c r="B1099" s="9">
        <v>7.75</v>
      </c>
    </row>
    <row r="1100" spans="1:2" x14ac:dyDescent="0.45">
      <c r="A1100" s="3" t="s">
        <v>3532</v>
      </c>
      <c r="B1100" s="9">
        <v>6.3</v>
      </c>
    </row>
    <row r="1101" spans="1:2" x14ac:dyDescent="0.45">
      <c r="A1101" s="3" t="s">
        <v>4604</v>
      </c>
      <c r="B1101" s="9">
        <v>6.5</v>
      </c>
    </row>
    <row r="1102" spans="1:2" x14ac:dyDescent="0.45">
      <c r="A1102" s="3" t="s">
        <v>680</v>
      </c>
      <c r="B1102" s="9">
        <v>4.3</v>
      </c>
    </row>
    <row r="1103" spans="1:2" x14ac:dyDescent="0.45">
      <c r="A1103" s="3" t="s">
        <v>4235</v>
      </c>
      <c r="B1103" s="9">
        <v>6.1499999999999995</v>
      </c>
    </row>
    <row r="1104" spans="1:2" x14ac:dyDescent="0.45">
      <c r="A1104" s="3" t="s">
        <v>3027</v>
      </c>
      <c r="B1104" s="9">
        <v>6</v>
      </c>
    </row>
    <row r="1105" spans="1:2" x14ac:dyDescent="0.45">
      <c r="A1105" s="3" t="s">
        <v>2822</v>
      </c>
      <c r="B1105" s="9">
        <v>7.1</v>
      </c>
    </row>
    <row r="1106" spans="1:2" x14ac:dyDescent="0.45">
      <c r="A1106" s="3" t="s">
        <v>2450</v>
      </c>
      <c r="B1106" s="9">
        <v>5.65</v>
      </c>
    </row>
    <row r="1107" spans="1:2" x14ac:dyDescent="0.45">
      <c r="A1107" s="3" t="s">
        <v>6072</v>
      </c>
      <c r="B1107" s="9">
        <v>8.1</v>
      </c>
    </row>
    <row r="1108" spans="1:2" x14ac:dyDescent="0.45">
      <c r="A1108" s="3" t="s">
        <v>2459</v>
      </c>
      <c r="B1108" s="9">
        <v>5.65</v>
      </c>
    </row>
    <row r="1109" spans="1:2" x14ac:dyDescent="0.45">
      <c r="A1109" s="3" t="s">
        <v>4545</v>
      </c>
      <c r="B1109" s="9">
        <v>6.9</v>
      </c>
    </row>
    <row r="1110" spans="1:2" x14ac:dyDescent="0.45">
      <c r="A1110" s="3" t="s">
        <v>3460</v>
      </c>
      <c r="B1110" s="9">
        <v>6.5</v>
      </c>
    </row>
    <row r="1111" spans="1:2" x14ac:dyDescent="0.45">
      <c r="A1111" s="3" t="s">
        <v>2649</v>
      </c>
      <c r="B1111" s="9">
        <v>6.8</v>
      </c>
    </row>
    <row r="1112" spans="1:2" x14ac:dyDescent="0.45">
      <c r="A1112" s="3" t="s">
        <v>5209</v>
      </c>
      <c r="B1112" s="9">
        <v>4.9000000000000004</v>
      </c>
    </row>
    <row r="1113" spans="1:2" x14ac:dyDescent="0.45">
      <c r="A1113" s="3" t="s">
        <v>2421</v>
      </c>
      <c r="B1113" s="9">
        <v>5.9</v>
      </c>
    </row>
    <row r="1114" spans="1:2" x14ac:dyDescent="0.45">
      <c r="A1114" s="3" t="s">
        <v>5959</v>
      </c>
      <c r="B1114" s="9">
        <v>8.1</v>
      </c>
    </row>
    <row r="1115" spans="1:2" x14ac:dyDescent="0.45">
      <c r="A1115" s="3" t="s">
        <v>3024</v>
      </c>
      <c r="B1115" s="9">
        <v>6.4799999999999995</v>
      </c>
    </row>
    <row r="1116" spans="1:2" x14ac:dyDescent="0.45">
      <c r="A1116" s="3" t="s">
        <v>529</v>
      </c>
      <c r="B1116" s="9">
        <v>6.9249999999999998</v>
      </c>
    </row>
    <row r="1117" spans="1:2" x14ac:dyDescent="0.45">
      <c r="A1117" s="3" t="s">
        <v>3846</v>
      </c>
      <c r="B1117" s="9">
        <v>8</v>
      </c>
    </row>
    <row r="1118" spans="1:2" x14ac:dyDescent="0.45">
      <c r="A1118" s="3" t="s">
        <v>5279</v>
      </c>
      <c r="B1118" s="9">
        <v>7.2</v>
      </c>
    </row>
    <row r="1119" spans="1:2" x14ac:dyDescent="0.45">
      <c r="A1119" s="3" t="s">
        <v>6133</v>
      </c>
      <c r="B1119" s="9">
        <v>7.4</v>
      </c>
    </row>
    <row r="1120" spans="1:2" x14ac:dyDescent="0.45">
      <c r="A1120" s="3" t="s">
        <v>777</v>
      </c>
      <c r="B1120" s="9">
        <v>5.75</v>
      </c>
    </row>
    <row r="1121" spans="1:2" x14ac:dyDescent="0.45">
      <c r="A1121" s="3" t="s">
        <v>2888</v>
      </c>
      <c r="B1121" s="9">
        <v>6.4499999999999993</v>
      </c>
    </row>
    <row r="1122" spans="1:2" x14ac:dyDescent="0.45">
      <c r="A1122" s="3" t="s">
        <v>2609</v>
      </c>
      <c r="B1122" s="9">
        <v>6.3</v>
      </c>
    </row>
    <row r="1123" spans="1:2" x14ac:dyDescent="0.45">
      <c r="A1123" s="3" t="s">
        <v>1192</v>
      </c>
      <c r="B1123" s="9">
        <v>6.5250000000000004</v>
      </c>
    </row>
    <row r="1124" spans="1:2" x14ac:dyDescent="0.45">
      <c r="A1124" s="3" t="s">
        <v>1180</v>
      </c>
      <c r="B1124" s="9">
        <v>5.8</v>
      </c>
    </row>
    <row r="1125" spans="1:2" x14ac:dyDescent="0.45">
      <c r="A1125" s="3" t="s">
        <v>3299</v>
      </c>
      <c r="B1125" s="9">
        <v>4.5999999999999996</v>
      </c>
    </row>
    <row r="1126" spans="1:2" x14ac:dyDescent="0.45">
      <c r="A1126" s="3" t="s">
        <v>3491</v>
      </c>
      <c r="B1126" s="9">
        <v>7</v>
      </c>
    </row>
    <row r="1127" spans="1:2" x14ac:dyDescent="0.45">
      <c r="A1127" s="3" t="s">
        <v>6165</v>
      </c>
      <c r="B1127" s="9">
        <v>4.0999999999999996</v>
      </c>
    </row>
    <row r="1128" spans="1:2" x14ac:dyDescent="0.45">
      <c r="A1128" s="3" t="s">
        <v>5868</v>
      </c>
      <c r="B1128" s="9">
        <v>7</v>
      </c>
    </row>
    <row r="1129" spans="1:2" x14ac:dyDescent="0.45">
      <c r="A1129" s="3" t="s">
        <v>2807</v>
      </c>
      <c r="B1129" s="9">
        <v>4.8</v>
      </c>
    </row>
    <row r="1130" spans="1:2" x14ac:dyDescent="0.45">
      <c r="A1130" s="3" t="s">
        <v>5326</v>
      </c>
      <c r="B1130" s="9">
        <v>6.5</v>
      </c>
    </row>
    <row r="1131" spans="1:2" x14ac:dyDescent="0.45">
      <c r="A1131" s="3" t="s">
        <v>5168</v>
      </c>
      <c r="B1131" s="9">
        <v>6.5</v>
      </c>
    </row>
    <row r="1132" spans="1:2" x14ac:dyDescent="0.45">
      <c r="A1132" s="3" t="s">
        <v>1528</v>
      </c>
      <c r="B1132" s="9">
        <v>6.6</v>
      </c>
    </row>
    <row r="1133" spans="1:2" x14ac:dyDescent="0.45">
      <c r="A1133" s="3" t="s">
        <v>4330</v>
      </c>
      <c r="B1133" s="9">
        <v>6.9333333333333336</v>
      </c>
    </row>
    <row r="1134" spans="1:2" x14ac:dyDescent="0.45">
      <c r="A1134" s="3" t="s">
        <v>3572</v>
      </c>
      <c r="B1134" s="9">
        <v>7.3599999999999994</v>
      </c>
    </row>
    <row r="1135" spans="1:2" x14ac:dyDescent="0.45">
      <c r="A1135" s="3" t="s">
        <v>3750</v>
      </c>
      <c r="B1135" s="9">
        <v>5.9</v>
      </c>
    </row>
    <row r="1136" spans="1:2" x14ac:dyDescent="0.45">
      <c r="A1136" s="3" t="s">
        <v>4325</v>
      </c>
      <c r="B1136" s="9">
        <v>6.5</v>
      </c>
    </row>
    <row r="1137" spans="1:2" x14ac:dyDescent="0.45">
      <c r="A1137" s="3" t="s">
        <v>5355</v>
      </c>
      <c r="B1137" s="9">
        <v>6.9</v>
      </c>
    </row>
    <row r="1138" spans="1:2" x14ac:dyDescent="0.45">
      <c r="A1138" s="3" t="s">
        <v>201</v>
      </c>
      <c r="B1138" s="9">
        <v>5.6749999999999998</v>
      </c>
    </row>
    <row r="1139" spans="1:2" x14ac:dyDescent="0.45">
      <c r="A1139" s="3" t="s">
        <v>4029</v>
      </c>
      <c r="B1139" s="9">
        <v>6.15</v>
      </c>
    </row>
    <row r="1140" spans="1:2" x14ac:dyDescent="0.45">
      <c r="A1140" s="3" t="s">
        <v>125</v>
      </c>
      <c r="B1140" s="9">
        <v>6.8428571428571425</v>
      </c>
    </row>
    <row r="1141" spans="1:2" x14ac:dyDescent="0.45">
      <c r="A1141" s="3" t="s">
        <v>1031</v>
      </c>
      <c r="B1141" s="9">
        <v>6.58</v>
      </c>
    </row>
    <row r="1142" spans="1:2" x14ac:dyDescent="0.45">
      <c r="A1142" s="3" t="s">
        <v>5295</v>
      </c>
      <c r="B1142" s="9">
        <v>7.8</v>
      </c>
    </row>
    <row r="1143" spans="1:2" x14ac:dyDescent="0.45">
      <c r="A1143" s="3" t="s">
        <v>1654</v>
      </c>
      <c r="B1143" s="9">
        <v>8.1333333333333329</v>
      </c>
    </row>
    <row r="1144" spans="1:2" x14ac:dyDescent="0.45">
      <c r="A1144" s="3" t="s">
        <v>875</v>
      </c>
      <c r="B1144" s="9">
        <v>6.3999999999999995</v>
      </c>
    </row>
    <row r="1145" spans="1:2" x14ac:dyDescent="0.45">
      <c r="A1145" s="3" t="s">
        <v>3274</v>
      </c>
      <c r="B1145" s="9">
        <v>6.4499999999999993</v>
      </c>
    </row>
    <row r="1146" spans="1:2" x14ac:dyDescent="0.45">
      <c r="A1146" s="3" t="s">
        <v>5636</v>
      </c>
      <c r="B1146" s="9">
        <v>7.4</v>
      </c>
    </row>
    <row r="1147" spans="1:2" x14ac:dyDescent="0.45">
      <c r="A1147" s="3" t="s">
        <v>4948</v>
      </c>
      <c r="B1147" s="9">
        <v>6.5</v>
      </c>
    </row>
    <row r="1148" spans="1:2" x14ac:dyDescent="0.45">
      <c r="A1148" s="3" t="s">
        <v>6004</v>
      </c>
      <c r="B1148" s="9">
        <v>7.1</v>
      </c>
    </row>
    <row r="1149" spans="1:2" x14ac:dyDescent="0.45">
      <c r="A1149" s="3" t="s">
        <v>6057</v>
      </c>
      <c r="B1149" s="9">
        <v>7.2</v>
      </c>
    </row>
    <row r="1150" spans="1:2" x14ac:dyDescent="0.45">
      <c r="A1150" s="3" t="s">
        <v>5257</v>
      </c>
      <c r="B1150" s="9">
        <v>6.35</v>
      </c>
    </row>
    <row r="1151" spans="1:2" x14ac:dyDescent="0.45">
      <c r="A1151" s="3" t="s">
        <v>5847</v>
      </c>
      <c r="B1151" s="9">
        <v>7.4</v>
      </c>
    </row>
    <row r="1152" spans="1:2" x14ac:dyDescent="0.45">
      <c r="A1152" s="3" t="s">
        <v>4590</v>
      </c>
      <c r="B1152" s="9">
        <v>6</v>
      </c>
    </row>
    <row r="1153" spans="1:2" x14ac:dyDescent="0.45">
      <c r="A1153" s="3" t="s">
        <v>4061</v>
      </c>
      <c r="B1153" s="9">
        <v>4.9000000000000004</v>
      </c>
    </row>
    <row r="1154" spans="1:2" x14ac:dyDescent="0.45">
      <c r="A1154" s="3" t="s">
        <v>3929</v>
      </c>
      <c r="B1154" s="9">
        <v>7.85</v>
      </c>
    </row>
    <row r="1155" spans="1:2" x14ac:dyDescent="0.45">
      <c r="A1155" s="3" t="s">
        <v>6153</v>
      </c>
      <c r="B1155" s="9">
        <v>5.3</v>
      </c>
    </row>
    <row r="1156" spans="1:2" x14ac:dyDescent="0.45">
      <c r="A1156" s="3" t="s">
        <v>5553</v>
      </c>
      <c r="B1156" s="9">
        <v>7.2</v>
      </c>
    </row>
    <row r="1157" spans="1:2" x14ac:dyDescent="0.45">
      <c r="A1157" s="3" t="s">
        <v>5721</v>
      </c>
      <c r="B1157" s="9">
        <v>7.2</v>
      </c>
    </row>
    <row r="1158" spans="1:2" x14ac:dyDescent="0.45">
      <c r="A1158" s="3" t="s">
        <v>813</v>
      </c>
      <c r="B1158" s="9">
        <v>6.7600000000000007</v>
      </c>
    </row>
    <row r="1159" spans="1:2" x14ac:dyDescent="0.45">
      <c r="A1159" s="3" t="s">
        <v>3599</v>
      </c>
      <c r="B1159" s="9">
        <v>4.5</v>
      </c>
    </row>
    <row r="1160" spans="1:2" x14ac:dyDescent="0.45">
      <c r="A1160" s="3" t="s">
        <v>2620</v>
      </c>
      <c r="B1160" s="9">
        <v>6.3</v>
      </c>
    </row>
    <row r="1161" spans="1:2" x14ac:dyDescent="0.45">
      <c r="A1161" s="3" t="s">
        <v>2176</v>
      </c>
      <c r="B1161" s="9">
        <v>7.4</v>
      </c>
    </row>
    <row r="1162" spans="1:2" x14ac:dyDescent="0.45">
      <c r="A1162" s="3" t="s">
        <v>30</v>
      </c>
      <c r="B1162" s="9">
        <v>7.8</v>
      </c>
    </row>
    <row r="1163" spans="1:2" x14ac:dyDescent="0.45">
      <c r="A1163" s="3" t="s">
        <v>6000</v>
      </c>
      <c r="B1163" s="9">
        <v>5.3</v>
      </c>
    </row>
    <row r="1164" spans="1:2" x14ac:dyDescent="0.45">
      <c r="A1164" s="3" t="s">
        <v>820</v>
      </c>
      <c r="B1164" s="9">
        <v>6.9749999999999996</v>
      </c>
    </row>
    <row r="1165" spans="1:2" x14ac:dyDescent="0.45">
      <c r="A1165" s="3" t="s">
        <v>1685</v>
      </c>
      <c r="B1165" s="9">
        <v>6.7624999999999993</v>
      </c>
    </row>
    <row r="1166" spans="1:2" x14ac:dyDescent="0.45">
      <c r="A1166" s="3" t="s">
        <v>3219</v>
      </c>
      <c r="B1166" s="9">
        <v>6.5666666666666664</v>
      </c>
    </row>
    <row r="1167" spans="1:2" x14ac:dyDescent="0.45">
      <c r="A1167" s="3" t="s">
        <v>2572</v>
      </c>
      <c r="B1167" s="9">
        <v>6.6</v>
      </c>
    </row>
    <row r="1168" spans="1:2" x14ac:dyDescent="0.45">
      <c r="A1168" s="3" t="s">
        <v>470</v>
      </c>
      <c r="B1168" s="9">
        <v>7.166666666666667</v>
      </c>
    </row>
    <row r="1169" spans="1:2" x14ac:dyDescent="0.45">
      <c r="A1169" s="3" t="s">
        <v>6184</v>
      </c>
      <c r="B1169" s="9">
        <v>6.3</v>
      </c>
    </row>
    <row r="1170" spans="1:2" x14ac:dyDescent="0.45">
      <c r="A1170" s="3" t="s">
        <v>5730</v>
      </c>
      <c r="B1170" s="9">
        <v>6.8</v>
      </c>
    </row>
    <row r="1171" spans="1:2" x14ac:dyDescent="0.45">
      <c r="A1171" s="3" t="s">
        <v>5255</v>
      </c>
      <c r="B1171" s="9">
        <v>7.3</v>
      </c>
    </row>
    <row r="1172" spans="1:2" x14ac:dyDescent="0.45">
      <c r="A1172" s="3" t="s">
        <v>3711</v>
      </c>
      <c r="B1172" s="9">
        <v>6.5333333333333341</v>
      </c>
    </row>
    <row r="1173" spans="1:2" x14ac:dyDescent="0.45">
      <c r="A1173" s="3" t="s">
        <v>4381</v>
      </c>
      <c r="B1173" s="9">
        <v>6.6</v>
      </c>
    </row>
    <row r="1174" spans="1:2" x14ac:dyDescent="0.45">
      <c r="A1174" s="3" t="s">
        <v>2925</v>
      </c>
      <c r="B1174" s="9">
        <v>7.45</v>
      </c>
    </row>
    <row r="1175" spans="1:2" x14ac:dyDescent="0.45">
      <c r="A1175" s="3" t="s">
        <v>2128</v>
      </c>
      <c r="B1175" s="9">
        <v>6.4499999999999993</v>
      </c>
    </row>
    <row r="1176" spans="1:2" x14ac:dyDescent="0.45">
      <c r="A1176" s="3" t="s">
        <v>2122</v>
      </c>
      <c r="B1176" s="9">
        <v>7.0749999999999993</v>
      </c>
    </row>
    <row r="1177" spans="1:2" x14ac:dyDescent="0.45">
      <c r="A1177" s="3" t="s">
        <v>3541</v>
      </c>
      <c r="B1177" s="9">
        <v>5.6</v>
      </c>
    </row>
    <row r="1178" spans="1:2" x14ac:dyDescent="0.45">
      <c r="A1178" s="3" t="s">
        <v>2803</v>
      </c>
      <c r="B1178" s="9">
        <v>4.8</v>
      </c>
    </row>
    <row r="1179" spans="1:2" x14ac:dyDescent="0.45">
      <c r="A1179" s="3" t="s">
        <v>2762</v>
      </c>
      <c r="B1179" s="9">
        <v>5.2</v>
      </c>
    </row>
    <row r="1180" spans="1:2" x14ac:dyDescent="0.45">
      <c r="A1180" s="3" t="s">
        <v>5309</v>
      </c>
      <c r="B1180" s="9">
        <v>6.1</v>
      </c>
    </row>
    <row r="1181" spans="1:2" x14ac:dyDescent="0.45">
      <c r="A1181" s="3" t="s">
        <v>5890</v>
      </c>
      <c r="B1181" s="9">
        <v>6.8</v>
      </c>
    </row>
    <row r="1182" spans="1:2" x14ac:dyDescent="0.45">
      <c r="A1182" s="3" t="s">
        <v>3978</v>
      </c>
      <c r="B1182" s="9">
        <v>6.833333333333333</v>
      </c>
    </row>
    <row r="1183" spans="1:2" x14ac:dyDescent="0.45">
      <c r="A1183" s="3" t="s">
        <v>4822</v>
      </c>
      <c r="B1183" s="9">
        <v>6.6750000000000007</v>
      </c>
    </row>
    <row r="1184" spans="1:2" x14ac:dyDescent="0.45">
      <c r="A1184" s="3" t="s">
        <v>2820</v>
      </c>
      <c r="B1184" s="9">
        <v>6.5</v>
      </c>
    </row>
    <row r="1185" spans="1:2" x14ac:dyDescent="0.45">
      <c r="A1185" s="3" t="s">
        <v>3107</v>
      </c>
      <c r="B1185" s="9">
        <v>6.9</v>
      </c>
    </row>
    <row r="1186" spans="1:2" x14ac:dyDescent="0.45">
      <c r="A1186" s="3" t="s">
        <v>2782</v>
      </c>
      <c r="B1186" s="9">
        <v>7.4333333333333327</v>
      </c>
    </row>
    <row r="1187" spans="1:2" x14ac:dyDescent="0.45">
      <c r="A1187" s="3" t="s">
        <v>4340</v>
      </c>
      <c r="B1187" s="9">
        <v>6.7</v>
      </c>
    </row>
    <row r="1188" spans="1:2" x14ac:dyDescent="0.45">
      <c r="A1188" s="3" t="s">
        <v>2145</v>
      </c>
      <c r="B1188" s="9">
        <v>6.0500000000000007</v>
      </c>
    </row>
    <row r="1189" spans="1:2" x14ac:dyDescent="0.45">
      <c r="A1189" s="3" t="s">
        <v>4660</v>
      </c>
      <c r="B1189" s="9">
        <v>6.85</v>
      </c>
    </row>
    <row r="1190" spans="1:2" x14ac:dyDescent="0.45">
      <c r="A1190" s="3" t="s">
        <v>5670</v>
      </c>
      <c r="B1190" s="9">
        <v>6.2</v>
      </c>
    </row>
    <row r="1191" spans="1:2" x14ac:dyDescent="0.45">
      <c r="A1191" s="3" t="s">
        <v>532</v>
      </c>
      <c r="B1191" s="9">
        <v>6.2</v>
      </c>
    </row>
    <row r="1192" spans="1:2" x14ac:dyDescent="0.45">
      <c r="A1192" s="3" t="s">
        <v>3818</v>
      </c>
      <c r="B1192" s="9">
        <v>6.4</v>
      </c>
    </row>
    <row r="1193" spans="1:2" x14ac:dyDescent="0.45">
      <c r="A1193" s="3" t="s">
        <v>1238</v>
      </c>
      <c r="B1193" s="9">
        <v>6.166666666666667</v>
      </c>
    </row>
    <row r="1194" spans="1:2" x14ac:dyDescent="0.45">
      <c r="A1194" s="3" t="s">
        <v>2002</v>
      </c>
      <c r="B1194" s="9">
        <v>7.5</v>
      </c>
    </row>
    <row r="1195" spans="1:2" x14ac:dyDescent="0.45">
      <c r="A1195" s="3" t="s">
        <v>2311</v>
      </c>
      <c r="B1195" s="9">
        <v>6.7749999999999995</v>
      </c>
    </row>
    <row r="1196" spans="1:2" x14ac:dyDescent="0.45">
      <c r="A1196" s="3" t="s">
        <v>4871</v>
      </c>
      <c r="B1196" s="9">
        <v>6.9</v>
      </c>
    </row>
    <row r="1197" spans="1:2" x14ac:dyDescent="0.45">
      <c r="A1197" s="3" t="s">
        <v>4568</v>
      </c>
      <c r="B1197" s="9">
        <v>5.9</v>
      </c>
    </row>
    <row r="1198" spans="1:2" x14ac:dyDescent="0.45">
      <c r="A1198" s="3" t="s">
        <v>3170</v>
      </c>
      <c r="B1198" s="9">
        <v>5.9</v>
      </c>
    </row>
    <row r="1199" spans="1:2" x14ac:dyDescent="0.45">
      <c r="A1199" s="3" t="s">
        <v>4760</v>
      </c>
      <c r="B1199" s="9">
        <v>7.3</v>
      </c>
    </row>
    <row r="1200" spans="1:2" x14ac:dyDescent="0.45">
      <c r="A1200" s="3" t="s">
        <v>5944</v>
      </c>
      <c r="B1200" s="9">
        <v>5.2</v>
      </c>
    </row>
    <row r="1201" spans="1:2" x14ac:dyDescent="0.45">
      <c r="A1201" s="3" t="s">
        <v>995</v>
      </c>
      <c r="B1201" s="9">
        <v>7.1000000000000005</v>
      </c>
    </row>
    <row r="1202" spans="1:2" x14ac:dyDescent="0.45">
      <c r="A1202" s="3" t="s">
        <v>1990</v>
      </c>
      <c r="B1202" s="9">
        <v>6.7</v>
      </c>
    </row>
    <row r="1203" spans="1:2" x14ac:dyDescent="0.45">
      <c r="A1203" s="3" t="s">
        <v>254</v>
      </c>
      <c r="B1203" s="9">
        <v>6.9076923076923071</v>
      </c>
    </row>
    <row r="1204" spans="1:2" x14ac:dyDescent="0.45">
      <c r="A1204" s="3" t="s">
        <v>4254</v>
      </c>
      <c r="B1204" s="9">
        <v>7.1</v>
      </c>
    </row>
    <row r="1205" spans="1:2" x14ac:dyDescent="0.45">
      <c r="A1205" s="3" t="s">
        <v>1860</v>
      </c>
      <c r="B1205" s="9">
        <v>6.2333333333333343</v>
      </c>
    </row>
    <row r="1206" spans="1:2" x14ac:dyDescent="0.45">
      <c r="A1206" s="3" t="s">
        <v>5015</v>
      </c>
      <c r="B1206" s="9">
        <v>7.2</v>
      </c>
    </row>
    <row r="1207" spans="1:2" x14ac:dyDescent="0.45">
      <c r="A1207" s="3" t="s">
        <v>5262</v>
      </c>
      <c r="B1207" s="9">
        <v>6.3</v>
      </c>
    </row>
    <row r="1208" spans="1:2" x14ac:dyDescent="0.45">
      <c r="A1208" s="3" t="s">
        <v>5678</v>
      </c>
      <c r="B1208" s="9">
        <v>7.7</v>
      </c>
    </row>
    <row r="1209" spans="1:2" x14ac:dyDescent="0.45">
      <c r="A1209" s="3" t="s">
        <v>1878</v>
      </c>
      <c r="B1209" s="9">
        <v>6.3</v>
      </c>
    </row>
    <row r="1210" spans="1:2" x14ac:dyDescent="0.45">
      <c r="A1210" s="3" t="s">
        <v>5971</v>
      </c>
      <c r="B1210" s="9">
        <v>7.6</v>
      </c>
    </row>
    <row r="1211" spans="1:2" x14ac:dyDescent="0.45">
      <c r="A1211" s="3" t="s">
        <v>5818</v>
      </c>
      <c r="B1211" s="9">
        <v>6.1</v>
      </c>
    </row>
    <row r="1212" spans="1:2" x14ac:dyDescent="0.45">
      <c r="A1212" s="3" t="s">
        <v>4405</v>
      </c>
      <c r="B1212" s="9">
        <v>7.7</v>
      </c>
    </row>
    <row r="1213" spans="1:2" x14ac:dyDescent="0.45">
      <c r="A1213" s="3" t="s">
        <v>5688</v>
      </c>
      <c r="B1213" s="9">
        <v>5.8</v>
      </c>
    </row>
    <row r="1214" spans="1:2" x14ac:dyDescent="0.45">
      <c r="A1214" s="3" t="s">
        <v>2204</v>
      </c>
      <c r="B1214" s="9">
        <v>6.7</v>
      </c>
    </row>
    <row r="1215" spans="1:2" x14ac:dyDescent="0.45">
      <c r="A1215" s="3" t="s">
        <v>4258</v>
      </c>
      <c r="B1215" s="9">
        <v>7.3</v>
      </c>
    </row>
    <row r="1216" spans="1:2" x14ac:dyDescent="0.45">
      <c r="A1216" s="3" t="s">
        <v>5486</v>
      </c>
      <c r="B1216" s="9">
        <v>7</v>
      </c>
    </row>
    <row r="1217" spans="1:2" x14ac:dyDescent="0.45">
      <c r="A1217" s="3" t="s">
        <v>3158</v>
      </c>
      <c r="B1217" s="9">
        <v>6.85</v>
      </c>
    </row>
    <row r="1218" spans="1:2" x14ac:dyDescent="0.45">
      <c r="A1218" s="3" t="s">
        <v>4577</v>
      </c>
      <c r="B1218" s="9">
        <v>6.7</v>
      </c>
    </row>
    <row r="1219" spans="1:2" x14ac:dyDescent="0.45">
      <c r="A1219" s="3" t="s">
        <v>1451</v>
      </c>
      <c r="B1219" s="9">
        <v>6.7</v>
      </c>
    </row>
    <row r="1220" spans="1:2" x14ac:dyDescent="0.45">
      <c r="A1220" s="3" t="s">
        <v>643</v>
      </c>
      <c r="B1220" s="9">
        <v>6.1</v>
      </c>
    </row>
    <row r="1221" spans="1:2" x14ac:dyDescent="0.45">
      <c r="A1221" s="3" t="s">
        <v>1832</v>
      </c>
      <c r="B1221" s="9">
        <v>5.3</v>
      </c>
    </row>
    <row r="1222" spans="1:2" x14ac:dyDescent="0.45">
      <c r="A1222" s="3" t="s">
        <v>1813</v>
      </c>
      <c r="B1222" s="9">
        <v>5.6</v>
      </c>
    </row>
    <row r="1223" spans="1:2" x14ac:dyDescent="0.45">
      <c r="A1223" s="3" t="s">
        <v>5089</v>
      </c>
      <c r="B1223" s="9">
        <v>5.9</v>
      </c>
    </row>
    <row r="1224" spans="1:2" x14ac:dyDescent="0.45">
      <c r="A1224" s="3" t="s">
        <v>2430</v>
      </c>
      <c r="B1224" s="9">
        <v>6.6</v>
      </c>
    </row>
    <row r="1225" spans="1:2" x14ac:dyDescent="0.45">
      <c r="A1225" s="3" t="s">
        <v>5160</v>
      </c>
      <c r="B1225" s="9">
        <v>7.3</v>
      </c>
    </row>
    <row r="1226" spans="1:2" x14ac:dyDescent="0.45">
      <c r="A1226" s="3" t="s">
        <v>3514</v>
      </c>
      <c r="B1226" s="9">
        <v>5.8</v>
      </c>
    </row>
    <row r="1227" spans="1:2" x14ac:dyDescent="0.45">
      <c r="A1227" s="3" t="s">
        <v>1874</v>
      </c>
      <c r="B1227" s="9">
        <v>4.5</v>
      </c>
    </row>
    <row r="1228" spans="1:2" x14ac:dyDescent="0.45">
      <c r="A1228" s="3" t="s">
        <v>5681</v>
      </c>
      <c r="B1228" s="9">
        <v>5.7</v>
      </c>
    </row>
    <row r="1229" spans="1:2" x14ac:dyDescent="0.45">
      <c r="A1229" s="3" t="s">
        <v>5876</v>
      </c>
      <c r="B1229" s="9">
        <v>7.3</v>
      </c>
    </row>
    <row r="1230" spans="1:2" x14ac:dyDescent="0.45">
      <c r="A1230" s="3" t="s">
        <v>325</v>
      </c>
      <c r="B1230" s="9">
        <v>6</v>
      </c>
    </row>
    <row r="1231" spans="1:2" x14ac:dyDescent="0.45">
      <c r="A1231" s="3" t="s">
        <v>391</v>
      </c>
      <c r="B1231" s="9">
        <v>7.5857142857142872</v>
      </c>
    </row>
    <row r="1232" spans="1:2" x14ac:dyDescent="0.45">
      <c r="A1232" s="3" t="s">
        <v>2813</v>
      </c>
      <c r="B1232" s="9">
        <v>6</v>
      </c>
    </row>
    <row r="1233" spans="1:2" x14ac:dyDescent="0.45">
      <c r="A1233" s="3" t="s">
        <v>2767</v>
      </c>
      <c r="B1233" s="9">
        <v>7.65</v>
      </c>
    </row>
    <row r="1234" spans="1:2" x14ac:dyDescent="0.45">
      <c r="A1234" s="3" t="s">
        <v>1659</v>
      </c>
      <c r="B1234" s="9">
        <v>5.5</v>
      </c>
    </row>
    <row r="1235" spans="1:2" x14ac:dyDescent="0.45">
      <c r="A1235" s="3" t="s">
        <v>1574</v>
      </c>
      <c r="B1235" s="9">
        <v>7.2</v>
      </c>
    </row>
    <row r="1236" spans="1:2" x14ac:dyDescent="0.45">
      <c r="A1236" s="3" t="s">
        <v>4261</v>
      </c>
      <c r="B1236" s="9">
        <v>5.9</v>
      </c>
    </row>
    <row r="1237" spans="1:2" x14ac:dyDescent="0.45">
      <c r="A1237" s="3" t="s">
        <v>2009</v>
      </c>
      <c r="B1237" s="9">
        <v>6.9333333333333336</v>
      </c>
    </row>
    <row r="1238" spans="1:2" x14ac:dyDescent="0.45">
      <c r="A1238" s="3" t="s">
        <v>885</v>
      </c>
      <c r="B1238" s="9">
        <v>6.6</v>
      </c>
    </row>
    <row r="1239" spans="1:2" x14ac:dyDescent="0.45">
      <c r="A1239" s="3" t="s">
        <v>4288</v>
      </c>
      <c r="B1239" s="9">
        <v>6.6999999999999993</v>
      </c>
    </row>
    <row r="1240" spans="1:2" x14ac:dyDescent="0.45">
      <c r="A1240" s="3" t="s">
        <v>2337</v>
      </c>
      <c r="B1240" s="9">
        <v>7.5166666666666666</v>
      </c>
    </row>
    <row r="1241" spans="1:2" x14ac:dyDescent="0.45">
      <c r="A1241" s="3" t="s">
        <v>1119</v>
      </c>
      <c r="B1241" s="9">
        <v>6</v>
      </c>
    </row>
    <row r="1242" spans="1:2" x14ac:dyDescent="0.45">
      <c r="A1242" s="3" t="s">
        <v>443</v>
      </c>
      <c r="B1242" s="9">
        <v>6.56</v>
      </c>
    </row>
    <row r="1243" spans="1:2" x14ac:dyDescent="0.45">
      <c r="A1243" s="3" t="s">
        <v>801</v>
      </c>
      <c r="B1243" s="9">
        <v>5.99</v>
      </c>
    </row>
    <row r="1244" spans="1:2" x14ac:dyDescent="0.45">
      <c r="A1244" s="3" t="s">
        <v>2154</v>
      </c>
      <c r="B1244" s="9">
        <v>5.8</v>
      </c>
    </row>
    <row r="1245" spans="1:2" x14ac:dyDescent="0.45">
      <c r="A1245" s="3" t="s">
        <v>592</v>
      </c>
      <c r="B1245" s="9">
        <v>6.0166666666666657</v>
      </c>
    </row>
    <row r="1246" spans="1:2" x14ac:dyDescent="0.45">
      <c r="A1246" s="3" t="s">
        <v>5549</v>
      </c>
      <c r="B1246" s="9">
        <v>6.8</v>
      </c>
    </row>
    <row r="1247" spans="1:2" x14ac:dyDescent="0.45">
      <c r="A1247" s="3" t="s">
        <v>3377</v>
      </c>
      <c r="B1247" s="9">
        <v>7</v>
      </c>
    </row>
    <row r="1248" spans="1:2" x14ac:dyDescent="0.45">
      <c r="A1248" s="3" t="s">
        <v>1871</v>
      </c>
      <c r="B1248" s="9">
        <v>6.7500000000000009</v>
      </c>
    </row>
    <row r="1249" spans="1:2" x14ac:dyDescent="0.45">
      <c r="A1249" s="3" t="s">
        <v>154</v>
      </c>
      <c r="B1249" s="9">
        <v>8.2333333333333343</v>
      </c>
    </row>
    <row r="1250" spans="1:2" x14ac:dyDescent="0.45">
      <c r="A1250" s="3" t="s">
        <v>5751</v>
      </c>
      <c r="B1250" s="9">
        <v>6.5</v>
      </c>
    </row>
    <row r="1251" spans="1:2" x14ac:dyDescent="0.45">
      <c r="A1251" s="3" t="s">
        <v>849</v>
      </c>
      <c r="B1251" s="9">
        <v>6.85</v>
      </c>
    </row>
    <row r="1252" spans="1:2" x14ac:dyDescent="0.45">
      <c r="A1252" s="3" t="s">
        <v>4012</v>
      </c>
      <c r="B1252" s="9">
        <v>6.4</v>
      </c>
    </row>
    <row r="1253" spans="1:2" x14ac:dyDescent="0.45">
      <c r="A1253" s="3" t="s">
        <v>77</v>
      </c>
      <c r="B1253" s="9">
        <v>6.666666666666667</v>
      </c>
    </row>
    <row r="1254" spans="1:2" x14ac:dyDescent="0.45">
      <c r="A1254" s="3" t="s">
        <v>1343</v>
      </c>
      <c r="B1254" s="9">
        <v>5.5</v>
      </c>
    </row>
    <row r="1255" spans="1:2" x14ac:dyDescent="0.45">
      <c r="A1255" s="3" t="s">
        <v>4407</v>
      </c>
      <c r="B1255" s="9">
        <v>7.1</v>
      </c>
    </row>
    <row r="1256" spans="1:2" x14ac:dyDescent="0.45">
      <c r="A1256" s="3" t="s">
        <v>4070</v>
      </c>
      <c r="B1256" s="9">
        <v>6.55</v>
      </c>
    </row>
    <row r="1257" spans="1:2" x14ac:dyDescent="0.45">
      <c r="A1257" s="3" t="s">
        <v>568</v>
      </c>
      <c r="B1257" s="9">
        <v>5.4</v>
      </c>
    </row>
    <row r="1258" spans="1:2" x14ac:dyDescent="0.45">
      <c r="A1258" s="3" t="s">
        <v>4765</v>
      </c>
      <c r="B1258" s="9">
        <v>6.5</v>
      </c>
    </row>
    <row r="1259" spans="1:2" x14ac:dyDescent="0.45">
      <c r="A1259" s="3" t="s">
        <v>3840</v>
      </c>
      <c r="B1259" s="9">
        <v>7.3</v>
      </c>
    </row>
    <row r="1260" spans="1:2" x14ac:dyDescent="0.45">
      <c r="A1260" s="3" t="s">
        <v>3508</v>
      </c>
      <c r="B1260" s="9">
        <v>4</v>
      </c>
    </row>
    <row r="1261" spans="1:2" x14ac:dyDescent="0.45">
      <c r="A1261" s="3" t="s">
        <v>2152</v>
      </c>
      <c r="B1261" s="9">
        <v>6.85</v>
      </c>
    </row>
    <row r="1262" spans="1:2" x14ac:dyDescent="0.45">
      <c r="A1262" s="3" t="s">
        <v>1706</v>
      </c>
      <c r="B1262" s="9">
        <v>5.3</v>
      </c>
    </row>
    <row r="1263" spans="1:2" x14ac:dyDescent="0.45">
      <c r="A1263" s="3" t="s">
        <v>2278</v>
      </c>
      <c r="B1263" s="9">
        <v>7.1</v>
      </c>
    </row>
    <row r="1264" spans="1:2" x14ac:dyDescent="0.45">
      <c r="A1264" s="3" t="s">
        <v>1947</v>
      </c>
      <c r="B1264" s="9">
        <v>6.2250000000000005</v>
      </c>
    </row>
    <row r="1265" spans="1:2" x14ac:dyDescent="0.45">
      <c r="A1265" s="3" t="s">
        <v>623</v>
      </c>
      <c r="B1265" s="9">
        <v>5.2200000000000006</v>
      </c>
    </row>
    <row r="1266" spans="1:2" x14ac:dyDescent="0.45">
      <c r="A1266" s="3" t="s">
        <v>59</v>
      </c>
      <c r="B1266" s="9">
        <v>7.8888888888888893</v>
      </c>
    </row>
    <row r="1267" spans="1:2" x14ac:dyDescent="0.45">
      <c r="A1267" s="3" t="s">
        <v>4080</v>
      </c>
      <c r="B1267" s="9">
        <v>6.5</v>
      </c>
    </row>
    <row r="1268" spans="1:2" x14ac:dyDescent="0.45">
      <c r="A1268" s="3" t="s">
        <v>3872</v>
      </c>
      <c r="B1268" s="9">
        <v>7.2</v>
      </c>
    </row>
    <row r="1269" spans="1:2" x14ac:dyDescent="0.45">
      <c r="A1269" s="3" t="s">
        <v>2477</v>
      </c>
      <c r="B1269" s="9">
        <v>7.1</v>
      </c>
    </row>
    <row r="1270" spans="1:2" x14ac:dyDescent="0.45">
      <c r="A1270" s="3" t="s">
        <v>2699</v>
      </c>
      <c r="B1270" s="9">
        <v>5.8</v>
      </c>
    </row>
    <row r="1271" spans="1:2" x14ac:dyDescent="0.45">
      <c r="A1271" s="3" t="s">
        <v>1584</v>
      </c>
      <c r="B1271" s="9">
        <v>6.85</v>
      </c>
    </row>
    <row r="1272" spans="1:2" x14ac:dyDescent="0.45">
      <c r="A1272" s="3" t="s">
        <v>5490</v>
      </c>
      <c r="B1272" s="9">
        <v>4.4000000000000004</v>
      </c>
    </row>
    <row r="1273" spans="1:2" x14ac:dyDescent="0.45">
      <c r="A1273" s="3" t="s">
        <v>1498</v>
      </c>
      <c r="B1273" s="9">
        <v>5.7</v>
      </c>
    </row>
    <row r="1274" spans="1:2" x14ac:dyDescent="0.45">
      <c r="A1274" s="3" t="s">
        <v>4647</v>
      </c>
      <c r="B1274" s="9">
        <v>6.6</v>
      </c>
    </row>
    <row r="1275" spans="1:2" x14ac:dyDescent="0.45">
      <c r="A1275" s="3" t="s">
        <v>4810</v>
      </c>
      <c r="B1275" s="9">
        <v>6.8</v>
      </c>
    </row>
    <row r="1276" spans="1:2" x14ac:dyDescent="0.45">
      <c r="A1276" s="3" t="s">
        <v>336</v>
      </c>
      <c r="B1276" s="9">
        <v>7.3</v>
      </c>
    </row>
    <row r="1277" spans="1:2" x14ac:dyDescent="0.45">
      <c r="A1277" s="3" t="s">
        <v>844</v>
      </c>
      <c r="B1277" s="9">
        <v>6.1857142857142851</v>
      </c>
    </row>
    <row r="1278" spans="1:2" x14ac:dyDescent="0.45">
      <c r="A1278" s="3" t="s">
        <v>4549</v>
      </c>
      <c r="B1278" s="9">
        <v>6.8</v>
      </c>
    </row>
    <row r="1279" spans="1:2" x14ac:dyDescent="0.45">
      <c r="A1279" s="3" t="s">
        <v>5399</v>
      </c>
      <c r="B1279" s="9">
        <v>6.8</v>
      </c>
    </row>
    <row r="1280" spans="1:2" x14ac:dyDescent="0.45">
      <c r="A1280" s="3" t="s">
        <v>1782</v>
      </c>
      <c r="B1280" s="9">
        <v>6.2</v>
      </c>
    </row>
    <row r="1281" spans="1:2" x14ac:dyDescent="0.45">
      <c r="A1281" s="3" t="s">
        <v>371</v>
      </c>
      <c r="B1281" s="9">
        <v>7.7249999999999996</v>
      </c>
    </row>
    <row r="1282" spans="1:2" x14ac:dyDescent="0.45">
      <c r="A1282" s="3" t="s">
        <v>5607</v>
      </c>
      <c r="B1282" s="9">
        <v>7.6</v>
      </c>
    </row>
    <row r="1283" spans="1:2" x14ac:dyDescent="0.45">
      <c r="A1283" s="3" t="s">
        <v>396</v>
      </c>
      <c r="B1283" s="9">
        <v>6.4749999999999996</v>
      </c>
    </row>
    <row r="1284" spans="1:2" x14ac:dyDescent="0.45">
      <c r="A1284" s="3" t="s">
        <v>1196</v>
      </c>
      <c r="B1284" s="9">
        <v>6.4</v>
      </c>
    </row>
    <row r="1285" spans="1:2" x14ac:dyDescent="0.45">
      <c r="A1285" s="3" t="s">
        <v>2743</v>
      </c>
      <c r="B1285" s="9">
        <v>6.9</v>
      </c>
    </row>
    <row r="1286" spans="1:2" x14ac:dyDescent="0.45">
      <c r="A1286" s="3" t="s">
        <v>721</v>
      </c>
      <c r="B1286" s="9">
        <v>7.2749999999999995</v>
      </c>
    </row>
    <row r="1287" spans="1:2" x14ac:dyDescent="0.45">
      <c r="A1287" s="3" t="s">
        <v>3991</v>
      </c>
      <c r="B1287" s="9">
        <v>4.8</v>
      </c>
    </row>
    <row r="1288" spans="1:2" x14ac:dyDescent="0.45">
      <c r="A1288" s="3" t="s">
        <v>3120</v>
      </c>
      <c r="B1288" s="9">
        <v>6.3</v>
      </c>
    </row>
    <row r="1289" spans="1:2" x14ac:dyDescent="0.45">
      <c r="A1289" s="3" t="s">
        <v>2937</v>
      </c>
      <c r="B1289" s="9">
        <v>7.65</v>
      </c>
    </row>
    <row r="1290" spans="1:2" x14ac:dyDescent="0.45">
      <c r="A1290" s="3" t="s">
        <v>4482</v>
      </c>
      <c r="B1290" s="9">
        <v>7.7</v>
      </c>
    </row>
    <row r="1291" spans="1:2" x14ac:dyDescent="0.45">
      <c r="A1291" s="3" t="s">
        <v>406</v>
      </c>
      <c r="B1291" s="9">
        <v>6.7666666666666675</v>
      </c>
    </row>
    <row r="1292" spans="1:2" x14ac:dyDescent="0.45">
      <c r="A1292" s="3" t="s">
        <v>1644</v>
      </c>
      <c r="B1292" s="9">
        <v>6.35</v>
      </c>
    </row>
    <row r="1293" spans="1:2" x14ac:dyDescent="0.45">
      <c r="A1293" s="3" t="s">
        <v>1006</v>
      </c>
      <c r="B1293" s="9">
        <v>7.6</v>
      </c>
    </row>
    <row r="1294" spans="1:2" x14ac:dyDescent="0.45">
      <c r="A1294" s="3" t="s">
        <v>1657</v>
      </c>
      <c r="B1294" s="9">
        <v>6.8500000000000005</v>
      </c>
    </row>
    <row r="1295" spans="1:2" x14ac:dyDescent="0.45">
      <c r="A1295" s="3" t="s">
        <v>6087</v>
      </c>
      <c r="B1295" s="9">
        <v>6.7</v>
      </c>
    </row>
    <row r="1296" spans="1:2" x14ac:dyDescent="0.45">
      <c r="A1296" s="3" t="s">
        <v>5107</v>
      </c>
      <c r="B1296" s="9">
        <v>7.1</v>
      </c>
    </row>
    <row r="1297" spans="1:2" x14ac:dyDescent="0.45">
      <c r="A1297" s="3" t="s">
        <v>4215</v>
      </c>
      <c r="B1297" s="9">
        <v>6.1</v>
      </c>
    </row>
    <row r="1298" spans="1:2" x14ac:dyDescent="0.45">
      <c r="A1298" s="3" t="s">
        <v>6010</v>
      </c>
      <c r="B1298" s="9">
        <v>5.8</v>
      </c>
    </row>
    <row r="1299" spans="1:2" x14ac:dyDescent="0.45">
      <c r="A1299" s="3" t="s">
        <v>600</v>
      </c>
      <c r="B1299" s="9">
        <v>8.2000000000000011</v>
      </c>
    </row>
    <row r="1300" spans="1:2" x14ac:dyDescent="0.45">
      <c r="A1300" s="3" t="s">
        <v>5312</v>
      </c>
      <c r="B1300" s="9">
        <v>7.2</v>
      </c>
    </row>
    <row r="1301" spans="1:2" x14ac:dyDescent="0.45">
      <c r="A1301" s="3" t="s">
        <v>4450</v>
      </c>
      <c r="B1301" s="9">
        <v>6.8</v>
      </c>
    </row>
    <row r="1302" spans="1:2" x14ac:dyDescent="0.45">
      <c r="A1302" s="3" t="s">
        <v>4992</v>
      </c>
      <c r="B1302" s="9">
        <v>6.3</v>
      </c>
    </row>
    <row r="1303" spans="1:2" x14ac:dyDescent="0.45">
      <c r="A1303" s="3" t="s">
        <v>3184</v>
      </c>
      <c r="B1303" s="9">
        <v>5.0500000000000007</v>
      </c>
    </row>
    <row r="1304" spans="1:2" x14ac:dyDescent="0.45">
      <c r="A1304" s="3" t="s">
        <v>4691</v>
      </c>
      <c r="B1304" s="9">
        <v>6.2</v>
      </c>
    </row>
    <row r="1305" spans="1:2" x14ac:dyDescent="0.45">
      <c r="A1305" s="3" t="s">
        <v>535</v>
      </c>
      <c r="B1305" s="9">
        <v>5.1599999999999993</v>
      </c>
    </row>
    <row r="1306" spans="1:2" x14ac:dyDescent="0.45">
      <c r="A1306" s="3" t="s">
        <v>5676</v>
      </c>
      <c r="B1306" s="9">
        <v>7.8</v>
      </c>
    </row>
    <row r="1307" spans="1:2" x14ac:dyDescent="0.45">
      <c r="A1307" s="3" t="s">
        <v>5912</v>
      </c>
      <c r="B1307" s="9">
        <v>6.4</v>
      </c>
    </row>
    <row r="1308" spans="1:2" x14ac:dyDescent="0.45">
      <c r="A1308" s="3" t="s">
        <v>2543</v>
      </c>
      <c r="B1308" s="9">
        <v>5.3</v>
      </c>
    </row>
    <row r="1309" spans="1:2" x14ac:dyDescent="0.45">
      <c r="A1309" s="3" t="s">
        <v>4138</v>
      </c>
      <c r="B1309" s="9">
        <v>6.95</v>
      </c>
    </row>
    <row r="1310" spans="1:2" x14ac:dyDescent="0.45">
      <c r="A1310" s="3" t="s">
        <v>5230</v>
      </c>
      <c r="B1310" s="9">
        <v>6.9499999999999993</v>
      </c>
    </row>
    <row r="1311" spans="1:2" x14ac:dyDescent="0.45">
      <c r="A1311" s="3" t="s">
        <v>1137</v>
      </c>
      <c r="B1311" s="9">
        <v>6.625</v>
      </c>
    </row>
    <row r="1312" spans="1:2" x14ac:dyDescent="0.45">
      <c r="A1312" s="3" t="s">
        <v>1689</v>
      </c>
      <c r="B1312" s="9">
        <v>6.7666666666666666</v>
      </c>
    </row>
    <row r="1313" spans="1:2" x14ac:dyDescent="0.45">
      <c r="A1313" s="3" t="s">
        <v>6046</v>
      </c>
      <c r="B1313" s="9">
        <v>5.0999999999999996</v>
      </c>
    </row>
    <row r="1314" spans="1:2" x14ac:dyDescent="0.45">
      <c r="A1314" s="3" t="s">
        <v>4495</v>
      </c>
      <c r="B1314" s="9">
        <v>6.4</v>
      </c>
    </row>
    <row r="1315" spans="1:2" x14ac:dyDescent="0.45">
      <c r="A1315" s="3" t="s">
        <v>5070</v>
      </c>
      <c r="B1315" s="9">
        <v>7.4</v>
      </c>
    </row>
    <row r="1316" spans="1:2" x14ac:dyDescent="0.45">
      <c r="A1316" s="3" t="s">
        <v>5740</v>
      </c>
      <c r="B1316" s="9">
        <v>6.7</v>
      </c>
    </row>
    <row r="1317" spans="1:2" x14ac:dyDescent="0.45">
      <c r="A1317" s="3" t="s">
        <v>5585</v>
      </c>
      <c r="B1317" s="9">
        <v>7.1</v>
      </c>
    </row>
    <row r="1318" spans="1:2" x14ac:dyDescent="0.45">
      <c r="A1318" s="3" t="s">
        <v>2026</v>
      </c>
      <c r="B1318" s="9">
        <v>5.2666666666666666</v>
      </c>
    </row>
    <row r="1319" spans="1:2" x14ac:dyDescent="0.45">
      <c r="A1319" s="3" t="s">
        <v>711</v>
      </c>
      <c r="B1319" s="9">
        <v>5.7466666666666661</v>
      </c>
    </row>
    <row r="1320" spans="1:2" x14ac:dyDescent="0.45">
      <c r="A1320" s="3" t="s">
        <v>2683</v>
      </c>
      <c r="B1320" s="9">
        <v>7.15</v>
      </c>
    </row>
    <row r="1321" spans="1:2" x14ac:dyDescent="0.45">
      <c r="A1321" s="3" t="s">
        <v>3951</v>
      </c>
      <c r="B1321" s="9">
        <v>6.5</v>
      </c>
    </row>
    <row r="1322" spans="1:2" x14ac:dyDescent="0.45">
      <c r="A1322" s="3" t="s">
        <v>5920</v>
      </c>
      <c r="B1322" s="9">
        <v>5.6</v>
      </c>
    </row>
    <row r="1323" spans="1:2" x14ac:dyDescent="0.45">
      <c r="A1323" s="3" t="s">
        <v>5776</v>
      </c>
      <c r="B1323" s="9">
        <v>6.5</v>
      </c>
    </row>
    <row r="1324" spans="1:2" x14ac:dyDescent="0.45">
      <c r="A1324" s="3" t="s">
        <v>209</v>
      </c>
      <c r="B1324" s="9">
        <v>7.8</v>
      </c>
    </row>
    <row r="1325" spans="1:2" x14ac:dyDescent="0.45">
      <c r="A1325" s="3" t="s">
        <v>2850</v>
      </c>
      <c r="B1325" s="9">
        <v>7.4333333333333336</v>
      </c>
    </row>
    <row r="1326" spans="1:2" x14ac:dyDescent="0.45">
      <c r="A1326" s="3" t="s">
        <v>3172</v>
      </c>
      <c r="B1326" s="9">
        <v>5.7</v>
      </c>
    </row>
    <row r="1327" spans="1:2" x14ac:dyDescent="0.45">
      <c r="A1327" s="3" t="s">
        <v>1839</v>
      </c>
      <c r="B1327" s="9">
        <v>7.75</v>
      </c>
    </row>
    <row r="1328" spans="1:2" x14ac:dyDescent="0.45">
      <c r="A1328" s="3" t="s">
        <v>357</v>
      </c>
      <c r="B1328" s="9">
        <v>6.6333333333333337</v>
      </c>
    </row>
    <row r="1329" spans="1:2" x14ac:dyDescent="0.45">
      <c r="A1329" s="3" t="s">
        <v>5857</v>
      </c>
      <c r="B1329" s="9">
        <v>7.2</v>
      </c>
    </row>
    <row r="1330" spans="1:2" x14ac:dyDescent="0.45">
      <c r="A1330" s="3" t="s">
        <v>789</v>
      </c>
      <c r="B1330" s="9">
        <v>6.9</v>
      </c>
    </row>
    <row r="1331" spans="1:2" x14ac:dyDescent="0.45">
      <c r="A1331" s="3" t="s">
        <v>2922</v>
      </c>
      <c r="B1331" s="9">
        <v>7.25</v>
      </c>
    </row>
    <row r="1332" spans="1:2" x14ac:dyDescent="0.45">
      <c r="A1332" s="3" t="s">
        <v>3099</v>
      </c>
      <c r="B1332" s="9">
        <v>6.65</v>
      </c>
    </row>
    <row r="1333" spans="1:2" x14ac:dyDescent="0.45">
      <c r="A1333" s="3" t="s">
        <v>5185</v>
      </c>
      <c r="B1333" s="9">
        <v>7.3</v>
      </c>
    </row>
    <row r="1334" spans="1:2" x14ac:dyDescent="0.45">
      <c r="A1334" s="3" t="s">
        <v>3137</v>
      </c>
      <c r="B1334" s="9">
        <v>6.3999999999999995</v>
      </c>
    </row>
    <row r="1335" spans="1:2" x14ac:dyDescent="0.45">
      <c r="A1335" s="3" t="s">
        <v>4672</v>
      </c>
      <c r="B1335" s="9">
        <v>7.2</v>
      </c>
    </row>
    <row r="1336" spans="1:2" x14ac:dyDescent="0.45">
      <c r="A1336" s="3" t="s">
        <v>1822</v>
      </c>
      <c r="B1336" s="9">
        <v>6.85</v>
      </c>
    </row>
    <row r="1337" spans="1:2" x14ac:dyDescent="0.45">
      <c r="A1337" s="3" t="s">
        <v>1621</v>
      </c>
      <c r="B1337" s="9">
        <v>6.4666666666666659</v>
      </c>
    </row>
    <row r="1338" spans="1:2" x14ac:dyDescent="0.45">
      <c r="A1338" s="3" t="s">
        <v>2944</v>
      </c>
      <c r="B1338" s="9">
        <v>7.3272727272727272</v>
      </c>
    </row>
    <row r="1339" spans="1:2" x14ac:dyDescent="0.45">
      <c r="A1339" s="3" t="s">
        <v>1738</v>
      </c>
      <c r="B1339" s="9">
        <v>6.5333333333333341</v>
      </c>
    </row>
    <row r="1340" spans="1:2" x14ac:dyDescent="0.45">
      <c r="A1340" s="3" t="s">
        <v>2570</v>
      </c>
      <c r="B1340" s="9">
        <v>8.4</v>
      </c>
    </row>
    <row r="1341" spans="1:2" x14ac:dyDescent="0.45">
      <c r="A1341" s="3" t="s">
        <v>5392</v>
      </c>
      <c r="B1341" s="9">
        <v>6</v>
      </c>
    </row>
    <row r="1342" spans="1:2" x14ac:dyDescent="0.45">
      <c r="A1342" s="3" t="s">
        <v>2274</v>
      </c>
      <c r="B1342" s="9">
        <v>6.85</v>
      </c>
    </row>
    <row r="1343" spans="1:2" x14ac:dyDescent="0.45">
      <c r="A1343" s="3" t="s">
        <v>3237</v>
      </c>
      <c r="B1343" s="9">
        <v>7.2</v>
      </c>
    </row>
    <row r="1344" spans="1:2" x14ac:dyDescent="0.45">
      <c r="A1344" s="3" t="s">
        <v>5092</v>
      </c>
      <c r="B1344" s="9">
        <v>5.7</v>
      </c>
    </row>
    <row r="1345" spans="1:2" x14ac:dyDescent="0.45">
      <c r="A1345" s="3" t="s">
        <v>4150</v>
      </c>
      <c r="B1345" s="9">
        <v>6.4</v>
      </c>
    </row>
    <row r="1346" spans="1:2" x14ac:dyDescent="0.45">
      <c r="A1346" s="3" t="s">
        <v>3693</v>
      </c>
      <c r="B1346" s="9">
        <v>5.3</v>
      </c>
    </row>
    <row r="1347" spans="1:2" x14ac:dyDescent="0.45">
      <c r="A1347" s="3" t="s">
        <v>3973</v>
      </c>
      <c r="B1347" s="9">
        <v>4.0999999999999996</v>
      </c>
    </row>
    <row r="1348" spans="1:2" x14ac:dyDescent="0.45">
      <c r="A1348" s="3" t="s">
        <v>6119</v>
      </c>
      <c r="B1348" s="9">
        <v>7.7</v>
      </c>
    </row>
    <row r="1349" spans="1:2" x14ac:dyDescent="0.45">
      <c r="A1349" s="3" t="s">
        <v>3664</v>
      </c>
      <c r="B1349" s="9">
        <v>6.4</v>
      </c>
    </row>
    <row r="1350" spans="1:2" x14ac:dyDescent="0.45">
      <c r="A1350" s="3" t="s">
        <v>64</v>
      </c>
      <c r="B1350" s="9">
        <v>7.1312499999999996</v>
      </c>
    </row>
    <row r="1351" spans="1:2" x14ac:dyDescent="0.45">
      <c r="A1351" s="3" t="s">
        <v>3145</v>
      </c>
      <c r="B1351" s="9">
        <v>5.4</v>
      </c>
    </row>
    <row r="1352" spans="1:2" x14ac:dyDescent="0.45">
      <c r="A1352" s="3" t="s">
        <v>5064</v>
      </c>
      <c r="B1352" s="9">
        <v>5.9</v>
      </c>
    </row>
    <row r="1353" spans="1:2" x14ac:dyDescent="0.45">
      <c r="A1353" s="3" t="s">
        <v>5715</v>
      </c>
      <c r="B1353" s="9">
        <v>7.8</v>
      </c>
    </row>
    <row r="1354" spans="1:2" x14ac:dyDescent="0.45">
      <c r="A1354" s="3" t="s">
        <v>1218</v>
      </c>
      <c r="B1354" s="9">
        <v>6.05</v>
      </c>
    </row>
    <row r="1355" spans="1:2" x14ac:dyDescent="0.45">
      <c r="A1355" s="3" t="s">
        <v>166</v>
      </c>
      <c r="B1355" s="9">
        <v>5.5777777777777784</v>
      </c>
    </row>
    <row r="1356" spans="1:2" x14ac:dyDescent="0.45">
      <c r="A1356" s="3" t="s">
        <v>5187</v>
      </c>
      <c r="B1356" s="9">
        <v>4.5</v>
      </c>
    </row>
    <row r="1357" spans="1:2" x14ac:dyDescent="0.45">
      <c r="A1357" s="3" t="s">
        <v>157</v>
      </c>
      <c r="B1357" s="9">
        <v>5.9333333333333336</v>
      </c>
    </row>
    <row r="1358" spans="1:2" x14ac:dyDescent="0.45">
      <c r="A1358" s="3" t="s">
        <v>54</v>
      </c>
      <c r="B1358" s="9">
        <v>6.6</v>
      </c>
    </row>
    <row r="1359" spans="1:2" x14ac:dyDescent="0.45">
      <c r="A1359" s="3" t="s">
        <v>5810</v>
      </c>
      <c r="B1359" s="9">
        <v>6.8</v>
      </c>
    </row>
    <row r="1360" spans="1:2" x14ac:dyDescent="0.45">
      <c r="A1360" s="3" t="s">
        <v>318</v>
      </c>
      <c r="B1360" s="9">
        <v>5.94</v>
      </c>
    </row>
    <row r="1361" spans="1:2" x14ac:dyDescent="0.45">
      <c r="A1361" s="3" t="s">
        <v>4461</v>
      </c>
      <c r="B1361" s="9">
        <v>4.5999999999999996</v>
      </c>
    </row>
    <row r="1362" spans="1:2" x14ac:dyDescent="0.45">
      <c r="A1362" s="3" t="s">
        <v>1307</v>
      </c>
      <c r="B1362" s="9">
        <v>7.0181818181818185</v>
      </c>
    </row>
    <row r="1363" spans="1:2" x14ac:dyDescent="0.45">
      <c r="A1363" s="3" t="s">
        <v>4583</v>
      </c>
      <c r="B1363" s="9">
        <v>6.1</v>
      </c>
    </row>
    <row r="1364" spans="1:2" x14ac:dyDescent="0.45">
      <c r="A1364" s="3" t="s">
        <v>3967</v>
      </c>
      <c r="B1364" s="9">
        <v>5.7249999999999996</v>
      </c>
    </row>
    <row r="1365" spans="1:2" x14ac:dyDescent="0.45">
      <c r="A1365" s="3" t="s">
        <v>5594</v>
      </c>
      <c r="B1365" s="9">
        <v>5.0999999999999996</v>
      </c>
    </row>
    <row r="1366" spans="1:2" x14ac:dyDescent="0.45">
      <c r="A1366" s="3" t="s">
        <v>3655</v>
      </c>
      <c r="B1366" s="9">
        <v>6.8</v>
      </c>
    </row>
    <row r="1367" spans="1:2" x14ac:dyDescent="0.45">
      <c r="A1367" s="3" t="s">
        <v>2910</v>
      </c>
      <c r="B1367" s="9">
        <v>6.5</v>
      </c>
    </row>
    <row r="1368" spans="1:2" x14ac:dyDescent="0.45">
      <c r="A1368" s="3" t="s">
        <v>4588</v>
      </c>
      <c r="B1368" s="9">
        <v>5.9</v>
      </c>
    </row>
    <row r="1369" spans="1:2" x14ac:dyDescent="0.45">
      <c r="A1369" s="3" t="s">
        <v>1598</v>
      </c>
      <c r="B1369" s="9">
        <v>4.7</v>
      </c>
    </row>
    <row r="1370" spans="1:2" x14ac:dyDescent="0.45">
      <c r="A1370" s="3" t="s">
        <v>5428</v>
      </c>
      <c r="B1370" s="9">
        <v>6.5</v>
      </c>
    </row>
    <row r="1371" spans="1:2" x14ac:dyDescent="0.45">
      <c r="A1371" s="3" t="s">
        <v>574</v>
      </c>
      <c r="B1371" s="9">
        <v>7.2</v>
      </c>
    </row>
    <row r="1372" spans="1:2" x14ac:dyDescent="0.45">
      <c r="A1372" s="3" t="s">
        <v>5414</v>
      </c>
      <c r="B1372" s="9">
        <v>6.8</v>
      </c>
    </row>
    <row r="1373" spans="1:2" x14ac:dyDescent="0.45">
      <c r="A1373" s="3" t="s">
        <v>5609</v>
      </c>
      <c r="B1373" s="9">
        <v>7.2</v>
      </c>
    </row>
    <row r="1374" spans="1:2" x14ac:dyDescent="0.45">
      <c r="A1374" s="3" t="s">
        <v>3804</v>
      </c>
      <c r="B1374" s="9">
        <v>5.15</v>
      </c>
    </row>
    <row r="1375" spans="1:2" x14ac:dyDescent="0.45">
      <c r="A1375" s="3" t="s">
        <v>3870</v>
      </c>
      <c r="B1375" s="9">
        <v>5.55</v>
      </c>
    </row>
    <row r="1376" spans="1:2" x14ac:dyDescent="0.45">
      <c r="A1376" s="3" t="s">
        <v>5370</v>
      </c>
      <c r="B1376" s="9">
        <v>6.3</v>
      </c>
    </row>
    <row r="1377" spans="1:2" x14ac:dyDescent="0.45">
      <c r="A1377" s="3" t="s">
        <v>1044</v>
      </c>
      <c r="B1377" s="9">
        <v>6</v>
      </c>
    </row>
    <row r="1378" spans="1:2" x14ac:dyDescent="0.45">
      <c r="A1378" s="3" t="s">
        <v>4863</v>
      </c>
      <c r="B1378" s="9">
        <v>6.4</v>
      </c>
    </row>
    <row r="1379" spans="1:2" x14ac:dyDescent="0.45">
      <c r="A1379" s="3" t="s">
        <v>1354</v>
      </c>
      <c r="B1379" s="9">
        <v>6.839999999999999</v>
      </c>
    </row>
    <row r="1380" spans="1:2" x14ac:dyDescent="0.45">
      <c r="A1380" s="3" t="s">
        <v>1633</v>
      </c>
      <c r="B1380" s="9">
        <v>6.0818181818181811</v>
      </c>
    </row>
    <row r="1381" spans="1:2" x14ac:dyDescent="0.45">
      <c r="A1381" s="3" t="s">
        <v>428</v>
      </c>
      <c r="B1381" s="9">
        <v>6.3499999999999988</v>
      </c>
    </row>
    <row r="1382" spans="1:2" x14ac:dyDescent="0.45">
      <c r="A1382" s="3" t="s">
        <v>5031</v>
      </c>
      <c r="B1382" s="9">
        <v>7.8</v>
      </c>
    </row>
    <row r="1383" spans="1:2" x14ac:dyDescent="0.45">
      <c r="A1383" s="3" t="s">
        <v>189</v>
      </c>
      <c r="B1383" s="9">
        <v>7</v>
      </c>
    </row>
    <row r="1384" spans="1:2" x14ac:dyDescent="0.45">
      <c r="A1384" s="3" t="s">
        <v>3190</v>
      </c>
      <c r="B1384" s="9">
        <v>7.2</v>
      </c>
    </row>
    <row r="1385" spans="1:2" x14ac:dyDescent="0.45">
      <c r="A1385" s="3" t="s">
        <v>5436</v>
      </c>
      <c r="B1385" s="9">
        <v>7</v>
      </c>
    </row>
    <row r="1386" spans="1:2" x14ac:dyDescent="0.45">
      <c r="A1386" s="3" t="s">
        <v>2400</v>
      </c>
      <c r="B1386" s="9">
        <v>7.2</v>
      </c>
    </row>
    <row r="1387" spans="1:2" x14ac:dyDescent="0.45">
      <c r="A1387" s="3" t="s">
        <v>144</v>
      </c>
      <c r="B1387" s="9">
        <v>7.3076923076923084</v>
      </c>
    </row>
    <row r="1388" spans="1:2" x14ac:dyDescent="0.45">
      <c r="A1388" s="3" t="s">
        <v>3406</v>
      </c>
      <c r="B1388" s="9">
        <v>5.8</v>
      </c>
    </row>
    <row r="1389" spans="1:2" x14ac:dyDescent="0.45">
      <c r="A1389" s="3" t="s">
        <v>6131</v>
      </c>
      <c r="B1389" s="9">
        <v>7.3</v>
      </c>
    </row>
    <row r="1390" spans="1:2" x14ac:dyDescent="0.45">
      <c r="A1390" s="3" t="s">
        <v>1462</v>
      </c>
      <c r="B1390" s="9">
        <v>6.6</v>
      </c>
    </row>
    <row r="1391" spans="1:2" x14ac:dyDescent="0.45">
      <c r="A1391" s="3" t="s">
        <v>4083</v>
      </c>
      <c r="B1391" s="9">
        <v>6.2</v>
      </c>
    </row>
    <row r="1392" spans="1:2" x14ac:dyDescent="0.45">
      <c r="A1392" s="3" t="s">
        <v>3761</v>
      </c>
      <c r="B1392" s="9">
        <v>7</v>
      </c>
    </row>
    <row r="1393" spans="1:2" x14ac:dyDescent="0.45">
      <c r="A1393" s="3" t="s">
        <v>4894</v>
      </c>
      <c r="B1393" s="9">
        <v>6.95</v>
      </c>
    </row>
    <row r="1394" spans="1:2" x14ac:dyDescent="0.45">
      <c r="A1394" s="3" t="s">
        <v>818</v>
      </c>
      <c r="B1394" s="9">
        <v>7.35</v>
      </c>
    </row>
    <row r="1395" spans="1:2" x14ac:dyDescent="0.45">
      <c r="A1395" s="3" t="s">
        <v>5345</v>
      </c>
      <c r="B1395" s="9">
        <v>6.6</v>
      </c>
    </row>
    <row r="1396" spans="1:2" x14ac:dyDescent="0.45">
      <c r="A1396" s="3" t="s">
        <v>504</v>
      </c>
      <c r="B1396" s="9">
        <v>6.7714285714285705</v>
      </c>
    </row>
    <row r="1397" spans="1:2" x14ac:dyDescent="0.45">
      <c r="A1397" s="3" t="s">
        <v>2015</v>
      </c>
      <c r="B1397" s="9">
        <v>6</v>
      </c>
    </row>
    <row r="1398" spans="1:2" x14ac:dyDescent="0.45">
      <c r="A1398" s="3" t="s">
        <v>1918</v>
      </c>
      <c r="B1398" s="9">
        <v>6.666666666666667</v>
      </c>
    </row>
    <row r="1399" spans="1:2" x14ac:dyDescent="0.45">
      <c r="A1399" s="3" t="s">
        <v>6051</v>
      </c>
      <c r="B1399" s="9">
        <v>7</v>
      </c>
    </row>
    <row r="1400" spans="1:2" x14ac:dyDescent="0.45">
      <c r="A1400" s="3" t="s">
        <v>517</v>
      </c>
      <c r="B1400" s="9">
        <v>6.5</v>
      </c>
    </row>
    <row r="1401" spans="1:2" x14ac:dyDescent="0.45">
      <c r="A1401" s="3" t="s">
        <v>141</v>
      </c>
      <c r="B1401" s="9">
        <v>6.1875</v>
      </c>
    </row>
    <row r="1402" spans="1:2" x14ac:dyDescent="0.45">
      <c r="A1402" s="3" t="s">
        <v>196</v>
      </c>
      <c r="B1402" s="9">
        <v>5.5</v>
      </c>
    </row>
    <row r="1403" spans="1:2" x14ac:dyDescent="0.45">
      <c r="A1403" s="3" t="s">
        <v>1283</v>
      </c>
      <c r="B1403" s="9">
        <v>7.3250000000000002</v>
      </c>
    </row>
    <row r="1404" spans="1:2" x14ac:dyDescent="0.45">
      <c r="A1404" s="3" t="s">
        <v>561</v>
      </c>
      <c r="B1404" s="9">
        <v>7.3999999999999995</v>
      </c>
    </row>
    <row r="1405" spans="1:2" x14ac:dyDescent="0.45">
      <c r="A1405" s="3" t="s">
        <v>5359</v>
      </c>
      <c r="B1405" s="9">
        <v>8.5</v>
      </c>
    </row>
    <row r="1406" spans="1:2" x14ac:dyDescent="0.45">
      <c r="A1406" s="3" t="s">
        <v>283</v>
      </c>
      <c r="B1406" s="9">
        <v>6.9307692307692301</v>
      </c>
    </row>
    <row r="1407" spans="1:2" x14ac:dyDescent="0.45">
      <c r="A1407" s="3" t="s">
        <v>1596</v>
      </c>
      <c r="B1407" s="9">
        <v>7</v>
      </c>
    </row>
    <row r="1408" spans="1:2" x14ac:dyDescent="0.45">
      <c r="A1408" s="3" t="s">
        <v>1068</v>
      </c>
      <c r="B1408" s="9">
        <v>5.9</v>
      </c>
    </row>
    <row r="1409" spans="1:2" x14ac:dyDescent="0.45">
      <c r="A1409" s="3" t="s">
        <v>651</v>
      </c>
      <c r="B1409" s="9">
        <v>6.35</v>
      </c>
    </row>
    <row r="1410" spans="1:2" x14ac:dyDescent="0.45">
      <c r="A1410" s="3" t="s">
        <v>5225</v>
      </c>
      <c r="B1410" s="9">
        <v>6.9</v>
      </c>
    </row>
    <row r="1411" spans="1:2" x14ac:dyDescent="0.45">
      <c r="A1411" s="3" t="s">
        <v>2518</v>
      </c>
      <c r="B1411" s="9">
        <v>5.5</v>
      </c>
    </row>
    <row r="1412" spans="1:2" x14ac:dyDescent="0.45">
      <c r="A1412" s="3" t="s">
        <v>3331</v>
      </c>
      <c r="B1412" s="9">
        <v>6.3</v>
      </c>
    </row>
    <row r="1413" spans="1:2" x14ac:dyDescent="0.45">
      <c r="A1413" s="3" t="s">
        <v>3816</v>
      </c>
      <c r="B1413" s="9">
        <v>6.5</v>
      </c>
    </row>
    <row r="1414" spans="1:2" x14ac:dyDescent="0.45">
      <c r="A1414" s="3" t="s">
        <v>4500</v>
      </c>
      <c r="B1414" s="9">
        <v>5.5</v>
      </c>
    </row>
    <row r="1415" spans="1:2" x14ac:dyDescent="0.45">
      <c r="A1415" s="3" t="s">
        <v>5387</v>
      </c>
      <c r="B1415" s="9">
        <v>5.2</v>
      </c>
    </row>
    <row r="1416" spans="1:2" x14ac:dyDescent="0.45">
      <c r="A1416" s="3" t="s">
        <v>1413</v>
      </c>
      <c r="B1416" s="9">
        <v>6.833333333333333</v>
      </c>
    </row>
    <row r="1417" spans="1:2" x14ac:dyDescent="0.45">
      <c r="A1417" s="3" t="s">
        <v>5361</v>
      </c>
      <c r="B1417" s="9">
        <v>4.8</v>
      </c>
    </row>
    <row r="1418" spans="1:2" x14ac:dyDescent="0.45">
      <c r="A1418" s="3" t="s">
        <v>186</v>
      </c>
      <c r="B1418" s="9">
        <v>6.1</v>
      </c>
    </row>
    <row r="1419" spans="1:2" x14ac:dyDescent="0.45">
      <c r="A1419" s="3" t="s">
        <v>2587</v>
      </c>
      <c r="B1419" s="9">
        <v>6.2</v>
      </c>
    </row>
    <row r="1420" spans="1:2" x14ac:dyDescent="0.45">
      <c r="A1420" s="3" t="s">
        <v>700</v>
      </c>
      <c r="B1420" s="9">
        <v>6.8</v>
      </c>
    </row>
    <row r="1421" spans="1:2" x14ac:dyDescent="0.45">
      <c r="A1421" s="3" t="s">
        <v>5839</v>
      </c>
      <c r="B1421" s="9">
        <v>6.2</v>
      </c>
    </row>
    <row r="1422" spans="1:2" x14ac:dyDescent="0.45">
      <c r="A1422" s="3" t="s">
        <v>3279</v>
      </c>
      <c r="B1422" s="9">
        <v>7.1</v>
      </c>
    </row>
    <row r="1423" spans="1:2" x14ac:dyDescent="0.45">
      <c r="A1423" s="3" t="s">
        <v>4887</v>
      </c>
      <c r="B1423" s="9">
        <v>6.9</v>
      </c>
    </row>
    <row r="1424" spans="1:2" x14ac:dyDescent="0.45">
      <c r="A1424" s="3" t="s">
        <v>1937</v>
      </c>
      <c r="B1424" s="9">
        <v>6.5</v>
      </c>
    </row>
    <row r="1425" spans="1:2" x14ac:dyDescent="0.45">
      <c r="A1425" s="3" t="s">
        <v>5054</v>
      </c>
      <c r="B1425" s="9">
        <v>6.1</v>
      </c>
    </row>
    <row r="1426" spans="1:2" x14ac:dyDescent="0.45">
      <c r="A1426" s="3" t="s">
        <v>2342</v>
      </c>
      <c r="B1426" s="9">
        <v>7.6</v>
      </c>
    </row>
    <row r="1427" spans="1:2" x14ac:dyDescent="0.45">
      <c r="A1427" s="3" t="s">
        <v>5949</v>
      </c>
      <c r="B1427" s="9">
        <v>7.2</v>
      </c>
    </row>
    <row r="1428" spans="1:2" x14ac:dyDescent="0.45">
      <c r="A1428" s="3" t="s">
        <v>5932</v>
      </c>
      <c r="B1428" s="9">
        <v>6.8</v>
      </c>
    </row>
    <row r="1429" spans="1:2" x14ac:dyDescent="0.45">
      <c r="A1429" s="3" t="s">
        <v>1349</v>
      </c>
      <c r="B1429" s="9">
        <v>5.95</v>
      </c>
    </row>
    <row r="1430" spans="1:2" x14ac:dyDescent="0.45">
      <c r="A1430" s="3" t="s">
        <v>4107</v>
      </c>
      <c r="B1430" s="9">
        <v>6.1</v>
      </c>
    </row>
    <row r="1431" spans="1:2" x14ac:dyDescent="0.45">
      <c r="A1431" s="3" t="s">
        <v>587</v>
      </c>
      <c r="B1431" s="9">
        <v>5.4</v>
      </c>
    </row>
    <row r="1432" spans="1:2" x14ac:dyDescent="0.45">
      <c r="A1432" s="3" t="s">
        <v>5098</v>
      </c>
      <c r="B1432" s="9">
        <v>4.7</v>
      </c>
    </row>
    <row r="1433" spans="1:2" x14ac:dyDescent="0.45">
      <c r="A1433" s="3" t="s">
        <v>2286</v>
      </c>
      <c r="B1433" s="9">
        <v>8.4</v>
      </c>
    </row>
    <row r="1434" spans="1:2" x14ac:dyDescent="0.45">
      <c r="A1434" s="3" t="s">
        <v>4565</v>
      </c>
      <c r="B1434" s="9">
        <v>5.7</v>
      </c>
    </row>
    <row r="1435" spans="1:2" x14ac:dyDescent="0.45">
      <c r="A1435" s="3" t="s">
        <v>5717</v>
      </c>
      <c r="B1435" s="9">
        <v>6.9</v>
      </c>
    </row>
    <row r="1436" spans="1:2" x14ac:dyDescent="0.45">
      <c r="A1436" s="3" t="s">
        <v>5423</v>
      </c>
      <c r="B1436" s="9">
        <v>6.8</v>
      </c>
    </row>
    <row r="1437" spans="1:2" x14ac:dyDescent="0.45">
      <c r="A1437" s="3" t="s">
        <v>1389</v>
      </c>
      <c r="B1437" s="9">
        <v>6.1</v>
      </c>
    </row>
    <row r="1438" spans="1:2" x14ac:dyDescent="0.45">
      <c r="A1438" s="3" t="s">
        <v>6061</v>
      </c>
      <c r="B1438" s="9">
        <v>4.7</v>
      </c>
    </row>
    <row r="1439" spans="1:2" x14ac:dyDescent="0.45">
      <c r="A1439" s="3" t="s">
        <v>16</v>
      </c>
      <c r="B1439" s="9">
        <v>7.4571428571428564</v>
      </c>
    </row>
    <row r="1440" spans="1:2" x14ac:dyDescent="0.45">
      <c r="A1440" s="3" t="s">
        <v>4223</v>
      </c>
      <c r="B1440" s="9">
        <v>5.75</v>
      </c>
    </row>
    <row r="1441" spans="1:2" x14ac:dyDescent="0.45">
      <c r="A1441" s="3" t="s">
        <v>5090</v>
      </c>
      <c r="B1441" s="9">
        <v>6.8</v>
      </c>
    </row>
    <row r="1442" spans="1:2" x14ac:dyDescent="0.45">
      <c r="A1442" s="3" t="s">
        <v>27</v>
      </c>
      <c r="B1442" s="9">
        <v>6.9600000000000009</v>
      </c>
    </row>
    <row r="1443" spans="1:2" x14ac:dyDescent="0.45">
      <c r="A1443" s="3" t="s">
        <v>2079</v>
      </c>
      <c r="B1443" s="9">
        <v>4.0999999999999996</v>
      </c>
    </row>
    <row r="1444" spans="1:2" x14ac:dyDescent="0.45">
      <c r="A1444" s="3" t="s">
        <v>1535</v>
      </c>
      <c r="B1444" s="9">
        <v>5.4499999999999993</v>
      </c>
    </row>
    <row r="1445" spans="1:2" x14ac:dyDescent="0.45">
      <c r="A1445" s="3" t="s">
        <v>6138</v>
      </c>
      <c r="B1445" s="9">
        <v>7.1</v>
      </c>
    </row>
    <row r="1446" spans="1:2" x14ac:dyDescent="0.45">
      <c r="A1446" s="3" t="s">
        <v>3980</v>
      </c>
      <c r="B1446" s="9">
        <v>4.5999999999999996</v>
      </c>
    </row>
    <row r="1447" spans="1:2" x14ac:dyDescent="0.45">
      <c r="A1447" s="3" t="s">
        <v>829</v>
      </c>
      <c r="B1447" s="9">
        <v>7.1</v>
      </c>
    </row>
    <row r="1448" spans="1:2" x14ac:dyDescent="0.45">
      <c r="A1448" s="3" t="s">
        <v>2942</v>
      </c>
      <c r="B1448" s="9">
        <v>6.9</v>
      </c>
    </row>
    <row r="1449" spans="1:2" x14ac:dyDescent="0.45">
      <c r="A1449" s="3" t="s">
        <v>4387</v>
      </c>
      <c r="B1449" s="9">
        <v>5.7</v>
      </c>
    </row>
    <row r="1450" spans="1:2" x14ac:dyDescent="0.45">
      <c r="A1450" s="3" t="s">
        <v>1629</v>
      </c>
      <c r="B1450" s="9">
        <v>7.0333333333333341</v>
      </c>
    </row>
    <row r="1451" spans="1:2" x14ac:dyDescent="0.45">
      <c r="A1451" s="3" t="s">
        <v>914</v>
      </c>
      <c r="B1451" s="9">
        <v>6.3</v>
      </c>
    </row>
    <row r="1452" spans="1:2" x14ac:dyDescent="0.45">
      <c r="A1452" s="3" t="s">
        <v>2965</v>
      </c>
      <c r="B1452" s="9">
        <v>6.5</v>
      </c>
    </row>
    <row r="1453" spans="1:2" x14ac:dyDescent="0.45">
      <c r="A1453" s="3" t="s">
        <v>2376</v>
      </c>
      <c r="B1453" s="9">
        <v>6.8400000000000007</v>
      </c>
    </row>
    <row r="1454" spans="1:2" x14ac:dyDescent="0.45">
      <c r="A1454" s="3" t="s">
        <v>4628</v>
      </c>
      <c r="B1454" s="9">
        <v>5.6</v>
      </c>
    </row>
    <row r="1455" spans="1:2" x14ac:dyDescent="0.45">
      <c r="A1455" s="3" t="s">
        <v>2556</v>
      </c>
      <c r="B1455" s="9">
        <v>6.5</v>
      </c>
    </row>
    <row r="1456" spans="1:2" x14ac:dyDescent="0.45">
      <c r="A1456" s="3" t="s">
        <v>1448</v>
      </c>
      <c r="B1456" s="9">
        <v>5.45</v>
      </c>
    </row>
    <row r="1457" spans="1:2" x14ac:dyDescent="0.45">
      <c r="A1457" s="3" t="s">
        <v>1224</v>
      </c>
      <c r="B1457" s="9">
        <v>6.5</v>
      </c>
    </row>
    <row r="1458" spans="1:2" x14ac:dyDescent="0.45">
      <c r="A1458" s="3" t="s">
        <v>5965</v>
      </c>
      <c r="B1458" s="9">
        <v>6.6</v>
      </c>
    </row>
    <row r="1459" spans="1:2" x14ac:dyDescent="0.45">
      <c r="A1459" s="3" t="s">
        <v>1510</v>
      </c>
      <c r="B1459" s="9">
        <v>6.125</v>
      </c>
    </row>
    <row r="1460" spans="1:2" x14ac:dyDescent="0.45">
      <c r="A1460" s="3" t="s">
        <v>3696</v>
      </c>
      <c r="B1460" s="9">
        <v>6.5</v>
      </c>
    </row>
    <row r="1461" spans="1:2" x14ac:dyDescent="0.45">
      <c r="A1461" s="3" t="s">
        <v>1966</v>
      </c>
      <c r="B1461" s="9">
        <v>7.5</v>
      </c>
    </row>
    <row r="1462" spans="1:2" x14ac:dyDescent="0.45">
      <c r="A1462" s="3" t="s">
        <v>693</v>
      </c>
      <c r="B1462" s="9">
        <v>6.2666666666666666</v>
      </c>
    </row>
    <row r="1463" spans="1:2" x14ac:dyDescent="0.45">
      <c r="A1463" s="3" t="s">
        <v>2818</v>
      </c>
      <c r="B1463" s="9">
        <v>8.4333333333333336</v>
      </c>
    </row>
    <row r="1464" spans="1:2" x14ac:dyDescent="0.45">
      <c r="A1464" s="3" t="s">
        <v>887</v>
      </c>
      <c r="B1464" s="9">
        <v>6.0666666666666664</v>
      </c>
    </row>
    <row r="1465" spans="1:2" x14ac:dyDescent="0.45">
      <c r="A1465" s="3" t="s">
        <v>858</v>
      </c>
      <c r="B1465" s="9">
        <v>6.5</v>
      </c>
    </row>
    <row r="1466" spans="1:2" x14ac:dyDescent="0.45">
      <c r="A1466" s="3" t="s">
        <v>3484</v>
      </c>
      <c r="B1466" s="9">
        <v>6.4333333333333336</v>
      </c>
    </row>
    <row r="1467" spans="1:2" x14ac:dyDescent="0.45">
      <c r="A1467" s="3" t="s">
        <v>2747</v>
      </c>
      <c r="B1467" s="9">
        <v>7.1</v>
      </c>
    </row>
    <row r="1468" spans="1:2" x14ac:dyDescent="0.45">
      <c r="A1468" s="3" t="s">
        <v>85</v>
      </c>
      <c r="B1468" s="9">
        <v>7.4</v>
      </c>
    </row>
    <row r="1469" spans="1:2" x14ac:dyDescent="0.45">
      <c r="A1469" s="3" t="s">
        <v>6182</v>
      </c>
      <c r="B1469" s="9">
        <v>7</v>
      </c>
    </row>
    <row r="1470" spans="1:2" x14ac:dyDescent="0.45">
      <c r="A1470" s="3" t="s">
        <v>5929</v>
      </c>
      <c r="B1470" s="9">
        <v>5.0999999999999996</v>
      </c>
    </row>
    <row r="1471" spans="1:2" x14ac:dyDescent="0.45">
      <c r="A1471" s="3" t="s">
        <v>5136</v>
      </c>
      <c r="B1471" s="9">
        <v>7.7</v>
      </c>
    </row>
    <row r="1472" spans="1:2" x14ac:dyDescent="0.45">
      <c r="A1472" s="3" t="s">
        <v>4972</v>
      </c>
      <c r="B1472" s="9">
        <v>5.9</v>
      </c>
    </row>
    <row r="1473" spans="1:2" x14ac:dyDescent="0.45">
      <c r="A1473" s="3" t="s">
        <v>3032</v>
      </c>
      <c r="B1473" s="9">
        <v>6.7</v>
      </c>
    </row>
    <row r="1474" spans="1:2" x14ac:dyDescent="0.45">
      <c r="A1474" s="3" t="s">
        <v>271</v>
      </c>
      <c r="B1474" s="9">
        <v>6.0909090909090908</v>
      </c>
    </row>
    <row r="1475" spans="1:2" x14ac:dyDescent="0.45">
      <c r="A1475" s="3" t="s">
        <v>1592</v>
      </c>
      <c r="B1475" s="9">
        <v>6.9666666666666659</v>
      </c>
    </row>
    <row r="1476" spans="1:2" x14ac:dyDescent="0.45">
      <c r="A1476" s="3" t="s">
        <v>3861</v>
      </c>
      <c r="B1476" s="9">
        <v>6.1</v>
      </c>
    </row>
    <row r="1477" spans="1:2" x14ac:dyDescent="0.45">
      <c r="A1477" s="3" t="s">
        <v>6115</v>
      </c>
      <c r="B1477" s="9">
        <v>6.9</v>
      </c>
    </row>
    <row r="1478" spans="1:2" x14ac:dyDescent="0.45">
      <c r="A1478" s="3" t="s">
        <v>4896</v>
      </c>
      <c r="B1478" s="9">
        <v>5.4</v>
      </c>
    </row>
    <row r="1479" spans="1:2" x14ac:dyDescent="0.45">
      <c r="A1479" s="3" t="s">
        <v>5987</v>
      </c>
      <c r="B1479" s="9">
        <v>7.4</v>
      </c>
    </row>
    <row r="1480" spans="1:2" x14ac:dyDescent="0.45">
      <c r="A1480" s="3" t="s">
        <v>3228</v>
      </c>
      <c r="B1480" s="9">
        <v>6.5250000000000004</v>
      </c>
    </row>
    <row r="1481" spans="1:2" x14ac:dyDescent="0.45">
      <c r="A1481" s="3" t="s">
        <v>4475</v>
      </c>
      <c r="B1481" s="9">
        <v>7.15</v>
      </c>
    </row>
    <row r="1482" spans="1:2" x14ac:dyDescent="0.45">
      <c r="A1482" s="3" t="s">
        <v>312</v>
      </c>
      <c r="B1482" s="9">
        <v>5.65</v>
      </c>
    </row>
    <row r="1483" spans="1:2" x14ac:dyDescent="0.45">
      <c r="A1483" s="3" t="s">
        <v>609</v>
      </c>
      <c r="B1483" s="9">
        <v>6.0857142857142863</v>
      </c>
    </row>
    <row r="1484" spans="1:2" x14ac:dyDescent="0.45">
      <c r="A1484" s="3" t="s">
        <v>1971</v>
      </c>
      <c r="B1484" s="9">
        <v>5.625</v>
      </c>
    </row>
    <row r="1485" spans="1:2" x14ac:dyDescent="0.45">
      <c r="A1485" s="3" t="s">
        <v>2054</v>
      </c>
      <c r="B1485" s="9">
        <v>6.3</v>
      </c>
    </row>
    <row r="1486" spans="1:2" x14ac:dyDescent="0.45">
      <c r="A1486" s="3" t="s">
        <v>2220</v>
      </c>
      <c r="B1486" s="9">
        <v>6.9249999999999998</v>
      </c>
    </row>
    <row r="1487" spans="1:2" x14ac:dyDescent="0.45">
      <c r="A1487" s="3" t="s">
        <v>6017</v>
      </c>
      <c r="B1487" s="9">
        <v>6.5</v>
      </c>
    </row>
    <row r="1488" spans="1:2" x14ac:dyDescent="0.45">
      <c r="A1488" s="3" t="s">
        <v>4966</v>
      </c>
      <c r="B1488" s="9">
        <v>7.1</v>
      </c>
    </row>
    <row r="1489" spans="1:2" x14ac:dyDescent="0.45">
      <c r="A1489" s="3" t="s">
        <v>616</v>
      </c>
      <c r="B1489" s="9">
        <v>7.5750000000000002</v>
      </c>
    </row>
    <row r="1490" spans="1:2" x14ac:dyDescent="0.45">
      <c r="A1490" s="3" t="s">
        <v>1695</v>
      </c>
      <c r="B1490" s="9">
        <v>6.7333333333333334</v>
      </c>
    </row>
    <row r="1491" spans="1:2" x14ac:dyDescent="0.45">
      <c r="A1491" s="3" t="s">
        <v>4714</v>
      </c>
      <c r="B1491" s="9">
        <v>7.6</v>
      </c>
    </row>
    <row r="1492" spans="1:2" x14ac:dyDescent="0.45">
      <c r="A1492" s="3" t="s">
        <v>1255</v>
      </c>
      <c r="B1492" s="9">
        <v>7.8000000000000007</v>
      </c>
    </row>
    <row r="1493" spans="1:2" x14ac:dyDescent="0.45">
      <c r="A1493" s="3" t="s">
        <v>4877</v>
      </c>
      <c r="B1493" s="9">
        <v>6.7</v>
      </c>
    </row>
    <row r="1494" spans="1:2" x14ac:dyDescent="0.45">
      <c r="A1494" s="3" t="s">
        <v>4111</v>
      </c>
      <c r="B1494" s="9">
        <v>5.6333333333333329</v>
      </c>
    </row>
    <row r="1495" spans="1:2" x14ac:dyDescent="0.45">
      <c r="A1495" s="3" t="s">
        <v>5367</v>
      </c>
      <c r="B1495" s="9">
        <v>6.6</v>
      </c>
    </row>
    <row r="1496" spans="1:2" x14ac:dyDescent="0.45">
      <c r="A1496" s="3" t="s">
        <v>614</v>
      </c>
      <c r="B1496" s="9">
        <v>5.0999999999999996</v>
      </c>
    </row>
    <row r="1497" spans="1:2" x14ac:dyDescent="0.45">
      <c r="A1497" s="3" t="s">
        <v>4020</v>
      </c>
      <c r="B1497" s="9">
        <v>4.9000000000000004</v>
      </c>
    </row>
    <row r="1498" spans="1:2" x14ac:dyDescent="0.45">
      <c r="A1498" s="3" t="s">
        <v>4313</v>
      </c>
      <c r="B1498" s="9">
        <v>7.9</v>
      </c>
    </row>
    <row r="1499" spans="1:2" x14ac:dyDescent="0.45">
      <c r="A1499" s="3" t="s">
        <v>4264</v>
      </c>
      <c r="B1499" s="9">
        <v>8</v>
      </c>
    </row>
    <row r="1500" spans="1:2" x14ac:dyDescent="0.45">
      <c r="A1500" s="3" t="s">
        <v>3505</v>
      </c>
      <c r="B1500" s="9">
        <v>7.55</v>
      </c>
    </row>
    <row r="1501" spans="1:2" x14ac:dyDescent="0.45">
      <c r="A1501" s="3" t="s">
        <v>2188</v>
      </c>
      <c r="B1501" s="9">
        <v>7.45</v>
      </c>
    </row>
    <row r="1502" spans="1:2" x14ac:dyDescent="0.45">
      <c r="A1502" s="3" t="s">
        <v>1876</v>
      </c>
      <c r="B1502" s="9">
        <v>7.0874999999999995</v>
      </c>
    </row>
    <row r="1503" spans="1:2" x14ac:dyDescent="0.45">
      <c r="A1503" s="3" t="s">
        <v>1733</v>
      </c>
      <c r="B1503" s="9">
        <v>5.95</v>
      </c>
    </row>
    <row r="1504" spans="1:2" x14ac:dyDescent="0.45">
      <c r="A1504" s="3" t="s">
        <v>1491</v>
      </c>
      <c r="B1504" s="9">
        <v>6.1285714285714281</v>
      </c>
    </row>
    <row r="1505" spans="1:2" x14ac:dyDescent="0.45">
      <c r="A1505" s="3" t="s">
        <v>2663</v>
      </c>
      <c r="B1505" s="9">
        <v>7</v>
      </c>
    </row>
    <row r="1506" spans="1:2" x14ac:dyDescent="0.45">
      <c r="A1506" s="3" t="s">
        <v>930</v>
      </c>
      <c r="B1506" s="9">
        <v>5.7799999999999994</v>
      </c>
    </row>
    <row r="1507" spans="1:2" x14ac:dyDescent="0.45">
      <c r="A1507" s="3" t="s">
        <v>2751</v>
      </c>
      <c r="B1507" s="9">
        <v>7.3</v>
      </c>
    </row>
    <row r="1508" spans="1:2" x14ac:dyDescent="0.45">
      <c r="A1508" s="3" t="s">
        <v>2223</v>
      </c>
      <c r="B1508" s="9">
        <v>5</v>
      </c>
    </row>
    <row r="1509" spans="1:2" x14ac:dyDescent="0.45">
      <c r="A1509" s="3" t="s">
        <v>4974</v>
      </c>
      <c r="B1509" s="9">
        <v>6</v>
      </c>
    </row>
    <row r="1510" spans="1:2" x14ac:dyDescent="0.45">
      <c r="A1510" s="3" t="s">
        <v>1004</v>
      </c>
      <c r="B1510" s="9">
        <v>6.4499999999999993</v>
      </c>
    </row>
    <row r="1511" spans="1:2" x14ac:dyDescent="0.45">
      <c r="A1511" s="3" t="s">
        <v>179</v>
      </c>
      <c r="B1511" s="9">
        <v>6.0750000000000002</v>
      </c>
    </row>
    <row r="1512" spans="1:2" x14ac:dyDescent="0.45">
      <c r="A1512" s="3" t="s">
        <v>5008</v>
      </c>
      <c r="B1512" s="9">
        <v>6.6</v>
      </c>
    </row>
    <row r="1513" spans="1:2" x14ac:dyDescent="0.45">
      <c r="A1513" s="3" t="s">
        <v>1606</v>
      </c>
      <c r="B1513" s="9">
        <v>6.4</v>
      </c>
    </row>
    <row r="1514" spans="1:2" x14ac:dyDescent="0.45">
      <c r="A1514" s="3" t="s">
        <v>3132</v>
      </c>
      <c r="B1514" s="9">
        <v>5.3</v>
      </c>
    </row>
    <row r="1515" spans="1:2" x14ac:dyDescent="0.45">
      <c r="A1515" s="3" t="s">
        <v>3443</v>
      </c>
      <c r="B1515" s="9">
        <v>5.5</v>
      </c>
    </row>
    <row r="1516" spans="1:2" x14ac:dyDescent="0.45">
      <c r="A1516" s="3" t="s">
        <v>3088</v>
      </c>
      <c r="B1516" s="9">
        <v>6.3</v>
      </c>
    </row>
    <row r="1517" spans="1:2" x14ac:dyDescent="0.45">
      <c r="A1517" s="3" t="s">
        <v>2710</v>
      </c>
      <c r="B1517" s="9">
        <v>7.5</v>
      </c>
    </row>
    <row r="1518" spans="1:2" x14ac:dyDescent="0.45">
      <c r="A1518" s="3" t="s">
        <v>95</v>
      </c>
      <c r="B1518" s="9">
        <v>6.9</v>
      </c>
    </row>
    <row r="1519" spans="1:2" x14ac:dyDescent="0.45">
      <c r="A1519" s="3" t="s">
        <v>1093</v>
      </c>
      <c r="B1519" s="9">
        <v>5.35</v>
      </c>
    </row>
    <row r="1520" spans="1:2" x14ac:dyDescent="0.45">
      <c r="A1520" s="3" t="s">
        <v>5201</v>
      </c>
      <c r="B1520" s="9">
        <v>6.3</v>
      </c>
    </row>
    <row r="1521" spans="1:2" x14ac:dyDescent="0.45">
      <c r="A1521" s="3" t="s">
        <v>303</v>
      </c>
      <c r="B1521" s="9">
        <v>6.2</v>
      </c>
    </row>
    <row r="1522" spans="1:2" x14ac:dyDescent="0.45">
      <c r="A1522" s="3" t="s">
        <v>4844</v>
      </c>
      <c r="B1522" s="9">
        <v>7.5500000000000007</v>
      </c>
    </row>
    <row r="1523" spans="1:2" x14ac:dyDescent="0.45">
      <c r="A1523" s="3" t="s">
        <v>655</v>
      </c>
      <c r="B1523" s="9">
        <v>6.9</v>
      </c>
    </row>
    <row r="1524" spans="1:2" x14ac:dyDescent="0.45">
      <c r="A1524" s="3" t="s">
        <v>3395</v>
      </c>
      <c r="B1524" s="9">
        <v>7.6999999999999993</v>
      </c>
    </row>
    <row r="1525" spans="1:2" x14ac:dyDescent="0.45">
      <c r="A1525" s="3" t="s">
        <v>2332</v>
      </c>
      <c r="B1525" s="9">
        <v>5.76</v>
      </c>
    </row>
    <row r="1526" spans="1:2" x14ac:dyDescent="0.45">
      <c r="A1526" s="3" t="s">
        <v>1662</v>
      </c>
      <c r="B1526" s="9">
        <v>6.1999999999999993</v>
      </c>
    </row>
    <row r="1527" spans="1:2" x14ac:dyDescent="0.45">
      <c r="A1527" s="3" t="s">
        <v>2368</v>
      </c>
      <c r="B1527" s="9">
        <v>5.8666666666666671</v>
      </c>
    </row>
    <row r="1528" spans="1:2" x14ac:dyDescent="0.45">
      <c r="A1528" s="3" t="s">
        <v>3487</v>
      </c>
      <c r="B1528" s="9">
        <v>5.25</v>
      </c>
    </row>
    <row r="1529" spans="1:2" x14ac:dyDescent="0.45">
      <c r="A1529" s="3" t="s">
        <v>5799</v>
      </c>
      <c r="B1529" s="9">
        <v>6</v>
      </c>
    </row>
    <row r="1530" spans="1:2" x14ac:dyDescent="0.45">
      <c r="A1530" s="3" t="s">
        <v>3410</v>
      </c>
      <c r="B1530" s="9">
        <v>5.4</v>
      </c>
    </row>
    <row r="1531" spans="1:2" x14ac:dyDescent="0.45">
      <c r="A1531" s="3" t="s">
        <v>947</v>
      </c>
      <c r="B1531" s="9">
        <v>5.6750000000000007</v>
      </c>
    </row>
    <row r="1532" spans="1:2" x14ac:dyDescent="0.45">
      <c r="A1532" s="3" t="s">
        <v>1751</v>
      </c>
      <c r="B1532" s="9">
        <v>5.85</v>
      </c>
    </row>
    <row r="1533" spans="1:2" x14ac:dyDescent="0.45">
      <c r="A1533" s="3" t="s">
        <v>5710</v>
      </c>
      <c r="B1533" s="9">
        <v>6.3</v>
      </c>
    </row>
    <row r="1534" spans="1:2" x14ac:dyDescent="0.45">
      <c r="A1534" s="3" t="s">
        <v>1765</v>
      </c>
      <c r="B1534" s="9">
        <v>4.4000000000000004</v>
      </c>
    </row>
    <row r="1535" spans="1:2" x14ac:dyDescent="0.45">
      <c r="A1535" s="3" t="s">
        <v>3829</v>
      </c>
      <c r="B1535" s="9">
        <v>6.8</v>
      </c>
    </row>
    <row r="1536" spans="1:2" x14ac:dyDescent="0.45">
      <c r="A1536" s="3" t="s">
        <v>520</v>
      </c>
      <c r="B1536" s="9">
        <v>6.6800000000000006</v>
      </c>
    </row>
    <row r="1537" spans="1:2" x14ac:dyDescent="0.45">
      <c r="A1537" s="3" t="s">
        <v>130</v>
      </c>
      <c r="B1537" s="9">
        <v>7.5439999999999996</v>
      </c>
    </row>
    <row r="1538" spans="1:2" x14ac:dyDescent="0.45">
      <c r="A1538" s="3" t="s">
        <v>1381</v>
      </c>
      <c r="B1538" s="9">
        <v>6.35</v>
      </c>
    </row>
    <row r="1539" spans="1:2" x14ac:dyDescent="0.45">
      <c r="A1539" s="3" t="s">
        <v>4289</v>
      </c>
      <c r="B1539" s="9">
        <v>5.0999999999999996</v>
      </c>
    </row>
    <row r="1540" spans="1:2" x14ac:dyDescent="0.45">
      <c r="A1540" s="3" t="s">
        <v>2672</v>
      </c>
      <c r="B1540" s="9">
        <v>6.1</v>
      </c>
    </row>
    <row r="1541" spans="1:2" x14ac:dyDescent="0.45">
      <c r="A1541" s="3" t="s">
        <v>5151</v>
      </c>
      <c r="B1541" s="9">
        <v>4.4000000000000004</v>
      </c>
    </row>
    <row r="1542" spans="1:2" x14ac:dyDescent="0.45">
      <c r="A1542" s="3" t="s">
        <v>1428</v>
      </c>
      <c r="B1542" s="9">
        <v>6.4</v>
      </c>
    </row>
    <row r="1543" spans="1:2" x14ac:dyDescent="0.45">
      <c r="A1543" s="3" t="s">
        <v>1280</v>
      </c>
      <c r="B1543" s="9">
        <v>5.0999999999999996</v>
      </c>
    </row>
    <row r="1544" spans="1:2" x14ac:dyDescent="0.45">
      <c r="A1544" s="3" t="s">
        <v>3348</v>
      </c>
      <c r="B1544" s="9">
        <v>4.8</v>
      </c>
    </row>
    <row r="1545" spans="1:2" x14ac:dyDescent="0.45">
      <c r="A1545" s="3" t="s">
        <v>4389</v>
      </c>
      <c r="B1545" s="9">
        <v>6.1</v>
      </c>
    </row>
    <row r="1546" spans="1:2" x14ac:dyDescent="0.45">
      <c r="A1546" s="3" t="s">
        <v>6040</v>
      </c>
      <c r="B1546" s="9">
        <v>4.7</v>
      </c>
    </row>
    <row r="1547" spans="1:2" x14ac:dyDescent="0.45">
      <c r="A1547" s="3" t="s">
        <v>5532</v>
      </c>
      <c r="B1547" s="9">
        <v>6.5</v>
      </c>
    </row>
    <row r="1548" spans="1:2" x14ac:dyDescent="0.45">
      <c r="A1548" s="3" t="s">
        <v>1968</v>
      </c>
      <c r="B1548" s="9">
        <v>6.4</v>
      </c>
    </row>
    <row r="1549" spans="1:2" x14ac:dyDescent="0.45">
      <c r="A1549" s="3" t="s">
        <v>2469</v>
      </c>
      <c r="B1549" s="9">
        <v>6.1</v>
      </c>
    </row>
    <row r="1550" spans="1:2" x14ac:dyDescent="0.45">
      <c r="A1550" s="3" t="s">
        <v>3892</v>
      </c>
      <c r="B1550" s="9">
        <v>7.2</v>
      </c>
    </row>
    <row r="1551" spans="1:2" x14ac:dyDescent="0.45">
      <c r="A1551" s="3" t="s">
        <v>761</v>
      </c>
      <c r="B1551" s="9">
        <v>6.58</v>
      </c>
    </row>
    <row r="1552" spans="1:2" x14ac:dyDescent="0.45">
      <c r="A1552" s="3" t="s">
        <v>5625</v>
      </c>
      <c r="B1552" s="9">
        <v>7.8</v>
      </c>
    </row>
    <row r="1553" spans="1:2" x14ac:dyDescent="0.45">
      <c r="A1553" s="3" t="s">
        <v>3115</v>
      </c>
      <c r="B1553" s="9">
        <v>5.8000000000000007</v>
      </c>
    </row>
    <row r="1554" spans="1:2" x14ac:dyDescent="0.45">
      <c r="A1554" s="3" t="s">
        <v>610</v>
      </c>
      <c r="B1554" s="9">
        <v>6.85</v>
      </c>
    </row>
    <row r="1555" spans="1:2" x14ac:dyDescent="0.45">
      <c r="A1555" s="3" t="s">
        <v>5833</v>
      </c>
      <c r="B1555" s="9">
        <v>6</v>
      </c>
    </row>
    <row r="1556" spans="1:2" x14ac:dyDescent="0.45">
      <c r="A1556" s="3" t="s">
        <v>3423</v>
      </c>
      <c r="B1556" s="9">
        <v>5.45</v>
      </c>
    </row>
    <row r="1557" spans="1:2" x14ac:dyDescent="0.45">
      <c r="A1557" s="3" t="s">
        <v>4418</v>
      </c>
      <c r="B1557" s="9">
        <v>7.2</v>
      </c>
    </row>
    <row r="1558" spans="1:2" x14ac:dyDescent="0.45">
      <c r="A1558" s="3" t="s">
        <v>4743</v>
      </c>
      <c r="B1558" s="9">
        <v>6.6</v>
      </c>
    </row>
    <row r="1559" spans="1:2" x14ac:dyDescent="0.45">
      <c r="A1559" s="3" t="s">
        <v>4339</v>
      </c>
      <c r="B1559" s="9">
        <v>6.7</v>
      </c>
    </row>
    <row r="1560" spans="1:2" x14ac:dyDescent="0.45">
      <c r="A1560" s="3" t="s">
        <v>836</v>
      </c>
      <c r="B1560" s="9">
        <v>6.125</v>
      </c>
    </row>
    <row r="1561" spans="1:2" x14ac:dyDescent="0.45">
      <c r="A1561" s="3" t="s">
        <v>1169</v>
      </c>
      <c r="B1561" s="9">
        <v>7.5</v>
      </c>
    </row>
    <row r="1562" spans="1:2" x14ac:dyDescent="0.45">
      <c r="A1562" s="3" t="s">
        <v>1270</v>
      </c>
      <c r="B1562" s="9">
        <v>6.8833333333333329</v>
      </c>
    </row>
    <row r="1563" spans="1:2" x14ac:dyDescent="0.45">
      <c r="A1563" s="3" t="s">
        <v>2701</v>
      </c>
      <c r="B1563" s="9">
        <v>7.6</v>
      </c>
    </row>
    <row r="1564" spans="1:2" x14ac:dyDescent="0.45">
      <c r="A1564" s="3" t="s">
        <v>3201</v>
      </c>
      <c r="B1564" s="9">
        <v>6.5</v>
      </c>
    </row>
    <row r="1565" spans="1:2" x14ac:dyDescent="0.45">
      <c r="A1565" s="3" t="s">
        <v>4651</v>
      </c>
      <c r="B1565" s="9">
        <v>7.1</v>
      </c>
    </row>
    <row r="1566" spans="1:2" x14ac:dyDescent="0.45">
      <c r="A1566" s="3" t="s">
        <v>1892</v>
      </c>
      <c r="B1566" s="9">
        <v>7.2666666666666666</v>
      </c>
    </row>
    <row r="1567" spans="1:2" x14ac:dyDescent="0.45">
      <c r="A1567" s="3" t="s">
        <v>1650</v>
      </c>
      <c r="B1567" s="9">
        <v>7</v>
      </c>
    </row>
    <row r="1568" spans="1:2" x14ac:dyDescent="0.45">
      <c r="A1568" s="3" t="s">
        <v>3767</v>
      </c>
      <c r="B1568" s="9">
        <v>8.1</v>
      </c>
    </row>
    <row r="1569" spans="1:2" x14ac:dyDescent="0.45">
      <c r="A1569" s="3" t="s">
        <v>950</v>
      </c>
      <c r="B1569" s="9">
        <v>7.3285714285714283</v>
      </c>
    </row>
    <row r="1570" spans="1:2" x14ac:dyDescent="0.45">
      <c r="A1570" s="3" t="s">
        <v>3676</v>
      </c>
      <c r="B1570" s="9">
        <v>7.25</v>
      </c>
    </row>
    <row r="1571" spans="1:2" x14ac:dyDescent="0.45">
      <c r="A1571" s="3" t="s">
        <v>4969</v>
      </c>
      <c r="B1571" s="9">
        <v>6.7</v>
      </c>
    </row>
    <row r="1572" spans="1:2" x14ac:dyDescent="0.45">
      <c r="A1572" s="3" t="s">
        <v>3401</v>
      </c>
      <c r="B1572" s="9">
        <v>7.6</v>
      </c>
    </row>
    <row r="1573" spans="1:2" x14ac:dyDescent="0.45">
      <c r="A1573" s="3" t="s">
        <v>4203</v>
      </c>
      <c r="B1573" s="9">
        <v>7.3</v>
      </c>
    </row>
    <row r="1574" spans="1:2" x14ac:dyDescent="0.45">
      <c r="A1574" s="3" t="s">
        <v>4596</v>
      </c>
      <c r="B1574" s="9">
        <v>7.4</v>
      </c>
    </row>
    <row r="1575" spans="1:2" x14ac:dyDescent="0.45">
      <c r="A1575" s="3" t="s">
        <v>3464</v>
      </c>
      <c r="B1575" s="9">
        <v>6.05</v>
      </c>
    </row>
    <row r="1576" spans="1:2" x14ac:dyDescent="0.45">
      <c r="A1576" s="3" t="s">
        <v>1916</v>
      </c>
      <c r="B1576" s="9">
        <v>6.666666666666667</v>
      </c>
    </row>
    <row r="1577" spans="1:2" x14ac:dyDescent="0.45">
      <c r="A1577" s="3" t="s">
        <v>4865</v>
      </c>
      <c r="B1577" s="9">
        <v>7.666666666666667</v>
      </c>
    </row>
    <row r="1578" spans="1:2" x14ac:dyDescent="0.45">
      <c r="A1578" s="3" t="s">
        <v>765</v>
      </c>
      <c r="B1578" s="9">
        <v>5.833333333333333</v>
      </c>
    </row>
    <row r="1579" spans="1:2" x14ac:dyDescent="0.45">
      <c r="A1579" s="3" t="s">
        <v>5887</v>
      </c>
      <c r="B1579" s="9">
        <v>5.95</v>
      </c>
    </row>
    <row r="1580" spans="1:2" x14ac:dyDescent="0.45">
      <c r="A1580" s="3" t="s">
        <v>510</v>
      </c>
      <c r="B1580" s="9">
        <v>6.2</v>
      </c>
    </row>
    <row r="1581" spans="1:2" x14ac:dyDescent="0.45">
      <c r="A1581" s="3" t="s">
        <v>5581</v>
      </c>
      <c r="B1581" s="9">
        <v>6.6</v>
      </c>
    </row>
    <row r="1582" spans="1:2" x14ac:dyDescent="0.45">
      <c r="A1582" s="3" t="s">
        <v>88</v>
      </c>
      <c r="B1582" s="9">
        <v>7.05</v>
      </c>
    </row>
    <row r="1583" spans="1:2" x14ac:dyDescent="0.45">
      <c r="A1583" s="3" t="s">
        <v>4959</v>
      </c>
      <c r="B1583" s="9">
        <v>6.5</v>
      </c>
    </row>
    <row r="1584" spans="1:2" x14ac:dyDescent="0.45">
      <c r="A1584" s="3" t="s">
        <v>512</v>
      </c>
      <c r="B1584" s="9">
        <v>5.3</v>
      </c>
    </row>
    <row r="1585" spans="1:2" x14ac:dyDescent="0.45">
      <c r="A1585" s="3" t="s">
        <v>1317</v>
      </c>
      <c r="B1585" s="9">
        <v>5.55</v>
      </c>
    </row>
    <row r="1586" spans="1:2" x14ac:dyDescent="0.45">
      <c r="A1586" s="3" t="s">
        <v>5684</v>
      </c>
      <c r="B1586" s="9">
        <v>7.1</v>
      </c>
    </row>
    <row r="1587" spans="1:2" x14ac:dyDescent="0.45">
      <c r="A1587" s="3" t="s">
        <v>400</v>
      </c>
      <c r="B1587" s="9">
        <v>6.75</v>
      </c>
    </row>
    <row r="1588" spans="1:2" x14ac:dyDescent="0.45">
      <c r="A1588" s="3" t="s">
        <v>2724</v>
      </c>
      <c r="B1588" s="9">
        <v>7.6</v>
      </c>
    </row>
    <row r="1589" spans="1:2" x14ac:dyDescent="0.45">
      <c r="A1589" s="3" t="s">
        <v>1488</v>
      </c>
      <c r="B1589" s="9">
        <v>8.1</v>
      </c>
    </row>
    <row r="1590" spans="1:2" x14ac:dyDescent="0.45">
      <c r="A1590" s="3" t="s">
        <v>2616</v>
      </c>
      <c r="B1590" s="9">
        <v>7.25</v>
      </c>
    </row>
    <row r="1591" spans="1:2" x14ac:dyDescent="0.45">
      <c r="A1591" s="3" t="s">
        <v>457</v>
      </c>
      <c r="B1591" s="9">
        <v>6.05</v>
      </c>
    </row>
    <row r="1592" spans="1:2" x14ac:dyDescent="0.45">
      <c r="A1592" s="3" t="s">
        <v>4622</v>
      </c>
      <c r="B1592" s="9">
        <v>5.8</v>
      </c>
    </row>
    <row r="1593" spans="1:2" x14ac:dyDescent="0.45">
      <c r="A1593" s="3" t="s">
        <v>4434</v>
      </c>
      <c r="B1593" s="9">
        <v>7.5</v>
      </c>
    </row>
    <row r="1594" spans="1:2" x14ac:dyDescent="0.45">
      <c r="A1594" s="3" t="s">
        <v>741</v>
      </c>
      <c r="B1594" s="9">
        <v>6.3666666666666671</v>
      </c>
    </row>
    <row r="1595" spans="1:2" x14ac:dyDescent="0.45">
      <c r="A1595" s="3" t="s">
        <v>4068</v>
      </c>
      <c r="B1595" s="9">
        <v>5.3</v>
      </c>
    </row>
    <row r="1596" spans="1:2" x14ac:dyDescent="0.45">
      <c r="A1596" s="3" t="s">
        <v>2438</v>
      </c>
      <c r="B1596" s="9">
        <v>6.4749999999999996</v>
      </c>
    </row>
    <row r="1597" spans="1:2" x14ac:dyDescent="0.45">
      <c r="A1597" s="3" t="s">
        <v>5461</v>
      </c>
      <c r="B1597" s="9">
        <v>5.7</v>
      </c>
    </row>
    <row r="1598" spans="1:2" x14ac:dyDescent="0.45">
      <c r="A1598" s="3" t="s">
        <v>4168</v>
      </c>
      <c r="B1598" s="9">
        <v>7.55</v>
      </c>
    </row>
    <row r="1599" spans="1:2" x14ac:dyDescent="0.45">
      <c r="A1599" s="3" t="s">
        <v>1150</v>
      </c>
      <c r="B1599" s="9">
        <v>6.0500000000000007</v>
      </c>
    </row>
    <row r="1600" spans="1:2" x14ac:dyDescent="0.45">
      <c r="A1600" s="3" t="s">
        <v>3588</v>
      </c>
      <c r="B1600" s="9">
        <v>7.2</v>
      </c>
    </row>
    <row r="1601" spans="1:2" x14ac:dyDescent="0.45">
      <c r="A1601" s="3" t="s">
        <v>3825</v>
      </c>
      <c r="B1601" s="9">
        <v>4.0999999999999996</v>
      </c>
    </row>
    <row r="1602" spans="1:2" x14ac:dyDescent="0.45">
      <c r="A1602" s="3" t="s">
        <v>868</v>
      </c>
      <c r="B1602" s="9">
        <v>6.6571428571428575</v>
      </c>
    </row>
    <row r="1603" spans="1:2" x14ac:dyDescent="0.45">
      <c r="A1603" s="3" t="s">
        <v>5299</v>
      </c>
      <c r="B1603" s="9">
        <v>7.65</v>
      </c>
    </row>
    <row r="1604" spans="1:2" x14ac:dyDescent="0.45">
      <c r="A1604" s="3" t="s">
        <v>3445</v>
      </c>
      <c r="B1604" s="9">
        <v>6.3</v>
      </c>
    </row>
    <row r="1605" spans="1:2" x14ac:dyDescent="0.45">
      <c r="A1605" s="3" t="s">
        <v>1557</v>
      </c>
      <c r="B1605" s="9">
        <v>5.4666666666666659</v>
      </c>
    </row>
    <row r="1606" spans="1:2" x14ac:dyDescent="0.45">
      <c r="A1606" s="3" t="s">
        <v>4938</v>
      </c>
      <c r="B1606" s="9">
        <v>7.6</v>
      </c>
    </row>
    <row r="1607" spans="1:2" x14ac:dyDescent="0.45">
      <c r="A1607" s="3" t="s">
        <v>4807</v>
      </c>
      <c r="B1607" s="9">
        <v>6.1</v>
      </c>
    </row>
    <row r="1608" spans="1:2" x14ac:dyDescent="0.45">
      <c r="A1608" s="3" t="s">
        <v>4027</v>
      </c>
      <c r="B1608" s="9">
        <v>4.5</v>
      </c>
    </row>
    <row r="1609" spans="1:2" x14ac:dyDescent="0.45">
      <c r="A1609" s="3" t="s">
        <v>110</v>
      </c>
      <c r="B1609" s="9">
        <v>6.5</v>
      </c>
    </row>
    <row r="1610" spans="1:2" x14ac:dyDescent="0.45">
      <c r="A1610" s="3" t="s">
        <v>4156</v>
      </c>
      <c r="B1610" s="9">
        <v>6.1</v>
      </c>
    </row>
    <row r="1611" spans="1:2" x14ac:dyDescent="0.45">
      <c r="A1611" s="3" t="s">
        <v>1236</v>
      </c>
      <c r="B1611" s="9">
        <v>7.7333333333333334</v>
      </c>
    </row>
    <row r="1612" spans="1:2" x14ac:dyDescent="0.45">
      <c r="A1612" s="3" t="s">
        <v>5281</v>
      </c>
      <c r="B1612" s="9">
        <v>5.9</v>
      </c>
    </row>
    <row r="1613" spans="1:2" x14ac:dyDescent="0.45">
      <c r="A1613" s="3" t="s">
        <v>143</v>
      </c>
      <c r="B1613" s="9">
        <v>7.9</v>
      </c>
    </row>
    <row r="1614" spans="1:2" x14ac:dyDescent="0.45">
      <c r="A1614" s="3" t="s">
        <v>423</v>
      </c>
      <c r="B1614" s="9">
        <v>7.3</v>
      </c>
    </row>
    <row r="1615" spans="1:2" x14ac:dyDescent="0.45">
      <c r="A1615" s="3" t="s">
        <v>5474</v>
      </c>
      <c r="B1615" s="9">
        <v>5.9</v>
      </c>
    </row>
    <row r="1616" spans="1:2" x14ac:dyDescent="0.45">
      <c r="A1616" s="3" t="s">
        <v>6101</v>
      </c>
      <c r="B1616" s="9">
        <v>7.5</v>
      </c>
    </row>
    <row r="1617" spans="1:2" x14ac:dyDescent="0.45">
      <c r="A1617" s="3" t="s">
        <v>5806</v>
      </c>
      <c r="B1617" s="9">
        <v>7.2</v>
      </c>
    </row>
    <row r="1618" spans="1:2" x14ac:dyDescent="0.45">
      <c r="A1618" s="3" t="s">
        <v>5496</v>
      </c>
      <c r="B1618" s="9">
        <v>5.3</v>
      </c>
    </row>
    <row r="1619" spans="1:2" x14ac:dyDescent="0.45">
      <c r="A1619" s="3" t="s">
        <v>172</v>
      </c>
      <c r="B1619" s="9">
        <v>6.3142857142857149</v>
      </c>
    </row>
    <row r="1620" spans="1:2" x14ac:dyDescent="0.45">
      <c r="A1620" s="3" t="s">
        <v>633</v>
      </c>
      <c r="B1620" s="9">
        <v>7.3250000000000002</v>
      </c>
    </row>
    <row r="1621" spans="1:2" x14ac:dyDescent="0.45">
      <c r="A1621" s="3" t="s">
        <v>2651</v>
      </c>
      <c r="B1621" s="9">
        <v>6.3</v>
      </c>
    </row>
    <row r="1622" spans="1:2" x14ac:dyDescent="0.45">
      <c r="A1622" s="3" t="s">
        <v>3361</v>
      </c>
      <c r="B1622" s="9">
        <v>7.1</v>
      </c>
    </row>
    <row r="1623" spans="1:2" x14ac:dyDescent="0.45">
      <c r="A1623" s="3" t="s">
        <v>4846</v>
      </c>
      <c r="B1623" s="9">
        <v>7.7</v>
      </c>
    </row>
    <row r="1624" spans="1:2" x14ac:dyDescent="0.45">
      <c r="A1624" s="3" t="s">
        <v>3905</v>
      </c>
      <c r="B1624" s="9">
        <v>7.05</v>
      </c>
    </row>
    <row r="1625" spans="1:2" x14ac:dyDescent="0.45">
      <c r="A1625" s="3" t="s">
        <v>5559</v>
      </c>
      <c r="B1625" s="9">
        <v>4.5999999999999996</v>
      </c>
    </row>
    <row r="1626" spans="1:2" x14ac:dyDescent="0.45">
      <c r="A1626" s="3" t="s">
        <v>2475</v>
      </c>
      <c r="B1626" s="9">
        <v>6.05</v>
      </c>
    </row>
    <row r="1627" spans="1:2" x14ac:dyDescent="0.45">
      <c r="A1627" s="3" t="s">
        <v>1728</v>
      </c>
      <c r="B1627" s="9">
        <v>6.25</v>
      </c>
    </row>
    <row r="1628" spans="1:2" x14ac:dyDescent="0.45">
      <c r="A1628" s="3" t="s">
        <v>732</v>
      </c>
      <c r="B1628" s="9">
        <v>7.5</v>
      </c>
    </row>
    <row r="1629" spans="1:2" x14ac:dyDescent="0.45">
      <c r="A1629" s="3" t="s">
        <v>1459</v>
      </c>
      <c r="B1629" s="9">
        <v>6.6</v>
      </c>
    </row>
    <row r="1630" spans="1:2" x14ac:dyDescent="0.45">
      <c r="A1630" s="3" t="s">
        <v>448</v>
      </c>
      <c r="B1630" s="9">
        <v>6.7333333333333334</v>
      </c>
    </row>
    <row r="1631" spans="1:2" x14ac:dyDescent="0.45">
      <c r="A1631" s="3" t="s">
        <v>342</v>
      </c>
      <c r="B1631" s="9">
        <v>6.35</v>
      </c>
    </row>
    <row r="1632" spans="1:2" x14ac:dyDescent="0.45">
      <c r="A1632" s="3" t="s">
        <v>4104</v>
      </c>
      <c r="B1632" s="9">
        <v>6.2</v>
      </c>
    </row>
    <row r="1633" spans="1:2" x14ac:dyDescent="0.45">
      <c r="A1633" s="3" t="s">
        <v>2529</v>
      </c>
      <c r="B1633" s="9">
        <v>8.6</v>
      </c>
    </row>
    <row r="1634" spans="1:2" x14ac:dyDescent="0.45">
      <c r="A1634" s="3" t="s">
        <v>4945</v>
      </c>
      <c r="B1634" s="9">
        <v>6.2</v>
      </c>
    </row>
    <row r="1635" spans="1:2" x14ac:dyDescent="0.45">
      <c r="A1635" s="3" t="s">
        <v>4883</v>
      </c>
      <c r="B1635" s="9">
        <v>6</v>
      </c>
    </row>
    <row r="1636" spans="1:2" x14ac:dyDescent="0.45">
      <c r="A1636" s="3" t="s">
        <v>590</v>
      </c>
      <c r="B1636" s="9">
        <v>6.791666666666667</v>
      </c>
    </row>
    <row r="1637" spans="1:2" x14ac:dyDescent="0.45">
      <c r="A1637" s="3" t="s">
        <v>6144</v>
      </c>
      <c r="B1637" s="9">
        <v>4.2</v>
      </c>
    </row>
    <row r="1638" spans="1:2" x14ac:dyDescent="0.45">
      <c r="A1638" s="3" t="s">
        <v>3344</v>
      </c>
      <c r="B1638" s="9">
        <v>7.0666666666666664</v>
      </c>
    </row>
    <row r="1639" spans="1:2" x14ac:dyDescent="0.45">
      <c r="A1639" s="3" t="s">
        <v>4820</v>
      </c>
      <c r="B1639" s="9">
        <v>6.3</v>
      </c>
    </row>
    <row r="1640" spans="1:2" x14ac:dyDescent="0.45">
      <c r="A1640" s="3" t="s">
        <v>3117</v>
      </c>
      <c r="B1640" s="9">
        <v>5.6</v>
      </c>
    </row>
    <row r="1641" spans="1:2" x14ac:dyDescent="0.45">
      <c r="A1641" s="3" t="s">
        <v>4592</v>
      </c>
      <c r="B1641" s="9">
        <v>5.9</v>
      </c>
    </row>
    <row r="1642" spans="1:2" x14ac:dyDescent="0.45">
      <c r="A1642" s="3" t="s">
        <v>3049</v>
      </c>
      <c r="B1642" s="9">
        <v>4.7666666666666666</v>
      </c>
    </row>
    <row r="1643" spans="1:2" x14ac:dyDescent="0.45">
      <c r="A1643" s="3" t="s">
        <v>5968</v>
      </c>
      <c r="B1643" s="9">
        <v>7.2</v>
      </c>
    </row>
    <row r="1644" spans="1:2" x14ac:dyDescent="0.45">
      <c r="A1644" s="3" t="s">
        <v>3924</v>
      </c>
      <c r="B1644" s="9">
        <v>6.8</v>
      </c>
    </row>
    <row r="1645" spans="1:2" x14ac:dyDescent="0.45">
      <c r="A1645" s="3" t="s">
        <v>3314</v>
      </c>
      <c r="B1645" s="9">
        <v>6.5500000000000007</v>
      </c>
    </row>
    <row r="1646" spans="1:2" x14ac:dyDescent="0.45">
      <c r="A1646" s="3" t="s">
        <v>2243</v>
      </c>
      <c r="B1646" s="9">
        <v>6.3</v>
      </c>
    </row>
    <row r="1647" spans="1:2" x14ac:dyDescent="0.45">
      <c r="A1647" s="3" t="s">
        <v>3837</v>
      </c>
      <c r="B1647" s="9">
        <v>7</v>
      </c>
    </row>
    <row r="1648" spans="1:2" x14ac:dyDescent="0.45">
      <c r="A1648" s="3" t="s">
        <v>3900</v>
      </c>
      <c r="B1648" s="9">
        <v>6.2</v>
      </c>
    </row>
    <row r="1649" spans="1:2" x14ac:dyDescent="0.45">
      <c r="A1649" s="3" t="s">
        <v>4072</v>
      </c>
      <c r="B1649" s="9">
        <v>5.3</v>
      </c>
    </row>
    <row r="1650" spans="1:2" x14ac:dyDescent="0.45">
      <c r="A1650" s="3" t="s">
        <v>5390</v>
      </c>
      <c r="B1650" s="9">
        <v>8.1499999999999986</v>
      </c>
    </row>
    <row r="1651" spans="1:2" x14ac:dyDescent="0.45">
      <c r="A1651" s="3" t="s">
        <v>5544</v>
      </c>
      <c r="B1651" s="9">
        <v>7.15</v>
      </c>
    </row>
    <row r="1652" spans="1:2" x14ac:dyDescent="0.45">
      <c r="A1652" s="3" t="s">
        <v>3081</v>
      </c>
      <c r="B1652" s="9">
        <v>6.333333333333333</v>
      </c>
    </row>
    <row r="1653" spans="1:2" x14ac:dyDescent="0.45">
      <c r="A1653" s="3" t="s">
        <v>4298</v>
      </c>
      <c r="B1653" s="9">
        <v>6.25</v>
      </c>
    </row>
    <row r="1654" spans="1:2" x14ac:dyDescent="0.45">
      <c r="A1654" s="3" t="s">
        <v>4898</v>
      </c>
      <c r="B1654" s="9">
        <v>8</v>
      </c>
    </row>
    <row r="1655" spans="1:2" x14ac:dyDescent="0.45">
      <c r="A1655" s="3" t="s">
        <v>945</v>
      </c>
      <c r="B1655" s="9">
        <v>7</v>
      </c>
    </row>
    <row r="1656" spans="1:2" x14ac:dyDescent="0.45">
      <c r="A1656" s="3" t="s">
        <v>5401</v>
      </c>
      <c r="B1656" s="9">
        <v>7.1</v>
      </c>
    </row>
    <row r="1657" spans="1:2" x14ac:dyDescent="0.45">
      <c r="A1657" s="3" t="s">
        <v>2785</v>
      </c>
      <c r="B1657" s="9">
        <v>6.55</v>
      </c>
    </row>
    <row r="1658" spans="1:2" x14ac:dyDescent="0.45">
      <c r="A1658" s="3" t="s">
        <v>5885</v>
      </c>
      <c r="B1658" s="9">
        <v>4.8</v>
      </c>
    </row>
    <row r="1659" spans="1:2" x14ac:dyDescent="0.45">
      <c r="A1659" s="3" t="s">
        <v>4377</v>
      </c>
      <c r="B1659" s="9">
        <v>5.4</v>
      </c>
    </row>
    <row r="1660" spans="1:2" x14ac:dyDescent="0.45">
      <c r="A1660" s="3" t="s">
        <v>696</v>
      </c>
      <c r="B1660" s="9">
        <v>6.3</v>
      </c>
    </row>
    <row r="1661" spans="1:2" x14ac:dyDescent="0.45">
      <c r="A1661" s="3" t="s">
        <v>745</v>
      </c>
      <c r="B1661" s="9">
        <v>5.6000000000000005</v>
      </c>
    </row>
    <row r="1662" spans="1:2" x14ac:dyDescent="0.45">
      <c r="A1662" s="3" t="s">
        <v>1464</v>
      </c>
      <c r="B1662" s="9">
        <v>5.5333333333333341</v>
      </c>
    </row>
    <row r="1663" spans="1:2" x14ac:dyDescent="0.45">
      <c r="A1663" s="3" t="s">
        <v>1474</v>
      </c>
      <c r="B1663" s="9">
        <v>6.5666666666666664</v>
      </c>
    </row>
    <row r="1664" spans="1:2" x14ac:dyDescent="0.45">
      <c r="A1664" s="3" t="s">
        <v>569</v>
      </c>
      <c r="B1664" s="9">
        <v>6.4499999999999993</v>
      </c>
    </row>
    <row r="1665" spans="1:2" x14ac:dyDescent="0.45">
      <c r="A1665" s="3" t="s">
        <v>5433</v>
      </c>
      <c r="B1665" s="9">
        <v>4.7</v>
      </c>
    </row>
    <row r="1666" spans="1:2" x14ac:dyDescent="0.45">
      <c r="A1666" s="3" t="s">
        <v>3909</v>
      </c>
      <c r="B1666" s="9">
        <v>5.9</v>
      </c>
    </row>
    <row r="1667" spans="1:2" x14ac:dyDescent="0.45">
      <c r="A1667" s="3" t="s">
        <v>3814</v>
      </c>
      <c r="B1667" s="9">
        <v>7.2</v>
      </c>
    </row>
    <row r="1668" spans="1:2" x14ac:dyDescent="0.45">
      <c r="A1668" s="3" t="s">
        <v>1544</v>
      </c>
      <c r="B1668" s="9">
        <v>6.0200000000000005</v>
      </c>
    </row>
    <row r="1669" spans="1:2" x14ac:dyDescent="0.45">
      <c r="A1669" s="3" t="s">
        <v>3196</v>
      </c>
      <c r="B1669" s="9">
        <v>7</v>
      </c>
    </row>
    <row r="1670" spans="1:2" x14ac:dyDescent="0.45">
      <c r="A1670" s="3" t="s">
        <v>1793</v>
      </c>
      <c r="B1670" s="9">
        <v>7.6285714285714281</v>
      </c>
    </row>
    <row r="1671" spans="1:2" x14ac:dyDescent="0.45">
      <c r="A1671" s="3" t="s">
        <v>1347</v>
      </c>
      <c r="B1671" s="9">
        <v>6.6</v>
      </c>
    </row>
    <row r="1672" spans="1:2" x14ac:dyDescent="0.45">
      <c r="A1672" s="3" t="s">
        <v>2093</v>
      </c>
      <c r="B1672" s="9">
        <v>5.9700000000000006</v>
      </c>
    </row>
    <row r="1673" spans="1:2" x14ac:dyDescent="0.45">
      <c r="A1673" s="3" t="s">
        <v>5517</v>
      </c>
      <c r="B1673" s="9">
        <v>7.5</v>
      </c>
    </row>
    <row r="1674" spans="1:2" x14ac:dyDescent="0.45">
      <c r="A1674" s="3" t="s">
        <v>4064</v>
      </c>
      <c r="B1674" s="9">
        <v>5.6</v>
      </c>
    </row>
    <row r="1675" spans="1:2" x14ac:dyDescent="0.45">
      <c r="A1675" s="3" t="s">
        <v>537</v>
      </c>
      <c r="B1675" s="9">
        <v>5.5</v>
      </c>
    </row>
    <row r="1676" spans="1:2" x14ac:dyDescent="0.45">
      <c r="A1676" s="3" t="s">
        <v>1257</v>
      </c>
      <c r="B1676" s="9">
        <v>6.3</v>
      </c>
    </row>
    <row r="1677" spans="1:2" x14ac:dyDescent="0.45">
      <c r="A1677" s="3" t="s">
        <v>2787</v>
      </c>
      <c r="B1677" s="9">
        <v>4.5999999999999996</v>
      </c>
    </row>
    <row r="1678" spans="1:2" x14ac:dyDescent="0.45">
      <c r="A1678" s="3" t="s">
        <v>3720</v>
      </c>
      <c r="B1678" s="9">
        <v>5</v>
      </c>
    </row>
    <row r="1679" spans="1:2" x14ac:dyDescent="0.45">
      <c r="A1679" s="3" t="s">
        <v>4489</v>
      </c>
      <c r="B1679" s="9">
        <v>5.0999999999999996</v>
      </c>
    </row>
    <row r="1680" spans="1:2" x14ac:dyDescent="0.45">
      <c r="A1680" s="3" t="s">
        <v>3466</v>
      </c>
      <c r="B1680" s="9">
        <v>5.1000000000000005</v>
      </c>
    </row>
    <row r="1681" spans="1:2" x14ac:dyDescent="0.45">
      <c r="A1681" s="3" t="s">
        <v>5763</v>
      </c>
      <c r="B1681" s="9">
        <v>7.7</v>
      </c>
    </row>
    <row r="1682" spans="1:2" x14ac:dyDescent="0.45">
      <c r="A1682" s="3" t="s">
        <v>4308</v>
      </c>
      <c r="B1682" s="9">
        <v>7</v>
      </c>
    </row>
    <row r="1683" spans="1:2" x14ac:dyDescent="0.45">
      <c r="A1683" s="3" t="s">
        <v>1578</v>
      </c>
      <c r="B1683" s="9">
        <v>6.45</v>
      </c>
    </row>
    <row r="1684" spans="1:2" x14ac:dyDescent="0.45">
      <c r="A1684" s="3" t="s">
        <v>5263</v>
      </c>
      <c r="B1684" s="9">
        <v>7.5</v>
      </c>
    </row>
    <row r="1685" spans="1:2" x14ac:dyDescent="0.45">
      <c r="A1685" s="3" t="s">
        <v>2245</v>
      </c>
      <c r="B1685" s="9">
        <v>5.6</v>
      </c>
    </row>
    <row r="1686" spans="1:2" x14ac:dyDescent="0.45">
      <c r="A1686" s="3" t="s">
        <v>2704</v>
      </c>
      <c r="B1686" s="9">
        <v>5.4</v>
      </c>
    </row>
    <row r="1687" spans="1:2" x14ac:dyDescent="0.45">
      <c r="A1687" s="3" t="s">
        <v>5604</v>
      </c>
      <c r="B1687" s="9">
        <v>8.1</v>
      </c>
    </row>
    <row r="1688" spans="1:2" x14ac:dyDescent="0.45">
      <c r="A1688" s="3" t="s">
        <v>2386</v>
      </c>
      <c r="B1688" s="9">
        <v>7.2</v>
      </c>
    </row>
    <row r="1689" spans="1:2" x14ac:dyDescent="0.45">
      <c r="A1689" s="3" t="s">
        <v>5019</v>
      </c>
      <c r="B1689" s="9">
        <v>7.7</v>
      </c>
    </row>
    <row r="1690" spans="1:2" x14ac:dyDescent="0.45">
      <c r="A1690" s="3" t="s">
        <v>238</v>
      </c>
      <c r="B1690" s="9">
        <v>6.7666666666666666</v>
      </c>
    </row>
    <row r="1691" spans="1:2" x14ac:dyDescent="0.45">
      <c r="A1691" s="3" t="s">
        <v>1341</v>
      </c>
      <c r="B1691" s="9">
        <v>6.9999999999999982</v>
      </c>
    </row>
    <row r="1692" spans="1:2" x14ac:dyDescent="0.45">
      <c r="A1692" s="3" t="s">
        <v>5228</v>
      </c>
      <c r="B1692" s="9">
        <v>7.2</v>
      </c>
    </row>
    <row r="1693" spans="1:2" x14ac:dyDescent="0.45">
      <c r="A1693" s="3" t="s">
        <v>3769</v>
      </c>
      <c r="B1693" s="9">
        <v>6.05</v>
      </c>
    </row>
    <row r="1694" spans="1:2" x14ac:dyDescent="0.45">
      <c r="A1694" s="3" t="s">
        <v>1000</v>
      </c>
      <c r="B1694" s="9">
        <v>6.8</v>
      </c>
    </row>
    <row r="1695" spans="1:2" x14ac:dyDescent="0.45">
      <c r="A1695" s="3" t="s">
        <v>4721</v>
      </c>
      <c r="B1695" s="9">
        <v>7.4</v>
      </c>
    </row>
    <row r="1696" spans="1:2" x14ac:dyDescent="0.45">
      <c r="A1696" s="3" t="s">
        <v>664</v>
      </c>
      <c r="B1696" s="9">
        <v>7.5250000000000004</v>
      </c>
    </row>
    <row r="1697" spans="1:2" x14ac:dyDescent="0.45">
      <c r="A1697" s="3" t="s">
        <v>5530</v>
      </c>
      <c r="B1697" s="9">
        <v>5.7</v>
      </c>
    </row>
    <row r="1698" spans="1:2" x14ac:dyDescent="0.45">
      <c r="A1698" s="3" t="s">
        <v>5079</v>
      </c>
      <c r="B1698" s="9">
        <v>7.15</v>
      </c>
    </row>
    <row r="1699" spans="1:2" x14ac:dyDescent="0.45">
      <c r="A1699" s="3" t="s">
        <v>5077</v>
      </c>
      <c r="B1699" s="9">
        <v>5.0999999999999996</v>
      </c>
    </row>
    <row r="1700" spans="1:2" x14ac:dyDescent="0.45">
      <c r="A1700" s="3" t="s">
        <v>38</v>
      </c>
      <c r="B1700" s="9">
        <v>7.1428571428571432</v>
      </c>
    </row>
    <row r="1701" spans="1:2" x14ac:dyDescent="0.45">
      <c r="A1701" s="3" t="s">
        <v>5767</v>
      </c>
      <c r="B1701" s="9">
        <v>6.6</v>
      </c>
    </row>
    <row r="1702" spans="1:2" x14ac:dyDescent="0.45">
      <c r="A1702" s="3" t="s">
        <v>5010</v>
      </c>
      <c r="B1702" s="9">
        <v>6.9</v>
      </c>
    </row>
    <row r="1703" spans="1:2" x14ac:dyDescent="0.45">
      <c r="A1703" s="3" t="s">
        <v>6189</v>
      </c>
      <c r="B1703" s="9">
        <v>6.5378517316017151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04FE-0434-4A7D-BAF0-88A59325EB68}">
  <dimension ref="A3:G166"/>
  <sheetViews>
    <sheetView workbookViewId="0">
      <selection activeCell="E7" sqref="E7"/>
    </sheetView>
  </sheetViews>
  <sheetFormatPr defaultRowHeight="14.25" x14ac:dyDescent="0.45"/>
  <cols>
    <col min="1" max="1" width="21.06640625" bestFit="1" customWidth="1"/>
    <col min="2" max="2" width="19.59765625" bestFit="1" customWidth="1"/>
  </cols>
  <sheetData>
    <row r="3" spans="1:7" x14ac:dyDescent="0.45">
      <c r="A3" s="2" t="s">
        <v>6218</v>
      </c>
      <c r="B3" t="s">
        <v>6193</v>
      </c>
    </row>
    <row r="4" spans="1:7" x14ac:dyDescent="0.45">
      <c r="A4" s="3" t="s">
        <v>4439</v>
      </c>
      <c r="B4" s="9">
        <v>8.1</v>
      </c>
    </row>
    <row r="5" spans="1:7" x14ac:dyDescent="0.45">
      <c r="A5" s="3" t="s">
        <v>1206</v>
      </c>
      <c r="B5" s="9">
        <v>7.6333333333333329</v>
      </c>
    </row>
    <row r="6" spans="1:7" x14ac:dyDescent="0.45">
      <c r="A6" s="3" t="s">
        <v>383</v>
      </c>
      <c r="B6" s="9">
        <v>7.8400000000000007</v>
      </c>
    </row>
    <row r="7" spans="1:7" x14ac:dyDescent="0.45">
      <c r="A7" s="3" t="s">
        <v>4226</v>
      </c>
      <c r="B7" s="9">
        <v>7.7</v>
      </c>
      <c r="E7">
        <f>COUNTA(A4:A165)</f>
        <v>162</v>
      </c>
    </row>
    <row r="8" spans="1:7" x14ac:dyDescent="0.45">
      <c r="A8" s="3" t="s">
        <v>5874</v>
      </c>
      <c r="B8" s="9">
        <v>7.7</v>
      </c>
    </row>
    <row r="9" spans="1:7" x14ac:dyDescent="0.45">
      <c r="A9" s="3" t="s">
        <v>413</v>
      </c>
      <c r="B9" s="9">
        <v>7.8</v>
      </c>
    </row>
    <row r="10" spans="1:7" x14ac:dyDescent="0.45">
      <c r="A10" s="3" t="s">
        <v>3481</v>
      </c>
      <c r="B10" s="9">
        <v>8.5</v>
      </c>
    </row>
    <row r="11" spans="1:7" x14ac:dyDescent="0.45">
      <c r="A11" s="3" t="s">
        <v>6123</v>
      </c>
      <c r="B11" s="9">
        <v>7.7</v>
      </c>
    </row>
    <row r="12" spans="1:7" x14ac:dyDescent="0.45">
      <c r="A12" s="3" t="s">
        <v>24</v>
      </c>
      <c r="B12" s="9">
        <v>7.7333333333333334</v>
      </c>
      <c r="F12" s="1" t="s">
        <v>6225</v>
      </c>
      <c r="G12" s="1">
        <v>7.5</v>
      </c>
    </row>
    <row r="13" spans="1:7" x14ac:dyDescent="0.45">
      <c r="A13" s="3" t="s">
        <v>5797</v>
      </c>
      <c r="B13" s="9">
        <v>7.9</v>
      </c>
    </row>
    <row r="14" spans="1:7" x14ac:dyDescent="0.45">
      <c r="A14" s="3" t="s">
        <v>5878</v>
      </c>
      <c r="B14" s="9">
        <v>7.6</v>
      </c>
    </row>
    <row r="15" spans="1:7" x14ac:dyDescent="0.45">
      <c r="A15" s="3" t="s">
        <v>5647</v>
      </c>
      <c r="B15" s="9">
        <v>8</v>
      </c>
    </row>
    <row r="16" spans="1:7" x14ac:dyDescent="0.45">
      <c r="A16" s="3" t="s">
        <v>5923</v>
      </c>
      <c r="B16" s="9">
        <v>8.4</v>
      </c>
    </row>
    <row r="17" spans="1:2" x14ac:dyDescent="0.45">
      <c r="A17" s="3" t="s">
        <v>5982</v>
      </c>
      <c r="B17" s="9">
        <v>7.6</v>
      </c>
    </row>
    <row r="18" spans="1:2" x14ac:dyDescent="0.45">
      <c r="A18" s="3" t="s">
        <v>1992</v>
      </c>
      <c r="B18" s="9">
        <v>7.65</v>
      </c>
    </row>
    <row r="19" spans="1:2" x14ac:dyDescent="0.45">
      <c r="A19" s="3" t="s">
        <v>3062</v>
      </c>
      <c r="B19" s="9">
        <v>7.8</v>
      </c>
    </row>
    <row r="20" spans="1:2" x14ac:dyDescent="0.45">
      <c r="A20" s="3" t="s">
        <v>5328</v>
      </c>
      <c r="B20" s="9">
        <v>8.3000000000000007</v>
      </c>
    </row>
    <row r="21" spans="1:2" x14ac:dyDescent="0.45">
      <c r="A21" s="3" t="s">
        <v>203</v>
      </c>
      <c r="B21" s="9">
        <v>7.58</v>
      </c>
    </row>
    <row r="22" spans="1:2" x14ac:dyDescent="0.45">
      <c r="A22" s="3" t="s">
        <v>4351</v>
      </c>
      <c r="B22" s="9">
        <v>7.7</v>
      </c>
    </row>
    <row r="23" spans="1:2" x14ac:dyDescent="0.45">
      <c r="A23" s="3" t="s">
        <v>3643</v>
      </c>
      <c r="B23" s="9">
        <v>7.6</v>
      </c>
    </row>
    <row r="24" spans="1:2" x14ac:dyDescent="0.45">
      <c r="A24" s="3" t="s">
        <v>5004</v>
      </c>
      <c r="B24" s="9">
        <v>7.7</v>
      </c>
    </row>
    <row r="25" spans="1:2" x14ac:dyDescent="0.45">
      <c r="A25" s="3" t="s">
        <v>4409</v>
      </c>
      <c r="B25" s="9">
        <v>7.6333333333333329</v>
      </c>
    </row>
    <row r="26" spans="1:2" x14ac:dyDescent="0.45">
      <c r="A26" s="3" t="s">
        <v>5749</v>
      </c>
      <c r="B26" s="9">
        <v>8.6</v>
      </c>
    </row>
    <row r="27" spans="1:2" x14ac:dyDescent="0.45">
      <c r="A27" s="3" t="s">
        <v>5437</v>
      </c>
      <c r="B27" s="9">
        <v>7.65</v>
      </c>
    </row>
    <row r="28" spans="1:2" x14ac:dyDescent="0.45">
      <c r="A28" s="3" t="s">
        <v>5618</v>
      </c>
      <c r="B28" s="9">
        <v>7.6</v>
      </c>
    </row>
    <row r="29" spans="1:2" x14ac:dyDescent="0.45">
      <c r="A29" s="3" t="s">
        <v>276</v>
      </c>
      <c r="B29" s="9">
        <v>7.6</v>
      </c>
    </row>
    <row r="30" spans="1:2" x14ac:dyDescent="0.45">
      <c r="A30" s="3" t="s">
        <v>5851</v>
      </c>
      <c r="B30" s="9">
        <v>7.7</v>
      </c>
    </row>
    <row r="31" spans="1:2" x14ac:dyDescent="0.45">
      <c r="A31" s="3" t="s">
        <v>3325</v>
      </c>
      <c r="B31" s="9">
        <v>7.8</v>
      </c>
    </row>
    <row r="32" spans="1:2" x14ac:dyDescent="0.45">
      <c r="A32" s="3" t="s">
        <v>5120</v>
      </c>
      <c r="B32" s="9">
        <v>7.9</v>
      </c>
    </row>
    <row r="33" spans="1:2" x14ac:dyDescent="0.45">
      <c r="A33" s="3" t="s">
        <v>19</v>
      </c>
      <c r="B33" s="9">
        <v>8.4250000000000007</v>
      </c>
    </row>
    <row r="34" spans="1:2" x14ac:dyDescent="0.45">
      <c r="A34" s="3" t="s">
        <v>4430</v>
      </c>
      <c r="B34" s="9">
        <v>7.7</v>
      </c>
    </row>
    <row r="35" spans="1:2" x14ac:dyDescent="0.45">
      <c r="A35" s="3" t="s">
        <v>5905</v>
      </c>
      <c r="B35" s="9">
        <v>7.9</v>
      </c>
    </row>
    <row r="36" spans="1:2" x14ac:dyDescent="0.45">
      <c r="A36" s="3" t="s">
        <v>5444</v>
      </c>
      <c r="B36" s="9">
        <v>8.5</v>
      </c>
    </row>
    <row r="37" spans="1:2" x14ac:dyDescent="0.45">
      <c r="A37" s="3" t="s">
        <v>4788</v>
      </c>
      <c r="B37" s="9">
        <v>7.9</v>
      </c>
    </row>
    <row r="38" spans="1:2" x14ac:dyDescent="0.45">
      <c r="A38" s="3" t="s">
        <v>228</v>
      </c>
      <c r="B38" s="9">
        <v>7.7499999999999982</v>
      </c>
    </row>
    <row r="39" spans="1:2" x14ac:dyDescent="0.45">
      <c r="A39" s="3" t="s">
        <v>2920</v>
      </c>
      <c r="B39" s="9">
        <v>8</v>
      </c>
    </row>
    <row r="40" spans="1:2" x14ac:dyDescent="0.45">
      <c r="A40" s="3" t="s">
        <v>1951</v>
      </c>
      <c r="B40" s="9">
        <v>7.5333333333333341</v>
      </c>
    </row>
    <row r="41" spans="1:2" x14ac:dyDescent="0.45">
      <c r="A41" s="3" t="s">
        <v>5654</v>
      </c>
      <c r="B41" s="9">
        <v>8.1</v>
      </c>
    </row>
    <row r="42" spans="1:2" x14ac:dyDescent="0.45">
      <c r="A42" s="3" t="s">
        <v>215</v>
      </c>
      <c r="B42" s="9">
        <v>7.7666666666666666</v>
      </c>
    </row>
    <row r="43" spans="1:2" x14ac:dyDescent="0.45">
      <c r="A43" s="3" t="s">
        <v>1907</v>
      </c>
      <c r="B43" s="9">
        <v>7.9666666666666659</v>
      </c>
    </row>
    <row r="44" spans="1:2" x14ac:dyDescent="0.45">
      <c r="A44" s="3" t="s">
        <v>5216</v>
      </c>
      <c r="B44" s="9">
        <v>7.7</v>
      </c>
    </row>
    <row r="45" spans="1:2" x14ac:dyDescent="0.45">
      <c r="A45" s="3" t="s">
        <v>206</v>
      </c>
      <c r="B45" s="9">
        <v>7.9</v>
      </c>
    </row>
    <row r="46" spans="1:2" x14ac:dyDescent="0.45">
      <c r="A46" s="3" t="s">
        <v>4798</v>
      </c>
      <c r="B46" s="9">
        <v>7.6</v>
      </c>
    </row>
    <row r="47" spans="1:2" x14ac:dyDescent="0.45">
      <c r="A47" s="3" t="s">
        <v>245</v>
      </c>
      <c r="B47" s="9">
        <v>7.5666666666666673</v>
      </c>
    </row>
    <row r="48" spans="1:2" x14ac:dyDescent="0.45">
      <c r="A48" s="3" t="s">
        <v>839</v>
      </c>
      <c r="B48" s="9">
        <v>7.6</v>
      </c>
    </row>
    <row r="49" spans="1:2" x14ac:dyDescent="0.45">
      <c r="A49" s="3" t="s">
        <v>5633</v>
      </c>
      <c r="B49" s="9">
        <v>8.1999999999999993</v>
      </c>
    </row>
    <row r="50" spans="1:2" x14ac:dyDescent="0.45">
      <c r="A50" s="3" t="s">
        <v>4212</v>
      </c>
      <c r="B50" s="9">
        <v>7.7</v>
      </c>
    </row>
    <row r="51" spans="1:2" x14ac:dyDescent="0.45">
      <c r="A51" s="3" t="s">
        <v>5154</v>
      </c>
      <c r="B51" s="9">
        <v>7.6</v>
      </c>
    </row>
    <row r="52" spans="1:2" x14ac:dyDescent="0.45">
      <c r="A52" s="3" t="s">
        <v>5738</v>
      </c>
      <c r="B52" s="9">
        <v>7.9</v>
      </c>
    </row>
    <row r="53" spans="1:2" x14ac:dyDescent="0.45">
      <c r="A53" s="3" t="s">
        <v>5380</v>
      </c>
      <c r="B53" s="9">
        <v>7.7</v>
      </c>
    </row>
    <row r="54" spans="1:2" x14ac:dyDescent="0.45">
      <c r="A54" s="3" t="s">
        <v>3004</v>
      </c>
      <c r="B54" s="9">
        <v>7.5999999999999988</v>
      </c>
    </row>
    <row r="55" spans="1:2" x14ac:dyDescent="0.45">
      <c r="A55" s="3" t="s">
        <v>4624</v>
      </c>
      <c r="B55" s="9">
        <v>7.7</v>
      </c>
    </row>
    <row r="56" spans="1:2" x14ac:dyDescent="0.45">
      <c r="A56" s="3" t="s">
        <v>1102</v>
      </c>
      <c r="B56" s="9">
        <v>7.5333333333333341</v>
      </c>
    </row>
    <row r="57" spans="1:2" x14ac:dyDescent="0.45">
      <c r="A57" s="3" t="s">
        <v>4096</v>
      </c>
      <c r="B57" s="9">
        <v>8.3000000000000007</v>
      </c>
    </row>
    <row r="58" spans="1:2" x14ac:dyDescent="0.45">
      <c r="A58" s="3" t="s">
        <v>5820</v>
      </c>
      <c r="B58" s="9">
        <v>7.6</v>
      </c>
    </row>
    <row r="59" spans="1:2" x14ac:dyDescent="0.45">
      <c r="A59" s="3" t="s">
        <v>3778</v>
      </c>
      <c r="B59" s="9">
        <v>7.9</v>
      </c>
    </row>
    <row r="60" spans="1:2" x14ac:dyDescent="0.45">
      <c r="A60" s="3" t="s">
        <v>5028</v>
      </c>
      <c r="B60" s="9">
        <v>8.1999999999999993</v>
      </c>
    </row>
    <row r="61" spans="1:2" x14ac:dyDescent="0.45">
      <c r="A61" s="3" t="s">
        <v>3193</v>
      </c>
      <c r="B61" s="9">
        <v>7.8</v>
      </c>
    </row>
    <row r="62" spans="1:2" x14ac:dyDescent="0.45">
      <c r="A62" s="3" t="s">
        <v>439</v>
      </c>
      <c r="B62" s="9">
        <v>7.7</v>
      </c>
    </row>
    <row r="63" spans="1:2" x14ac:dyDescent="0.45">
      <c r="A63" s="3" t="s">
        <v>2539</v>
      </c>
      <c r="B63" s="9">
        <v>8.2249999999999996</v>
      </c>
    </row>
    <row r="64" spans="1:2" x14ac:dyDescent="0.45">
      <c r="A64" s="3" t="s">
        <v>6059</v>
      </c>
      <c r="B64" s="9">
        <v>7.8</v>
      </c>
    </row>
    <row r="65" spans="1:2" x14ac:dyDescent="0.45">
      <c r="A65" s="3" t="s">
        <v>5571</v>
      </c>
      <c r="B65" s="9">
        <v>7.6</v>
      </c>
    </row>
    <row r="66" spans="1:2" x14ac:dyDescent="0.45">
      <c r="A66" s="3" t="s">
        <v>2225</v>
      </c>
      <c r="B66" s="9">
        <v>7.55</v>
      </c>
    </row>
    <row r="67" spans="1:2" x14ac:dyDescent="0.45">
      <c r="A67" s="3" t="s">
        <v>976</v>
      </c>
      <c r="B67" s="9">
        <v>7.9</v>
      </c>
    </row>
    <row r="68" spans="1:2" x14ac:dyDescent="0.45">
      <c r="A68" s="3" t="s">
        <v>936</v>
      </c>
      <c r="B68" s="9">
        <v>7.55</v>
      </c>
    </row>
    <row r="69" spans="1:2" x14ac:dyDescent="0.45">
      <c r="A69" s="3" t="s">
        <v>9</v>
      </c>
      <c r="B69" s="9">
        <v>7.9142857142857137</v>
      </c>
    </row>
    <row r="70" spans="1:2" x14ac:dyDescent="0.45">
      <c r="A70" s="3" t="s">
        <v>3961</v>
      </c>
      <c r="B70" s="9">
        <v>7.75</v>
      </c>
    </row>
    <row r="71" spans="1:2" x14ac:dyDescent="0.45">
      <c r="A71" s="3" t="s">
        <v>4306</v>
      </c>
      <c r="B71" s="9">
        <v>8.1</v>
      </c>
    </row>
    <row r="72" spans="1:2" x14ac:dyDescent="0.45">
      <c r="A72" s="3" t="s">
        <v>5035</v>
      </c>
      <c r="B72" s="9">
        <v>7.6</v>
      </c>
    </row>
    <row r="73" spans="1:2" x14ac:dyDescent="0.45">
      <c r="A73" s="3" t="s">
        <v>5408</v>
      </c>
      <c r="B73" s="9">
        <v>7.8</v>
      </c>
    </row>
    <row r="74" spans="1:2" x14ac:dyDescent="0.45">
      <c r="A74" s="3" t="s">
        <v>4848</v>
      </c>
      <c r="B74" s="9">
        <v>7.65</v>
      </c>
    </row>
    <row r="75" spans="1:2" x14ac:dyDescent="0.45">
      <c r="A75" s="3" t="s">
        <v>2068</v>
      </c>
      <c r="B75" s="9">
        <v>7.65</v>
      </c>
    </row>
    <row r="76" spans="1:2" x14ac:dyDescent="0.45">
      <c r="A76" s="3" t="s">
        <v>4794</v>
      </c>
      <c r="B76" s="9">
        <v>7.9</v>
      </c>
    </row>
    <row r="77" spans="1:2" x14ac:dyDescent="0.45">
      <c r="A77" s="3" t="s">
        <v>5374</v>
      </c>
      <c r="B77" s="9">
        <v>7.7</v>
      </c>
    </row>
    <row r="78" spans="1:2" x14ac:dyDescent="0.45">
      <c r="A78" s="3" t="s">
        <v>4357</v>
      </c>
      <c r="B78" s="9">
        <v>7.8</v>
      </c>
    </row>
    <row r="79" spans="1:2" x14ac:dyDescent="0.45">
      <c r="A79" s="3" t="s">
        <v>5871</v>
      </c>
      <c r="B79" s="9">
        <v>8.1999999999999993</v>
      </c>
    </row>
    <row r="80" spans="1:2" x14ac:dyDescent="0.45">
      <c r="A80" s="3" t="s">
        <v>5579</v>
      </c>
      <c r="B80" s="9">
        <v>7.6</v>
      </c>
    </row>
    <row r="81" spans="1:2" x14ac:dyDescent="0.45">
      <c r="A81" s="3" t="s">
        <v>33</v>
      </c>
      <c r="B81" s="9">
        <v>7.8666666666666671</v>
      </c>
    </row>
    <row r="82" spans="1:2" x14ac:dyDescent="0.45">
      <c r="A82" s="3" t="s">
        <v>3341</v>
      </c>
      <c r="B82" s="9">
        <v>8.1999999999999993</v>
      </c>
    </row>
    <row r="83" spans="1:2" x14ac:dyDescent="0.45">
      <c r="A83" s="3" t="s">
        <v>6033</v>
      </c>
      <c r="B83" s="9">
        <v>7.6</v>
      </c>
    </row>
    <row r="84" spans="1:2" x14ac:dyDescent="0.45">
      <c r="A84" s="3" t="s">
        <v>6163</v>
      </c>
      <c r="B84" s="9">
        <v>7.6</v>
      </c>
    </row>
    <row r="85" spans="1:2" x14ac:dyDescent="0.45">
      <c r="A85" s="3" t="s">
        <v>1420</v>
      </c>
      <c r="B85" s="9">
        <v>7.7</v>
      </c>
    </row>
    <row r="86" spans="1:2" x14ac:dyDescent="0.45">
      <c r="A86" s="3" t="s">
        <v>109</v>
      </c>
      <c r="B86" s="9">
        <v>8.3000000000000007</v>
      </c>
    </row>
    <row r="87" spans="1:2" x14ac:dyDescent="0.45">
      <c r="A87" s="3" t="s">
        <v>4238</v>
      </c>
      <c r="B87" s="9">
        <v>8.3000000000000007</v>
      </c>
    </row>
    <row r="88" spans="1:2" x14ac:dyDescent="0.45">
      <c r="A88" s="3" t="s">
        <v>6030</v>
      </c>
      <c r="B88" s="9">
        <v>7.7</v>
      </c>
    </row>
    <row r="89" spans="1:2" x14ac:dyDescent="0.45">
      <c r="A89" s="3" t="s">
        <v>5439</v>
      </c>
      <c r="B89" s="9">
        <v>7.6</v>
      </c>
    </row>
    <row r="90" spans="1:2" x14ac:dyDescent="0.45">
      <c r="A90" s="3" t="s">
        <v>6121</v>
      </c>
      <c r="B90" s="9">
        <v>8.5</v>
      </c>
    </row>
    <row r="91" spans="1:2" x14ac:dyDescent="0.45">
      <c r="A91" s="3" t="s">
        <v>6007</v>
      </c>
      <c r="B91" s="9">
        <v>8.4</v>
      </c>
    </row>
    <row r="92" spans="1:2" x14ac:dyDescent="0.45">
      <c r="A92" s="3" t="s">
        <v>4292</v>
      </c>
      <c r="B92" s="9">
        <v>7.8</v>
      </c>
    </row>
    <row r="93" spans="1:2" x14ac:dyDescent="0.45">
      <c r="A93" s="3" t="s">
        <v>394</v>
      </c>
      <c r="B93" s="9">
        <v>7.6999999999999993</v>
      </c>
    </row>
    <row r="94" spans="1:2" x14ac:dyDescent="0.45">
      <c r="A94" s="3" t="s">
        <v>5955</v>
      </c>
      <c r="B94" s="9">
        <v>7.8</v>
      </c>
    </row>
    <row r="95" spans="1:2" x14ac:dyDescent="0.45">
      <c r="A95" s="3" t="s">
        <v>4066</v>
      </c>
      <c r="B95" s="9">
        <v>7.6</v>
      </c>
    </row>
    <row r="96" spans="1:2" x14ac:dyDescent="0.45">
      <c r="A96" s="3" t="s">
        <v>161</v>
      </c>
      <c r="B96" s="9">
        <v>7.6749999999999998</v>
      </c>
    </row>
    <row r="97" spans="1:2" x14ac:dyDescent="0.45">
      <c r="A97" s="3" t="s">
        <v>4817</v>
      </c>
      <c r="B97" s="9">
        <v>7.6</v>
      </c>
    </row>
    <row r="98" spans="1:2" x14ac:dyDescent="0.45">
      <c r="A98" s="3" t="s">
        <v>231</v>
      </c>
      <c r="B98" s="9">
        <v>7.65</v>
      </c>
    </row>
    <row r="99" spans="1:2" x14ac:dyDescent="0.45">
      <c r="A99" s="3" t="s">
        <v>3277</v>
      </c>
      <c r="B99" s="9">
        <v>7.6333333333333329</v>
      </c>
    </row>
    <row r="100" spans="1:2" x14ac:dyDescent="0.45">
      <c r="A100" s="3" t="s">
        <v>1095</v>
      </c>
      <c r="B100" s="9">
        <v>7.7666666666666657</v>
      </c>
    </row>
    <row r="101" spans="1:2" x14ac:dyDescent="0.45">
      <c r="A101" s="3" t="s">
        <v>5139</v>
      </c>
      <c r="B101" s="9">
        <v>7.6</v>
      </c>
    </row>
    <row r="102" spans="1:2" x14ac:dyDescent="0.45">
      <c r="A102" s="3" t="s">
        <v>1278</v>
      </c>
      <c r="B102" s="9">
        <v>7.75</v>
      </c>
    </row>
    <row r="103" spans="1:2" x14ac:dyDescent="0.45">
      <c r="A103" s="3" t="s">
        <v>6072</v>
      </c>
      <c r="B103" s="9">
        <v>8.1</v>
      </c>
    </row>
    <row r="104" spans="1:2" x14ac:dyDescent="0.45">
      <c r="A104" s="3" t="s">
        <v>5959</v>
      </c>
      <c r="B104" s="9">
        <v>8.1</v>
      </c>
    </row>
    <row r="105" spans="1:2" x14ac:dyDescent="0.45">
      <c r="A105" s="3" t="s">
        <v>3846</v>
      </c>
      <c r="B105" s="9">
        <v>8</v>
      </c>
    </row>
    <row r="106" spans="1:2" x14ac:dyDescent="0.45">
      <c r="A106" s="3" t="s">
        <v>5295</v>
      </c>
      <c r="B106" s="9">
        <v>7.8</v>
      </c>
    </row>
    <row r="107" spans="1:2" x14ac:dyDescent="0.45">
      <c r="A107" s="3" t="s">
        <v>1654</v>
      </c>
      <c r="B107" s="9">
        <v>8.1333333333333329</v>
      </c>
    </row>
    <row r="108" spans="1:2" x14ac:dyDescent="0.45">
      <c r="A108" s="3" t="s">
        <v>3929</v>
      </c>
      <c r="B108" s="9">
        <v>7.85</v>
      </c>
    </row>
    <row r="109" spans="1:2" x14ac:dyDescent="0.45">
      <c r="A109" s="3" t="s">
        <v>30</v>
      </c>
      <c r="B109" s="9">
        <v>7.8</v>
      </c>
    </row>
    <row r="110" spans="1:2" x14ac:dyDescent="0.45">
      <c r="A110" s="3" t="s">
        <v>5678</v>
      </c>
      <c r="B110" s="9">
        <v>7.7</v>
      </c>
    </row>
    <row r="111" spans="1:2" x14ac:dyDescent="0.45">
      <c r="A111" s="3" t="s">
        <v>5971</v>
      </c>
      <c r="B111" s="9">
        <v>7.6</v>
      </c>
    </row>
    <row r="112" spans="1:2" x14ac:dyDescent="0.45">
      <c r="A112" s="3" t="s">
        <v>4405</v>
      </c>
      <c r="B112" s="9">
        <v>7.7</v>
      </c>
    </row>
    <row r="113" spans="1:2" x14ac:dyDescent="0.45">
      <c r="A113" s="3" t="s">
        <v>391</v>
      </c>
      <c r="B113" s="9">
        <v>7.5857142857142872</v>
      </c>
    </row>
    <row r="114" spans="1:2" x14ac:dyDescent="0.45">
      <c r="A114" s="3" t="s">
        <v>2767</v>
      </c>
      <c r="B114" s="9">
        <v>7.65</v>
      </c>
    </row>
    <row r="115" spans="1:2" x14ac:dyDescent="0.45">
      <c r="A115" s="3" t="s">
        <v>2337</v>
      </c>
      <c r="B115" s="9">
        <v>7.5166666666666666</v>
      </c>
    </row>
    <row r="116" spans="1:2" x14ac:dyDescent="0.45">
      <c r="A116" s="3" t="s">
        <v>154</v>
      </c>
      <c r="B116" s="9">
        <v>8.2333333333333343</v>
      </c>
    </row>
    <row r="117" spans="1:2" x14ac:dyDescent="0.45">
      <c r="A117" s="3" t="s">
        <v>59</v>
      </c>
      <c r="B117" s="9">
        <v>7.8888888888888893</v>
      </c>
    </row>
    <row r="118" spans="1:2" x14ac:dyDescent="0.45">
      <c r="A118" s="3" t="s">
        <v>371</v>
      </c>
      <c r="B118" s="9">
        <v>7.7249999999999996</v>
      </c>
    </row>
    <row r="119" spans="1:2" x14ac:dyDescent="0.45">
      <c r="A119" s="3" t="s">
        <v>5607</v>
      </c>
      <c r="B119" s="9">
        <v>7.6</v>
      </c>
    </row>
    <row r="120" spans="1:2" x14ac:dyDescent="0.45">
      <c r="A120" s="3" t="s">
        <v>2937</v>
      </c>
      <c r="B120" s="9">
        <v>7.65</v>
      </c>
    </row>
    <row r="121" spans="1:2" x14ac:dyDescent="0.45">
      <c r="A121" s="3" t="s">
        <v>4482</v>
      </c>
      <c r="B121" s="9">
        <v>7.7</v>
      </c>
    </row>
    <row r="122" spans="1:2" x14ac:dyDescent="0.45">
      <c r="A122" s="3" t="s">
        <v>1006</v>
      </c>
      <c r="B122" s="9">
        <v>7.6</v>
      </c>
    </row>
    <row r="123" spans="1:2" x14ac:dyDescent="0.45">
      <c r="A123" s="3" t="s">
        <v>600</v>
      </c>
      <c r="B123" s="9">
        <v>8.2000000000000011</v>
      </c>
    </row>
    <row r="124" spans="1:2" x14ac:dyDescent="0.45">
      <c r="A124" s="3" t="s">
        <v>5676</v>
      </c>
      <c r="B124" s="9">
        <v>7.8</v>
      </c>
    </row>
    <row r="125" spans="1:2" x14ac:dyDescent="0.45">
      <c r="A125" s="3" t="s">
        <v>209</v>
      </c>
      <c r="B125" s="9">
        <v>7.8</v>
      </c>
    </row>
    <row r="126" spans="1:2" x14ac:dyDescent="0.45">
      <c r="A126" s="3" t="s">
        <v>1839</v>
      </c>
      <c r="B126" s="9">
        <v>7.75</v>
      </c>
    </row>
    <row r="127" spans="1:2" x14ac:dyDescent="0.45">
      <c r="A127" s="3" t="s">
        <v>2570</v>
      </c>
      <c r="B127" s="9">
        <v>8.4</v>
      </c>
    </row>
    <row r="128" spans="1:2" x14ac:dyDescent="0.45">
      <c r="A128" s="3" t="s">
        <v>6119</v>
      </c>
      <c r="B128" s="9">
        <v>7.7</v>
      </c>
    </row>
    <row r="129" spans="1:2" x14ac:dyDescent="0.45">
      <c r="A129" s="3" t="s">
        <v>5715</v>
      </c>
      <c r="B129" s="9">
        <v>7.8</v>
      </c>
    </row>
    <row r="130" spans="1:2" x14ac:dyDescent="0.45">
      <c r="A130" s="3" t="s">
        <v>5031</v>
      </c>
      <c r="B130" s="9">
        <v>7.8</v>
      </c>
    </row>
    <row r="131" spans="1:2" x14ac:dyDescent="0.45">
      <c r="A131" s="3" t="s">
        <v>5359</v>
      </c>
      <c r="B131" s="9">
        <v>8.5</v>
      </c>
    </row>
    <row r="132" spans="1:2" x14ac:dyDescent="0.45">
      <c r="A132" s="3" t="s">
        <v>2342</v>
      </c>
      <c r="B132" s="9">
        <v>7.6</v>
      </c>
    </row>
    <row r="133" spans="1:2" x14ac:dyDescent="0.45">
      <c r="A133" s="3" t="s">
        <v>2286</v>
      </c>
      <c r="B133" s="9">
        <v>8.4</v>
      </c>
    </row>
    <row r="134" spans="1:2" x14ac:dyDescent="0.45">
      <c r="A134" s="3" t="s">
        <v>2818</v>
      </c>
      <c r="B134" s="9">
        <v>8.4333333333333336</v>
      </c>
    </row>
    <row r="135" spans="1:2" x14ac:dyDescent="0.45">
      <c r="A135" s="3" t="s">
        <v>5136</v>
      </c>
      <c r="B135" s="9">
        <v>7.7</v>
      </c>
    </row>
    <row r="136" spans="1:2" x14ac:dyDescent="0.45">
      <c r="A136" s="3" t="s">
        <v>616</v>
      </c>
      <c r="B136" s="9">
        <v>7.5750000000000002</v>
      </c>
    </row>
    <row r="137" spans="1:2" x14ac:dyDescent="0.45">
      <c r="A137" s="3" t="s">
        <v>4714</v>
      </c>
      <c r="B137" s="9">
        <v>7.6</v>
      </c>
    </row>
    <row r="138" spans="1:2" x14ac:dyDescent="0.45">
      <c r="A138" s="3" t="s">
        <v>1255</v>
      </c>
      <c r="B138" s="9">
        <v>7.8000000000000007</v>
      </c>
    </row>
    <row r="139" spans="1:2" x14ac:dyDescent="0.45">
      <c r="A139" s="3" t="s">
        <v>4313</v>
      </c>
      <c r="B139" s="9">
        <v>7.9</v>
      </c>
    </row>
    <row r="140" spans="1:2" x14ac:dyDescent="0.45">
      <c r="A140" s="3" t="s">
        <v>4264</v>
      </c>
      <c r="B140" s="9">
        <v>8</v>
      </c>
    </row>
    <row r="141" spans="1:2" x14ac:dyDescent="0.45">
      <c r="A141" s="3" t="s">
        <v>3505</v>
      </c>
      <c r="B141" s="9">
        <v>7.55</v>
      </c>
    </row>
    <row r="142" spans="1:2" x14ac:dyDescent="0.45">
      <c r="A142" s="3" t="s">
        <v>4844</v>
      </c>
      <c r="B142" s="9">
        <v>7.5500000000000007</v>
      </c>
    </row>
    <row r="143" spans="1:2" x14ac:dyDescent="0.45">
      <c r="A143" s="3" t="s">
        <v>3395</v>
      </c>
      <c r="B143" s="9">
        <v>7.6999999999999993</v>
      </c>
    </row>
    <row r="144" spans="1:2" x14ac:dyDescent="0.45">
      <c r="A144" s="3" t="s">
        <v>130</v>
      </c>
      <c r="B144" s="9">
        <v>7.5439999999999996</v>
      </c>
    </row>
    <row r="145" spans="1:2" x14ac:dyDescent="0.45">
      <c r="A145" s="3" t="s">
        <v>5625</v>
      </c>
      <c r="B145" s="9">
        <v>7.8</v>
      </c>
    </row>
    <row r="146" spans="1:2" x14ac:dyDescent="0.45">
      <c r="A146" s="3" t="s">
        <v>2701</v>
      </c>
      <c r="B146" s="9">
        <v>7.6</v>
      </c>
    </row>
    <row r="147" spans="1:2" x14ac:dyDescent="0.45">
      <c r="A147" s="3" t="s">
        <v>3767</v>
      </c>
      <c r="B147" s="9">
        <v>8.1</v>
      </c>
    </row>
    <row r="148" spans="1:2" x14ac:dyDescent="0.45">
      <c r="A148" s="3" t="s">
        <v>3401</v>
      </c>
      <c r="B148" s="9">
        <v>7.6</v>
      </c>
    </row>
    <row r="149" spans="1:2" x14ac:dyDescent="0.45">
      <c r="A149" s="3" t="s">
        <v>4865</v>
      </c>
      <c r="B149" s="9">
        <v>7.666666666666667</v>
      </c>
    </row>
    <row r="150" spans="1:2" x14ac:dyDescent="0.45">
      <c r="A150" s="3" t="s">
        <v>2724</v>
      </c>
      <c r="B150" s="9">
        <v>7.6</v>
      </c>
    </row>
    <row r="151" spans="1:2" x14ac:dyDescent="0.45">
      <c r="A151" s="3" t="s">
        <v>1488</v>
      </c>
      <c r="B151" s="9">
        <v>8.1</v>
      </c>
    </row>
    <row r="152" spans="1:2" x14ac:dyDescent="0.45">
      <c r="A152" s="3" t="s">
        <v>4168</v>
      </c>
      <c r="B152" s="9">
        <v>7.55</v>
      </c>
    </row>
    <row r="153" spans="1:2" x14ac:dyDescent="0.45">
      <c r="A153" s="3" t="s">
        <v>5299</v>
      </c>
      <c r="B153" s="9">
        <v>7.65</v>
      </c>
    </row>
    <row r="154" spans="1:2" x14ac:dyDescent="0.45">
      <c r="A154" s="3" t="s">
        <v>4938</v>
      </c>
      <c r="B154" s="9">
        <v>7.6</v>
      </c>
    </row>
    <row r="155" spans="1:2" x14ac:dyDescent="0.45">
      <c r="A155" s="3" t="s">
        <v>1236</v>
      </c>
      <c r="B155" s="9">
        <v>7.7333333333333334</v>
      </c>
    </row>
    <row r="156" spans="1:2" x14ac:dyDescent="0.45">
      <c r="A156" s="3" t="s">
        <v>143</v>
      </c>
      <c r="B156" s="9">
        <v>7.9</v>
      </c>
    </row>
    <row r="157" spans="1:2" x14ac:dyDescent="0.45">
      <c r="A157" s="3" t="s">
        <v>4846</v>
      </c>
      <c r="B157" s="9">
        <v>7.7</v>
      </c>
    </row>
    <row r="158" spans="1:2" x14ac:dyDescent="0.45">
      <c r="A158" s="3" t="s">
        <v>2529</v>
      </c>
      <c r="B158" s="9">
        <v>8.6</v>
      </c>
    </row>
    <row r="159" spans="1:2" x14ac:dyDescent="0.45">
      <c r="A159" s="3" t="s">
        <v>5390</v>
      </c>
      <c r="B159" s="9">
        <v>8.1499999999999986</v>
      </c>
    </row>
    <row r="160" spans="1:2" x14ac:dyDescent="0.45">
      <c r="A160" s="3" t="s">
        <v>4898</v>
      </c>
      <c r="B160" s="9">
        <v>8</v>
      </c>
    </row>
    <row r="161" spans="1:2" x14ac:dyDescent="0.45">
      <c r="A161" s="3" t="s">
        <v>1793</v>
      </c>
      <c r="B161" s="9">
        <v>7.6285714285714281</v>
      </c>
    </row>
    <row r="162" spans="1:2" x14ac:dyDescent="0.45">
      <c r="A162" s="3" t="s">
        <v>5763</v>
      </c>
      <c r="B162" s="9">
        <v>7.7</v>
      </c>
    </row>
    <row r="163" spans="1:2" x14ac:dyDescent="0.45">
      <c r="A163" s="3" t="s">
        <v>5604</v>
      </c>
      <c r="B163" s="9">
        <v>8.1</v>
      </c>
    </row>
    <row r="164" spans="1:2" x14ac:dyDescent="0.45">
      <c r="A164" s="3" t="s">
        <v>5019</v>
      </c>
      <c r="B164" s="9">
        <v>7.7</v>
      </c>
    </row>
    <row r="165" spans="1:2" x14ac:dyDescent="0.45">
      <c r="A165" s="3" t="s">
        <v>664</v>
      </c>
      <c r="B165" s="9">
        <v>7.5250000000000004</v>
      </c>
    </row>
    <row r="166" spans="1:2" x14ac:dyDescent="0.45">
      <c r="A166" s="3" t="s">
        <v>6189</v>
      </c>
      <c r="B166" s="9">
        <v>7.789325842696627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56A-C35D-40FE-8EBC-712542A18ED3}">
  <dimension ref="A1:G3697"/>
  <sheetViews>
    <sheetView tabSelected="1" workbookViewId="0">
      <selection activeCell="G5" sqref="G5"/>
    </sheetView>
  </sheetViews>
  <sheetFormatPr defaultRowHeight="14.25" x14ac:dyDescent="0.45"/>
  <cols>
    <col min="1" max="1" width="60.06640625" customWidth="1"/>
    <col min="2" max="2" width="17.73046875" bestFit="1" customWidth="1"/>
    <col min="3" max="3" width="22.1328125" bestFit="1" customWidth="1"/>
    <col min="4" max="4" width="15.796875" customWidth="1"/>
    <col min="6" max="6" width="12.1328125" customWidth="1"/>
    <col min="7" max="7" width="12.796875" customWidth="1"/>
  </cols>
  <sheetData>
    <row r="1" spans="1:7" x14ac:dyDescent="0.45">
      <c r="A1" t="s">
        <v>4</v>
      </c>
      <c r="B1" t="s">
        <v>6</v>
      </c>
      <c r="C1" t="s">
        <v>2</v>
      </c>
      <c r="D1" t="s">
        <v>6196</v>
      </c>
    </row>
    <row r="2" spans="1:7" x14ac:dyDescent="0.45">
      <c r="A2" t="s">
        <v>11</v>
      </c>
      <c r="B2">
        <v>237000000</v>
      </c>
      <c r="C2">
        <v>760505847</v>
      </c>
      <c r="D2">
        <f>Table2[[#This Row],[gross]]-Table2[[#This Row],[budget]]</f>
        <v>523505847</v>
      </c>
    </row>
    <row r="3" spans="1:7" x14ac:dyDescent="0.45">
      <c r="A3" t="s">
        <v>15</v>
      </c>
      <c r="B3">
        <v>300000000</v>
      </c>
      <c r="C3">
        <v>309404152</v>
      </c>
      <c r="D3">
        <f>Table2[[#This Row],[gross]]-Table2[[#This Row],[budget]]</f>
        <v>9404152</v>
      </c>
    </row>
    <row r="4" spans="1:7" x14ac:dyDescent="0.45">
      <c r="A4" t="s">
        <v>18</v>
      </c>
      <c r="B4">
        <v>245000000</v>
      </c>
      <c r="C4">
        <v>200074175</v>
      </c>
      <c r="D4">
        <f>Table2[[#This Row],[gross]]-Table2[[#This Row],[budget]]</f>
        <v>-44925825</v>
      </c>
    </row>
    <row r="5" spans="1:7" x14ac:dyDescent="0.45">
      <c r="A5" t="s">
        <v>21</v>
      </c>
      <c r="B5">
        <v>250000000</v>
      </c>
      <c r="C5">
        <v>448130642</v>
      </c>
      <c r="D5">
        <f>Table2[[#This Row],[gross]]-Table2[[#This Row],[budget]]</f>
        <v>198130642</v>
      </c>
      <c r="F5" s="1" t="s">
        <v>6195</v>
      </c>
      <c r="G5" s="1">
        <f>CORREL(Table2[budget],Table2[gross])</f>
        <v>9.5663002670636321E-2</v>
      </c>
    </row>
    <row r="6" spans="1:7" x14ac:dyDescent="0.45">
      <c r="A6" t="s">
        <v>26</v>
      </c>
      <c r="B6">
        <v>263700000</v>
      </c>
      <c r="C6">
        <v>73058679</v>
      </c>
      <c r="D6">
        <f>Table2[[#This Row],[gross]]-Table2[[#This Row],[budget]]</f>
        <v>-190641321</v>
      </c>
    </row>
    <row r="7" spans="1:7" x14ac:dyDescent="0.45">
      <c r="A7" t="s">
        <v>29</v>
      </c>
      <c r="B7">
        <v>258000000</v>
      </c>
      <c r="C7">
        <v>336530303</v>
      </c>
      <c r="D7">
        <f>Table2[[#This Row],[gross]]-Table2[[#This Row],[budget]]</f>
        <v>78530303</v>
      </c>
    </row>
    <row r="8" spans="1:7" x14ac:dyDescent="0.45">
      <c r="A8" t="s">
        <v>32</v>
      </c>
      <c r="B8">
        <v>260000000</v>
      </c>
      <c r="C8">
        <v>200807262</v>
      </c>
      <c r="D8">
        <f>Table2[[#This Row],[gross]]-Table2[[#This Row],[budget]]</f>
        <v>-59192738</v>
      </c>
    </row>
    <row r="9" spans="1:7" x14ac:dyDescent="0.45">
      <c r="A9" t="s">
        <v>34</v>
      </c>
      <c r="B9">
        <v>250000000</v>
      </c>
      <c r="C9">
        <v>458991599</v>
      </c>
      <c r="D9">
        <f>Table2[[#This Row],[gross]]-Table2[[#This Row],[budget]]</f>
        <v>208991599</v>
      </c>
      <c r="F9" t="s">
        <v>6197</v>
      </c>
      <c r="G9" t="s">
        <v>6198</v>
      </c>
    </row>
    <row r="10" spans="1:7" x14ac:dyDescent="0.45">
      <c r="A10" t="s">
        <v>37</v>
      </c>
      <c r="B10">
        <v>250000000</v>
      </c>
      <c r="C10">
        <v>301956980</v>
      </c>
      <c r="D10">
        <f>Table2[[#This Row],[gross]]-Table2[[#This Row],[budget]]</f>
        <v>51956980</v>
      </c>
      <c r="F10" t="s">
        <v>11</v>
      </c>
      <c r="G10">
        <f>MAX(Table2[profit_margin])</f>
        <v>523505847</v>
      </c>
    </row>
    <row r="11" spans="1:7" x14ac:dyDescent="0.45">
      <c r="A11" t="s">
        <v>39</v>
      </c>
      <c r="B11">
        <v>250000000</v>
      </c>
      <c r="C11">
        <v>330249062</v>
      </c>
      <c r="D11">
        <f>Table2[[#This Row],[gross]]-Table2[[#This Row],[budget]]</f>
        <v>80249062</v>
      </c>
    </row>
    <row r="12" spans="1:7" x14ac:dyDescent="0.45">
      <c r="A12" t="s">
        <v>42</v>
      </c>
      <c r="B12">
        <v>209000000</v>
      </c>
      <c r="C12">
        <v>200069408</v>
      </c>
      <c r="D12">
        <f>Table2[[#This Row],[gross]]-Table2[[#This Row],[budget]]</f>
        <v>-8930592</v>
      </c>
    </row>
    <row r="13" spans="1:7" x14ac:dyDescent="0.45">
      <c r="A13" t="s">
        <v>45</v>
      </c>
      <c r="B13">
        <v>200000000</v>
      </c>
      <c r="C13">
        <v>168368427</v>
      </c>
      <c r="D13">
        <f>Table2[[#This Row],[gross]]-Table2[[#This Row],[budget]]</f>
        <v>-31631573</v>
      </c>
    </row>
    <row r="14" spans="1:7" x14ac:dyDescent="0.45">
      <c r="A14" t="s">
        <v>46</v>
      </c>
      <c r="B14">
        <v>225000000</v>
      </c>
      <c r="C14">
        <v>423032628</v>
      </c>
      <c r="D14">
        <f>Table2[[#This Row],[gross]]-Table2[[#This Row],[budget]]</f>
        <v>198032628</v>
      </c>
    </row>
    <row r="15" spans="1:7" x14ac:dyDescent="0.45">
      <c r="A15" t="s">
        <v>48</v>
      </c>
      <c r="B15">
        <v>215000000</v>
      </c>
      <c r="C15">
        <v>89289910</v>
      </c>
      <c r="D15">
        <f>Table2[[#This Row],[gross]]-Table2[[#This Row],[budget]]</f>
        <v>-125710090</v>
      </c>
    </row>
    <row r="16" spans="1:7" x14ac:dyDescent="0.45">
      <c r="A16" t="s">
        <v>49</v>
      </c>
      <c r="B16">
        <v>225000000</v>
      </c>
      <c r="C16">
        <v>291021565</v>
      </c>
      <c r="D16">
        <f>Table2[[#This Row],[gross]]-Table2[[#This Row],[budget]]</f>
        <v>66021565</v>
      </c>
    </row>
    <row r="17" spans="1:4" x14ac:dyDescent="0.45">
      <c r="A17" t="s">
        <v>52</v>
      </c>
      <c r="B17">
        <v>225000000</v>
      </c>
      <c r="C17">
        <v>141614023</v>
      </c>
      <c r="D17">
        <f>Table2[[#This Row],[gross]]-Table2[[#This Row],[budget]]</f>
        <v>-83385977</v>
      </c>
    </row>
    <row r="18" spans="1:4" x14ac:dyDescent="0.45">
      <c r="A18" t="s">
        <v>53</v>
      </c>
      <c r="B18">
        <v>220000000</v>
      </c>
      <c r="C18">
        <v>623279547</v>
      </c>
      <c r="D18">
        <f>Table2[[#This Row],[gross]]-Table2[[#This Row],[budget]]</f>
        <v>403279547</v>
      </c>
    </row>
    <row r="19" spans="1:4" x14ac:dyDescent="0.45">
      <c r="A19" t="s">
        <v>55</v>
      </c>
      <c r="B19">
        <v>250000000</v>
      </c>
      <c r="C19">
        <v>241063875</v>
      </c>
      <c r="D19">
        <f>Table2[[#This Row],[gross]]-Table2[[#This Row],[budget]]</f>
        <v>-8936125</v>
      </c>
    </row>
    <row r="20" spans="1:4" x14ac:dyDescent="0.45">
      <c r="A20" t="s">
        <v>58</v>
      </c>
      <c r="B20">
        <v>225000000</v>
      </c>
      <c r="C20">
        <v>179020854</v>
      </c>
      <c r="D20">
        <f>Table2[[#This Row],[gross]]-Table2[[#This Row],[budget]]</f>
        <v>-45979146</v>
      </c>
    </row>
    <row r="21" spans="1:4" x14ac:dyDescent="0.45">
      <c r="A21" t="s">
        <v>61</v>
      </c>
      <c r="B21">
        <v>250000000</v>
      </c>
      <c r="C21">
        <v>255108370</v>
      </c>
      <c r="D21">
        <f>Table2[[#This Row],[gross]]-Table2[[#This Row],[budget]]</f>
        <v>5108370</v>
      </c>
    </row>
    <row r="22" spans="1:4" x14ac:dyDescent="0.45">
      <c r="A22" t="s">
        <v>63</v>
      </c>
      <c r="B22">
        <v>230000000</v>
      </c>
      <c r="C22">
        <v>262030663</v>
      </c>
      <c r="D22">
        <f>Table2[[#This Row],[gross]]-Table2[[#This Row],[budget]]</f>
        <v>32030663</v>
      </c>
    </row>
    <row r="23" spans="1:4" x14ac:dyDescent="0.45">
      <c r="A23" t="s">
        <v>66</v>
      </c>
      <c r="B23">
        <v>200000000</v>
      </c>
      <c r="C23">
        <v>105219735</v>
      </c>
      <c r="D23">
        <f>Table2[[#This Row],[gross]]-Table2[[#This Row],[budget]]</f>
        <v>-94780265</v>
      </c>
    </row>
    <row r="24" spans="1:4" x14ac:dyDescent="0.45">
      <c r="A24" t="s">
        <v>67</v>
      </c>
      <c r="B24">
        <v>225000000</v>
      </c>
      <c r="C24">
        <v>258355354</v>
      </c>
      <c r="D24">
        <f>Table2[[#This Row],[gross]]-Table2[[#This Row],[budget]]</f>
        <v>33355354</v>
      </c>
    </row>
    <row r="25" spans="1:4" x14ac:dyDescent="0.45">
      <c r="A25" t="s">
        <v>70</v>
      </c>
      <c r="B25">
        <v>180000000</v>
      </c>
      <c r="C25">
        <v>70083519</v>
      </c>
      <c r="D25">
        <f>Table2[[#This Row],[gross]]-Table2[[#This Row],[budget]]</f>
        <v>-109916481</v>
      </c>
    </row>
    <row r="26" spans="1:4" x14ac:dyDescent="0.45">
      <c r="A26" t="s">
        <v>72</v>
      </c>
      <c r="B26">
        <v>207000000</v>
      </c>
      <c r="C26">
        <v>218051260</v>
      </c>
      <c r="D26">
        <f>Table2[[#This Row],[gross]]-Table2[[#This Row],[budget]]</f>
        <v>11051260</v>
      </c>
    </row>
    <row r="27" spans="1:4" x14ac:dyDescent="0.45">
      <c r="A27" t="s">
        <v>74</v>
      </c>
      <c r="B27">
        <v>200000000</v>
      </c>
      <c r="C27">
        <v>658672302</v>
      </c>
      <c r="D27">
        <f>Table2[[#This Row],[gross]]-Table2[[#This Row],[budget]]</f>
        <v>458672302</v>
      </c>
    </row>
    <row r="28" spans="1:4" x14ac:dyDescent="0.45">
      <c r="A28" t="s">
        <v>76</v>
      </c>
      <c r="B28">
        <v>250000000</v>
      </c>
      <c r="C28">
        <v>407197282</v>
      </c>
      <c r="D28">
        <f>Table2[[#This Row],[gross]]-Table2[[#This Row],[budget]]</f>
        <v>157197282</v>
      </c>
    </row>
    <row r="29" spans="1:4" x14ac:dyDescent="0.45">
      <c r="A29" t="s">
        <v>79</v>
      </c>
      <c r="B29">
        <v>209000000</v>
      </c>
      <c r="C29">
        <v>65173160</v>
      </c>
      <c r="D29">
        <f>Table2[[#This Row],[gross]]-Table2[[#This Row],[budget]]</f>
        <v>-143826840</v>
      </c>
    </row>
    <row r="30" spans="1:4" x14ac:dyDescent="0.45">
      <c r="A30" t="s">
        <v>81</v>
      </c>
      <c r="B30">
        <v>150000000</v>
      </c>
      <c r="C30">
        <v>652177271</v>
      </c>
      <c r="D30">
        <f>Table2[[#This Row],[gross]]-Table2[[#This Row],[budget]]</f>
        <v>502177271</v>
      </c>
    </row>
    <row r="31" spans="1:4" x14ac:dyDescent="0.45">
      <c r="A31" t="s">
        <v>82</v>
      </c>
      <c r="B31">
        <v>200000000</v>
      </c>
      <c r="C31">
        <v>304360277</v>
      </c>
      <c r="D31">
        <f>Table2[[#This Row],[gross]]-Table2[[#This Row],[budget]]</f>
        <v>104360277</v>
      </c>
    </row>
    <row r="32" spans="1:4" x14ac:dyDescent="0.45">
      <c r="A32" t="s">
        <v>84</v>
      </c>
      <c r="B32">
        <v>200000000</v>
      </c>
      <c r="C32">
        <v>373377893</v>
      </c>
      <c r="D32">
        <f>Table2[[#This Row],[gross]]-Table2[[#This Row],[budget]]</f>
        <v>173377893</v>
      </c>
    </row>
    <row r="33" spans="1:4" x14ac:dyDescent="0.45">
      <c r="A33" t="s">
        <v>87</v>
      </c>
      <c r="B33">
        <v>200000000</v>
      </c>
      <c r="C33">
        <v>408992272</v>
      </c>
      <c r="D33">
        <f>Table2[[#This Row],[gross]]-Table2[[#This Row],[budget]]</f>
        <v>208992272</v>
      </c>
    </row>
    <row r="34" spans="1:4" x14ac:dyDescent="0.45">
      <c r="A34" t="s">
        <v>89</v>
      </c>
      <c r="B34">
        <v>200000000</v>
      </c>
      <c r="C34">
        <v>334185206</v>
      </c>
      <c r="D34">
        <f>Table2[[#This Row],[gross]]-Table2[[#This Row],[budget]]</f>
        <v>134185206</v>
      </c>
    </row>
    <row r="35" spans="1:4" x14ac:dyDescent="0.45">
      <c r="A35" t="s">
        <v>92</v>
      </c>
      <c r="B35">
        <v>210000000</v>
      </c>
      <c r="C35">
        <v>234360014</v>
      </c>
      <c r="D35">
        <f>Table2[[#This Row],[gross]]-Table2[[#This Row],[budget]]</f>
        <v>24360014</v>
      </c>
    </row>
    <row r="36" spans="1:4" x14ac:dyDescent="0.45">
      <c r="A36" t="s">
        <v>96</v>
      </c>
      <c r="B36">
        <v>200000000</v>
      </c>
      <c r="C36">
        <v>268488329</v>
      </c>
      <c r="D36">
        <f>Table2[[#This Row],[gross]]-Table2[[#This Row],[budget]]</f>
        <v>68488329</v>
      </c>
    </row>
    <row r="37" spans="1:4" x14ac:dyDescent="0.45">
      <c r="A37" t="s">
        <v>98</v>
      </c>
      <c r="B37">
        <v>200000000</v>
      </c>
      <c r="C37">
        <v>402076689</v>
      </c>
      <c r="D37">
        <f>Table2[[#This Row],[gross]]-Table2[[#This Row],[budget]]</f>
        <v>202076689</v>
      </c>
    </row>
    <row r="38" spans="1:4" x14ac:dyDescent="0.45">
      <c r="A38" t="s">
        <v>99</v>
      </c>
      <c r="B38">
        <v>210000000</v>
      </c>
      <c r="C38">
        <v>245428137</v>
      </c>
      <c r="D38">
        <f>Table2[[#This Row],[gross]]-Table2[[#This Row],[budget]]</f>
        <v>35428137</v>
      </c>
    </row>
    <row r="39" spans="1:4" x14ac:dyDescent="0.45">
      <c r="A39" t="s">
        <v>100</v>
      </c>
      <c r="B39">
        <v>215000000</v>
      </c>
      <c r="C39">
        <v>234903076</v>
      </c>
      <c r="D39">
        <f>Table2[[#This Row],[gross]]-Table2[[#This Row],[budget]]</f>
        <v>19903076</v>
      </c>
    </row>
    <row r="40" spans="1:4" x14ac:dyDescent="0.45">
      <c r="A40" t="s">
        <v>101</v>
      </c>
      <c r="B40">
        <v>200000000</v>
      </c>
      <c r="C40">
        <v>202853933</v>
      </c>
      <c r="D40">
        <f>Table2[[#This Row],[gross]]-Table2[[#This Row],[budget]]</f>
        <v>2853933</v>
      </c>
    </row>
    <row r="41" spans="1:4" x14ac:dyDescent="0.45">
      <c r="A41" t="s">
        <v>103</v>
      </c>
      <c r="B41">
        <v>170000000</v>
      </c>
      <c r="C41">
        <v>172051787</v>
      </c>
      <c r="D41">
        <f>Table2[[#This Row],[gross]]-Table2[[#This Row],[budget]]</f>
        <v>2051787</v>
      </c>
    </row>
    <row r="42" spans="1:4" x14ac:dyDescent="0.45">
      <c r="A42" t="s">
        <v>106</v>
      </c>
      <c r="B42">
        <v>200000000</v>
      </c>
      <c r="C42">
        <v>191450875</v>
      </c>
      <c r="D42">
        <f>Table2[[#This Row],[gross]]-Table2[[#This Row],[budget]]</f>
        <v>-8549125</v>
      </c>
    </row>
    <row r="43" spans="1:4" x14ac:dyDescent="0.45">
      <c r="A43" t="s">
        <v>108</v>
      </c>
      <c r="B43">
        <v>200000000</v>
      </c>
      <c r="C43">
        <v>116593191</v>
      </c>
      <c r="D43">
        <f>Table2[[#This Row],[gross]]-Table2[[#This Row],[budget]]</f>
        <v>-83406809</v>
      </c>
    </row>
    <row r="44" spans="1:4" x14ac:dyDescent="0.45">
      <c r="A44" t="s">
        <v>111</v>
      </c>
      <c r="B44">
        <v>200000000</v>
      </c>
      <c r="C44">
        <v>414984497</v>
      </c>
      <c r="D44">
        <f>Table2[[#This Row],[gross]]-Table2[[#This Row],[budget]]</f>
        <v>214984497</v>
      </c>
    </row>
    <row r="45" spans="1:4" x14ac:dyDescent="0.45">
      <c r="A45" t="s">
        <v>113</v>
      </c>
      <c r="B45">
        <v>200000000</v>
      </c>
      <c r="C45">
        <v>125320003</v>
      </c>
      <c r="D45">
        <f>Table2[[#This Row],[gross]]-Table2[[#This Row],[budget]]</f>
        <v>-74679997</v>
      </c>
    </row>
    <row r="46" spans="1:4" x14ac:dyDescent="0.45">
      <c r="A46" t="s">
        <v>116</v>
      </c>
      <c r="B46">
        <v>190000000</v>
      </c>
      <c r="C46">
        <v>350034110</v>
      </c>
      <c r="D46">
        <f>Table2[[#This Row],[gross]]-Table2[[#This Row],[budget]]</f>
        <v>160034110</v>
      </c>
    </row>
    <row r="47" spans="1:4" x14ac:dyDescent="0.45">
      <c r="A47" t="s">
        <v>118</v>
      </c>
      <c r="B47">
        <v>190000000</v>
      </c>
      <c r="C47">
        <v>202351611</v>
      </c>
      <c r="D47">
        <f>Table2[[#This Row],[gross]]-Table2[[#This Row],[budget]]</f>
        <v>12351611</v>
      </c>
    </row>
    <row r="48" spans="1:4" x14ac:dyDescent="0.45">
      <c r="A48" t="s">
        <v>119</v>
      </c>
      <c r="B48">
        <v>200000000</v>
      </c>
      <c r="C48">
        <v>233914986</v>
      </c>
      <c r="D48">
        <f>Table2[[#This Row],[gross]]-Table2[[#This Row],[budget]]</f>
        <v>33914986</v>
      </c>
    </row>
    <row r="49" spans="1:4" x14ac:dyDescent="0.45">
      <c r="A49" t="s">
        <v>121</v>
      </c>
      <c r="B49">
        <v>190000000</v>
      </c>
      <c r="C49">
        <v>228756232</v>
      </c>
      <c r="D49">
        <f>Table2[[#This Row],[gross]]-Table2[[#This Row],[budget]]</f>
        <v>38756232</v>
      </c>
    </row>
    <row r="50" spans="1:4" x14ac:dyDescent="0.45">
      <c r="A50" t="s">
        <v>122</v>
      </c>
      <c r="B50">
        <v>195000000</v>
      </c>
      <c r="C50">
        <v>65171860</v>
      </c>
      <c r="D50">
        <f>Table2[[#This Row],[gross]]-Table2[[#This Row],[budget]]</f>
        <v>-129828140</v>
      </c>
    </row>
    <row r="51" spans="1:4" x14ac:dyDescent="0.45">
      <c r="A51" t="s">
        <v>124</v>
      </c>
      <c r="B51">
        <v>105000000</v>
      </c>
      <c r="C51">
        <v>144812796</v>
      </c>
      <c r="D51">
        <f>Table2[[#This Row],[gross]]-Table2[[#This Row],[budget]]</f>
        <v>39812796</v>
      </c>
    </row>
    <row r="52" spans="1:4" x14ac:dyDescent="0.45">
      <c r="A52" t="s">
        <v>126</v>
      </c>
      <c r="B52">
        <v>200000000</v>
      </c>
      <c r="C52">
        <v>90755643</v>
      </c>
      <c r="D52">
        <f>Table2[[#This Row],[gross]]-Table2[[#This Row],[budget]]</f>
        <v>-109244357</v>
      </c>
    </row>
    <row r="53" spans="1:4" x14ac:dyDescent="0.45">
      <c r="A53" t="s">
        <v>128</v>
      </c>
      <c r="B53">
        <v>190000000</v>
      </c>
      <c r="C53">
        <v>101785482</v>
      </c>
      <c r="D53">
        <f>Table2[[#This Row],[gross]]-Table2[[#This Row],[budget]]</f>
        <v>-88214518</v>
      </c>
    </row>
    <row r="54" spans="1:4" x14ac:dyDescent="0.45">
      <c r="A54" t="s">
        <v>129</v>
      </c>
      <c r="B54">
        <v>195000000</v>
      </c>
      <c r="C54">
        <v>352358779</v>
      </c>
      <c r="D54">
        <f>Table2[[#This Row],[gross]]-Table2[[#This Row],[budget]]</f>
        <v>157358779</v>
      </c>
    </row>
    <row r="55" spans="1:4" x14ac:dyDescent="0.45">
      <c r="A55" t="s">
        <v>131</v>
      </c>
      <c r="B55">
        <v>185000000</v>
      </c>
      <c r="C55">
        <v>317011114</v>
      </c>
      <c r="D55">
        <f>Table2[[#This Row],[gross]]-Table2[[#This Row],[budget]]</f>
        <v>132011114</v>
      </c>
    </row>
    <row r="56" spans="1:4" x14ac:dyDescent="0.45">
      <c r="A56" t="s">
        <v>133</v>
      </c>
      <c r="B56">
        <v>185000000</v>
      </c>
      <c r="C56">
        <v>237282182</v>
      </c>
      <c r="D56">
        <f>Table2[[#This Row],[gross]]-Table2[[#This Row],[budget]]</f>
        <v>52282182</v>
      </c>
    </row>
    <row r="57" spans="1:4" x14ac:dyDescent="0.45">
      <c r="A57" t="s">
        <v>135</v>
      </c>
      <c r="B57">
        <v>185000000</v>
      </c>
      <c r="C57">
        <v>130468626</v>
      </c>
      <c r="D57">
        <f>Table2[[#This Row],[gross]]-Table2[[#This Row],[budget]]</f>
        <v>-54531374</v>
      </c>
    </row>
    <row r="58" spans="1:4" x14ac:dyDescent="0.45">
      <c r="A58" t="s">
        <v>137</v>
      </c>
      <c r="B58">
        <v>180000000</v>
      </c>
      <c r="C58">
        <v>223806889</v>
      </c>
      <c r="D58">
        <f>Table2[[#This Row],[gross]]-Table2[[#This Row],[budget]]</f>
        <v>43806889</v>
      </c>
    </row>
    <row r="59" spans="1:4" x14ac:dyDescent="0.45">
      <c r="A59" t="s">
        <v>140</v>
      </c>
      <c r="B59">
        <v>140000000</v>
      </c>
      <c r="C59">
        <v>140080850</v>
      </c>
      <c r="D59">
        <f>Table2[[#This Row],[gross]]-Table2[[#This Row],[budget]]</f>
        <v>80850</v>
      </c>
    </row>
    <row r="60" spans="1:4" x14ac:dyDescent="0.45">
      <c r="A60" t="s">
        <v>142</v>
      </c>
      <c r="B60">
        <v>200000000</v>
      </c>
      <c r="C60">
        <v>166112167</v>
      </c>
      <c r="D60">
        <f>Table2[[#This Row],[gross]]-Table2[[#This Row],[budget]]</f>
        <v>-33887833</v>
      </c>
    </row>
    <row r="61" spans="1:4" x14ac:dyDescent="0.45">
      <c r="A61" t="s">
        <v>146</v>
      </c>
      <c r="B61">
        <v>200000000</v>
      </c>
      <c r="C61">
        <v>137850096</v>
      </c>
      <c r="D61">
        <f>Table2[[#This Row],[gross]]-Table2[[#This Row],[budget]]</f>
        <v>-62149904</v>
      </c>
    </row>
    <row r="62" spans="1:4" x14ac:dyDescent="0.45">
      <c r="A62" t="s">
        <v>148</v>
      </c>
      <c r="B62">
        <v>176000000</v>
      </c>
      <c r="C62">
        <v>47375327</v>
      </c>
      <c r="D62">
        <f>Table2[[#This Row],[gross]]-Table2[[#This Row],[budget]]</f>
        <v>-128624673</v>
      </c>
    </row>
    <row r="63" spans="1:4" x14ac:dyDescent="0.45">
      <c r="A63" t="s">
        <v>149</v>
      </c>
      <c r="B63">
        <v>180000000</v>
      </c>
      <c r="C63">
        <v>124051759</v>
      </c>
      <c r="D63">
        <f>Table2[[#This Row],[gross]]-Table2[[#This Row],[budget]]</f>
        <v>-55948241</v>
      </c>
    </row>
    <row r="64" spans="1:4" x14ac:dyDescent="0.45">
      <c r="A64" t="s">
        <v>150</v>
      </c>
      <c r="B64">
        <v>180000000</v>
      </c>
      <c r="C64">
        <v>291709845</v>
      </c>
      <c r="D64">
        <f>Table2[[#This Row],[gross]]-Table2[[#This Row],[budget]]</f>
        <v>111709845</v>
      </c>
    </row>
    <row r="65" spans="1:4" x14ac:dyDescent="0.45">
      <c r="A65" t="s">
        <v>151</v>
      </c>
      <c r="B65">
        <v>178000000</v>
      </c>
      <c r="C65">
        <v>154985087</v>
      </c>
      <c r="D65">
        <f>Table2[[#This Row],[gross]]-Table2[[#This Row],[budget]]</f>
        <v>-23014913</v>
      </c>
    </row>
    <row r="66" spans="1:4" x14ac:dyDescent="0.45">
      <c r="A66" t="s">
        <v>153</v>
      </c>
      <c r="B66">
        <v>185000000</v>
      </c>
      <c r="C66">
        <v>533316061</v>
      </c>
      <c r="D66">
        <f>Table2[[#This Row],[gross]]-Table2[[#This Row],[budget]]</f>
        <v>348316061</v>
      </c>
    </row>
    <row r="67" spans="1:4" x14ac:dyDescent="0.45">
      <c r="A67" t="s">
        <v>156</v>
      </c>
      <c r="B67">
        <v>175000000</v>
      </c>
      <c r="C67">
        <v>292979556</v>
      </c>
      <c r="D67">
        <f>Table2[[#This Row],[gross]]-Table2[[#This Row],[budget]]</f>
        <v>117979556</v>
      </c>
    </row>
    <row r="68" spans="1:4" x14ac:dyDescent="0.45">
      <c r="A68" t="s">
        <v>159</v>
      </c>
      <c r="B68">
        <v>175000000</v>
      </c>
      <c r="C68">
        <v>198332128</v>
      </c>
      <c r="D68">
        <f>Table2[[#This Row],[gross]]-Table2[[#This Row],[budget]]</f>
        <v>23332128</v>
      </c>
    </row>
    <row r="69" spans="1:4" x14ac:dyDescent="0.45">
      <c r="A69" t="s">
        <v>160</v>
      </c>
      <c r="B69">
        <v>140000000</v>
      </c>
      <c r="C69">
        <v>318298180</v>
      </c>
      <c r="D69">
        <f>Table2[[#This Row],[gross]]-Table2[[#This Row],[budget]]</f>
        <v>178298180</v>
      </c>
    </row>
    <row r="70" spans="1:4" x14ac:dyDescent="0.45">
      <c r="A70" t="s">
        <v>163</v>
      </c>
      <c r="B70">
        <v>170000000</v>
      </c>
      <c r="C70">
        <v>73820094</v>
      </c>
      <c r="D70">
        <f>Table2[[#This Row],[gross]]-Table2[[#This Row],[budget]]</f>
        <v>-96179906</v>
      </c>
    </row>
    <row r="71" spans="1:4" x14ac:dyDescent="0.45">
      <c r="A71" t="s">
        <v>165</v>
      </c>
      <c r="B71">
        <v>170000000</v>
      </c>
      <c r="C71">
        <v>113745408</v>
      </c>
      <c r="D71">
        <f>Table2[[#This Row],[gross]]-Table2[[#This Row],[budget]]</f>
        <v>-56254592</v>
      </c>
    </row>
    <row r="72" spans="1:4" x14ac:dyDescent="0.45">
      <c r="A72" t="s">
        <v>168</v>
      </c>
      <c r="B72">
        <v>145000000</v>
      </c>
      <c r="C72">
        <v>102176165</v>
      </c>
      <c r="D72">
        <f>Table2[[#This Row],[gross]]-Table2[[#This Row],[budget]]</f>
        <v>-42823835</v>
      </c>
    </row>
    <row r="73" spans="1:4" x14ac:dyDescent="0.45">
      <c r="A73" t="s">
        <v>171</v>
      </c>
      <c r="B73">
        <v>175000000</v>
      </c>
      <c r="C73">
        <v>161087183</v>
      </c>
      <c r="D73">
        <f>Table2[[#This Row],[gross]]-Table2[[#This Row],[budget]]</f>
        <v>-13912817</v>
      </c>
    </row>
    <row r="74" spans="1:4" x14ac:dyDescent="0.45">
      <c r="A74" t="s">
        <v>174</v>
      </c>
      <c r="B74">
        <v>175000000</v>
      </c>
      <c r="C74">
        <v>100289690</v>
      </c>
      <c r="D74">
        <f>Table2[[#This Row],[gross]]-Table2[[#This Row],[budget]]</f>
        <v>-74710310</v>
      </c>
    </row>
    <row r="75" spans="1:4" x14ac:dyDescent="0.45">
      <c r="A75" t="s">
        <v>176</v>
      </c>
      <c r="B75">
        <v>178000000</v>
      </c>
      <c r="C75">
        <v>100189501</v>
      </c>
      <c r="D75">
        <f>Table2[[#This Row],[gross]]-Table2[[#This Row],[budget]]</f>
        <v>-77810499</v>
      </c>
    </row>
    <row r="76" spans="1:4" x14ac:dyDescent="0.45">
      <c r="A76" t="s">
        <v>178</v>
      </c>
      <c r="B76">
        <v>175000000</v>
      </c>
      <c r="C76">
        <v>88246220</v>
      </c>
      <c r="D76">
        <f>Table2[[#This Row],[gross]]-Table2[[#This Row],[budget]]</f>
        <v>-86753780</v>
      </c>
    </row>
    <row r="77" spans="1:4" x14ac:dyDescent="0.45">
      <c r="A77" t="s">
        <v>180</v>
      </c>
      <c r="B77">
        <v>175000000</v>
      </c>
      <c r="C77">
        <v>150167630</v>
      </c>
      <c r="D77">
        <f>Table2[[#This Row],[gross]]-Table2[[#This Row],[budget]]</f>
        <v>-24832370</v>
      </c>
    </row>
    <row r="78" spans="1:4" x14ac:dyDescent="0.45">
      <c r="A78" t="s">
        <v>182</v>
      </c>
      <c r="B78">
        <v>175000000</v>
      </c>
      <c r="C78">
        <v>356454367</v>
      </c>
      <c r="D78">
        <f>Table2[[#This Row],[gross]]-Table2[[#This Row],[budget]]</f>
        <v>181454367</v>
      </c>
    </row>
    <row r="79" spans="1:4" x14ac:dyDescent="0.45">
      <c r="A79" t="s">
        <v>184</v>
      </c>
      <c r="B79">
        <v>175000000</v>
      </c>
      <c r="C79">
        <v>362645141</v>
      </c>
      <c r="D79">
        <f>Table2[[#This Row],[gross]]-Table2[[#This Row],[budget]]</f>
        <v>187645141</v>
      </c>
    </row>
    <row r="80" spans="1:4" x14ac:dyDescent="0.45">
      <c r="A80" t="s">
        <v>185</v>
      </c>
      <c r="B80">
        <v>200000000</v>
      </c>
      <c r="C80">
        <v>312057433</v>
      </c>
      <c r="D80">
        <f>Table2[[#This Row],[gross]]-Table2[[#This Row],[budget]]</f>
        <v>112057433</v>
      </c>
    </row>
    <row r="81" spans="1:4" x14ac:dyDescent="0.45">
      <c r="A81" t="s">
        <v>188</v>
      </c>
      <c r="B81">
        <v>170000000</v>
      </c>
      <c r="C81">
        <v>155111815</v>
      </c>
      <c r="D81">
        <f>Table2[[#This Row],[gross]]-Table2[[#This Row],[budget]]</f>
        <v>-14888185</v>
      </c>
    </row>
    <row r="82" spans="1:4" x14ac:dyDescent="0.45">
      <c r="A82" t="s">
        <v>192</v>
      </c>
      <c r="B82">
        <v>180000000</v>
      </c>
      <c r="C82">
        <v>241407328</v>
      </c>
      <c r="D82">
        <f>Table2[[#This Row],[gross]]-Table2[[#This Row],[budget]]</f>
        <v>61407328</v>
      </c>
    </row>
    <row r="83" spans="1:4" x14ac:dyDescent="0.45">
      <c r="A83" t="s">
        <v>195</v>
      </c>
      <c r="B83">
        <v>170000000</v>
      </c>
      <c r="C83">
        <v>208543795</v>
      </c>
      <c r="D83">
        <f>Table2[[#This Row],[gross]]-Table2[[#This Row],[budget]]</f>
        <v>38543795</v>
      </c>
    </row>
    <row r="84" spans="1:4" x14ac:dyDescent="0.45">
      <c r="A84" t="s">
        <v>199</v>
      </c>
      <c r="B84">
        <v>175000000</v>
      </c>
      <c r="C84">
        <v>38297305</v>
      </c>
      <c r="D84">
        <f>Table2[[#This Row],[gross]]-Table2[[#This Row],[budget]]</f>
        <v>-136702695</v>
      </c>
    </row>
    <row r="85" spans="1:4" x14ac:dyDescent="0.45">
      <c r="A85" t="s">
        <v>200</v>
      </c>
      <c r="B85">
        <v>170000000</v>
      </c>
      <c r="C85">
        <v>259746958</v>
      </c>
      <c r="D85">
        <f>Table2[[#This Row],[gross]]-Table2[[#This Row],[budget]]</f>
        <v>89746958</v>
      </c>
    </row>
    <row r="86" spans="1:4" x14ac:dyDescent="0.45">
      <c r="A86" t="s">
        <v>202</v>
      </c>
      <c r="B86">
        <v>165000000</v>
      </c>
      <c r="C86">
        <v>238371987</v>
      </c>
      <c r="D86">
        <f>Table2[[#This Row],[gross]]-Table2[[#This Row],[budget]]</f>
        <v>73371987</v>
      </c>
    </row>
    <row r="87" spans="1:4" x14ac:dyDescent="0.45">
      <c r="A87" t="s">
        <v>205</v>
      </c>
      <c r="B87">
        <v>190000000</v>
      </c>
      <c r="C87">
        <v>93417865</v>
      </c>
      <c r="D87">
        <f>Table2[[#This Row],[gross]]-Table2[[#This Row],[budget]]</f>
        <v>-96582135</v>
      </c>
    </row>
    <row r="88" spans="1:4" x14ac:dyDescent="0.45">
      <c r="A88" t="s">
        <v>208</v>
      </c>
      <c r="B88">
        <v>165000000</v>
      </c>
      <c r="C88">
        <v>222487711</v>
      </c>
      <c r="D88">
        <f>Table2[[#This Row],[gross]]-Table2[[#This Row],[budget]]</f>
        <v>57487711</v>
      </c>
    </row>
    <row r="89" spans="1:4" x14ac:dyDescent="0.45">
      <c r="A89" t="s">
        <v>211</v>
      </c>
      <c r="B89">
        <v>165000000</v>
      </c>
      <c r="C89">
        <v>189412677</v>
      </c>
      <c r="D89">
        <f>Table2[[#This Row],[gross]]-Table2[[#This Row],[budget]]</f>
        <v>24412677</v>
      </c>
    </row>
    <row r="90" spans="1:4" x14ac:dyDescent="0.45">
      <c r="A90" t="s">
        <v>213</v>
      </c>
      <c r="B90">
        <v>165000000</v>
      </c>
      <c r="C90">
        <v>665426</v>
      </c>
      <c r="D90">
        <f>Table2[[#This Row],[gross]]-Table2[[#This Row],[budget]]</f>
        <v>-164334574</v>
      </c>
    </row>
    <row r="91" spans="1:4" x14ac:dyDescent="0.45">
      <c r="A91" t="s">
        <v>214</v>
      </c>
      <c r="B91">
        <v>165000000</v>
      </c>
      <c r="C91">
        <v>102315545</v>
      </c>
      <c r="D91">
        <f>Table2[[#This Row],[gross]]-Table2[[#This Row],[budget]]</f>
        <v>-62684455</v>
      </c>
    </row>
    <row r="92" spans="1:4" x14ac:dyDescent="0.45">
      <c r="A92" t="s">
        <v>216</v>
      </c>
      <c r="B92">
        <v>165000000</v>
      </c>
      <c r="C92">
        <v>217387997</v>
      </c>
      <c r="D92">
        <f>Table2[[#This Row],[gross]]-Table2[[#This Row],[budget]]</f>
        <v>52387997</v>
      </c>
    </row>
    <row r="93" spans="1:4" x14ac:dyDescent="0.45">
      <c r="A93" t="s">
        <v>219</v>
      </c>
      <c r="B93">
        <v>200000000</v>
      </c>
      <c r="C93">
        <v>150350192</v>
      </c>
      <c r="D93">
        <f>Table2[[#This Row],[gross]]-Table2[[#This Row],[budget]]</f>
        <v>-49649808</v>
      </c>
    </row>
    <row r="94" spans="1:4" x14ac:dyDescent="0.45">
      <c r="A94" t="s">
        <v>221</v>
      </c>
      <c r="B94">
        <v>170000000</v>
      </c>
      <c r="C94">
        <v>333130696</v>
      </c>
      <c r="D94">
        <f>Table2[[#This Row],[gross]]-Table2[[#This Row],[budget]]</f>
        <v>163130696</v>
      </c>
    </row>
    <row r="95" spans="1:4" x14ac:dyDescent="0.45">
      <c r="A95" t="s">
        <v>223</v>
      </c>
      <c r="B95">
        <v>165000000</v>
      </c>
      <c r="C95">
        <v>187991439</v>
      </c>
      <c r="D95">
        <f>Table2[[#This Row],[gross]]-Table2[[#This Row],[budget]]</f>
        <v>22991439</v>
      </c>
    </row>
    <row r="96" spans="1:4" x14ac:dyDescent="0.45">
      <c r="A96" t="s">
        <v>224</v>
      </c>
      <c r="B96">
        <v>160000000</v>
      </c>
      <c r="C96">
        <v>292568851</v>
      </c>
      <c r="D96">
        <f>Table2[[#This Row],[gross]]-Table2[[#This Row],[budget]]</f>
        <v>132568851</v>
      </c>
    </row>
    <row r="97" spans="1:4" x14ac:dyDescent="0.45">
      <c r="A97" t="s">
        <v>226</v>
      </c>
      <c r="B97">
        <v>180000000</v>
      </c>
      <c r="C97">
        <v>303001229</v>
      </c>
      <c r="D97">
        <f>Table2[[#This Row],[gross]]-Table2[[#This Row],[budget]]</f>
        <v>123001229</v>
      </c>
    </row>
    <row r="98" spans="1:4" x14ac:dyDescent="0.45">
      <c r="A98" t="s">
        <v>227</v>
      </c>
      <c r="B98">
        <v>38000000</v>
      </c>
      <c r="C98">
        <v>144512310</v>
      </c>
      <c r="D98">
        <f>Table2[[#This Row],[gross]]-Table2[[#This Row],[budget]]</f>
        <v>106512310</v>
      </c>
    </row>
    <row r="99" spans="1:4" x14ac:dyDescent="0.45">
      <c r="A99" t="s">
        <v>230</v>
      </c>
      <c r="B99">
        <v>150000000</v>
      </c>
      <c r="C99">
        <v>127490802</v>
      </c>
      <c r="D99">
        <f>Table2[[#This Row],[gross]]-Table2[[#This Row],[budget]]</f>
        <v>-22509198</v>
      </c>
    </row>
    <row r="100" spans="1:4" x14ac:dyDescent="0.45">
      <c r="A100" t="s">
        <v>232</v>
      </c>
      <c r="B100">
        <v>160000000</v>
      </c>
      <c r="C100">
        <v>146405371</v>
      </c>
      <c r="D100">
        <f>Table2[[#This Row],[gross]]-Table2[[#This Row],[budget]]</f>
        <v>-13594629</v>
      </c>
    </row>
    <row r="101" spans="1:4" x14ac:dyDescent="0.45">
      <c r="A101" t="s">
        <v>235</v>
      </c>
      <c r="B101">
        <v>160000000</v>
      </c>
      <c r="C101">
        <v>281666058</v>
      </c>
      <c r="D101">
        <f>Table2[[#This Row],[gross]]-Table2[[#This Row],[budget]]</f>
        <v>121666058</v>
      </c>
    </row>
    <row r="102" spans="1:4" x14ac:dyDescent="0.45">
      <c r="A102" t="s">
        <v>237</v>
      </c>
      <c r="B102">
        <v>150000000</v>
      </c>
      <c r="C102">
        <v>63143812</v>
      </c>
      <c r="D102">
        <f>Table2[[#This Row],[gross]]-Table2[[#This Row],[budget]]</f>
        <v>-86856188</v>
      </c>
    </row>
    <row r="103" spans="1:4" x14ac:dyDescent="0.45">
      <c r="A103" t="s">
        <v>240</v>
      </c>
      <c r="B103">
        <v>160000000</v>
      </c>
      <c r="C103">
        <v>60655503</v>
      </c>
      <c r="D103">
        <f>Table2[[#This Row],[gross]]-Table2[[#This Row],[budget]]</f>
        <v>-99344497</v>
      </c>
    </row>
    <row r="104" spans="1:4" x14ac:dyDescent="0.45">
      <c r="A104" t="s">
        <v>242</v>
      </c>
      <c r="B104">
        <v>170000000</v>
      </c>
      <c r="C104">
        <v>76846624</v>
      </c>
      <c r="D104">
        <f>Table2[[#This Row],[gross]]-Table2[[#This Row],[budget]]</f>
        <v>-93153376</v>
      </c>
    </row>
    <row r="105" spans="1:4" x14ac:dyDescent="0.45">
      <c r="A105" t="s">
        <v>244</v>
      </c>
      <c r="B105">
        <v>160000000</v>
      </c>
      <c r="C105">
        <v>320706665</v>
      </c>
      <c r="D105">
        <f>Table2[[#This Row],[gross]]-Table2[[#This Row],[budget]]</f>
        <v>160706665</v>
      </c>
    </row>
    <row r="106" spans="1:4" x14ac:dyDescent="0.45">
      <c r="A106" t="s">
        <v>246</v>
      </c>
      <c r="B106">
        <v>160000000</v>
      </c>
      <c r="C106">
        <v>46978995</v>
      </c>
      <c r="D106">
        <f>Table2[[#This Row],[gross]]-Table2[[#This Row],[budget]]</f>
        <v>-113021005</v>
      </c>
    </row>
    <row r="107" spans="1:4" x14ac:dyDescent="0.45">
      <c r="A107" t="s">
        <v>248</v>
      </c>
      <c r="B107">
        <v>155000000</v>
      </c>
      <c r="C107">
        <v>89732035</v>
      </c>
      <c r="D107">
        <f>Table2[[#This Row],[gross]]-Table2[[#This Row],[budget]]</f>
        <v>-65267965</v>
      </c>
    </row>
    <row r="108" spans="1:4" x14ac:dyDescent="0.45">
      <c r="A108" t="s">
        <v>250</v>
      </c>
      <c r="B108">
        <v>155000000</v>
      </c>
      <c r="C108">
        <v>104383624</v>
      </c>
      <c r="D108">
        <f>Table2[[#This Row],[gross]]-Table2[[#This Row],[budget]]</f>
        <v>-50616376</v>
      </c>
    </row>
    <row r="109" spans="1:4" x14ac:dyDescent="0.45">
      <c r="A109" t="s">
        <v>252</v>
      </c>
      <c r="B109">
        <v>140000000</v>
      </c>
      <c r="C109">
        <v>198539855</v>
      </c>
      <c r="D109">
        <f>Table2[[#This Row],[gross]]-Table2[[#This Row],[budget]]</f>
        <v>58539855</v>
      </c>
    </row>
    <row r="110" spans="1:4" x14ac:dyDescent="0.45">
      <c r="A110" t="s">
        <v>253</v>
      </c>
      <c r="B110">
        <v>150000000</v>
      </c>
      <c r="C110">
        <v>318759914</v>
      </c>
      <c r="D110">
        <f>Table2[[#This Row],[gross]]-Table2[[#This Row],[budget]]</f>
        <v>168759914</v>
      </c>
    </row>
    <row r="111" spans="1:4" x14ac:dyDescent="0.45">
      <c r="A111" t="s">
        <v>256</v>
      </c>
      <c r="B111">
        <v>155000000</v>
      </c>
      <c r="C111">
        <v>34293771</v>
      </c>
      <c r="D111">
        <f>Table2[[#This Row],[gross]]-Table2[[#This Row],[budget]]</f>
        <v>-120706229</v>
      </c>
    </row>
    <row r="112" spans="1:4" x14ac:dyDescent="0.45">
      <c r="A112" t="s">
        <v>257</v>
      </c>
      <c r="B112">
        <v>150000000</v>
      </c>
      <c r="C112">
        <v>292000866</v>
      </c>
      <c r="D112">
        <f>Table2[[#This Row],[gross]]-Table2[[#This Row],[budget]]</f>
        <v>142000866</v>
      </c>
    </row>
    <row r="113" spans="1:4" x14ac:dyDescent="0.45">
      <c r="A113" t="s">
        <v>258</v>
      </c>
      <c r="B113">
        <v>150000000</v>
      </c>
      <c r="C113">
        <v>289994397</v>
      </c>
      <c r="D113">
        <f>Table2[[#This Row],[gross]]-Table2[[#This Row],[budget]]</f>
        <v>139994397</v>
      </c>
    </row>
    <row r="114" spans="1:4" x14ac:dyDescent="0.45">
      <c r="A114" t="s">
        <v>260</v>
      </c>
      <c r="B114">
        <v>150000000</v>
      </c>
      <c r="C114">
        <v>227946274</v>
      </c>
      <c r="D114">
        <f>Table2[[#This Row],[gross]]-Table2[[#This Row],[budget]]</f>
        <v>77946274</v>
      </c>
    </row>
    <row r="115" spans="1:4" x14ac:dyDescent="0.45">
      <c r="A115" t="s">
        <v>262</v>
      </c>
      <c r="B115">
        <v>150000000</v>
      </c>
      <c r="C115">
        <v>256386216</v>
      </c>
      <c r="D115">
        <f>Table2[[#This Row],[gross]]-Table2[[#This Row],[budget]]</f>
        <v>106386216</v>
      </c>
    </row>
    <row r="116" spans="1:4" x14ac:dyDescent="0.45">
      <c r="A116" t="s">
        <v>264</v>
      </c>
      <c r="B116">
        <v>150000000</v>
      </c>
      <c r="C116">
        <v>206456431</v>
      </c>
      <c r="D116">
        <f>Table2[[#This Row],[gross]]-Table2[[#This Row],[budget]]</f>
        <v>56456431</v>
      </c>
    </row>
    <row r="117" spans="1:4" x14ac:dyDescent="0.45">
      <c r="A117" t="s">
        <v>266</v>
      </c>
      <c r="B117">
        <v>150000000</v>
      </c>
      <c r="C117">
        <v>206435493</v>
      </c>
      <c r="D117">
        <f>Table2[[#This Row],[gross]]-Table2[[#This Row],[budget]]</f>
        <v>56435493</v>
      </c>
    </row>
    <row r="118" spans="1:4" x14ac:dyDescent="0.45">
      <c r="A118" t="s">
        <v>267</v>
      </c>
      <c r="B118">
        <v>150000000</v>
      </c>
      <c r="C118">
        <v>205343774</v>
      </c>
      <c r="D118">
        <f>Table2[[#This Row],[gross]]-Table2[[#This Row],[budget]]</f>
        <v>55343774</v>
      </c>
    </row>
    <row r="119" spans="1:4" x14ac:dyDescent="0.45">
      <c r="A119" t="s">
        <v>270</v>
      </c>
      <c r="B119">
        <v>150000000</v>
      </c>
      <c r="C119">
        <v>179982968</v>
      </c>
      <c r="D119">
        <f>Table2[[#This Row],[gross]]-Table2[[#This Row],[budget]]</f>
        <v>29982968</v>
      </c>
    </row>
    <row r="120" spans="1:4" x14ac:dyDescent="0.45">
      <c r="A120" t="s">
        <v>272</v>
      </c>
      <c r="B120">
        <v>150000000</v>
      </c>
      <c r="C120">
        <v>177243721</v>
      </c>
      <c r="D120">
        <f>Table2[[#This Row],[gross]]-Table2[[#This Row],[budget]]</f>
        <v>27243721</v>
      </c>
    </row>
    <row r="121" spans="1:4" x14ac:dyDescent="0.45">
      <c r="A121" t="s">
        <v>274</v>
      </c>
      <c r="B121">
        <v>150000000</v>
      </c>
      <c r="C121">
        <v>179883016</v>
      </c>
      <c r="D121">
        <f>Table2[[#This Row],[gross]]-Table2[[#This Row],[budget]]</f>
        <v>29883016</v>
      </c>
    </row>
    <row r="122" spans="1:4" x14ac:dyDescent="0.45">
      <c r="A122" t="s">
        <v>275</v>
      </c>
      <c r="B122">
        <v>150000000</v>
      </c>
      <c r="C122">
        <v>139259759</v>
      </c>
      <c r="D122">
        <f>Table2[[#This Row],[gross]]-Table2[[#This Row],[budget]]</f>
        <v>-10740241</v>
      </c>
    </row>
    <row r="123" spans="1:4" x14ac:dyDescent="0.45">
      <c r="A123" t="s">
        <v>278</v>
      </c>
      <c r="B123">
        <v>150000000</v>
      </c>
      <c r="C123">
        <v>400736600</v>
      </c>
      <c r="D123">
        <f>Table2[[#This Row],[gross]]-Table2[[#This Row],[budget]]</f>
        <v>250736600</v>
      </c>
    </row>
    <row r="124" spans="1:4" x14ac:dyDescent="0.45">
      <c r="A124" t="s">
        <v>279</v>
      </c>
      <c r="B124">
        <v>150000000</v>
      </c>
      <c r="C124">
        <v>281492479</v>
      </c>
      <c r="D124">
        <f>Table2[[#This Row],[gross]]-Table2[[#This Row],[budget]]</f>
        <v>131492479</v>
      </c>
    </row>
    <row r="125" spans="1:4" x14ac:dyDescent="0.45">
      <c r="A125" t="s">
        <v>280</v>
      </c>
      <c r="B125">
        <v>170000000</v>
      </c>
      <c r="C125">
        <v>206360018</v>
      </c>
      <c r="D125">
        <f>Table2[[#This Row],[gross]]-Table2[[#This Row],[budget]]</f>
        <v>36360018</v>
      </c>
    </row>
    <row r="126" spans="1:4" x14ac:dyDescent="0.45">
      <c r="A126" t="s">
        <v>282</v>
      </c>
      <c r="B126">
        <v>150000000</v>
      </c>
      <c r="C126">
        <v>153629485</v>
      </c>
      <c r="D126">
        <f>Table2[[#This Row],[gross]]-Table2[[#This Row],[budget]]</f>
        <v>3629485</v>
      </c>
    </row>
    <row r="127" spans="1:4" x14ac:dyDescent="0.45">
      <c r="A127" t="s">
        <v>285</v>
      </c>
      <c r="B127">
        <v>150000000</v>
      </c>
      <c r="C127">
        <v>133375846</v>
      </c>
      <c r="D127">
        <f>Table2[[#This Row],[gross]]-Table2[[#This Row],[budget]]</f>
        <v>-16624154</v>
      </c>
    </row>
    <row r="128" spans="1:4" x14ac:dyDescent="0.45">
      <c r="A128" t="s">
        <v>287</v>
      </c>
      <c r="B128">
        <v>150000000</v>
      </c>
      <c r="C128">
        <v>181015141</v>
      </c>
      <c r="D128">
        <f>Table2[[#This Row],[gross]]-Table2[[#This Row],[budget]]</f>
        <v>31015141</v>
      </c>
    </row>
    <row r="129" spans="1:4" x14ac:dyDescent="0.45">
      <c r="A129" t="s">
        <v>290</v>
      </c>
      <c r="B129">
        <v>150000000</v>
      </c>
      <c r="C129">
        <v>114053579</v>
      </c>
      <c r="D129">
        <f>Table2[[#This Row],[gross]]-Table2[[#This Row],[budget]]</f>
        <v>-35946421</v>
      </c>
    </row>
    <row r="130" spans="1:4" x14ac:dyDescent="0.45">
      <c r="A130" t="s">
        <v>293</v>
      </c>
      <c r="B130">
        <v>150000000</v>
      </c>
      <c r="C130">
        <v>119420252</v>
      </c>
      <c r="D130">
        <f>Table2[[#This Row],[gross]]-Table2[[#This Row],[budget]]</f>
        <v>-30579748</v>
      </c>
    </row>
    <row r="131" spans="1:4" x14ac:dyDescent="0.45">
      <c r="A131" t="s">
        <v>295</v>
      </c>
      <c r="B131">
        <v>150000000</v>
      </c>
      <c r="C131">
        <v>83640426</v>
      </c>
      <c r="D131">
        <f>Table2[[#This Row],[gross]]-Table2[[#This Row],[budget]]</f>
        <v>-66359574</v>
      </c>
    </row>
    <row r="132" spans="1:4" x14ac:dyDescent="0.45">
      <c r="A132" t="s">
        <v>297</v>
      </c>
      <c r="B132">
        <v>100000000</v>
      </c>
      <c r="C132">
        <v>79711678</v>
      </c>
      <c r="D132">
        <f>Table2[[#This Row],[gross]]-Table2[[#This Row],[budget]]</f>
        <v>-20288322</v>
      </c>
    </row>
    <row r="133" spans="1:4" x14ac:dyDescent="0.45">
      <c r="A133" t="s">
        <v>299</v>
      </c>
      <c r="B133">
        <v>150000000</v>
      </c>
      <c r="C133">
        <v>195000874</v>
      </c>
      <c r="D133">
        <f>Table2[[#This Row],[gross]]-Table2[[#This Row],[budget]]</f>
        <v>45000874</v>
      </c>
    </row>
    <row r="134" spans="1:4" x14ac:dyDescent="0.45">
      <c r="A134" t="s">
        <v>302</v>
      </c>
      <c r="B134">
        <v>150000000</v>
      </c>
      <c r="C134">
        <v>61937495</v>
      </c>
      <c r="D134">
        <f>Table2[[#This Row],[gross]]-Table2[[#This Row],[budget]]</f>
        <v>-88062505</v>
      </c>
    </row>
    <row r="135" spans="1:4" x14ac:dyDescent="0.45">
      <c r="A135" t="s">
        <v>304</v>
      </c>
      <c r="B135">
        <v>150000000</v>
      </c>
      <c r="C135">
        <v>126597121</v>
      </c>
      <c r="D135">
        <f>Table2[[#This Row],[gross]]-Table2[[#This Row],[budget]]</f>
        <v>-23402879</v>
      </c>
    </row>
    <row r="136" spans="1:4" x14ac:dyDescent="0.45">
      <c r="A136" t="s">
        <v>306</v>
      </c>
      <c r="B136">
        <v>150000000</v>
      </c>
      <c r="C136">
        <v>165230261</v>
      </c>
      <c r="D136">
        <f>Table2[[#This Row],[gross]]-Table2[[#This Row],[budget]]</f>
        <v>15230261</v>
      </c>
    </row>
    <row r="137" spans="1:4" x14ac:dyDescent="0.45">
      <c r="A137" t="s">
        <v>308</v>
      </c>
      <c r="B137">
        <v>150000000</v>
      </c>
      <c r="C137">
        <v>131564731</v>
      </c>
      <c r="D137">
        <f>Table2[[#This Row],[gross]]-Table2[[#This Row],[budget]]</f>
        <v>-18435269</v>
      </c>
    </row>
    <row r="138" spans="1:4" x14ac:dyDescent="0.45">
      <c r="A138" t="s">
        <v>309</v>
      </c>
      <c r="B138">
        <v>150000000</v>
      </c>
      <c r="C138">
        <v>133382309</v>
      </c>
      <c r="D138">
        <f>Table2[[#This Row],[gross]]-Table2[[#This Row],[budget]]</f>
        <v>-16617691</v>
      </c>
    </row>
    <row r="139" spans="1:4" x14ac:dyDescent="0.45">
      <c r="A139" t="s">
        <v>311</v>
      </c>
      <c r="B139">
        <v>150000000</v>
      </c>
      <c r="C139">
        <v>73103784</v>
      </c>
      <c r="D139">
        <f>Table2[[#This Row],[gross]]-Table2[[#This Row],[budget]]</f>
        <v>-76896216</v>
      </c>
    </row>
    <row r="140" spans="1:4" x14ac:dyDescent="0.45">
      <c r="A140" t="s">
        <v>313</v>
      </c>
      <c r="B140">
        <v>150000000</v>
      </c>
      <c r="C140">
        <v>21379315</v>
      </c>
      <c r="D140">
        <f>Table2[[#This Row],[gross]]-Table2[[#This Row],[budget]]</f>
        <v>-128620685</v>
      </c>
    </row>
    <row r="141" spans="1:4" x14ac:dyDescent="0.45">
      <c r="A141" t="s">
        <v>315</v>
      </c>
      <c r="B141">
        <v>149000000</v>
      </c>
      <c r="C141">
        <v>64459316</v>
      </c>
      <c r="D141">
        <f>Table2[[#This Row],[gross]]-Table2[[#This Row],[budget]]</f>
        <v>-84540684</v>
      </c>
    </row>
    <row r="142" spans="1:4" x14ac:dyDescent="0.45">
      <c r="A142" t="s">
        <v>317</v>
      </c>
      <c r="B142">
        <v>150000000</v>
      </c>
      <c r="C142">
        <v>34964818</v>
      </c>
      <c r="D142">
        <f>Table2[[#This Row],[gross]]-Table2[[#This Row],[budget]]</f>
        <v>-115035182</v>
      </c>
    </row>
    <row r="143" spans="1:4" x14ac:dyDescent="0.45">
      <c r="A143" t="s">
        <v>319</v>
      </c>
      <c r="B143">
        <v>145000000</v>
      </c>
      <c r="C143">
        <v>111505642</v>
      </c>
      <c r="D143">
        <f>Table2[[#This Row],[gross]]-Table2[[#This Row],[budget]]</f>
        <v>-33494358</v>
      </c>
    </row>
    <row r="144" spans="1:4" x14ac:dyDescent="0.45">
      <c r="A144" t="s">
        <v>321</v>
      </c>
      <c r="B144">
        <v>175000000</v>
      </c>
      <c r="C144">
        <v>133228348</v>
      </c>
      <c r="D144">
        <f>Table2[[#This Row],[gross]]-Table2[[#This Row],[budget]]</f>
        <v>-41771652</v>
      </c>
    </row>
    <row r="145" spans="1:4" x14ac:dyDescent="0.45">
      <c r="A145" t="s">
        <v>322</v>
      </c>
      <c r="B145">
        <v>145000000</v>
      </c>
      <c r="C145">
        <v>216366733</v>
      </c>
      <c r="D145">
        <f>Table2[[#This Row],[gross]]-Table2[[#This Row],[budget]]</f>
        <v>71366733</v>
      </c>
    </row>
    <row r="146" spans="1:4" x14ac:dyDescent="0.45">
      <c r="A146" t="s">
        <v>324</v>
      </c>
      <c r="B146">
        <v>142000000</v>
      </c>
      <c r="C146">
        <v>160201106</v>
      </c>
      <c r="D146">
        <f>Table2[[#This Row],[gross]]-Table2[[#This Row],[budget]]</f>
        <v>18201106</v>
      </c>
    </row>
    <row r="147" spans="1:4" x14ac:dyDescent="0.45">
      <c r="A147" t="s">
        <v>327</v>
      </c>
      <c r="B147">
        <v>144000000</v>
      </c>
      <c r="C147">
        <v>118099659</v>
      </c>
      <c r="D147">
        <f>Table2[[#This Row],[gross]]-Table2[[#This Row],[budget]]</f>
        <v>-25900341</v>
      </c>
    </row>
    <row r="148" spans="1:4" x14ac:dyDescent="0.45">
      <c r="A148" t="s">
        <v>328</v>
      </c>
      <c r="B148">
        <v>140000000</v>
      </c>
      <c r="C148">
        <v>201573391</v>
      </c>
      <c r="D148">
        <f>Table2[[#This Row],[gross]]-Table2[[#This Row],[budget]]</f>
        <v>61573391</v>
      </c>
    </row>
    <row r="149" spans="1:4" x14ac:dyDescent="0.45">
      <c r="A149" t="s">
        <v>330</v>
      </c>
      <c r="B149">
        <v>140000000</v>
      </c>
      <c r="C149">
        <v>190418803</v>
      </c>
      <c r="D149">
        <f>Table2[[#This Row],[gross]]-Table2[[#This Row],[budget]]</f>
        <v>50418803</v>
      </c>
    </row>
    <row r="150" spans="1:4" x14ac:dyDescent="0.45">
      <c r="A150" t="s">
        <v>332</v>
      </c>
      <c r="B150">
        <v>150000000</v>
      </c>
      <c r="C150">
        <v>82161969</v>
      </c>
      <c r="D150">
        <f>Table2[[#This Row],[gross]]-Table2[[#This Row],[budget]]</f>
        <v>-67838031</v>
      </c>
    </row>
    <row r="151" spans="1:4" x14ac:dyDescent="0.45">
      <c r="A151" t="s">
        <v>334</v>
      </c>
      <c r="B151">
        <v>145000000</v>
      </c>
      <c r="C151">
        <v>143523463</v>
      </c>
      <c r="D151">
        <f>Table2[[#This Row],[gross]]-Table2[[#This Row],[budget]]</f>
        <v>-1476537</v>
      </c>
    </row>
    <row r="152" spans="1:4" x14ac:dyDescent="0.45">
      <c r="A152" t="s">
        <v>335</v>
      </c>
      <c r="B152">
        <v>145000000</v>
      </c>
      <c r="C152">
        <v>209364921</v>
      </c>
      <c r="D152">
        <f>Table2[[#This Row],[gross]]-Table2[[#This Row],[budget]]</f>
        <v>64364921</v>
      </c>
    </row>
    <row r="153" spans="1:4" x14ac:dyDescent="0.45">
      <c r="A153" t="s">
        <v>337</v>
      </c>
      <c r="B153">
        <v>145000000</v>
      </c>
      <c r="C153">
        <v>103400692</v>
      </c>
      <c r="D153">
        <f>Table2[[#This Row],[gross]]-Table2[[#This Row],[budget]]</f>
        <v>-41599308</v>
      </c>
    </row>
    <row r="154" spans="1:4" x14ac:dyDescent="0.45">
      <c r="A154" t="s">
        <v>340</v>
      </c>
      <c r="B154">
        <v>100000000</v>
      </c>
      <c r="C154">
        <v>110332737</v>
      </c>
      <c r="D154">
        <f>Table2[[#This Row],[gross]]-Table2[[#This Row],[budget]]</f>
        <v>10332737</v>
      </c>
    </row>
    <row r="155" spans="1:4" x14ac:dyDescent="0.45">
      <c r="A155" t="s">
        <v>344</v>
      </c>
      <c r="B155">
        <v>140000000</v>
      </c>
      <c r="C155">
        <v>111110575</v>
      </c>
      <c r="D155">
        <f>Table2[[#This Row],[gross]]-Table2[[#This Row],[budget]]</f>
        <v>-28889425</v>
      </c>
    </row>
    <row r="156" spans="1:4" x14ac:dyDescent="0.45">
      <c r="A156" t="s">
        <v>346</v>
      </c>
      <c r="B156">
        <v>140000000</v>
      </c>
      <c r="C156">
        <v>65007045</v>
      </c>
      <c r="D156">
        <f>Table2[[#This Row],[gross]]-Table2[[#This Row],[budget]]</f>
        <v>-74992955</v>
      </c>
    </row>
    <row r="157" spans="1:4" x14ac:dyDescent="0.45">
      <c r="A157" t="s">
        <v>348</v>
      </c>
      <c r="B157">
        <v>150000000</v>
      </c>
      <c r="C157">
        <v>257704099</v>
      </c>
      <c r="D157">
        <f>Table2[[#This Row],[gross]]-Table2[[#This Row],[budget]]</f>
        <v>107704099</v>
      </c>
    </row>
    <row r="158" spans="1:4" x14ac:dyDescent="0.45">
      <c r="A158" t="s">
        <v>349</v>
      </c>
      <c r="B158">
        <v>139000000</v>
      </c>
      <c r="C158">
        <v>403706375</v>
      </c>
      <c r="D158">
        <f>Table2[[#This Row],[gross]]-Table2[[#This Row],[budget]]</f>
        <v>264706375</v>
      </c>
    </row>
    <row r="159" spans="1:4" x14ac:dyDescent="0.45">
      <c r="A159" t="s">
        <v>351</v>
      </c>
      <c r="B159">
        <v>145000000</v>
      </c>
      <c r="C159">
        <v>176997107</v>
      </c>
      <c r="D159">
        <f>Table2[[#This Row],[gross]]-Table2[[#This Row],[budget]]</f>
        <v>31997107</v>
      </c>
    </row>
    <row r="160" spans="1:4" x14ac:dyDescent="0.45">
      <c r="A160" t="s">
        <v>353</v>
      </c>
      <c r="B160">
        <v>140000000</v>
      </c>
      <c r="C160">
        <v>31141074</v>
      </c>
      <c r="D160">
        <f>Table2[[#This Row],[gross]]-Table2[[#This Row],[budget]]</f>
        <v>-108858926</v>
      </c>
    </row>
    <row r="161" spans="1:4" x14ac:dyDescent="0.45">
      <c r="A161" t="s">
        <v>354</v>
      </c>
      <c r="B161">
        <v>135000000</v>
      </c>
      <c r="C161">
        <v>31704416</v>
      </c>
      <c r="D161">
        <f>Table2[[#This Row],[gross]]-Table2[[#This Row],[budget]]</f>
        <v>-103295584</v>
      </c>
    </row>
    <row r="162" spans="1:4" x14ac:dyDescent="0.45">
      <c r="A162" t="s">
        <v>356</v>
      </c>
      <c r="B162">
        <v>130000000</v>
      </c>
      <c r="C162">
        <v>107503316</v>
      </c>
      <c r="D162">
        <f>Table2[[#This Row],[gross]]-Table2[[#This Row],[budget]]</f>
        <v>-22496684</v>
      </c>
    </row>
    <row r="163" spans="1:4" x14ac:dyDescent="0.45">
      <c r="A163" t="s">
        <v>358</v>
      </c>
      <c r="B163">
        <v>140000000</v>
      </c>
      <c r="C163">
        <v>129734803</v>
      </c>
      <c r="D163">
        <f>Table2[[#This Row],[gross]]-Table2[[#This Row],[budget]]</f>
        <v>-10265197</v>
      </c>
    </row>
    <row r="164" spans="1:4" x14ac:dyDescent="0.45">
      <c r="A164" t="s">
        <v>360</v>
      </c>
      <c r="B164">
        <v>137000000</v>
      </c>
      <c r="C164">
        <v>132122995</v>
      </c>
      <c r="D164">
        <f>Table2[[#This Row],[gross]]-Table2[[#This Row],[budget]]</f>
        <v>-4877005</v>
      </c>
    </row>
    <row r="165" spans="1:4" x14ac:dyDescent="0.45">
      <c r="A165" t="s">
        <v>362</v>
      </c>
      <c r="B165">
        <v>130000000</v>
      </c>
      <c r="C165">
        <v>122512052</v>
      </c>
      <c r="D165">
        <f>Table2[[#This Row],[gross]]-Table2[[#This Row],[budget]]</f>
        <v>-7487948</v>
      </c>
    </row>
    <row r="166" spans="1:4" x14ac:dyDescent="0.45">
      <c r="A166" t="s">
        <v>365</v>
      </c>
      <c r="B166">
        <v>130000000</v>
      </c>
      <c r="C166">
        <v>68642452</v>
      </c>
      <c r="D166">
        <f>Table2[[#This Row],[gross]]-Table2[[#This Row],[budget]]</f>
        <v>-61357548</v>
      </c>
    </row>
    <row r="167" spans="1:4" x14ac:dyDescent="0.45">
      <c r="A167" t="s">
        <v>368</v>
      </c>
      <c r="B167">
        <v>137000000</v>
      </c>
      <c r="C167">
        <v>32131830</v>
      </c>
      <c r="D167">
        <f>Table2[[#This Row],[gross]]-Table2[[#This Row],[budget]]</f>
        <v>-104868170</v>
      </c>
    </row>
    <row r="168" spans="1:4" x14ac:dyDescent="0.45">
      <c r="A168" t="s">
        <v>369</v>
      </c>
      <c r="B168">
        <v>140000000</v>
      </c>
      <c r="C168">
        <v>176636816</v>
      </c>
      <c r="D168">
        <f>Table2[[#This Row],[gross]]-Table2[[#This Row],[budget]]</f>
        <v>36636816</v>
      </c>
    </row>
    <row r="169" spans="1:4" x14ac:dyDescent="0.45">
      <c r="A169" t="s">
        <v>370</v>
      </c>
      <c r="B169">
        <v>135000000</v>
      </c>
      <c r="C169">
        <v>126930660</v>
      </c>
      <c r="D169">
        <f>Table2[[#This Row],[gross]]-Table2[[#This Row],[budget]]</f>
        <v>-8069340</v>
      </c>
    </row>
    <row r="170" spans="1:4" x14ac:dyDescent="0.45">
      <c r="A170" t="s">
        <v>373</v>
      </c>
      <c r="B170">
        <v>150000000</v>
      </c>
      <c r="C170">
        <v>93926386</v>
      </c>
      <c r="D170">
        <f>Table2[[#This Row],[gross]]-Table2[[#This Row],[budget]]</f>
        <v>-56073614</v>
      </c>
    </row>
    <row r="171" spans="1:4" x14ac:dyDescent="0.45">
      <c r="A171" t="s">
        <v>376</v>
      </c>
      <c r="B171">
        <v>120000000</v>
      </c>
      <c r="C171">
        <v>292298923</v>
      </c>
      <c r="D171">
        <f>Table2[[#This Row],[gross]]-Table2[[#This Row],[budget]]</f>
        <v>172298923</v>
      </c>
    </row>
    <row r="172" spans="1:4" x14ac:dyDescent="0.45">
      <c r="A172" t="s">
        <v>378</v>
      </c>
      <c r="B172">
        <v>135000000</v>
      </c>
      <c r="C172">
        <v>63992328</v>
      </c>
      <c r="D172">
        <f>Table2[[#This Row],[gross]]-Table2[[#This Row],[budget]]</f>
        <v>-71007672</v>
      </c>
    </row>
    <row r="173" spans="1:4" x14ac:dyDescent="0.45">
      <c r="A173" t="s">
        <v>380</v>
      </c>
      <c r="B173">
        <v>150000000</v>
      </c>
      <c r="C173">
        <v>134518390</v>
      </c>
      <c r="D173">
        <f>Table2[[#This Row],[gross]]-Table2[[#This Row],[budget]]</f>
        <v>-15481610</v>
      </c>
    </row>
    <row r="174" spans="1:4" x14ac:dyDescent="0.45">
      <c r="A174" t="s">
        <v>382</v>
      </c>
      <c r="B174">
        <v>140000000</v>
      </c>
      <c r="C174">
        <v>52792307</v>
      </c>
      <c r="D174">
        <f>Table2[[#This Row],[gross]]-Table2[[#This Row],[budget]]</f>
        <v>-87207693</v>
      </c>
    </row>
    <row r="175" spans="1:4" x14ac:dyDescent="0.45">
      <c r="A175" t="s">
        <v>385</v>
      </c>
      <c r="B175">
        <v>135000000</v>
      </c>
      <c r="C175">
        <v>183635922</v>
      </c>
      <c r="D175">
        <f>Table2[[#This Row],[gross]]-Table2[[#This Row],[budget]]</f>
        <v>48635922</v>
      </c>
    </row>
    <row r="176" spans="1:4" x14ac:dyDescent="0.45">
      <c r="A176" t="s">
        <v>387</v>
      </c>
      <c r="B176">
        <v>135000000</v>
      </c>
      <c r="C176">
        <v>83024900</v>
      </c>
      <c r="D176">
        <f>Table2[[#This Row],[gross]]-Table2[[#This Row],[budget]]</f>
        <v>-51975100</v>
      </c>
    </row>
    <row r="177" spans="1:4" x14ac:dyDescent="0.45">
      <c r="A177" t="s">
        <v>389</v>
      </c>
      <c r="B177">
        <v>135000000</v>
      </c>
      <c r="C177">
        <v>123207194</v>
      </c>
      <c r="D177">
        <f>Table2[[#This Row],[gross]]-Table2[[#This Row],[budget]]</f>
        <v>-11792806</v>
      </c>
    </row>
    <row r="178" spans="1:4" x14ac:dyDescent="0.45">
      <c r="A178" t="s">
        <v>390</v>
      </c>
      <c r="B178">
        <v>132000000</v>
      </c>
      <c r="C178">
        <v>83348920</v>
      </c>
      <c r="D178">
        <f>Table2[[#This Row],[gross]]-Table2[[#This Row],[budget]]</f>
        <v>-48651080</v>
      </c>
    </row>
    <row r="179" spans="1:4" x14ac:dyDescent="0.45">
      <c r="A179" t="s">
        <v>393</v>
      </c>
      <c r="B179">
        <v>110000000</v>
      </c>
      <c r="C179">
        <v>227137090</v>
      </c>
      <c r="D179">
        <f>Table2[[#This Row],[gross]]-Table2[[#This Row],[budget]]</f>
        <v>117137090</v>
      </c>
    </row>
    <row r="180" spans="1:4" x14ac:dyDescent="0.45">
      <c r="A180" t="s">
        <v>395</v>
      </c>
      <c r="B180">
        <v>130000000</v>
      </c>
      <c r="C180">
        <v>215395021</v>
      </c>
      <c r="D180">
        <f>Table2[[#This Row],[gross]]-Table2[[#This Row],[budget]]</f>
        <v>85395021</v>
      </c>
    </row>
    <row r="181" spans="1:4" x14ac:dyDescent="0.45">
      <c r="A181" t="s">
        <v>397</v>
      </c>
      <c r="B181">
        <v>130000000</v>
      </c>
      <c r="C181">
        <v>180191634</v>
      </c>
      <c r="D181">
        <f>Table2[[#This Row],[gross]]-Table2[[#This Row],[budget]]</f>
        <v>50191634</v>
      </c>
    </row>
    <row r="182" spans="1:4" x14ac:dyDescent="0.45">
      <c r="A182" t="s">
        <v>399</v>
      </c>
      <c r="B182">
        <v>130000000</v>
      </c>
      <c r="C182">
        <v>424645577</v>
      </c>
      <c r="D182">
        <f>Table2[[#This Row],[gross]]-Table2[[#This Row],[budget]]</f>
        <v>294645577</v>
      </c>
    </row>
    <row r="183" spans="1:4" x14ac:dyDescent="0.45">
      <c r="A183" t="s">
        <v>402</v>
      </c>
      <c r="B183">
        <v>135000000</v>
      </c>
      <c r="C183">
        <v>177343675</v>
      </c>
      <c r="D183">
        <f>Table2[[#This Row],[gross]]-Table2[[#This Row],[budget]]</f>
        <v>42343675</v>
      </c>
    </row>
    <row r="184" spans="1:4" x14ac:dyDescent="0.45">
      <c r="A184" t="s">
        <v>403</v>
      </c>
      <c r="B184">
        <v>132000000</v>
      </c>
      <c r="C184">
        <v>234277056</v>
      </c>
      <c r="D184">
        <f>Table2[[#This Row],[gross]]-Table2[[#This Row],[budget]]</f>
        <v>102277056</v>
      </c>
    </row>
    <row r="185" spans="1:4" x14ac:dyDescent="0.45">
      <c r="A185" t="s">
        <v>404</v>
      </c>
      <c r="B185">
        <v>130000000</v>
      </c>
      <c r="C185">
        <v>138396624</v>
      </c>
      <c r="D185">
        <f>Table2[[#This Row],[gross]]-Table2[[#This Row],[budget]]</f>
        <v>8396624</v>
      </c>
    </row>
    <row r="186" spans="1:4" x14ac:dyDescent="0.45">
      <c r="A186" t="s">
        <v>405</v>
      </c>
      <c r="B186">
        <v>130000000</v>
      </c>
      <c r="C186">
        <v>149234747</v>
      </c>
      <c r="D186">
        <f>Table2[[#This Row],[gross]]-Table2[[#This Row],[budget]]</f>
        <v>19234747</v>
      </c>
    </row>
    <row r="187" spans="1:4" x14ac:dyDescent="0.45">
      <c r="A187" t="s">
        <v>408</v>
      </c>
      <c r="B187">
        <v>110000000</v>
      </c>
      <c r="C187">
        <v>118311368</v>
      </c>
      <c r="D187">
        <f>Table2[[#This Row],[gross]]-Table2[[#This Row],[budget]]</f>
        <v>8311368</v>
      </c>
    </row>
    <row r="188" spans="1:4" x14ac:dyDescent="0.45">
      <c r="A188" t="s">
        <v>410</v>
      </c>
      <c r="B188">
        <v>125000000</v>
      </c>
      <c r="C188">
        <v>101160529</v>
      </c>
      <c r="D188">
        <f>Table2[[#This Row],[gross]]-Table2[[#This Row],[budget]]</f>
        <v>-23839471</v>
      </c>
    </row>
    <row r="189" spans="1:4" x14ac:dyDescent="0.45">
      <c r="A189" t="s">
        <v>412</v>
      </c>
      <c r="B189">
        <v>135000000</v>
      </c>
      <c r="C189">
        <v>77564037</v>
      </c>
      <c r="D189">
        <f>Table2[[#This Row],[gross]]-Table2[[#This Row],[budget]]</f>
        <v>-57435963</v>
      </c>
    </row>
    <row r="190" spans="1:4" x14ac:dyDescent="0.45">
      <c r="A190" t="s">
        <v>414</v>
      </c>
      <c r="B190">
        <v>130000000</v>
      </c>
      <c r="C190">
        <v>249358727</v>
      </c>
      <c r="D190">
        <f>Table2[[#This Row],[gross]]-Table2[[#This Row],[budget]]</f>
        <v>119358727</v>
      </c>
    </row>
    <row r="191" spans="1:4" x14ac:dyDescent="0.45">
      <c r="A191" t="s">
        <v>416</v>
      </c>
      <c r="B191">
        <v>130000000</v>
      </c>
      <c r="C191">
        <v>49551662</v>
      </c>
      <c r="D191">
        <f>Table2[[#This Row],[gross]]-Table2[[#This Row],[budget]]</f>
        <v>-80448338</v>
      </c>
    </row>
    <row r="192" spans="1:4" x14ac:dyDescent="0.45">
      <c r="A192" t="s">
        <v>417</v>
      </c>
      <c r="B192">
        <v>130000000</v>
      </c>
      <c r="C192">
        <v>60522097</v>
      </c>
      <c r="D192">
        <f>Table2[[#This Row],[gross]]-Table2[[#This Row],[budget]]</f>
        <v>-69477903</v>
      </c>
    </row>
    <row r="193" spans="1:4" x14ac:dyDescent="0.45">
      <c r="A193" t="s">
        <v>420</v>
      </c>
      <c r="B193">
        <v>127500000</v>
      </c>
      <c r="C193">
        <v>137748063</v>
      </c>
      <c r="D193">
        <f>Table2[[#This Row],[gross]]-Table2[[#This Row],[budget]]</f>
        <v>10248063</v>
      </c>
    </row>
    <row r="194" spans="1:4" x14ac:dyDescent="0.45">
      <c r="A194" t="s">
        <v>422</v>
      </c>
      <c r="B194">
        <v>127000000</v>
      </c>
      <c r="C194">
        <v>113733726</v>
      </c>
      <c r="D194">
        <f>Table2[[#This Row],[gross]]-Table2[[#This Row],[budget]]</f>
        <v>-13266274</v>
      </c>
    </row>
    <row r="195" spans="1:4" x14ac:dyDescent="0.45">
      <c r="A195" t="s">
        <v>425</v>
      </c>
      <c r="B195">
        <v>130000000</v>
      </c>
      <c r="C195">
        <v>148337537</v>
      </c>
      <c r="D195">
        <f>Table2[[#This Row],[gross]]-Table2[[#This Row],[budget]]</f>
        <v>18337537</v>
      </c>
    </row>
    <row r="196" spans="1:4" x14ac:dyDescent="0.45">
      <c r="A196" t="s">
        <v>427</v>
      </c>
      <c r="B196">
        <v>125000000</v>
      </c>
      <c r="C196">
        <v>317557891</v>
      </c>
      <c r="D196">
        <f>Table2[[#This Row],[gross]]-Table2[[#This Row],[budget]]</f>
        <v>192557891</v>
      </c>
    </row>
    <row r="197" spans="1:4" x14ac:dyDescent="0.45">
      <c r="A197" t="s">
        <v>430</v>
      </c>
      <c r="B197">
        <v>130000000</v>
      </c>
      <c r="C197">
        <v>33592415</v>
      </c>
      <c r="D197">
        <f>Table2[[#This Row],[gross]]-Table2[[#This Row],[budget]]</f>
        <v>-96407585</v>
      </c>
    </row>
    <row r="198" spans="1:4" x14ac:dyDescent="0.45">
      <c r="A198" t="s">
        <v>431</v>
      </c>
      <c r="B198">
        <v>140000000</v>
      </c>
      <c r="C198">
        <v>305388685</v>
      </c>
      <c r="D198">
        <f>Table2[[#This Row],[gross]]-Table2[[#This Row],[budget]]</f>
        <v>165388685</v>
      </c>
    </row>
    <row r="199" spans="1:4" x14ac:dyDescent="0.45">
      <c r="A199" t="s">
        <v>432</v>
      </c>
      <c r="B199">
        <v>125000000</v>
      </c>
      <c r="C199">
        <v>337103873</v>
      </c>
      <c r="D199">
        <f>Table2[[#This Row],[gross]]-Table2[[#This Row],[budget]]</f>
        <v>212103873</v>
      </c>
    </row>
    <row r="200" spans="1:4" x14ac:dyDescent="0.45">
      <c r="A200" t="s">
        <v>433</v>
      </c>
      <c r="B200">
        <v>125000000</v>
      </c>
      <c r="C200">
        <v>217536138</v>
      </c>
      <c r="D200">
        <f>Table2[[#This Row],[gross]]-Table2[[#This Row],[budget]]</f>
        <v>92536138</v>
      </c>
    </row>
    <row r="201" spans="1:4" x14ac:dyDescent="0.45">
      <c r="A201" t="s">
        <v>436</v>
      </c>
      <c r="B201">
        <v>103000000</v>
      </c>
      <c r="C201">
        <v>131536019</v>
      </c>
      <c r="D201">
        <f>Table2[[#This Row],[gross]]-Table2[[#This Row],[budget]]</f>
        <v>28536019</v>
      </c>
    </row>
    <row r="202" spans="1:4" x14ac:dyDescent="0.45">
      <c r="A202" t="s">
        <v>437</v>
      </c>
      <c r="B202">
        <v>110000000</v>
      </c>
      <c r="C202">
        <v>214948780</v>
      </c>
      <c r="D202">
        <f>Table2[[#This Row],[gross]]-Table2[[#This Row],[budget]]</f>
        <v>104948780</v>
      </c>
    </row>
    <row r="203" spans="1:4" x14ac:dyDescent="0.45">
      <c r="A203" t="s">
        <v>438</v>
      </c>
      <c r="B203">
        <v>125000000</v>
      </c>
      <c r="C203">
        <v>209805005</v>
      </c>
      <c r="D203">
        <f>Table2[[#This Row],[gross]]-Table2[[#This Row],[budget]]</f>
        <v>84805005</v>
      </c>
    </row>
    <row r="204" spans="1:4" x14ac:dyDescent="0.45">
      <c r="A204" t="s">
        <v>441</v>
      </c>
      <c r="B204">
        <v>125000000</v>
      </c>
      <c r="C204">
        <v>186830669</v>
      </c>
      <c r="D204">
        <f>Table2[[#This Row],[gross]]-Table2[[#This Row],[budget]]</f>
        <v>61830669</v>
      </c>
    </row>
    <row r="205" spans="1:4" x14ac:dyDescent="0.45">
      <c r="A205" t="s">
        <v>442</v>
      </c>
      <c r="B205">
        <v>125000000</v>
      </c>
      <c r="C205">
        <v>163192114</v>
      </c>
      <c r="D205">
        <f>Table2[[#This Row],[gross]]-Table2[[#This Row],[budget]]</f>
        <v>38192114</v>
      </c>
    </row>
    <row r="206" spans="1:4" x14ac:dyDescent="0.45">
      <c r="A206" t="s">
        <v>444</v>
      </c>
      <c r="B206">
        <v>65000000</v>
      </c>
      <c r="C206">
        <v>119412921</v>
      </c>
      <c r="D206">
        <f>Table2[[#This Row],[gross]]-Table2[[#This Row],[budget]]</f>
        <v>54412921</v>
      </c>
    </row>
    <row r="207" spans="1:4" x14ac:dyDescent="0.45">
      <c r="A207" t="s">
        <v>447</v>
      </c>
      <c r="B207">
        <v>85000000</v>
      </c>
      <c r="C207">
        <v>32694788</v>
      </c>
      <c r="D207">
        <f>Table2[[#This Row],[gross]]-Table2[[#This Row],[budget]]</f>
        <v>-52305212</v>
      </c>
    </row>
    <row r="208" spans="1:4" x14ac:dyDescent="0.45">
      <c r="A208" t="s">
        <v>449</v>
      </c>
      <c r="B208">
        <v>125000000</v>
      </c>
      <c r="C208">
        <v>113165635</v>
      </c>
      <c r="D208">
        <f>Table2[[#This Row],[gross]]-Table2[[#This Row],[budget]]</f>
        <v>-11834365</v>
      </c>
    </row>
    <row r="209" spans="1:4" x14ac:dyDescent="0.45">
      <c r="A209" t="s">
        <v>452</v>
      </c>
      <c r="B209">
        <v>123000000</v>
      </c>
      <c r="C209">
        <v>260031035</v>
      </c>
      <c r="D209">
        <f>Table2[[#This Row],[gross]]-Table2[[#This Row],[budget]]</f>
        <v>137031035</v>
      </c>
    </row>
    <row r="210" spans="1:4" x14ac:dyDescent="0.45">
      <c r="A210" t="s">
        <v>453</v>
      </c>
      <c r="B210">
        <v>125000000</v>
      </c>
      <c r="C210">
        <v>186739919</v>
      </c>
      <c r="D210">
        <f>Table2[[#This Row],[gross]]-Table2[[#This Row],[budget]]</f>
        <v>61739919</v>
      </c>
    </row>
    <row r="211" spans="1:4" x14ac:dyDescent="0.45">
      <c r="A211" t="s">
        <v>455</v>
      </c>
      <c r="B211">
        <v>125000000</v>
      </c>
      <c r="C211">
        <v>215397307</v>
      </c>
      <c r="D211">
        <f>Table2[[#This Row],[gross]]-Table2[[#This Row],[budget]]</f>
        <v>90397307</v>
      </c>
    </row>
    <row r="212" spans="1:4" x14ac:dyDescent="0.45">
      <c r="A212" t="s">
        <v>456</v>
      </c>
      <c r="B212">
        <v>140000000</v>
      </c>
      <c r="C212">
        <v>182618434</v>
      </c>
      <c r="D212">
        <f>Table2[[#This Row],[gross]]-Table2[[#This Row],[budget]]</f>
        <v>42618434</v>
      </c>
    </row>
    <row r="213" spans="1:4" x14ac:dyDescent="0.45">
      <c r="A213" t="s">
        <v>458</v>
      </c>
      <c r="B213">
        <v>130000000</v>
      </c>
      <c r="C213">
        <v>131920333</v>
      </c>
      <c r="D213">
        <f>Table2[[#This Row],[gross]]-Table2[[#This Row],[budget]]</f>
        <v>1920333</v>
      </c>
    </row>
    <row r="214" spans="1:4" x14ac:dyDescent="0.45">
      <c r="A214" t="s">
        <v>460</v>
      </c>
      <c r="B214">
        <v>120000000</v>
      </c>
      <c r="C214">
        <v>124976634</v>
      </c>
      <c r="D214">
        <f>Table2[[#This Row],[gross]]-Table2[[#This Row],[budget]]</f>
        <v>4976634</v>
      </c>
    </row>
    <row r="215" spans="1:4" x14ac:dyDescent="0.45">
      <c r="A215" t="s">
        <v>463</v>
      </c>
      <c r="B215">
        <v>110000000</v>
      </c>
      <c r="C215">
        <v>115802596</v>
      </c>
      <c r="D215">
        <f>Table2[[#This Row],[gross]]-Table2[[#This Row],[budget]]</f>
        <v>5802596</v>
      </c>
    </row>
    <row r="216" spans="1:4" x14ac:dyDescent="0.45">
      <c r="A216" t="s">
        <v>464</v>
      </c>
      <c r="B216">
        <v>120000000</v>
      </c>
      <c r="C216">
        <v>108521835</v>
      </c>
      <c r="D216">
        <f>Table2[[#This Row],[gross]]-Table2[[#This Row],[budget]]</f>
        <v>-11478165</v>
      </c>
    </row>
    <row r="217" spans="1:4" x14ac:dyDescent="0.45">
      <c r="A217" t="s">
        <v>466</v>
      </c>
      <c r="B217">
        <v>120000000</v>
      </c>
      <c r="C217">
        <v>100685880</v>
      </c>
      <c r="D217">
        <f>Table2[[#This Row],[gross]]-Table2[[#This Row],[budget]]</f>
        <v>-19314120</v>
      </c>
    </row>
    <row r="218" spans="1:4" x14ac:dyDescent="0.45">
      <c r="A218" t="s">
        <v>468</v>
      </c>
      <c r="B218">
        <v>130000000</v>
      </c>
      <c r="C218">
        <v>126464904</v>
      </c>
      <c r="D218">
        <f>Table2[[#This Row],[gross]]-Table2[[#This Row],[budget]]</f>
        <v>-3535096</v>
      </c>
    </row>
    <row r="219" spans="1:4" x14ac:dyDescent="0.45">
      <c r="A219" t="s">
        <v>469</v>
      </c>
      <c r="B219">
        <v>120000000</v>
      </c>
      <c r="C219">
        <v>64736114</v>
      </c>
      <c r="D219">
        <f>Table2[[#This Row],[gross]]-Table2[[#This Row],[budget]]</f>
        <v>-55263886</v>
      </c>
    </row>
    <row r="220" spans="1:4" x14ac:dyDescent="0.45">
      <c r="A220" t="s">
        <v>472</v>
      </c>
      <c r="B220">
        <v>115000000</v>
      </c>
      <c r="C220">
        <v>93050117</v>
      </c>
      <c r="D220">
        <f>Table2[[#This Row],[gross]]-Table2[[#This Row],[budget]]</f>
        <v>-21949883</v>
      </c>
    </row>
    <row r="221" spans="1:4" x14ac:dyDescent="0.45">
      <c r="A221" t="s">
        <v>474</v>
      </c>
      <c r="B221">
        <v>105000000</v>
      </c>
      <c r="C221">
        <v>57637485</v>
      </c>
      <c r="D221">
        <f>Table2[[#This Row],[gross]]-Table2[[#This Row],[budget]]</f>
        <v>-47362515</v>
      </c>
    </row>
    <row r="222" spans="1:4" x14ac:dyDescent="0.45">
      <c r="A222" t="s">
        <v>477</v>
      </c>
      <c r="B222">
        <v>100000000</v>
      </c>
      <c r="C222">
        <v>58607007</v>
      </c>
      <c r="D222">
        <f>Table2[[#This Row],[gross]]-Table2[[#This Row],[budget]]</f>
        <v>-41392993</v>
      </c>
    </row>
    <row r="223" spans="1:4" x14ac:dyDescent="0.45">
      <c r="A223" t="s">
        <v>479</v>
      </c>
      <c r="B223">
        <v>120000000</v>
      </c>
      <c r="C223">
        <v>43929341</v>
      </c>
      <c r="D223">
        <f>Table2[[#This Row],[gross]]-Table2[[#This Row],[budget]]</f>
        <v>-76070659</v>
      </c>
    </row>
    <row r="224" spans="1:4" x14ac:dyDescent="0.45">
      <c r="A224" t="s">
        <v>482</v>
      </c>
      <c r="B224">
        <v>120000000</v>
      </c>
      <c r="C224">
        <v>30212620</v>
      </c>
      <c r="D224">
        <f>Table2[[#This Row],[gross]]-Table2[[#This Row],[budget]]</f>
        <v>-89787380</v>
      </c>
    </row>
    <row r="225" spans="1:4" x14ac:dyDescent="0.45">
      <c r="A225" t="s">
        <v>485</v>
      </c>
      <c r="B225">
        <v>117000000</v>
      </c>
      <c r="C225">
        <v>76418654</v>
      </c>
      <c r="D225">
        <f>Table2[[#This Row],[gross]]-Table2[[#This Row],[budget]]</f>
        <v>-40581346</v>
      </c>
    </row>
    <row r="226" spans="1:4" x14ac:dyDescent="0.45">
      <c r="A226" t="s">
        <v>487</v>
      </c>
      <c r="B226">
        <v>120000000</v>
      </c>
      <c r="C226">
        <v>89021735</v>
      </c>
      <c r="D226">
        <f>Table2[[#This Row],[gross]]-Table2[[#This Row],[budget]]</f>
        <v>-30978265</v>
      </c>
    </row>
    <row r="227" spans="1:4" x14ac:dyDescent="0.45">
      <c r="A227" t="s">
        <v>489</v>
      </c>
      <c r="B227">
        <v>113000000</v>
      </c>
      <c r="C227">
        <v>380262555</v>
      </c>
      <c r="D227">
        <f>Table2[[#This Row],[gross]]-Table2[[#This Row],[budget]]</f>
        <v>267262555</v>
      </c>
    </row>
    <row r="228" spans="1:4" x14ac:dyDescent="0.45">
      <c r="A228" t="s">
        <v>490</v>
      </c>
      <c r="B228">
        <v>115000000</v>
      </c>
      <c r="C228">
        <v>310675583</v>
      </c>
      <c r="D228">
        <f>Table2[[#This Row],[gross]]-Table2[[#This Row],[budget]]</f>
        <v>195675583</v>
      </c>
    </row>
    <row r="229" spans="1:4" x14ac:dyDescent="0.45">
      <c r="A229" t="s">
        <v>491</v>
      </c>
      <c r="B229">
        <v>115000000</v>
      </c>
      <c r="C229">
        <v>289907418</v>
      </c>
      <c r="D229">
        <f>Table2[[#This Row],[gross]]-Table2[[#This Row],[budget]]</f>
        <v>174907418</v>
      </c>
    </row>
    <row r="230" spans="1:4" x14ac:dyDescent="0.45">
      <c r="A230" t="s">
        <v>492</v>
      </c>
      <c r="B230">
        <v>120000000</v>
      </c>
      <c r="C230">
        <v>132550960</v>
      </c>
      <c r="D230">
        <f>Table2[[#This Row],[gross]]-Table2[[#This Row],[budget]]</f>
        <v>12550960</v>
      </c>
    </row>
    <row r="231" spans="1:4" x14ac:dyDescent="0.45">
      <c r="A231" t="s">
        <v>493</v>
      </c>
      <c r="B231">
        <v>115000000</v>
      </c>
      <c r="C231">
        <v>474544677</v>
      </c>
      <c r="D231">
        <f>Table2[[#This Row],[gross]]-Table2[[#This Row],[budget]]</f>
        <v>359544677</v>
      </c>
    </row>
    <row r="232" spans="1:4" x14ac:dyDescent="0.45">
      <c r="A232" t="s">
        <v>495</v>
      </c>
      <c r="B232">
        <v>135000000</v>
      </c>
      <c r="C232">
        <v>187165546</v>
      </c>
      <c r="D232">
        <f>Table2[[#This Row],[gross]]-Table2[[#This Row],[budget]]</f>
        <v>52165546</v>
      </c>
    </row>
    <row r="233" spans="1:4" x14ac:dyDescent="0.45">
      <c r="A233" t="s">
        <v>498</v>
      </c>
      <c r="B233">
        <v>115000000</v>
      </c>
      <c r="C233">
        <v>40911830</v>
      </c>
      <c r="D233">
        <f>Table2[[#This Row],[gross]]-Table2[[#This Row],[budget]]</f>
        <v>-74088170</v>
      </c>
    </row>
    <row r="234" spans="1:4" x14ac:dyDescent="0.45">
      <c r="A234" t="s">
        <v>500</v>
      </c>
      <c r="B234">
        <v>115000000</v>
      </c>
      <c r="C234">
        <v>47952020</v>
      </c>
      <c r="D234">
        <f>Table2[[#This Row],[gross]]-Table2[[#This Row],[budget]]</f>
        <v>-67047980</v>
      </c>
    </row>
    <row r="235" spans="1:4" x14ac:dyDescent="0.45">
      <c r="A235" t="s">
        <v>501</v>
      </c>
      <c r="B235">
        <v>125000000</v>
      </c>
      <c r="C235">
        <v>190871240</v>
      </c>
      <c r="D235">
        <f>Table2[[#This Row],[gross]]-Table2[[#This Row],[budget]]</f>
        <v>65871240</v>
      </c>
    </row>
    <row r="236" spans="1:4" x14ac:dyDescent="0.45">
      <c r="A236" t="s">
        <v>503</v>
      </c>
      <c r="B236">
        <v>100000000</v>
      </c>
      <c r="C236">
        <v>274084951</v>
      </c>
      <c r="D236">
        <f>Table2[[#This Row],[gross]]-Table2[[#This Row],[budget]]</f>
        <v>174084951</v>
      </c>
    </row>
    <row r="237" spans="1:4" x14ac:dyDescent="0.45">
      <c r="A237" t="s">
        <v>506</v>
      </c>
      <c r="B237">
        <v>116000000</v>
      </c>
      <c r="C237">
        <v>67155742</v>
      </c>
      <c r="D237">
        <f>Table2[[#This Row],[gross]]-Table2[[#This Row],[budget]]</f>
        <v>-48844258</v>
      </c>
    </row>
    <row r="238" spans="1:4" x14ac:dyDescent="0.45">
      <c r="A238" t="s">
        <v>508</v>
      </c>
      <c r="B238">
        <v>135000000</v>
      </c>
      <c r="C238">
        <v>81638674</v>
      </c>
      <c r="D238">
        <f>Table2[[#This Row],[gross]]-Table2[[#This Row],[budget]]</f>
        <v>-53361326</v>
      </c>
    </row>
    <row r="239" spans="1:4" x14ac:dyDescent="0.45">
      <c r="A239" t="s">
        <v>511</v>
      </c>
      <c r="B239">
        <v>120000000</v>
      </c>
      <c r="C239">
        <v>56114221</v>
      </c>
      <c r="D239">
        <f>Table2[[#This Row],[gross]]-Table2[[#This Row],[budget]]</f>
        <v>-63885779</v>
      </c>
    </row>
    <row r="240" spans="1:4" x14ac:dyDescent="0.45">
      <c r="A240" t="s">
        <v>514</v>
      </c>
      <c r="B240">
        <v>110000000</v>
      </c>
      <c r="C240">
        <v>250863268</v>
      </c>
      <c r="D240">
        <f>Table2[[#This Row],[gross]]-Table2[[#This Row],[budget]]</f>
        <v>140863268</v>
      </c>
    </row>
    <row r="241" spans="1:4" x14ac:dyDescent="0.45">
      <c r="A241" t="s">
        <v>516</v>
      </c>
      <c r="B241">
        <v>110000000</v>
      </c>
      <c r="C241">
        <v>155181732</v>
      </c>
      <c r="D241">
        <f>Table2[[#This Row],[gross]]-Table2[[#This Row],[budget]]</f>
        <v>45181732</v>
      </c>
    </row>
    <row r="242" spans="1:4" x14ac:dyDescent="0.45">
      <c r="A242" t="s">
        <v>518</v>
      </c>
      <c r="B242">
        <v>110000000</v>
      </c>
      <c r="C242">
        <v>125332007</v>
      </c>
      <c r="D242">
        <f>Table2[[#This Row],[gross]]-Table2[[#This Row],[budget]]</f>
        <v>15332007</v>
      </c>
    </row>
    <row r="243" spans="1:4" x14ac:dyDescent="0.45">
      <c r="A243" t="s">
        <v>519</v>
      </c>
      <c r="B243">
        <v>110000000</v>
      </c>
      <c r="C243">
        <v>113330342</v>
      </c>
      <c r="D243">
        <f>Table2[[#This Row],[gross]]-Table2[[#This Row],[budget]]</f>
        <v>3330342</v>
      </c>
    </row>
    <row r="244" spans="1:4" x14ac:dyDescent="0.45">
      <c r="A244" t="s">
        <v>522</v>
      </c>
      <c r="B244">
        <v>110000000</v>
      </c>
      <c r="C244">
        <v>125531634</v>
      </c>
      <c r="D244">
        <f>Table2[[#This Row],[gross]]-Table2[[#This Row],[budget]]</f>
        <v>15531634</v>
      </c>
    </row>
    <row r="245" spans="1:4" x14ac:dyDescent="0.45">
      <c r="A245" t="s">
        <v>524</v>
      </c>
      <c r="B245">
        <v>120000000</v>
      </c>
      <c r="C245">
        <v>186336103</v>
      </c>
      <c r="D245">
        <f>Table2[[#This Row],[gross]]-Table2[[#This Row],[budget]]</f>
        <v>66336103</v>
      </c>
    </row>
    <row r="246" spans="1:4" x14ac:dyDescent="0.45">
      <c r="A246" t="s">
        <v>525</v>
      </c>
      <c r="B246">
        <v>110000000</v>
      </c>
      <c r="C246">
        <v>129995817</v>
      </c>
      <c r="D246">
        <f>Table2[[#This Row],[gross]]-Table2[[#This Row],[budget]]</f>
        <v>19995817</v>
      </c>
    </row>
    <row r="247" spans="1:4" x14ac:dyDescent="0.45">
      <c r="A247" t="s">
        <v>527</v>
      </c>
      <c r="B247">
        <v>110000000</v>
      </c>
      <c r="C247">
        <v>102608827</v>
      </c>
      <c r="D247">
        <f>Table2[[#This Row],[gross]]-Table2[[#This Row],[budget]]</f>
        <v>-7391173</v>
      </c>
    </row>
    <row r="248" spans="1:4" x14ac:dyDescent="0.45">
      <c r="A248" t="s">
        <v>528</v>
      </c>
      <c r="B248">
        <v>112000000</v>
      </c>
      <c r="C248">
        <v>42776259</v>
      </c>
      <c r="D248">
        <f>Table2[[#This Row],[gross]]-Table2[[#This Row],[budget]]</f>
        <v>-69223741</v>
      </c>
    </row>
    <row r="249" spans="1:4" x14ac:dyDescent="0.45">
      <c r="A249" t="s">
        <v>531</v>
      </c>
      <c r="B249">
        <v>120000000</v>
      </c>
      <c r="C249">
        <v>98780042</v>
      </c>
      <c r="D249">
        <f>Table2[[#This Row],[gross]]-Table2[[#This Row],[budget]]</f>
        <v>-21219958</v>
      </c>
    </row>
    <row r="250" spans="1:4" x14ac:dyDescent="0.45">
      <c r="A250" t="s">
        <v>534</v>
      </c>
      <c r="B250">
        <v>110000000</v>
      </c>
      <c r="C250">
        <v>106369117</v>
      </c>
      <c r="D250">
        <f>Table2[[#This Row],[gross]]-Table2[[#This Row],[budget]]</f>
        <v>-3630883</v>
      </c>
    </row>
    <row r="251" spans="1:4" x14ac:dyDescent="0.45">
      <c r="A251" t="s">
        <v>536</v>
      </c>
      <c r="B251">
        <v>110000000</v>
      </c>
      <c r="C251">
        <v>142614158</v>
      </c>
      <c r="D251">
        <f>Table2[[#This Row],[gross]]-Table2[[#This Row],[budget]]</f>
        <v>32614158</v>
      </c>
    </row>
    <row r="252" spans="1:4" x14ac:dyDescent="0.45">
      <c r="A252" t="s">
        <v>539</v>
      </c>
      <c r="B252">
        <v>110000000</v>
      </c>
      <c r="C252">
        <v>50026353</v>
      </c>
      <c r="D252">
        <f>Table2[[#This Row],[gross]]-Table2[[#This Row],[budget]]</f>
        <v>-59973647</v>
      </c>
    </row>
    <row r="253" spans="1:4" x14ac:dyDescent="0.45">
      <c r="A253" t="s">
        <v>541</v>
      </c>
      <c r="B253">
        <v>110000000</v>
      </c>
      <c r="C253">
        <v>66002193</v>
      </c>
      <c r="D253">
        <f>Table2[[#This Row],[gross]]-Table2[[#This Row],[budget]]</f>
        <v>-43997807</v>
      </c>
    </row>
    <row r="254" spans="1:4" x14ac:dyDescent="0.45">
      <c r="A254" t="s">
        <v>543</v>
      </c>
      <c r="B254">
        <v>110000000</v>
      </c>
      <c r="C254">
        <v>85463309</v>
      </c>
      <c r="D254">
        <f>Table2[[#This Row],[gross]]-Table2[[#This Row],[budget]]</f>
        <v>-24536691</v>
      </c>
    </row>
    <row r="255" spans="1:4" x14ac:dyDescent="0.45">
      <c r="A255" t="s">
        <v>544</v>
      </c>
      <c r="B255">
        <v>105000000</v>
      </c>
      <c r="C255">
        <v>71017784</v>
      </c>
      <c r="D255">
        <f>Table2[[#This Row],[gross]]-Table2[[#This Row],[budget]]</f>
        <v>-33982216</v>
      </c>
    </row>
    <row r="256" spans="1:4" x14ac:dyDescent="0.45">
      <c r="A256" t="s">
        <v>547</v>
      </c>
      <c r="B256">
        <v>110000000</v>
      </c>
      <c r="C256">
        <v>61656849</v>
      </c>
      <c r="D256">
        <f>Table2[[#This Row],[gross]]-Table2[[#This Row],[budget]]</f>
        <v>-48343151</v>
      </c>
    </row>
    <row r="257" spans="1:4" x14ac:dyDescent="0.45">
      <c r="A257" t="s">
        <v>549</v>
      </c>
      <c r="B257">
        <v>110000000</v>
      </c>
      <c r="C257">
        <v>134520804</v>
      </c>
      <c r="D257">
        <f>Table2[[#This Row],[gross]]-Table2[[#This Row],[budget]]</f>
        <v>24520804</v>
      </c>
    </row>
    <row r="258" spans="1:4" x14ac:dyDescent="0.45">
      <c r="A258" t="s">
        <v>550</v>
      </c>
      <c r="B258">
        <v>93000000</v>
      </c>
      <c r="C258">
        <v>313837577</v>
      </c>
      <c r="D258">
        <f>Table2[[#This Row],[gross]]-Table2[[#This Row],[budget]]</f>
        <v>220837577</v>
      </c>
    </row>
    <row r="259" spans="1:4" x14ac:dyDescent="0.45">
      <c r="A259" t="s">
        <v>553</v>
      </c>
      <c r="B259">
        <v>110000000</v>
      </c>
      <c r="C259">
        <v>24004159</v>
      </c>
      <c r="D259">
        <f>Table2[[#This Row],[gross]]-Table2[[#This Row],[budget]]</f>
        <v>-85995841</v>
      </c>
    </row>
    <row r="260" spans="1:4" x14ac:dyDescent="0.45">
      <c r="A260" t="s">
        <v>556</v>
      </c>
      <c r="B260">
        <v>107000000</v>
      </c>
      <c r="C260">
        <v>58183966</v>
      </c>
      <c r="D260">
        <f>Table2[[#This Row],[gross]]-Table2[[#This Row],[budget]]</f>
        <v>-48816034</v>
      </c>
    </row>
    <row r="261" spans="1:4" x14ac:dyDescent="0.45">
      <c r="A261" t="s">
        <v>558</v>
      </c>
      <c r="B261">
        <v>120000000</v>
      </c>
      <c r="C261">
        <v>144795350</v>
      </c>
      <c r="D261">
        <f>Table2[[#This Row],[gross]]-Table2[[#This Row],[budget]]</f>
        <v>24795350</v>
      </c>
    </row>
    <row r="262" spans="1:4" x14ac:dyDescent="0.45">
      <c r="A262" t="s">
        <v>559</v>
      </c>
      <c r="B262">
        <v>130000000</v>
      </c>
      <c r="C262">
        <v>47396698</v>
      </c>
      <c r="D262">
        <f>Table2[[#This Row],[gross]]-Table2[[#This Row],[budget]]</f>
        <v>-82603302</v>
      </c>
    </row>
    <row r="263" spans="1:4" x14ac:dyDescent="0.45">
      <c r="A263" t="s">
        <v>560</v>
      </c>
      <c r="B263">
        <v>133000000</v>
      </c>
      <c r="C263">
        <v>140015224</v>
      </c>
      <c r="D263">
        <f>Table2[[#This Row],[gross]]-Table2[[#This Row],[budget]]</f>
        <v>7015224</v>
      </c>
    </row>
    <row r="264" spans="1:4" x14ac:dyDescent="0.45">
      <c r="A264" t="s">
        <v>563</v>
      </c>
      <c r="B264">
        <v>105000000</v>
      </c>
      <c r="C264">
        <v>104374107</v>
      </c>
      <c r="D264">
        <f>Table2[[#This Row],[gross]]-Table2[[#This Row],[budget]]</f>
        <v>-625893</v>
      </c>
    </row>
    <row r="265" spans="1:4" x14ac:dyDescent="0.45">
      <c r="A265" t="s">
        <v>564</v>
      </c>
      <c r="B265">
        <v>108000000</v>
      </c>
      <c r="C265">
        <v>228430993</v>
      </c>
      <c r="D265">
        <f>Table2[[#This Row],[gross]]-Table2[[#This Row],[budget]]</f>
        <v>120430993</v>
      </c>
    </row>
    <row r="266" spans="1:4" x14ac:dyDescent="0.45">
      <c r="A266" t="s">
        <v>567</v>
      </c>
      <c r="B266">
        <v>126000000</v>
      </c>
      <c r="C266">
        <v>35799026</v>
      </c>
      <c r="D266">
        <f>Table2[[#This Row],[gross]]-Table2[[#This Row],[budget]]</f>
        <v>-90200974</v>
      </c>
    </row>
    <row r="267" spans="1:4" x14ac:dyDescent="0.45">
      <c r="A267" t="s">
        <v>571</v>
      </c>
      <c r="B267">
        <v>90000000</v>
      </c>
      <c r="C267">
        <v>6712451</v>
      </c>
      <c r="D267">
        <f>Table2[[#This Row],[gross]]-Table2[[#This Row],[budget]]</f>
        <v>-83287549</v>
      </c>
    </row>
    <row r="268" spans="1:4" x14ac:dyDescent="0.45">
      <c r="A268" t="s">
        <v>573</v>
      </c>
      <c r="B268">
        <v>90000000</v>
      </c>
      <c r="C268">
        <v>101643008</v>
      </c>
      <c r="D268">
        <f>Table2[[#This Row],[gross]]-Table2[[#This Row],[budget]]</f>
        <v>11643008</v>
      </c>
    </row>
    <row r="269" spans="1:4" x14ac:dyDescent="0.45">
      <c r="A269" t="s">
        <v>576</v>
      </c>
      <c r="B269">
        <v>103000000</v>
      </c>
      <c r="C269">
        <v>187670866</v>
      </c>
      <c r="D269">
        <f>Table2[[#This Row],[gross]]-Table2[[#This Row],[budget]]</f>
        <v>84670866</v>
      </c>
    </row>
    <row r="270" spans="1:4" x14ac:dyDescent="0.45">
      <c r="A270" t="s">
        <v>577</v>
      </c>
      <c r="B270">
        <v>102000000</v>
      </c>
      <c r="C270">
        <v>132014112</v>
      </c>
      <c r="D270">
        <f>Table2[[#This Row],[gross]]-Table2[[#This Row],[budget]]</f>
        <v>30014112</v>
      </c>
    </row>
    <row r="271" spans="1:4" x14ac:dyDescent="0.45">
      <c r="A271" t="s">
        <v>578</v>
      </c>
      <c r="B271">
        <v>100000000</v>
      </c>
      <c r="C271">
        <v>261970615</v>
      </c>
      <c r="D271">
        <f>Table2[[#This Row],[gross]]-Table2[[#This Row],[budget]]</f>
        <v>161970615</v>
      </c>
    </row>
    <row r="272" spans="1:4" x14ac:dyDescent="0.45">
      <c r="A272" t="s">
        <v>579</v>
      </c>
      <c r="B272">
        <v>150000000</v>
      </c>
      <c r="C272">
        <v>167007184</v>
      </c>
      <c r="D272">
        <f>Table2[[#This Row],[gross]]-Table2[[#This Row],[budget]]</f>
        <v>17007184</v>
      </c>
    </row>
    <row r="273" spans="1:4" x14ac:dyDescent="0.45">
      <c r="A273" t="s">
        <v>580</v>
      </c>
      <c r="B273">
        <v>100000000</v>
      </c>
      <c r="C273">
        <v>180011740</v>
      </c>
      <c r="D273">
        <f>Table2[[#This Row],[gross]]-Table2[[#This Row],[budget]]</f>
        <v>80011740</v>
      </c>
    </row>
    <row r="274" spans="1:4" x14ac:dyDescent="0.45">
      <c r="A274" t="s">
        <v>581</v>
      </c>
      <c r="B274">
        <v>102000000</v>
      </c>
      <c r="C274">
        <v>204843350</v>
      </c>
      <c r="D274">
        <f>Table2[[#This Row],[gross]]-Table2[[#This Row],[budget]]</f>
        <v>102843350</v>
      </c>
    </row>
    <row r="275" spans="1:4" x14ac:dyDescent="0.45">
      <c r="A275" t="s">
        <v>583</v>
      </c>
      <c r="B275">
        <v>100000000</v>
      </c>
      <c r="C275">
        <v>97030725</v>
      </c>
      <c r="D275">
        <f>Table2[[#This Row],[gross]]-Table2[[#This Row],[budget]]</f>
        <v>-2969275</v>
      </c>
    </row>
    <row r="276" spans="1:4" x14ac:dyDescent="0.45">
      <c r="A276" t="s">
        <v>586</v>
      </c>
      <c r="B276">
        <v>100000000</v>
      </c>
      <c r="C276">
        <v>130127620</v>
      </c>
      <c r="D276">
        <f>Table2[[#This Row],[gross]]-Table2[[#This Row],[budget]]</f>
        <v>30127620</v>
      </c>
    </row>
    <row r="277" spans="1:4" x14ac:dyDescent="0.45">
      <c r="A277" t="s">
        <v>589</v>
      </c>
      <c r="B277">
        <v>115000000</v>
      </c>
      <c r="C277">
        <v>146282411</v>
      </c>
      <c r="D277">
        <f>Table2[[#This Row],[gross]]-Table2[[#This Row],[budget]]</f>
        <v>31282411</v>
      </c>
    </row>
    <row r="278" spans="1:4" x14ac:dyDescent="0.45">
      <c r="A278" t="s">
        <v>591</v>
      </c>
      <c r="B278">
        <v>100000000</v>
      </c>
      <c r="C278">
        <v>65452312</v>
      </c>
      <c r="D278">
        <f>Table2[[#This Row],[gross]]-Table2[[#This Row],[budget]]</f>
        <v>-34547688</v>
      </c>
    </row>
    <row r="279" spans="1:4" x14ac:dyDescent="0.45">
      <c r="A279" t="s">
        <v>593</v>
      </c>
      <c r="B279">
        <v>100000000</v>
      </c>
      <c r="C279">
        <v>148383780</v>
      </c>
      <c r="D279">
        <f>Table2[[#This Row],[gross]]-Table2[[#This Row],[budget]]</f>
        <v>48383780</v>
      </c>
    </row>
    <row r="280" spans="1:4" x14ac:dyDescent="0.45">
      <c r="A280" t="s">
        <v>596</v>
      </c>
      <c r="B280">
        <v>100000000</v>
      </c>
      <c r="C280">
        <v>119219978</v>
      </c>
      <c r="D280">
        <f>Table2[[#This Row],[gross]]-Table2[[#This Row],[budget]]</f>
        <v>19219978</v>
      </c>
    </row>
    <row r="281" spans="1:4" x14ac:dyDescent="0.45">
      <c r="A281" t="s">
        <v>599</v>
      </c>
      <c r="B281">
        <v>100000000</v>
      </c>
      <c r="C281">
        <v>101228120</v>
      </c>
      <c r="D281">
        <f>Table2[[#This Row],[gross]]-Table2[[#This Row],[budget]]</f>
        <v>1228120</v>
      </c>
    </row>
    <row r="282" spans="1:4" x14ac:dyDescent="0.45">
      <c r="A282" t="s">
        <v>602</v>
      </c>
      <c r="B282">
        <v>100000000</v>
      </c>
      <c r="C282">
        <v>162804648</v>
      </c>
      <c r="D282">
        <f>Table2[[#This Row],[gross]]-Table2[[#This Row],[budget]]</f>
        <v>62804648</v>
      </c>
    </row>
    <row r="283" spans="1:4" x14ac:dyDescent="0.45">
      <c r="A283" t="s">
        <v>606</v>
      </c>
      <c r="B283">
        <v>100000000</v>
      </c>
      <c r="C283">
        <v>100117603</v>
      </c>
      <c r="D283">
        <f>Table2[[#This Row],[gross]]-Table2[[#This Row],[budget]]</f>
        <v>117603</v>
      </c>
    </row>
    <row r="284" spans="1:4" x14ac:dyDescent="0.45">
      <c r="A284" t="s">
        <v>608</v>
      </c>
      <c r="B284">
        <v>100000000</v>
      </c>
      <c r="C284">
        <v>89296573</v>
      </c>
      <c r="D284">
        <f>Table2[[#This Row],[gross]]-Table2[[#This Row],[budget]]</f>
        <v>-10703427</v>
      </c>
    </row>
    <row r="285" spans="1:4" x14ac:dyDescent="0.45">
      <c r="A285" t="s">
        <v>611</v>
      </c>
      <c r="B285">
        <v>92000000</v>
      </c>
      <c r="C285">
        <v>85017401</v>
      </c>
      <c r="D285">
        <f>Table2[[#This Row],[gross]]-Table2[[#This Row],[budget]]</f>
        <v>-6982599</v>
      </c>
    </row>
    <row r="286" spans="1:4" x14ac:dyDescent="0.45">
      <c r="A286" t="s">
        <v>613</v>
      </c>
      <c r="B286">
        <v>100000000</v>
      </c>
      <c r="C286">
        <v>173005002</v>
      </c>
      <c r="D286">
        <f>Table2[[#This Row],[gross]]-Table2[[#This Row],[budget]]</f>
        <v>73005002</v>
      </c>
    </row>
    <row r="287" spans="1:4" x14ac:dyDescent="0.45">
      <c r="A287" t="s">
        <v>615</v>
      </c>
      <c r="B287">
        <v>100000000</v>
      </c>
      <c r="C287">
        <v>75030163</v>
      </c>
      <c r="D287">
        <f>Table2[[#This Row],[gross]]-Table2[[#This Row],[budget]]</f>
        <v>-24969837</v>
      </c>
    </row>
    <row r="288" spans="1:4" x14ac:dyDescent="0.45">
      <c r="A288" t="s">
        <v>617</v>
      </c>
      <c r="B288">
        <v>100000000</v>
      </c>
      <c r="C288">
        <v>77222184</v>
      </c>
      <c r="D288">
        <f>Table2[[#This Row],[gross]]-Table2[[#This Row],[budget]]</f>
        <v>-22777816</v>
      </c>
    </row>
    <row r="289" spans="1:4" x14ac:dyDescent="0.45">
      <c r="A289" t="s">
        <v>619</v>
      </c>
      <c r="B289">
        <v>100000000</v>
      </c>
      <c r="C289">
        <v>107515297</v>
      </c>
      <c r="D289">
        <f>Table2[[#This Row],[gross]]-Table2[[#This Row],[budget]]</f>
        <v>7515297</v>
      </c>
    </row>
    <row r="290" spans="1:4" x14ac:dyDescent="0.45">
      <c r="A290" t="s">
        <v>622</v>
      </c>
      <c r="B290">
        <v>100000000</v>
      </c>
      <c r="C290">
        <v>67631157</v>
      </c>
      <c r="D290">
        <f>Table2[[#This Row],[gross]]-Table2[[#This Row],[budget]]</f>
        <v>-32368843</v>
      </c>
    </row>
    <row r="291" spans="1:4" x14ac:dyDescent="0.45">
      <c r="A291" t="s">
        <v>625</v>
      </c>
      <c r="B291">
        <v>83000000</v>
      </c>
      <c r="C291">
        <v>66862068</v>
      </c>
      <c r="D291">
        <f>Table2[[#This Row],[gross]]-Table2[[#This Row],[budget]]</f>
        <v>-16137932</v>
      </c>
    </row>
    <row r="292" spans="1:4" x14ac:dyDescent="0.45">
      <c r="A292" t="s">
        <v>627</v>
      </c>
      <c r="B292">
        <v>100000000</v>
      </c>
      <c r="C292">
        <v>57366262</v>
      </c>
      <c r="D292">
        <f>Table2[[#This Row],[gross]]-Table2[[#This Row],[budget]]</f>
        <v>-42633738</v>
      </c>
    </row>
    <row r="293" spans="1:4" x14ac:dyDescent="0.45">
      <c r="A293" t="s">
        <v>629</v>
      </c>
      <c r="B293">
        <v>100000000</v>
      </c>
      <c r="C293">
        <v>116866727</v>
      </c>
      <c r="D293">
        <f>Table2[[#This Row],[gross]]-Table2[[#This Row],[budget]]</f>
        <v>16866727</v>
      </c>
    </row>
    <row r="294" spans="1:4" x14ac:dyDescent="0.45">
      <c r="A294" t="s">
        <v>630</v>
      </c>
      <c r="B294">
        <v>100000000</v>
      </c>
      <c r="C294">
        <v>184031112</v>
      </c>
      <c r="D294">
        <f>Table2[[#This Row],[gross]]-Table2[[#This Row],[budget]]</f>
        <v>84031112</v>
      </c>
    </row>
    <row r="295" spans="1:4" x14ac:dyDescent="0.45">
      <c r="A295" t="s">
        <v>632</v>
      </c>
      <c r="B295">
        <v>105000000</v>
      </c>
      <c r="C295">
        <v>54700065</v>
      </c>
      <c r="D295">
        <f>Table2[[#This Row],[gross]]-Table2[[#This Row],[budget]]</f>
        <v>-50299935</v>
      </c>
    </row>
    <row r="296" spans="1:4" x14ac:dyDescent="0.45">
      <c r="A296" t="s">
        <v>635</v>
      </c>
      <c r="B296">
        <v>102000000</v>
      </c>
      <c r="C296">
        <v>27098580</v>
      </c>
      <c r="D296">
        <f>Table2[[#This Row],[gross]]-Table2[[#This Row],[budget]]</f>
        <v>-74901420</v>
      </c>
    </row>
    <row r="297" spans="1:4" x14ac:dyDescent="0.45">
      <c r="A297" t="s">
        <v>637</v>
      </c>
      <c r="B297">
        <v>80000000</v>
      </c>
      <c r="C297">
        <v>55673333</v>
      </c>
      <c r="D297">
        <f>Table2[[#This Row],[gross]]-Table2[[#This Row],[budget]]</f>
        <v>-24326667</v>
      </c>
    </row>
    <row r="298" spans="1:4" x14ac:dyDescent="0.45">
      <c r="A298" t="s">
        <v>638</v>
      </c>
      <c r="B298">
        <v>100000000</v>
      </c>
      <c r="C298">
        <v>72660029</v>
      </c>
      <c r="D298">
        <f>Table2[[#This Row],[gross]]-Table2[[#This Row],[budget]]</f>
        <v>-27339971</v>
      </c>
    </row>
    <row r="299" spans="1:4" x14ac:dyDescent="0.45">
      <c r="A299" t="s">
        <v>639</v>
      </c>
      <c r="B299">
        <v>140000000</v>
      </c>
      <c r="C299">
        <v>38120554</v>
      </c>
      <c r="D299">
        <f>Table2[[#This Row],[gross]]-Table2[[#This Row],[budget]]</f>
        <v>-101879446</v>
      </c>
    </row>
    <row r="300" spans="1:4" x14ac:dyDescent="0.45">
      <c r="A300" t="s">
        <v>642</v>
      </c>
      <c r="B300">
        <v>100000000</v>
      </c>
      <c r="C300">
        <v>49392095</v>
      </c>
      <c r="D300">
        <f>Table2[[#This Row],[gross]]-Table2[[#This Row],[budget]]</f>
        <v>-50607905</v>
      </c>
    </row>
    <row r="301" spans="1:4" x14ac:dyDescent="0.45">
      <c r="A301" t="s">
        <v>644</v>
      </c>
      <c r="B301">
        <v>90000000</v>
      </c>
      <c r="C301">
        <v>39292022</v>
      </c>
      <c r="D301">
        <f>Table2[[#This Row],[gross]]-Table2[[#This Row],[budget]]</f>
        <v>-50707978</v>
      </c>
    </row>
    <row r="302" spans="1:4" x14ac:dyDescent="0.45">
      <c r="A302" t="s">
        <v>647</v>
      </c>
      <c r="B302">
        <v>105000000</v>
      </c>
      <c r="C302">
        <v>28772222</v>
      </c>
      <c r="D302">
        <f>Table2[[#This Row],[gross]]-Table2[[#This Row],[budget]]</f>
        <v>-76227778</v>
      </c>
    </row>
    <row r="303" spans="1:4" x14ac:dyDescent="0.45">
      <c r="A303" t="s">
        <v>650</v>
      </c>
      <c r="B303">
        <v>100000000</v>
      </c>
      <c r="C303">
        <v>24985612</v>
      </c>
      <c r="D303">
        <f>Table2[[#This Row],[gross]]-Table2[[#This Row],[budget]]</f>
        <v>-75014388</v>
      </c>
    </row>
    <row r="304" spans="1:4" x14ac:dyDescent="0.45">
      <c r="A304" t="s">
        <v>654</v>
      </c>
      <c r="B304">
        <v>100000000</v>
      </c>
      <c r="C304">
        <v>35024475</v>
      </c>
      <c r="D304">
        <f>Table2[[#This Row],[gross]]-Table2[[#This Row],[budget]]</f>
        <v>-64975525</v>
      </c>
    </row>
    <row r="305" spans="1:4" x14ac:dyDescent="0.45">
      <c r="A305" t="s">
        <v>656</v>
      </c>
      <c r="B305">
        <v>99000000</v>
      </c>
      <c r="C305">
        <v>130174897</v>
      </c>
      <c r="D305">
        <f>Table2[[#This Row],[gross]]-Table2[[#This Row],[budget]]</f>
        <v>31174897</v>
      </c>
    </row>
    <row r="306" spans="1:4" x14ac:dyDescent="0.45">
      <c r="A306" t="s">
        <v>659</v>
      </c>
      <c r="B306">
        <v>10000000</v>
      </c>
      <c r="C306">
        <v>10200000</v>
      </c>
      <c r="D306">
        <f>Table2[[#This Row],[gross]]-Table2[[#This Row],[budget]]</f>
        <v>200000</v>
      </c>
    </row>
    <row r="307" spans="1:4" x14ac:dyDescent="0.45">
      <c r="A307" t="s">
        <v>661</v>
      </c>
      <c r="B307">
        <v>98000000</v>
      </c>
      <c r="C307">
        <v>202007640</v>
      </c>
      <c r="D307">
        <f>Table2[[#This Row],[gross]]-Table2[[#This Row],[budget]]</f>
        <v>104007640</v>
      </c>
    </row>
    <row r="308" spans="1:4" x14ac:dyDescent="0.45">
      <c r="A308" t="s">
        <v>663</v>
      </c>
      <c r="B308">
        <v>100000000</v>
      </c>
      <c r="C308">
        <v>77679638</v>
      </c>
      <c r="D308">
        <f>Table2[[#This Row],[gross]]-Table2[[#This Row],[budget]]</f>
        <v>-22320362</v>
      </c>
    </row>
    <row r="309" spans="1:4" x14ac:dyDescent="0.45">
      <c r="A309" t="s">
        <v>666</v>
      </c>
      <c r="B309">
        <v>94000000</v>
      </c>
      <c r="C309">
        <v>9213</v>
      </c>
      <c r="D309">
        <f>Table2[[#This Row],[gross]]-Table2[[#This Row],[budget]]</f>
        <v>-93990787</v>
      </c>
    </row>
    <row r="310" spans="1:4" x14ac:dyDescent="0.45">
      <c r="A310" t="s">
        <v>670</v>
      </c>
      <c r="B310">
        <v>100000000</v>
      </c>
      <c r="C310">
        <v>58867694</v>
      </c>
      <c r="D310">
        <f>Table2[[#This Row],[gross]]-Table2[[#This Row],[budget]]</f>
        <v>-41132306</v>
      </c>
    </row>
    <row r="311" spans="1:4" x14ac:dyDescent="0.45">
      <c r="A311" t="s">
        <v>673</v>
      </c>
      <c r="B311">
        <v>90000000</v>
      </c>
      <c r="C311">
        <v>59475623</v>
      </c>
      <c r="D311">
        <f>Table2[[#This Row],[gross]]-Table2[[#This Row],[budget]]</f>
        <v>-30524377</v>
      </c>
    </row>
    <row r="312" spans="1:4" x14ac:dyDescent="0.45">
      <c r="A312" t="s">
        <v>675</v>
      </c>
      <c r="B312">
        <v>92000000</v>
      </c>
      <c r="C312">
        <v>108638745</v>
      </c>
      <c r="D312">
        <f>Table2[[#This Row],[gross]]-Table2[[#This Row],[budget]]</f>
        <v>16638745</v>
      </c>
    </row>
    <row r="313" spans="1:4" x14ac:dyDescent="0.45">
      <c r="A313" t="s">
        <v>677</v>
      </c>
      <c r="B313">
        <v>95000000</v>
      </c>
      <c r="C313">
        <v>86897182</v>
      </c>
      <c r="D313">
        <f>Table2[[#This Row],[gross]]-Table2[[#This Row],[budget]]</f>
        <v>-8102818</v>
      </c>
    </row>
    <row r="314" spans="1:4" x14ac:dyDescent="0.45">
      <c r="A314" t="s">
        <v>679</v>
      </c>
      <c r="B314">
        <v>93000000</v>
      </c>
      <c r="C314">
        <v>63540020</v>
      </c>
      <c r="D314">
        <f>Table2[[#This Row],[gross]]-Table2[[#This Row],[budget]]</f>
        <v>-29459980</v>
      </c>
    </row>
    <row r="315" spans="1:4" x14ac:dyDescent="0.45">
      <c r="A315" t="s">
        <v>681</v>
      </c>
      <c r="B315">
        <v>100000000</v>
      </c>
      <c r="C315">
        <v>95328937</v>
      </c>
      <c r="D315">
        <f>Table2[[#This Row],[gross]]-Table2[[#This Row],[budget]]</f>
        <v>-4671063</v>
      </c>
    </row>
    <row r="316" spans="1:4" x14ac:dyDescent="0.45">
      <c r="A316" t="s">
        <v>684</v>
      </c>
      <c r="B316">
        <v>95000000</v>
      </c>
      <c r="C316">
        <v>50802661</v>
      </c>
      <c r="D316">
        <f>Table2[[#This Row],[gross]]-Table2[[#This Row],[budget]]</f>
        <v>-44197339</v>
      </c>
    </row>
    <row r="317" spans="1:4" x14ac:dyDescent="0.45">
      <c r="A317" t="s">
        <v>685</v>
      </c>
      <c r="B317">
        <v>95000000</v>
      </c>
      <c r="C317">
        <v>161317423</v>
      </c>
      <c r="D317">
        <f>Table2[[#This Row],[gross]]-Table2[[#This Row],[budget]]</f>
        <v>66317423</v>
      </c>
    </row>
    <row r="318" spans="1:4" x14ac:dyDescent="0.45">
      <c r="A318" t="s">
        <v>687</v>
      </c>
      <c r="B318">
        <v>95000000</v>
      </c>
      <c r="C318">
        <v>201148159</v>
      </c>
      <c r="D318">
        <f>Table2[[#This Row],[gross]]-Table2[[#This Row],[budget]]</f>
        <v>106148159</v>
      </c>
    </row>
    <row r="319" spans="1:4" x14ac:dyDescent="0.45">
      <c r="A319" t="s">
        <v>689</v>
      </c>
      <c r="B319">
        <v>65000000</v>
      </c>
      <c r="C319">
        <v>43982842</v>
      </c>
      <c r="D319">
        <f>Table2[[#This Row],[gross]]-Table2[[#This Row],[budget]]</f>
        <v>-21017158</v>
      </c>
    </row>
    <row r="320" spans="1:4" x14ac:dyDescent="0.45">
      <c r="A320" t="s">
        <v>690</v>
      </c>
      <c r="B320">
        <v>94000000</v>
      </c>
      <c r="C320">
        <v>380838870</v>
      </c>
      <c r="D320">
        <f>Table2[[#This Row],[gross]]-Table2[[#This Row],[budget]]</f>
        <v>286838870</v>
      </c>
    </row>
    <row r="321" spans="1:4" x14ac:dyDescent="0.45">
      <c r="A321" t="s">
        <v>691</v>
      </c>
      <c r="B321">
        <v>94000000</v>
      </c>
      <c r="C321">
        <v>377019252</v>
      </c>
      <c r="D321">
        <f>Table2[[#This Row],[gross]]-Table2[[#This Row],[budget]]</f>
        <v>283019252</v>
      </c>
    </row>
    <row r="322" spans="1:4" x14ac:dyDescent="0.45">
      <c r="A322" t="s">
        <v>692</v>
      </c>
      <c r="B322">
        <v>94000000</v>
      </c>
      <c r="C322">
        <v>340478898</v>
      </c>
      <c r="D322">
        <f>Table2[[#This Row],[gross]]-Table2[[#This Row],[budget]]</f>
        <v>246478898</v>
      </c>
    </row>
    <row r="323" spans="1:4" x14ac:dyDescent="0.45">
      <c r="A323" t="s">
        <v>694</v>
      </c>
      <c r="B323">
        <v>95000000</v>
      </c>
      <c r="C323">
        <v>17176900</v>
      </c>
      <c r="D323">
        <f>Table2[[#This Row],[gross]]-Table2[[#This Row],[budget]]</f>
        <v>-77823100</v>
      </c>
    </row>
    <row r="324" spans="1:4" x14ac:dyDescent="0.45">
      <c r="A324" t="s">
        <v>695</v>
      </c>
      <c r="B324">
        <v>115000000</v>
      </c>
      <c r="C324">
        <v>131144183</v>
      </c>
      <c r="D324">
        <f>Table2[[#This Row],[gross]]-Table2[[#This Row],[budget]]</f>
        <v>16144183</v>
      </c>
    </row>
    <row r="325" spans="1:4" x14ac:dyDescent="0.45">
      <c r="A325" t="s">
        <v>698</v>
      </c>
      <c r="B325">
        <v>100000000</v>
      </c>
      <c r="C325">
        <v>23014504</v>
      </c>
      <c r="D325">
        <f>Table2[[#This Row],[gross]]-Table2[[#This Row],[budget]]</f>
        <v>-76985496</v>
      </c>
    </row>
    <row r="326" spans="1:4" x14ac:dyDescent="0.45">
      <c r="A326" t="s">
        <v>699</v>
      </c>
      <c r="B326">
        <v>93000000</v>
      </c>
      <c r="C326">
        <v>181166115</v>
      </c>
      <c r="D326">
        <f>Table2[[#This Row],[gross]]-Table2[[#This Row],[budget]]</f>
        <v>88166115</v>
      </c>
    </row>
    <row r="327" spans="1:4" x14ac:dyDescent="0.45">
      <c r="A327" t="s">
        <v>701</v>
      </c>
      <c r="B327">
        <v>93000000</v>
      </c>
      <c r="C327">
        <v>176740650</v>
      </c>
      <c r="D327">
        <f>Table2[[#This Row],[gross]]-Table2[[#This Row],[budget]]</f>
        <v>83740650</v>
      </c>
    </row>
    <row r="328" spans="1:4" x14ac:dyDescent="0.45">
      <c r="A328" t="s">
        <v>703</v>
      </c>
      <c r="B328">
        <v>90000000</v>
      </c>
      <c r="C328">
        <v>71148699</v>
      </c>
      <c r="D328">
        <f>Table2[[#This Row],[gross]]-Table2[[#This Row],[budget]]</f>
        <v>-18851301</v>
      </c>
    </row>
    <row r="329" spans="1:4" x14ac:dyDescent="0.45">
      <c r="A329" t="s">
        <v>705</v>
      </c>
      <c r="B329">
        <v>92000000</v>
      </c>
      <c r="C329">
        <v>67344392</v>
      </c>
      <c r="D329">
        <f>Table2[[#This Row],[gross]]-Table2[[#This Row],[budget]]</f>
        <v>-24655608</v>
      </c>
    </row>
    <row r="330" spans="1:4" x14ac:dyDescent="0.45">
      <c r="A330" t="s">
        <v>708</v>
      </c>
      <c r="B330">
        <v>107000000</v>
      </c>
      <c r="C330">
        <v>22406362</v>
      </c>
      <c r="D330">
        <f>Table2[[#This Row],[gross]]-Table2[[#This Row],[budget]]</f>
        <v>-84593638</v>
      </c>
    </row>
    <row r="331" spans="1:4" x14ac:dyDescent="0.45">
      <c r="A331" t="s">
        <v>710</v>
      </c>
      <c r="B331">
        <v>92000000</v>
      </c>
      <c r="C331">
        <v>261437578</v>
      </c>
      <c r="D331">
        <f>Table2[[#This Row],[gross]]-Table2[[#This Row],[budget]]</f>
        <v>169437578</v>
      </c>
    </row>
    <row r="332" spans="1:4" x14ac:dyDescent="0.45">
      <c r="A332" t="s">
        <v>712</v>
      </c>
      <c r="B332">
        <v>98000000</v>
      </c>
      <c r="C332">
        <v>11000000</v>
      </c>
      <c r="D332">
        <f>Table2[[#This Row],[gross]]-Table2[[#This Row],[budget]]</f>
        <v>-87000000</v>
      </c>
    </row>
    <row r="333" spans="1:4" x14ac:dyDescent="0.45">
      <c r="A333" t="s">
        <v>713</v>
      </c>
      <c r="B333">
        <v>95000000</v>
      </c>
      <c r="C333">
        <v>88761720</v>
      </c>
      <c r="D333">
        <f>Table2[[#This Row],[gross]]-Table2[[#This Row],[budget]]</f>
        <v>-6238280</v>
      </c>
    </row>
    <row r="334" spans="1:4" x14ac:dyDescent="0.45">
      <c r="A334" t="s">
        <v>715</v>
      </c>
      <c r="B334">
        <v>90000000</v>
      </c>
      <c r="C334">
        <v>250147615</v>
      </c>
      <c r="D334">
        <f>Table2[[#This Row],[gross]]-Table2[[#This Row],[budget]]</f>
        <v>160147615</v>
      </c>
    </row>
    <row r="335" spans="1:4" x14ac:dyDescent="0.45">
      <c r="A335" t="s">
        <v>716</v>
      </c>
      <c r="B335">
        <v>90000000</v>
      </c>
      <c r="C335">
        <v>245823397</v>
      </c>
      <c r="D335">
        <f>Table2[[#This Row],[gross]]-Table2[[#This Row],[budget]]</f>
        <v>155823397</v>
      </c>
    </row>
    <row r="336" spans="1:4" x14ac:dyDescent="0.45">
      <c r="A336" t="s">
        <v>717</v>
      </c>
      <c r="B336">
        <v>100000000</v>
      </c>
      <c r="C336">
        <v>81557479</v>
      </c>
      <c r="D336">
        <f>Table2[[#This Row],[gross]]-Table2[[#This Row],[budget]]</f>
        <v>-18442521</v>
      </c>
    </row>
    <row r="337" spans="1:4" x14ac:dyDescent="0.45">
      <c r="A337" t="s">
        <v>718</v>
      </c>
      <c r="B337">
        <v>90000000</v>
      </c>
      <c r="C337">
        <v>226138454</v>
      </c>
      <c r="D337">
        <f>Table2[[#This Row],[gross]]-Table2[[#This Row],[budget]]</f>
        <v>136138454</v>
      </c>
    </row>
    <row r="338" spans="1:4" x14ac:dyDescent="0.45">
      <c r="A338" t="s">
        <v>720</v>
      </c>
      <c r="B338">
        <v>100000000</v>
      </c>
      <c r="C338">
        <v>155370362</v>
      </c>
      <c r="D338">
        <f>Table2[[#This Row],[gross]]-Table2[[#This Row],[budget]]</f>
        <v>55370362</v>
      </c>
    </row>
    <row r="339" spans="1:4" x14ac:dyDescent="0.45">
      <c r="A339" t="s">
        <v>723</v>
      </c>
      <c r="B339">
        <v>100000000</v>
      </c>
      <c r="C339">
        <v>124870275</v>
      </c>
      <c r="D339">
        <f>Table2[[#This Row],[gross]]-Table2[[#This Row],[budget]]</f>
        <v>24870275</v>
      </c>
    </row>
    <row r="340" spans="1:4" x14ac:dyDescent="0.45">
      <c r="A340" t="s">
        <v>724</v>
      </c>
      <c r="B340">
        <v>90000000</v>
      </c>
      <c r="C340">
        <v>196573705</v>
      </c>
      <c r="D340">
        <f>Table2[[#This Row],[gross]]-Table2[[#This Row],[budget]]</f>
        <v>106573705</v>
      </c>
    </row>
    <row r="341" spans="1:4" x14ac:dyDescent="0.45">
      <c r="A341" t="s">
        <v>727</v>
      </c>
      <c r="B341">
        <v>90000000</v>
      </c>
      <c r="C341">
        <v>58229120</v>
      </c>
      <c r="D341">
        <f>Table2[[#This Row],[gross]]-Table2[[#This Row],[budget]]</f>
        <v>-31770880</v>
      </c>
    </row>
    <row r="342" spans="1:4" x14ac:dyDescent="0.45">
      <c r="A342" t="s">
        <v>729</v>
      </c>
      <c r="B342">
        <v>92000000</v>
      </c>
      <c r="C342">
        <v>125305545</v>
      </c>
      <c r="D342">
        <f>Table2[[#This Row],[gross]]-Table2[[#This Row],[budget]]</f>
        <v>33305545</v>
      </c>
    </row>
    <row r="343" spans="1:4" x14ac:dyDescent="0.45">
      <c r="A343" t="s">
        <v>731</v>
      </c>
      <c r="B343">
        <v>90000000</v>
      </c>
      <c r="C343">
        <v>132373442</v>
      </c>
      <c r="D343">
        <f>Table2[[#This Row],[gross]]-Table2[[#This Row],[budget]]</f>
        <v>42373442</v>
      </c>
    </row>
    <row r="344" spans="1:4" x14ac:dyDescent="0.45">
      <c r="A344" t="s">
        <v>734</v>
      </c>
      <c r="B344">
        <v>90000000</v>
      </c>
      <c r="C344">
        <v>120618403</v>
      </c>
      <c r="D344">
        <f>Table2[[#This Row],[gross]]-Table2[[#This Row],[budget]]</f>
        <v>30618403</v>
      </c>
    </row>
    <row r="345" spans="1:4" x14ac:dyDescent="0.45">
      <c r="A345" t="s">
        <v>736</v>
      </c>
      <c r="B345">
        <v>92000000</v>
      </c>
      <c r="C345">
        <v>110416702</v>
      </c>
      <c r="D345">
        <f>Table2[[#This Row],[gross]]-Table2[[#This Row],[budget]]</f>
        <v>18416702</v>
      </c>
    </row>
    <row r="346" spans="1:4" x14ac:dyDescent="0.45">
      <c r="A346" t="s">
        <v>738</v>
      </c>
      <c r="B346">
        <v>90000000</v>
      </c>
      <c r="C346">
        <v>102515793</v>
      </c>
      <c r="D346">
        <f>Table2[[#This Row],[gross]]-Table2[[#This Row],[budget]]</f>
        <v>12515793</v>
      </c>
    </row>
    <row r="347" spans="1:4" x14ac:dyDescent="0.45">
      <c r="A347" t="s">
        <v>739</v>
      </c>
      <c r="B347">
        <v>90000000</v>
      </c>
      <c r="C347">
        <v>100012500</v>
      </c>
      <c r="D347">
        <f>Table2[[#This Row],[gross]]-Table2[[#This Row],[budget]]</f>
        <v>10012500</v>
      </c>
    </row>
    <row r="348" spans="1:4" x14ac:dyDescent="0.45">
      <c r="A348" t="s">
        <v>740</v>
      </c>
      <c r="B348">
        <v>90000000</v>
      </c>
      <c r="C348">
        <v>209019489</v>
      </c>
      <c r="D348">
        <f>Table2[[#This Row],[gross]]-Table2[[#This Row],[budget]]</f>
        <v>119019489</v>
      </c>
    </row>
    <row r="349" spans="1:4" x14ac:dyDescent="0.45">
      <c r="A349" t="s">
        <v>744</v>
      </c>
      <c r="B349">
        <v>120000000</v>
      </c>
      <c r="C349">
        <v>84037039</v>
      </c>
      <c r="D349">
        <f>Table2[[#This Row],[gross]]-Table2[[#This Row],[budget]]</f>
        <v>-35962961</v>
      </c>
    </row>
    <row r="350" spans="1:4" x14ac:dyDescent="0.45">
      <c r="A350" t="s">
        <v>747</v>
      </c>
      <c r="B350">
        <v>90000000</v>
      </c>
      <c r="C350">
        <v>85884815</v>
      </c>
      <c r="D350">
        <f>Table2[[#This Row],[gross]]-Table2[[#This Row],[budget]]</f>
        <v>-4115185</v>
      </c>
    </row>
    <row r="351" spans="1:4" x14ac:dyDescent="0.45">
      <c r="A351" t="s">
        <v>749</v>
      </c>
      <c r="B351">
        <v>75000000</v>
      </c>
      <c r="C351">
        <v>83077470</v>
      </c>
      <c r="D351">
        <f>Table2[[#This Row],[gross]]-Table2[[#This Row],[budget]]</f>
        <v>8077470</v>
      </c>
    </row>
    <row r="352" spans="1:4" x14ac:dyDescent="0.45">
      <c r="A352" t="s">
        <v>751</v>
      </c>
      <c r="B352">
        <v>90000000</v>
      </c>
      <c r="C352">
        <v>100018837</v>
      </c>
      <c r="D352">
        <f>Table2[[#This Row],[gross]]-Table2[[#This Row],[budget]]</f>
        <v>10018837</v>
      </c>
    </row>
    <row r="353" spans="1:4" x14ac:dyDescent="0.45">
      <c r="A353" t="s">
        <v>753</v>
      </c>
      <c r="B353">
        <v>88000000</v>
      </c>
      <c r="C353">
        <v>78747585</v>
      </c>
      <c r="D353">
        <f>Table2[[#This Row],[gross]]-Table2[[#This Row],[budget]]</f>
        <v>-9252415</v>
      </c>
    </row>
    <row r="354" spans="1:4" x14ac:dyDescent="0.45">
      <c r="A354" t="s">
        <v>754</v>
      </c>
      <c r="B354">
        <v>100000000</v>
      </c>
      <c r="C354">
        <v>78616689</v>
      </c>
      <c r="D354">
        <f>Table2[[#This Row],[gross]]-Table2[[#This Row],[budget]]</f>
        <v>-21383311</v>
      </c>
    </row>
    <row r="355" spans="1:4" x14ac:dyDescent="0.45">
      <c r="A355" t="s">
        <v>756</v>
      </c>
      <c r="B355">
        <v>90000000</v>
      </c>
      <c r="C355">
        <v>75817994</v>
      </c>
      <c r="D355">
        <f>Table2[[#This Row],[gross]]-Table2[[#This Row],[budget]]</f>
        <v>-14182006</v>
      </c>
    </row>
    <row r="356" spans="1:4" x14ac:dyDescent="0.45">
      <c r="A356" t="s">
        <v>758</v>
      </c>
      <c r="B356">
        <v>90000000</v>
      </c>
      <c r="C356">
        <v>100853835</v>
      </c>
      <c r="D356">
        <f>Table2[[#This Row],[gross]]-Table2[[#This Row],[budget]]</f>
        <v>10853835</v>
      </c>
    </row>
    <row r="357" spans="1:4" x14ac:dyDescent="0.45">
      <c r="A357" t="s">
        <v>760</v>
      </c>
      <c r="B357">
        <v>95000000</v>
      </c>
      <c r="C357">
        <v>73209340</v>
      </c>
      <c r="D357">
        <f>Table2[[#This Row],[gross]]-Table2[[#This Row],[budget]]</f>
        <v>-21790660</v>
      </c>
    </row>
    <row r="358" spans="1:4" x14ac:dyDescent="0.45">
      <c r="A358" t="s">
        <v>763</v>
      </c>
      <c r="B358">
        <v>80000000</v>
      </c>
      <c r="C358">
        <v>72515360</v>
      </c>
      <c r="D358">
        <f>Table2[[#This Row],[gross]]-Table2[[#This Row],[budget]]</f>
        <v>-7484640</v>
      </c>
    </row>
    <row r="359" spans="1:4" x14ac:dyDescent="0.45">
      <c r="A359" t="s">
        <v>766</v>
      </c>
      <c r="B359">
        <v>90000000</v>
      </c>
      <c r="C359">
        <v>68558662</v>
      </c>
      <c r="D359">
        <f>Table2[[#This Row],[gross]]-Table2[[#This Row],[budget]]</f>
        <v>-21441338</v>
      </c>
    </row>
    <row r="360" spans="1:4" x14ac:dyDescent="0.45">
      <c r="A360" t="s">
        <v>767</v>
      </c>
      <c r="B360">
        <v>95000000</v>
      </c>
      <c r="C360">
        <v>65653758</v>
      </c>
      <c r="D360">
        <f>Table2[[#This Row],[gross]]-Table2[[#This Row],[budget]]</f>
        <v>-29346242</v>
      </c>
    </row>
    <row r="361" spans="1:4" x14ac:dyDescent="0.45">
      <c r="A361" t="s">
        <v>769</v>
      </c>
      <c r="B361">
        <v>90000000</v>
      </c>
      <c r="C361">
        <v>64685359</v>
      </c>
      <c r="D361">
        <f>Table2[[#This Row],[gross]]-Table2[[#This Row],[budget]]</f>
        <v>-25314641</v>
      </c>
    </row>
    <row r="362" spans="1:4" x14ac:dyDescent="0.45">
      <c r="A362" t="s">
        <v>770</v>
      </c>
      <c r="B362">
        <v>68000000</v>
      </c>
      <c r="C362">
        <v>61355436</v>
      </c>
      <c r="D362">
        <f>Table2[[#This Row],[gross]]-Table2[[#This Row],[budget]]</f>
        <v>-6644564</v>
      </c>
    </row>
    <row r="363" spans="1:4" x14ac:dyDescent="0.45">
      <c r="A363" t="s">
        <v>771</v>
      </c>
      <c r="B363">
        <v>92000000</v>
      </c>
      <c r="C363">
        <v>26871</v>
      </c>
      <c r="D363">
        <f>Table2[[#This Row],[gross]]-Table2[[#This Row],[budget]]</f>
        <v>-91973129</v>
      </c>
    </row>
    <row r="364" spans="1:4" x14ac:dyDescent="0.45">
      <c r="A364" t="s">
        <v>773</v>
      </c>
      <c r="B364">
        <v>90000000</v>
      </c>
      <c r="C364">
        <v>60874615</v>
      </c>
      <c r="D364">
        <f>Table2[[#This Row],[gross]]-Table2[[#This Row],[budget]]</f>
        <v>-29125385</v>
      </c>
    </row>
    <row r="365" spans="1:4" x14ac:dyDescent="0.45">
      <c r="A365" t="s">
        <v>774</v>
      </c>
      <c r="B365">
        <v>90000000</v>
      </c>
      <c r="C365">
        <v>143618384</v>
      </c>
      <c r="D365">
        <f>Table2[[#This Row],[gross]]-Table2[[#This Row],[budget]]</f>
        <v>53618384</v>
      </c>
    </row>
    <row r="366" spans="1:4" x14ac:dyDescent="0.45">
      <c r="A366" t="s">
        <v>776</v>
      </c>
      <c r="B366">
        <v>100000000</v>
      </c>
      <c r="C366">
        <v>58220776</v>
      </c>
      <c r="D366">
        <f>Table2[[#This Row],[gross]]-Table2[[#This Row],[budget]]</f>
        <v>-41779224</v>
      </c>
    </row>
    <row r="367" spans="1:4" x14ac:dyDescent="0.45">
      <c r="A367" t="s">
        <v>778</v>
      </c>
      <c r="B367">
        <v>90000000</v>
      </c>
      <c r="C367">
        <v>47474112</v>
      </c>
      <c r="D367">
        <f>Table2[[#This Row],[gross]]-Table2[[#This Row],[budget]]</f>
        <v>-42525888</v>
      </c>
    </row>
    <row r="368" spans="1:4" x14ac:dyDescent="0.45">
      <c r="A368" t="s">
        <v>780</v>
      </c>
      <c r="B368">
        <v>86000000</v>
      </c>
      <c r="C368">
        <v>42877165</v>
      </c>
      <c r="D368">
        <f>Table2[[#This Row],[gross]]-Table2[[#This Row],[budget]]</f>
        <v>-43122835</v>
      </c>
    </row>
    <row r="369" spans="1:4" x14ac:dyDescent="0.45">
      <c r="A369" t="s">
        <v>782</v>
      </c>
      <c r="B369">
        <v>100000000</v>
      </c>
      <c r="C369">
        <v>35168677</v>
      </c>
      <c r="D369">
        <f>Table2[[#This Row],[gross]]-Table2[[#This Row],[budget]]</f>
        <v>-64831323</v>
      </c>
    </row>
    <row r="370" spans="1:4" x14ac:dyDescent="0.45">
      <c r="A370" t="s">
        <v>784</v>
      </c>
      <c r="B370">
        <v>20000000</v>
      </c>
      <c r="C370">
        <v>37567440</v>
      </c>
      <c r="D370">
        <f>Table2[[#This Row],[gross]]-Table2[[#This Row],[budget]]</f>
        <v>17567440</v>
      </c>
    </row>
    <row r="371" spans="1:4" x14ac:dyDescent="0.45">
      <c r="A371" t="s">
        <v>785</v>
      </c>
      <c r="B371">
        <v>88000000</v>
      </c>
      <c r="C371">
        <v>61644321</v>
      </c>
      <c r="D371">
        <f>Table2[[#This Row],[gross]]-Table2[[#This Row],[budget]]</f>
        <v>-26355679</v>
      </c>
    </row>
    <row r="372" spans="1:4" x14ac:dyDescent="0.45">
      <c r="A372" t="s">
        <v>788</v>
      </c>
      <c r="B372">
        <v>90000000</v>
      </c>
      <c r="C372">
        <v>190562</v>
      </c>
      <c r="D372">
        <f>Table2[[#This Row],[gross]]-Table2[[#This Row],[budget]]</f>
        <v>-89809438</v>
      </c>
    </row>
    <row r="373" spans="1:4" x14ac:dyDescent="0.45">
      <c r="A373" t="s">
        <v>792</v>
      </c>
      <c r="B373">
        <v>87000000</v>
      </c>
      <c r="C373">
        <v>120147445</v>
      </c>
      <c r="D373">
        <f>Table2[[#This Row],[gross]]-Table2[[#This Row],[budget]]</f>
        <v>33147445</v>
      </c>
    </row>
    <row r="374" spans="1:4" x14ac:dyDescent="0.45">
      <c r="A374" t="s">
        <v>793</v>
      </c>
      <c r="B374">
        <v>92000000</v>
      </c>
      <c r="C374">
        <v>241688385</v>
      </c>
      <c r="D374">
        <f>Table2[[#This Row],[gross]]-Table2[[#This Row],[budget]]</f>
        <v>149688385</v>
      </c>
    </row>
    <row r="375" spans="1:4" x14ac:dyDescent="0.45">
      <c r="A375" t="s">
        <v>795</v>
      </c>
      <c r="B375">
        <v>90000000</v>
      </c>
      <c r="C375">
        <v>233630478</v>
      </c>
      <c r="D375">
        <f>Table2[[#This Row],[gross]]-Table2[[#This Row],[budget]]</f>
        <v>143630478</v>
      </c>
    </row>
    <row r="376" spans="1:4" x14ac:dyDescent="0.45">
      <c r="A376" t="s">
        <v>797</v>
      </c>
      <c r="B376">
        <v>100000000</v>
      </c>
      <c r="C376">
        <v>197992827</v>
      </c>
      <c r="D376">
        <f>Table2[[#This Row],[gross]]-Table2[[#This Row],[budget]]</f>
        <v>97992827</v>
      </c>
    </row>
    <row r="377" spans="1:4" x14ac:dyDescent="0.45">
      <c r="A377" t="s">
        <v>798</v>
      </c>
      <c r="B377">
        <v>75000000</v>
      </c>
      <c r="C377">
        <v>176049130</v>
      </c>
      <c r="D377">
        <f>Table2[[#This Row],[gross]]-Table2[[#This Row],[budget]]</f>
        <v>101049130</v>
      </c>
    </row>
    <row r="378" spans="1:4" x14ac:dyDescent="0.45">
      <c r="A378" t="s">
        <v>799</v>
      </c>
      <c r="B378">
        <v>85000000</v>
      </c>
      <c r="C378">
        <v>172620724</v>
      </c>
      <c r="D378">
        <f>Table2[[#This Row],[gross]]-Table2[[#This Row],[budget]]</f>
        <v>87620724</v>
      </c>
    </row>
    <row r="379" spans="1:4" x14ac:dyDescent="0.45">
      <c r="A379" t="s">
        <v>800</v>
      </c>
      <c r="B379">
        <v>85000000</v>
      </c>
      <c r="C379">
        <v>183405771</v>
      </c>
      <c r="D379">
        <f>Table2[[#This Row],[gross]]-Table2[[#This Row],[budget]]</f>
        <v>98405771</v>
      </c>
    </row>
    <row r="380" spans="1:4" x14ac:dyDescent="0.45">
      <c r="A380" t="s">
        <v>802</v>
      </c>
      <c r="B380">
        <v>75000000</v>
      </c>
      <c r="C380">
        <v>20315324</v>
      </c>
      <c r="D380">
        <f>Table2[[#This Row],[gross]]-Table2[[#This Row],[budget]]</f>
        <v>-54684676</v>
      </c>
    </row>
    <row r="381" spans="1:4" x14ac:dyDescent="0.45">
      <c r="A381" t="s">
        <v>804</v>
      </c>
      <c r="B381">
        <v>85000000</v>
      </c>
      <c r="C381">
        <v>148313048</v>
      </c>
      <c r="D381">
        <f>Table2[[#This Row],[gross]]-Table2[[#This Row],[budget]]</f>
        <v>63313048</v>
      </c>
    </row>
    <row r="382" spans="1:4" x14ac:dyDescent="0.45">
      <c r="A382" t="s">
        <v>807</v>
      </c>
      <c r="B382">
        <v>85000000</v>
      </c>
      <c r="C382">
        <v>127706877</v>
      </c>
      <c r="D382">
        <f>Table2[[#This Row],[gross]]-Table2[[#This Row],[budget]]</f>
        <v>42706877</v>
      </c>
    </row>
    <row r="383" spans="1:4" x14ac:dyDescent="0.45">
      <c r="A383" t="s">
        <v>809</v>
      </c>
      <c r="B383">
        <v>85000000</v>
      </c>
      <c r="C383">
        <v>126149655</v>
      </c>
      <c r="D383">
        <f>Table2[[#This Row],[gross]]-Table2[[#This Row],[budget]]</f>
        <v>41149655</v>
      </c>
    </row>
    <row r="384" spans="1:4" x14ac:dyDescent="0.45">
      <c r="A384" t="s">
        <v>811</v>
      </c>
      <c r="B384">
        <v>85000000</v>
      </c>
      <c r="C384">
        <v>66941559</v>
      </c>
      <c r="D384">
        <f>Table2[[#This Row],[gross]]-Table2[[#This Row],[budget]]</f>
        <v>-18058441</v>
      </c>
    </row>
    <row r="385" spans="1:4" x14ac:dyDescent="0.45">
      <c r="A385" t="s">
        <v>812</v>
      </c>
      <c r="B385">
        <v>75000000</v>
      </c>
      <c r="C385">
        <v>78009155</v>
      </c>
      <c r="D385">
        <f>Table2[[#This Row],[gross]]-Table2[[#This Row],[budget]]</f>
        <v>3009155</v>
      </c>
    </row>
    <row r="386" spans="1:4" x14ac:dyDescent="0.45">
      <c r="A386" t="s">
        <v>814</v>
      </c>
      <c r="B386">
        <v>85000000</v>
      </c>
      <c r="C386">
        <v>63224849</v>
      </c>
      <c r="D386">
        <f>Table2[[#This Row],[gross]]-Table2[[#This Row],[budget]]</f>
        <v>-21775151</v>
      </c>
    </row>
    <row r="387" spans="1:4" x14ac:dyDescent="0.45">
      <c r="A387" t="s">
        <v>815</v>
      </c>
      <c r="B387">
        <v>90000000</v>
      </c>
      <c r="C387">
        <v>111544445</v>
      </c>
      <c r="D387">
        <f>Table2[[#This Row],[gross]]-Table2[[#This Row],[budget]]</f>
        <v>21544445</v>
      </c>
    </row>
    <row r="388" spans="1:4" x14ac:dyDescent="0.45">
      <c r="A388" t="s">
        <v>816</v>
      </c>
      <c r="B388">
        <v>85000000</v>
      </c>
      <c r="C388">
        <v>112703470</v>
      </c>
      <c r="D388">
        <f>Table2[[#This Row],[gross]]-Table2[[#This Row],[budget]]</f>
        <v>27703470</v>
      </c>
    </row>
    <row r="389" spans="1:4" x14ac:dyDescent="0.45">
      <c r="A389" t="s">
        <v>817</v>
      </c>
      <c r="B389">
        <v>85000000</v>
      </c>
      <c r="C389">
        <v>117144465</v>
      </c>
      <c r="D389">
        <f>Table2[[#This Row],[gross]]-Table2[[#This Row],[budget]]</f>
        <v>32144465</v>
      </c>
    </row>
    <row r="390" spans="1:4" x14ac:dyDescent="0.45">
      <c r="A390" t="s">
        <v>819</v>
      </c>
      <c r="B390">
        <v>85000000</v>
      </c>
      <c r="C390">
        <v>84303558</v>
      </c>
      <c r="D390">
        <f>Table2[[#This Row],[gross]]-Table2[[#This Row],[budget]]</f>
        <v>-696442</v>
      </c>
    </row>
    <row r="391" spans="1:4" x14ac:dyDescent="0.45">
      <c r="A391" t="s">
        <v>821</v>
      </c>
      <c r="B391">
        <v>85000000</v>
      </c>
      <c r="C391">
        <v>150832203</v>
      </c>
      <c r="D391">
        <f>Table2[[#This Row],[gross]]-Table2[[#This Row],[budget]]</f>
        <v>65832203</v>
      </c>
    </row>
    <row r="392" spans="1:4" x14ac:dyDescent="0.45">
      <c r="A392" t="s">
        <v>823</v>
      </c>
      <c r="B392">
        <v>68000000</v>
      </c>
      <c r="C392">
        <v>51396781</v>
      </c>
      <c r="D392">
        <f>Table2[[#This Row],[gross]]-Table2[[#This Row],[budget]]</f>
        <v>-16603219</v>
      </c>
    </row>
    <row r="393" spans="1:4" x14ac:dyDescent="0.45">
      <c r="A393" t="s">
        <v>824</v>
      </c>
      <c r="B393">
        <v>85000000</v>
      </c>
      <c r="C393">
        <v>47592825</v>
      </c>
      <c r="D393">
        <f>Table2[[#This Row],[gross]]-Table2[[#This Row],[budget]]</f>
        <v>-37407175</v>
      </c>
    </row>
    <row r="394" spans="1:4" x14ac:dyDescent="0.45">
      <c r="A394" t="s">
        <v>826</v>
      </c>
      <c r="B394">
        <v>70000000</v>
      </c>
      <c r="C394">
        <v>50016394</v>
      </c>
      <c r="D394">
        <f>Table2[[#This Row],[gross]]-Table2[[#This Row],[budget]]</f>
        <v>-19983606</v>
      </c>
    </row>
    <row r="395" spans="1:4" x14ac:dyDescent="0.45">
      <c r="A395" t="s">
        <v>827</v>
      </c>
      <c r="B395">
        <v>85000000</v>
      </c>
      <c r="C395">
        <v>57010853</v>
      </c>
      <c r="D395">
        <f>Table2[[#This Row],[gross]]-Table2[[#This Row],[budget]]</f>
        <v>-27989147</v>
      </c>
    </row>
    <row r="396" spans="1:4" x14ac:dyDescent="0.45">
      <c r="A396" t="s">
        <v>828</v>
      </c>
      <c r="B396">
        <v>85000000</v>
      </c>
      <c r="C396">
        <v>62494975</v>
      </c>
      <c r="D396">
        <f>Table2[[#This Row],[gross]]-Table2[[#This Row],[budget]]</f>
        <v>-22505025</v>
      </c>
    </row>
    <row r="397" spans="1:4" x14ac:dyDescent="0.45">
      <c r="A397" t="s">
        <v>830</v>
      </c>
      <c r="B397">
        <v>100000000</v>
      </c>
      <c r="C397">
        <v>46440491</v>
      </c>
      <c r="D397">
        <f>Table2[[#This Row],[gross]]-Table2[[#This Row],[budget]]</f>
        <v>-53559509</v>
      </c>
    </row>
    <row r="398" spans="1:4" x14ac:dyDescent="0.45">
      <c r="A398" t="s">
        <v>832</v>
      </c>
      <c r="B398">
        <v>90000000</v>
      </c>
      <c r="C398">
        <v>44606335</v>
      </c>
      <c r="D398">
        <f>Table2[[#This Row],[gross]]-Table2[[#This Row],[budget]]</f>
        <v>-45393665</v>
      </c>
    </row>
    <row r="399" spans="1:4" x14ac:dyDescent="0.45">
      <c r="A399" t="s">
        <v>834</v>
      </c>
      <c r="B399">
        <v>85000000</v>
      </c>
      <c r="C399">
        <v>40048332</v>
      </c>
      <c r="D399">
        <f>Table2[[#This Row],[gross]]-Table2[[#This Row],[budget]]</f>
        <v>-44951668</v>
      </c>
    </row>
    <row r="400" spans="1:4" x14ac:dyDescent="0.45">
      <c r="A400" t="s">
        <v>838</v>
      </c>
      <c r="B400">
        <v>85000000</v>
      </c>
      <c r="C400">
        <v>64933670</v>
      </c>
      <c r="D400">
        <f>Table2[[#This Row],[gross]]-Table2[[#This Row],[budget]]</f>
        <v>-20066330</v>
      </c>
    </row>
    <row r="401" spans="1:4" x14ac:dyDescent="0.45">
      <c r="A401" t="s">
        <v>841</v>
      </c>
      <c r="B401">
        <v>60000000</v>
      </c>
      <c r="C401">
        <v>31494270</v>
      </c>
      <c r="D401">
        <f>Table2[[#This Row],[gross]]-Table2[[#This Row],[budget]]</f>
        <v>-28505730</v>
      </c>
    </row>
    <row r="402" spans="1:4" x14ac:dyDescent="0.45">
      <c r="A402" t="s">
        <v>843</v>
      </c>
      <c r="B402">
        <v>60000000</v>
      </c>
      <c r="C402">
        <v>31111260</v>
      </c>
      <c r="D402">
        <f>Table2[[#This Row],[gross]]-Table2[[#This Row],[budget]]</f>
        <v>-28888740</v>
      </c>
    </row>
    <row r="403" spans="1:4" x14ac:dyDescent="0.45">
      <c r="A403" t="s">
        <v>846</v>
      </c>
      <c r="B403">
        <v>65000000</v>
      </c>
      <c r="C403">
        <v>123307945</v>
      </c>
      <c r="D403">
        <f>Table2[[#This Row],[gross]]-Table2[[#This Row],[budget]]</f>
        <v>58307945</v>
      </c>
    </row>
    <row r="404" spans="1:4" x14ac:dyDescent="0.45">
      <c r="A404" t="s">
        <v>848</v>
      </c>
      <c r="B404">
        <v>84000000</v>
      </c>
      <c r="C404">
        <v>153288182</v>
      </c>
      <c r="D404">
        <f>Table2[[#This Row],[gross]]-Table2[[#This Row],[budget]]</f>
        <v>69288182</v>
      </c>
    </row>
    <row r="405" spans="1:4" x14ac:dyDescent="0.45">
      <c r="A405" t="s">
        <v>850</v>
      </c>
      <c r="B405">
        <v>35000000</v>
      </c>
      <c r="C405">
        <v>13401683</v>
      </c>
      <c r="D405">
        <f>Table2[[#This Row],[gross]]-Table2[[#This Row],[budget]]</f>
        <v>-21598317</v>
      </c>
    </row>
    <row r="406" spans="1:4" x14ac:dyDescent="0.45">
      <c r="A406" t="s">
        <v>852</v>
      </c>
      <c r="B406">
        <v>70000000</v>
      </c>
      <c r="C406">
        <v>137340146</v>
      </c>
      <c r="D406">
        <f>Table2[[#This Row],[gross]]-Table2[[#This Row],[budget]]</f>
        <v>67340146</v>
      </c>
    </row>
    <row r="407" spans="1:4" x14ac:dyDescent="0.45">
      <c r="A407" t="s">
        <v>855</v>
      </c>
      <c r="B407">
        <v>85000000</v>
      </c>
      <c r="C407">
        <v>43575716</v>
      </c>
      <c r="D407">
        <f>Table2[[#This Row],[gross]]-Table2[[#This Row],[budget]]</f>
        <v>-41424284</v>
      </c>
    </row>
    <row r="408" spans="1:4" x14ac:dyDescent="0.45">
      <c r="A408" t="s">
        <v>856</v>
      </c>
      <c r="B408">
        <v>85000000</v>
      </c>
      <c r="C408">
        <v>80170146</v>
      </c>
      <c r="D408">
        <f>Table2[[#This Row],[gross]]-Table2[[#This Row],[budget]]</f>
        <v>-4829854</v>
      </c>
    </row>
    <row r="409" spans="1:4" x14ac:dyDescent="0.45">
      <c r="A409" t="s">
        <v>859</v>
      </c>
      <c r="B409">
        <v>85000000</v>
      </c>
      <c r="C409">
        <v>75754670</v>
      </c>
      <c r="D409">
        <f>Table2[[#This Row],[gross]]-Table2[[#This Row],[budget]]</f>
        <v>-9245330</v>
      </c>
    </row>
    <row r="410" spans="1:4" x14ac:dyDescent="0.45">
      <c r="A410" t="s">
        <v>861</v>
      </c>
      <c r="B410">
        <v>65000000</v>
      </c>
      <c r="C410">
        <v>33048353</v>
      </c>
      <c r="D410">
        <f>Table2[[#This Row],[gross]]-Table2[[#This Row],[budget]]</f>
        <v>-31951647</v>
      </c>
    </row>
    <row r="411" spans="1:4" x14ac:dyDescent="0.45">
      <c r="A411" t="s">
        <v>862</v>
      </c>
      <c r="B411">
        <v>82000000</v>
      </c>
      <c r="C411">
        <v>34543701</v>
      </c>
      <c r="D411">
        <f>Table2[[#This Row],[gross]]-Table2[[#This Row],[budget]]</f>
        <v>-47456299</v>
      </c>
    </row>
    <row r="412" spans="1:4" x14ac:dyDescent="0.45">
      <c r="A412" t="s">
        <v>864</v>
      </c>
      <c r="B412">
        <v>81000000</v>
      </c>
      <c r="C412">
        <v>242589580</v>
      </c>
      <c r="D412">
        <f>Table2[[#This Row],[gross]]-Table2[[#This Row],[budget]]</f>
        <v>161589580</v>
      </c>
    </row>
    <row r="413" spans="1:4" x14ac:dyDescent="0.45">
      <c r="A413" t="s">
        <v>865</v>
      </c>
      <c r="B413">
        <v>80000000</v>
      </c>
      <c r="C413">
        <v>102981571</v>
      </c>
      <c r="D413">
        <f>Table2[[#This Row],[gross]]-Table2[[#This Row],[budget]]</f>
        <v>22981571</v>
      </c>
    </row>
    <row r="414" spans="1:4" x14ac:dyDescent="0.45">
      <c r="A414" t="s">
        <v>866</v>
      </c>
      <c r="B414">
        <v>80000000</v>
      </c>
      <c r="C414">
        <v>180965237</v>
      </c>
      <c r="D414">
        <f>Table2[[#This Row],[gross]]-Table2[[#This Row],[budget]]</f>
        <v>100965237</v>
      </c>
    </row>
    <row r="415" spans="1:4" x14ac:dyDescent="0.45">
      <c r="A415" t="s">
        <v>867</v>
      </c>
      <c r="B415">
        <v>78000000</v>
      </c>
      <c r="C415">
        <v>407999255</v>
      </c>
      <c r="D415">
        <f>Table2[[#This Row],[gross]]-Table2[[#This Row],[budget]]</f>
        <v>329999255</v>
      </c>
    </row>
    <row r="416" spans="1:4" x14ac:dyDescent="0.45">
      <c r="A416" t="s">
        <v>869</v>
      </c>
      <c r="B416">
        <v>80000000</v>
      </c>
      <c r="C416">
        <v>254455986</v>
      </c>
      <c r="D416">
        <f>Table2[[#This Row],[gross]]-Table2[[#This Row],[budget]]</f>
        <v>174455986</v>
      </c>
    </row>
    <row r="417" spans="1:4" x14ac:dyDescent="0.45">
      <c r="A417" t="s">
        <v>870</v>
      </c>
      <c r="B417">
        <v>80000000</v>
      </c>
      <c r="C417">
        <v>162831698</v>
      </c>
      <c r="D417">
        <f>Table2[[#This Row],[gross]]-Table2[[#This Row],[budget]]</f>
        <v>82831698</v>
      </c>
    </row>
    <row r="418" spans="1:4" x14ac:dyDescent="0.45">
      <c r="A418" t="s">
        <v>871</v>
      </c>
      <c r="B418">
        <v>80000000</v>
      </c>
      <c r="C418">
        <v>155019340</v>
      </c>
      <c r="D418">
        <f>Table2[[#This Row],[gross]]-Table2[[#This Row],[budget]]</f>
        <v>75019340</v>
      </c>
    </row>
    <row r="419" spans="1:4" x14ac:dyDescent="0.45">
      <c r="A419" t="s">
        <v>873</v>
      </c>
      <c r="B419">
        <v>80000000</v>
      </c>
      <c r="C419">
        <v>145771527</v>
      </c>
      <c r="D419">
        <f>Table2[[#This Row],[gross]]-Table2[[#This Row],[budget]]</f>
        <v>65771527</v>
      </c>
    </row>
    <row r="420" spans="1:4" x14ac:dyDescent="0.45">
      <c r="A420" t="s">
        <v>877</v>
      </c>
      <c r="B420">
        <v>75000000</v>
      </c>
      <c r="C420">
        <v>140459099</v>
      </c>
      <c r="D420">
        <f>Table2[[#This Row],[gross]]-Table2[[#This Row],[budget]]</f>
        <v>65459099</v>
      </c>
    </row>
    <row r="421" spans="1:4" x14ac:dyDescent="0.45">
      <c r="A421" t="s">
        <v>878</v>
      </c>
      <c r="B421">
        <v>84000000</v>
      </c>
      <c r="C421">
        <v>53215979</v>
      </c>
      <c r="D421">
        <f>Table2[[#This Row],[gross]]-Table2[[#This Row],[budget]]</f>
        <v>-30784021</v>
      </c>
    </row>
    <row r="422" spans="1:4" x14ac:dyDescent="0.45">
      <c r="A422" t="s">
        <v>880</v>
      </c>
      <c r="B422">
        <v>82000000</v>
      </c>
      <c r="C422">
        <v>158115031</v>
      </c>
      <c r="D422">
        <f>Table2[[#This Row],[gross]]-Table2[[#This Row],[budget]]</f>
        <v>76115031</v>
      </c>
    </row>
    <row r="423" spans="1:4" x14ac:dyDescent="0.45">
      <c r="A423" t="s">
        <v>881</v>
      </c>
      <c r="B423">
        <v>75000000</v>
      </c>
      <c r="C423">
        <v>133103929</v>
      </c>
      <c r="D423">
        <f>Table2[[#This Row],[gross]]-Table2[[#This Row],[budget]]</f>
        <v>58103929</v>
      </c>
    </row>
    <row r="424" spans="1:4" x14ac:dyDescent="0.45">
      <c r="A424" t="s">
        <v>882</v>
      </c>
      <c r="B424">
        <v>80000000</v>
      </c>
      <c r="C424">
        <v>133668525</v>
      </c>
      <c r="D424">
        <f>Table2[[#This Row],[gross]]-Table2[[#This Row],[budget]]</f>
        <v>53668525</v>
      </c>
    </row>
    <row r="425" spans="1:4" x14ac:dyDescent="0.45">
      <c r="A425" t="s">
        <v>883</v>
      </c>
      <c r="B425">
        <v>80000000</v>
      </c>
      <c r="C425">
        <v>130313314</v>
      </c>
      <c r="D425">
        <f>Table2[[#This Row],[gross]]-Table2[[#This Row],[budget]]</f>
        <v>50313314</v>
      </c>
    </row>
    <row r="426" spans="1:4" x14ac:dyDescent="0.45">
      <c r="A426" t="s">
        <v>884</v>
      </c>
      <c r="B426">
        <v>80000000</v>
      </c>
      <c r="C426">
        <v>124590960</v>
      </c>
      <c r="D426">
        <f>Table2[[#This Row],[gross]]-Table2[[#This Row],[budget]]</f>
        <v>44590960</v>
      </c>
    </row>
    <row r="427" spans="1:4" x14ac:dyDescent="0.45">
      <c r="A427" t="s">
        <v>886</v>
      </c>
      <c r="B427">
        <v>80000000</v>
      </c>
      <c r="C427">
        <v>127968405</v>
      </c>
      <c r="D427">
        <f>Table2[[#This Row],[gross]]-Table2[[#This Row],[budget]]</f>
        <v>47968405</v>
      </c>
    </row>
    <row r="428" spans="1:4" x14ac:dyDescent="0.45">
      <c r="A428" t="s">
        <v>888</v>
      </c>
      <c r="B428">
        <v>80000000</v>
      </c>
      <c r="C428">
        <v>120136047</v>
      </c>
      <c r="D428">
        <f>Table2[[#This Row],[gross]]-Table2[[#This Row],[budget]]</f>
        <v>40136047</v>
      </c>
    </row>
    <row r="429" spans="1:4" x14ac:dyDescent="0.45">
      <c r="A429" t="s">
        <v>889</v>
      </c>
      <c r="B429">
        <v>75000000</v>
      </c>
      <c r="C429">
        <v>128200012</v>
      </c>
      <c r="D429">
        <f>Table2[[#This Row],[gross]]-Table2[[#This Row],[budget]]</f>
        <v>53200012</v>
      </c>
    </row>
    <row r="430" spans="1:4" x14ac:dyDescent="0.45">
      <c r="A430" t="s">
        <v>890</v>
      </c>
      <c r="B430">
        <v>80000000</v>
      </c>
      <c r="C430">
        <v>112225777</v>
      </c>
      <c r="D430">
        <f>Table2[[#This Row],[gross]]-Table2[[#This Row],[budget]]</f>
        <v>32225777</v>
      </c>
    </row>
    <row r="431" spans="1:4" x14ac:dyDescent="0.45">
      <c r="A431" t="s">
        <v>893</v>
      </c>
      <c r="B431">
        <v>80000000</v>
      </c>
      <c r="C431">
        <v>109993847</v>
      </c>
      <c r="D431">
        <f>Table2[[#This Row],[gross]]-Table2[[#This Row],[budget]]</f>
        <v>29993847</v>
      </c>
    </row>
    <row r="432" spans="1:4" x14ac:dyDescent="0.45">
      <c r="A432" t="s">
        <v>894</v>
      </c>
      <c r="B432">
        <v>80000000</v>
      </c>
      <c r="C432">
        <v>104054514</v>
      </c>
      <c r="D432">
        <f>Table2[[#This Row],[gross]]-Table2[[#This Row],[budget]]</f>
        <v>24054514</v>
      </c>
    </row>
    <row r="433" spans="1:4" x14ac:dyDescent="0.45">
      <c r="A433" t="s">
        <v>895</v>
      </c>
      <c r="B433">
        <v>80000000</v>
      </c>
      <c r="C433">
        <v>103028109</v>
      </c>
      <c r="D433">
        <f>Table2[[#This Row],[gross]]-Table2[[#This Row],[budget]]</f>
        <v>23028109</v>
      </c>
    </row>
    <row r="434" spans="1:4" x14ac:dyDescent="0.45">
      <c r="A434" t="s">
        <v>896</v>
      </c>
      <c r="B434">
        <v>75000000</v>
      </c>
      <c r="C434">
        <v>101087161</v>
      </c>
      <c r="D434">
        <f>Table2[[#This Row],[gross]]-Table2[[#This Row],[budget]]</f>
        <v>26087161</v>
      </c>
    </row>
    <row r="435" spans="1:4" x14ac:dyDescent="0.45">
      <c r="A435" t="s">
        <v>898</v>
      </c>
      <c r="B435">
        <v>80000000</v>
      </c>
      <c r="C435">
        <v>101111837</v>
      </c>
      <c r="D435">
        <f>Table2[[#This Row],[gross]]-Table2[[#This Row],[budget]]</f>
        <v>21111837</v>
      </c>
    </row>
    <row r="436" spans="1:4" x14ac:dyDescent="0.45">
      <c r="A436" t="s">
        <v>901</v>
      </c>
      <c r="B436">
        <v>79000000</v>
      </c>
      <c r="C436">
        <v>95632614</v>
      </c>
      <c r="D436">
        <f>Table2[[#This Row],[gross]]-Table2[[#This Row],[budget]]</f>
        <v>16632614</v>
      </c>
    </row>
    <row r="437" spans="1:4" x14ac:dyDescent="0.45">
      <c r="A437" t="s">
        <v>903</v>
      </c>
      <c r="B437">
        <v>80000000</v>
      </c>
      <c r="C437">
        <v>94822707</v>
      </c>
      <c r="D437">
        <f>Table2[[#This Row],[gross]]-Table2[[#This Row],[budget]]</f>
        <v>14822707</v>
      </c>
    </row>
    <row r="438" spans="1:4" x14ac:dyDescent="0.45">
      <c r="A438" t="s">
        <v>906</v>
      </c>
      <c r="B438">
        <v>80000000</v>
      </c>
      <c r="C438">
        <v>92969824</v>
      </c>
      <c r="D438">
        <f>Table2[[#This Row],[gross]]-Table2[[#This Row],[budget]]</f>
        <v>12969824</v>
      </c>
    </row>
    <row r="439" spans="1:4" x14ac:dyDescent="0.45">
      <c r="A439" t="s">
        <v>908</v>
      </c>
      <c r="B439">
        <v>80000000</v>
      </c>
      <c r="C439">
        <v>91188905</v>
      </c>
      <c r="D439">
        <f>Table2[[#This Row],[gross]]-Table2[[#This Row],[budget]]</f>
        <v>11188905</v>
      </c>
    </row>
    <row r="440" spans="1:4" x14ac:dyDescent="0.45">
      <c r="A440" t="s">
        <v>911</v>
      </c>
      <c r="B440">
        <v>80000000</v>
      </c>
      <c r="C440">
        <v>90443603</v>
      </c>
      <c r="D440">
        <f>Table2[[#This Row],[gross]]-Table2[[#This Row],[budget]]</f>
        <v>10443603</v>
      </c>
    </row>
    <row r="441" spans="1:4" x14ac:dyDescent="0.45">
      <c r="A441" t="s">
        <v>913</v>
      </c>
      <c r="B441">
        <v>65000000</v>
      </c>
      <c r="C441">
        <v>82226474</v>
      </c>
      <c r="D441">
        <f>Table2[[#This Row],[gross]]-Table2[[#This Row],[budget]]</f>
        <v>17226474</v>
      </c>
    </row>
    <row r="442" spans="1:4" x14ac:dyDescent="0.45">
      <c r="A442" t="s">
        <v>916</v>
      </c>
      <c r="B442">
        <v>80000000</v>
      </c>
      <c r="C442">
        <v>79363785</v>
      </c>
      <c r="D442">
        <f>Table2[[#This Row],[gross]]-Table2[[#This Row],[budget]]</f>
        <v>-636215</v>
      </c>
    </row>
    <row r="443" spans="1:4" x14ac:dyDescent="0.45">
      <c r="A443" t="s">
        <v>918</v>
      </c>
      <c r="B443">
        <v>75000000</v>
      </c>
      <c r="C443">
        <v>76081498</v>
      </c>
      <c r="D443">
        <f>Table2[[#This Row],[gross]]-Table2[[#This Row],[budget]]</f>
        <v>1081498</v>
      </c>
    </row>
    <row r="444" spans="1:4" x14ac:dyDescent="0.45">
      <c r="A444" t="s">
        <v>919</v>
      </c>
      <c r="B444">
        <v>68000000</v>
      </c>
      <c r="C444">
        <v>85707116</v>
      </c>
      <c r="D444">
        <f>Table2[[#This Row],[gross]]-Table2[[#This Row],[budget]]</f>
        <v>17707116</v>
      </c>
    </row>
    <row r="445" spans="1:4" x14ac:dyDescent="0.45">
      <c r="A445" t="s">
        <v>922</v>
      </c>
      <c r="B445">
        <v>70000000</v>
      </c>
      <c r="C445">
        <v>74329966</v>
      </c>
      <c r="D445">
        <f>Table2[[#This Row],[gross]]-Table2[[#This Row],[budget]]</f>
        <v>4329966</v>
      </c>
    </row>
    <row r="446" spans="1:4" x14ac:dyDescent="0.45">
      <c r="A446" t="s">
        <v>924</v>
      </c>
      <c r="B446">
        <v>80000000</v>
      </c>
      <c r="C446">
        <v>100169068</v>
      </c>
      <c r="D446">
        <f>Table2[[#This Row],[gross]]-Table2[[#This Row],[budget]]</f>
        <v>20169068</v>
      </c>
    </row>
    <row r="447" spans="1:4" x14ac:dyDescent="0.45">
      <c r="A447" t="s">
        <v>927</v>
      </c>
      <c r="B447">
        <v>80000000</v>
      </c>
      <c r="C447">
        <v>73215310</v>
      </c>
      <c r="D447">
        <f>Table2[[#This Row],[gross]]-Table2[[#This Row],[budget]]</f>
        <v>-6784690</v>
      </c>
    </row>
    <row r="448" spans="1:4" x14ac:dyDescent="0.45">
      <c r="A448" t="s">
        <v>929</v>
      </c>
      <c r="B448">
        <v>80000000</v>
      </c>
      <c r="C448">
        <v>80360866</v>
      </c>
      <c r="D448">
        <f>Table2[[#This Row],[gross]]-Table2[[#This Row],[budget]]</f>
        <v>360866</v>
      </c>
    </row>
    <row r="449" spans="1:4" x14ac:dyDescent="0.45">
      <c r="A449" t="s">
        <v>932</v>
      </c>
      <c r="B449">
        <v>80000000</v>
      </c>
      <c r="C449">
        <v>69102910</v>
      </c>
      <c r="D449">
        <f>Table2[[#This Row],[gross]]-Table2[[#This Row],[budget]]</f>
        <v>-10897090</v>
      </c>
    </row>
    <row r="450" spans="1:4" x14ac:dyDescent="0.45">
      <c r="A450" t="s">
        <v>934</v>
      </c>
      <c r="B450">
        <v>80000000</v>
      </c>
      <c r="C450">
        <v>65948711</v>
      </c>
      <c r="D450">
        <f>Table2[[#This Row],[gross]]-Table2[[#This Row],[budget]]</f>
        <v>-14051289</v>
      </c>
    </row>
    <row r="451" spans="1:4" x14ac:dyDescent="0.45">
      <c r="A451" t="s">
        <v>935</v>
      </c>
      <c r="B451">
        <v>80000000</v>
      </c>
      <c r="C451">
        <v>169692572</v>
      </c>
      <c r="D451">
        <f>Table2[[#This Row],[gross]]-Table2[[#This Row],[budget]]</f>
        <v>89692572</v>
      </c>
    </row>
    <row r="452" spans="1:4" x14ac:dyDescent="0.45">
      <c r="A452" t="s">
        <v>938</v>
      </c>
      <c r="B452">
        <v>80000000</v>
      </c>
      <c r="C452">
        <v>60507228</v>
      </c>
      <c r="D452">
        <f>Table2[[#This Row],[gross]]-Table2[[#This Row],[budget]]</f>
        <v>-19492772</v>
      </c>
    </row>
    <row r="453" spans="1:4" x14ac:dyDescent="0.45">
      <c r="A453" t="s">
        <v>939</v>
      </c>
      <c r="B453">
        <v>80000000</v>
      </c>
      <c r="C453">
        <v>56684819</v>
      </c>
      <c r="D453">
        <f>Table2[[#This Row],[gross]]-Table2[[#This Row],[budget]]</f>
        <v>-23315181</v>
      </c>
    </row>
    <row r="454" spans="1:4" x14ac:dyDescent="0.45">
      <c r="A454" t="s">
        <v>941</v>
      </c>
      <c r="B454">
        <v>90000000</v>
      </c>
      <c r="C454">
        <v>50628009</v>
      </c>
      <c r="D454">
        <f>Table2[[#This Row],[gross]]-Table2[[#This Row],[budget]]</f>
        <v>-39371991</v>
      </c>
    </row>
    <row r="455" spans="1:4" x14ac:dyDescent="0.45">
      <c r="A455" t="s">
        <v>942</v>
      </c>
      <c r="B455">
        <v>80000000</v>
      </c>
      <c r="C455">
        <v>69772969</v>
      </c>
      <c r="D455">
        <f>Table2[[#This Row],[gross]]-Table2[[#This Row],[budget]]</f>
        <v>-10227031</v>
      </c>
    </row>
    <row r="456" spans="1:4" x14ac:dyDescent="0.45">
      <c r="A456" t="s">
        <v>943</v>
      </c>
      <c r="B456">
        <v>75000000</v>
      </c>
      <c r="C456">
        <v>45356386</v>
      </c>
      <c r="D456">
        <f>Table2[[#This Row],[gross]]-Table2[[#This Row],[budget]]</f>
        <v>-29643614</v>
      </c>
    </row>
    <row r="457" spans="1:4" x14ac:dyDescent="0.45">
      <c r="A457" t="s">
        <v>946</v>
      </c>
      <c r="B457">
        <v>85000000</v>
      </c>
      <c r="C457">
        <v>55350897</v>
      </c>
      <c r="D457">
        <f>Table2[[#This Row],[gross]]-Table2[[#This Row],[budget]]</f>
        <v>-29649103</v>
      </c>
    </row>
    <row r="458" spans="1:4" x14ac:dyDescent="0.45">
      <c r="A458" t="s">
        <v>949</v>
      </c>
      <c r="B458">
        <v>80000000</v>
      </c>
      <c r="C458">
        <v>39442871</v>
      </c>
      <c r="D458">
        <f>Table2[[#This Row],[gross]]-Table2[[#This Row],[budget]]</f>
        <v>-40557129</v>
      </c>
    </row>
    <row r="459" spans="1:4" x14ac:dyDescent="0.45">
      <c r="A459" t="s">
        <v>952</v>
      </c>
      <c r="B459">
        <v>88000000</v>
      </c>
      <c r="C459">
        <v>37899638</v>
      </c>
      <c r="D459">
        <f>Table2[[#This Row],[gross]]-Table2[[#This Row],[budget]]</f>
        <v>-50100362</v>
      </c>
    </row>
    <row r="460" spans="1:4" x14ac:dyDescent="0.45">
      <c r="A460" t="s">
        <v>953</v>
      </c>
      <c r="B460">
        <v>70000000</v>
      </c>
      <c r="C460">
        <v>37754208</v>
      </c>
      <c r="D460">
        <f>Table2[[#This Row],[gross]]-Table2[[#This Row],[budget]]</f>
        <v>-32245792</v>
      </c>
    </row>
    <row r="461" spans="1:4" x14ac:dyDescent="0.45">
      <c r="A461" t="s">
        <v>955</v>
      </c>
      <c r="B461">
        <v>80000000</v>
      </c>
      <c r="C461">
        <v>38542418</v>
      </c>
      <c r="D461">
        <f>Table2[[#This Row],[gross]]-Table2[[#This Row],[budget]]</f>
        <v>-41457582</v>
      </c>
    </row>
    <row r="462" spans="1:4" x14ac:dyDescent="0.45">
      <c r="A462" t="s">
        <v>957</v>
      </c>
      <c r="B462">
        <v>80000000</v>
      </c>
      <c r="C462">
        <v>34566746</v>
      </c>
      <c r="D462">
        <f>Table2[[#This Row],[gross]]-Table2[[#This Row],[budget]]</f>
        <v>-45433254</v>
      </c>
    </row>
    <row r="463" spans="1:4" x14ac:dyDescent="0.45">
      <c r="A463" t="s">
        <v>958</v>
      </c>
      <c r="B463">
        <v>80000000</v>
      </c>
      <c r="C463">
        <v>32885565</v>
      </c>
      <c r="D463">
        <f>Table2[[#This Row],[gross]]-Table2[[#This Row],[budget]]</f>
        <v>-47114435</v>
      </c>
    </row>
    <row r="464" spans="1:4" x14ac:dyDescent="0.45">
      <c r="A464" t="s">
        <v>961</v>
      </c>
      <c r="B464">
        <v>80000000</v>
      </c>
      <c r="C464">
        <v>36073232</v>
      </c>
      <c r="D464">
        <f>Table2[[#This Row],[gross]]-Table2[[#This Row],[budget]]</f>
        <v>-43926768</v>
      </c>
    </row>
    <row r="465" spans="1:4" x14ac:dyDescent="0.45">
      <c r="A465" t="s">
        <v>963</v>
      </c>
      <c r="B465">
        <v>80000000</v>
      </c>
      <c r="C465">
        <v>20950820</v>
      </c>
      <c r="D465">
        <f>Table2[[#This Row],[gross]]-Table2[[#This Row],[budget]]</f>
        <v>-59049180</v>
      </c>
    </row>
    <row r="466" spans="1:4" x14ac:dyDescent="0.45">
      <c r="A466" t="s">
        <v>965</v>
      </c>
      <c r="B466">
        <v>80000000</v>
      </c>
      <c r="C466">
        <v>19673424</v>
      </c>
      <c r="D466">
        <f>Table2[[#This Row],[gross]]-Table2[[#This Row],[budget]]</f>
        <v>-60326576</v>
      </c>
    </row>
    <row r="467" spans="1:4" x14ac:dyDescent="0.45">
      <c r="A467" t="s">
        <v>967</v>
      </c>
      <c r="B467">
        <v>80000000</v>
      </c>
      <c r="C467">
        <v>19480739</v>
      </c>
      <c r="D467">
        <f>Table2[[#This Row],[gross]]-Table2[[#This Row],[budget]]</f>
        <v>-60519261</v>
      </c>
    </row>
    <row r="468" spans="1:4" x14ac:dyDescent="0.45">
      <c r="A468" t="s">
        <v>969</v>
      </c>
      <c r="B468">
        <v>80000000</v>
      </c>
      <c r="C468">
        <v>17593391</v>
      </c>
      <c r="D468">
        <f>Table2[[#This Row],[gross]]-Table2[[#This Row],[budget]]</f>
        <v>-62406609</v>
      </c>
    </row>
    <row r="469" spans="1:4" x14ac:dyDescent="0.45">
      <c r="A469" t="s">
        <v>971</v>
      </c>
      <c r="B469">
        <v>80000000</v>
      </c>
      <c r="C469">
        <v>18318000</v>
      </c>
      <c r="D469">
        <f>Table2[[#This Row],[gross]]-Table2[[#This Row],[budget]]</f>
        <v>-61682000</v>
      </c>
    </row>
    <row r="470" spans="1:4" x14ac:dyDescent="0.45">
      <c r="A470" t="s">
        <v>972</v>
      </c>
      <c r="B470">
        <v>90000000</v>
      </c>
      <c r="C470">
        <v>27356090</v>
      </c>
      <c r="D470">
        <f>Table2[[#This Row],[gross]]-Table2[[#This Row],[budget]]</f>
        <v>-62643910</v>
      </c>
    </row>
    <row r="471" spans="1:4" x14ac:dyDescent="0.45">
      <c r="A471" t="s">
        <v>974</v>
      </c>
      <c r="B471">
        <v>70000000</v>
      </c>
      <c r="C471">
        <v>17473245</v>
      </c>
      <c r="D471">
        <f>Table2[[#This Row],[gross]]-Table2[[#This Row],[budget]]</f>
        <v>-52526755</v>
      </c>
    </row>
    <row r="472" spans="1:4" x14ac:dyDescent="0.45">
      <c r="A472" t="s">
        <v>975</v>
      </c>
      <c r="B472">
        <v>86000000</v>
      </c>
      <c r="C472">
        <v>15131330</v>
      </c>
      <c r="D472">
        <f>Table2[[#This Row],[gross]]-Table2[[#This Row],[budget]]</f>
        <v>-70868670</v>
      </c>
    </row>
    <row r="473" spans="1:4" x14ac:dyDescent="0.45">
      <c r="A473" t="s">
        <v>978</v>
      </c>
      <c r="B473">
        <v>40000000</v>
      </c>
      <c r="C473">
        <v>19406406</v>
      </c>
      <c r="D473">
        <f>Table2[[#This Row],[gross]]-Table2[[#This Row],[budget]]</f>
        <v>-20593594</v>
      </c>
    </row>
    <row r="474" spans="1:4" x14ac:dyDescent="0.45">
      <c r="A474" t="s">
        <v>979</v>
      </c>
      <c r="B474">
        <v>52000000</v>
      </c>
      <c r="C474">
        <v>1891821</v>
      </c>
      <c r="D474">
        <f>Table2[[#This Row],[gross]]-Table2[[#This Row],[budget]]</f>
        <v>-50108179</v>
      </c>
    </row>
    <row r="475" spans="1:4" x14ac:dyDescent="0.45">
      <c r="A475" t="s">
        <v>981</v>
      </c>
      <c r="B475">
        <v>80000000</v>
      </c>
      <c r="C475">
        <v>23219748</v>
      </c>
      <c r="D475">
        <f>Table2[[#This Row],[gross]]-Table2[[#This Row],[budget]]</f>
        <v>-56780252</v>
      </c>
    </row>
    <row r="476" spans="1:4" x14ac:dyDescent="0.45">
      <c r="A476" t="s">
        <v>982</v>
      </c>
      <c r="B476">
        <v>58000000</v>
      </c>
      <c r="C476">
        <v>170708996</v>
      </c>
      <c r="D476">
        <f>Table2[[#This Row],[gross]]-Table2[[#This Row],[budget]]</f>
        <v>112708996</v>
      </c>
    </row>
    <row r="477" spans="1:4" x14ac:dyDescent="0.45">
      <c r="A477" t="s">
        <v>984</v>
      </c>
      <c r="B477">
        <v>45000000</v>
      </c>
      <c r="C477">
        <v>422783777</v>
      </c>
      <c r="D477">
        <f>Table2[[#This Row],[gross]]-Table2[[#This Row],[budget]]</f>
        <v>377783777</v>
      </c>
    </row>
    <row r="478" spans="1:4" x14ac:dyDescent="0.45">
      <c r="A478" t="s">
        <v>985</v>
      </c>
      <c r="B478">
        <v>79000000</v>
      </c>
      <c r="C478">
        <v>103812241</v>
      </c>
      <c r="D478">
        <f>Table2[[#This Row],[gross]]-Table2[[#This Row],[budget]]</f>
        <v>24812241</v>
      </c>
    </row>
    <row r="479" spans="1:4" x14ac:dyDescent="0.45">
      <c r="A479" t="s">
        <v>988</v>
      </c>
      <c r="B479">
        <v>78000000</v>
      </c>
      <c r="C479">
        <v>119793567</v>
      </c>
      <c r="D479">
        <f>Table2[[#This Row],[gross]]-Table2[[#This Row],[budget]]</f>
        <v>41793567</v>
      </c>
    </row>
    <row r="480" spans="1:4" x14ac:dyDescent="0.45">
      <c r="A480" t="s">
        <v>989</v>
      </c>
      <c r="B480">
        <v>78000000</v>
      </c>
      <c r="C480">
        <v>92930005</v>
      </c>
      <c r="D480">
        <f>Table2[[#This Row],[gross]]-Table2[[#This Row],[budget]]</f>
        <v>14930005</v>
      </c>
    </row>
    <row r="481" spans="1:4" x14ac:dyDescent="0.45">
      <c r="A481" t="s">
        <v>990</v>
      </c>
      <c r="B481">
        <v>100000000</v>
      </c>
      <c r="C481">
        <v>67286731</v>
      </c>
      <c r="D481">
        <f>Table2[[#This Row],[gross]]-Table2[[#This Row],[budget]]</f>
        <v>-32713269</v>
      </c>
    </row>
    <row r="482" spans="1:4" x14ac:dyDescent="0.45">
      <c r="A482" t="s">
        <v>992</v>
      </c>
      <c r="B482">
        <v>76000000</v>
      </c>
      <c r="C482">
        <v>127083765</v>
      </c>
      <c r="D482">
        <f>Table2[[#This Row],[gross]]-Table2[[#This Row],[budget]]</f>
        <v>51083765</v>
      </c>
    </row>
    <row r="483" spans="1:4" x14ac:dyDescent="0.45">
      <c r="A483" t="s">
        <v>994</v>
      </c>
      <c r="B483">
        <v>81200000</v>
      </c>
      <c r="C483">
        <v>1339152</v>
      </c>
      <c r="D483">
        <f>Table2[[#This Row],[gross]]-Table2[[#This Row],[budget]]</f>
        <v>-79860848</v>
      </c>
    </row>
    <row r="484" spans="1:4" x14ac:dyDescent="0.45">
      <c r="A484" t="s">
        <v>997</v>
      </c>
      <c r="B484">
        <v>80000000</v>
      </c>
      <c r="C484">
        <v>15071514</v>
      </c>
      <c r="D484">
        <f>Table2[[#This Row],[gross]]-Table2[[#This Row],[budget]]</f>
        <v>-64928486</v>
      </c>
    </row>
    <row r="485" spans="1:4" x14ac:dyDescent="0.45">
      <c r="A485" t="s">
        <v>999</v>
      </c>
      <c r="B485">
        <v>76000000</v>
      </c>
      <c r="C485">
        <v>26000610</v>
      </c>
      <c r="D485">
        <f>Table2[[#This Row],[gross]]-Table2[[#This Row],[budget]]</f>
        <v>-49999390</v>
      </c>
    </row>
    <row r="486" spans="1:4" x14ac:dyDescent="0.45">
      <c r="A486" t="s">
        <v>1002</v>
      </c>
      <c r="B486">
        <v>75000000</v>
      </c>
      <c r="C486">
        <v>323505540</v>
      </c>
      <c r="D486">
        <f>Table2[[#This Row],[gross]]-Table2[[#This Row],[budget]]</f>
        <v>248505540</v>
      </c>
    </row>
    <row r="487" spans="1:4" x14ac:dyDescent="0.45">
      <c r="A487" t="s">
        <v>1005</v>
      </c>
      <c r="B487">
        <v>78000000</v>
      </c>
      <c r="C487">
        <v>66462600</v>
      </c>
      <c r="D487">
        <f>Table2[[#This Row],[gross]]-Table2[[#This Row],[budget]]</f>
        <v>-11537400</v>
      </c>
    </row>
    <row r="488" spans="1:4" x14ac:dyDescent="0.45">
      <c r="A488" t="s">
        <v>1007</v>
      </c>
      <c r="B488">
        <v>76000000</v>
      </c>
      <c r="C488">
        <v>368049635</v>
      </c>
      <c r="D488">
        <f>Table2[[#This Row],[gross]]-Table2[[#This Row],[budget]]</f>
        <v>292049635</v>
      </c>
    </row>
    <row r="489" spans="1:4" x14ac:dyDescent="0.45">
      <c r="A489" t="s">
        <v>1008</v>
      </c>
      <c r="B489">
        <v>75000000</v>
      </c>
      <c r="C489">
        <v>306124059</v>
      </c>
      <c r="D489">
        <f>Table2[[#This Row],[gross]]-Table2[[#This Row],[budget]]</f>
        <v>231124059</v>
      </c>
    </row>
    <row r="490" spans="1:4" x14ac:dyDescent="0.45">
      <c r="A490" t="s">
        <v>1009</v>
      </c>
      <c r="B490">
        <v>73000000</v>
      </c>
      <c r="C490">
        <v>229074524</v>
      </c>
      <c r="D490">
        <f>Table2[[#This Row],[gross]]-Table2[[#This Row],[budget]]</f>
        <v>156074524</v>
      </c>
    </row>
    <row r="491" spans="1:4" x14ac:dyDescent="0.45">
      <c r="A491" t="s">
        <v>1010</v>
      </c>
      <c r="B491">
        <v>75000000</v>
      </c>
      <c r="C491">
        <v>193136719</v>
      </c>
      <c r="D491">
        <f>Table2[[#This Row],[gross]]-Table2[[#This Row],[budget]]</f>
        <v>118136719</v>
      </c>
    </row>
    <row r="492" spans="1:4" x14ac:dyDescent="0.45">
      <c r="A492" t="s">
        <v>1011</v>
      </c>
      <c r="B492">
        <v>76000000</v>
      </c>
      <c r="C492">
        <v>35286428</v>
      </c>
      <c r="D492">
        <f>Table2[[#This Row],[gross]]-Table2[[#This Row],[budget]]</f>
        <v>-40713572</v>
      </c>
    </row>
    <row r="493" spans="1:4" x14ac:dyDescent="0.45">
      <c r="A493" t="s">
        <v>1012</v>
      </c>
      <c r="B493">
        <v>75000000</v>
      </c>
      <c r="C493">
        <v>157299717</v>
      </c>
      <c r="D493">
        <f>Table2[[#This Row],[gross]]-Table2[[#This Row],[budget]]</f>
        <v>82299717</v>
      </c>
    </row>
    <row r="494" spans="1:4" x14ac:dyDescent="0.45">
      <c r="A494" t="s">
        <v>1014</v>
      </c>
      <c r="B494">
        <v>75000000</v>
      </c>
      <c r="C494">
        <v>134568845</v>
      </c>
      <c r="D494">
        <f>Table2[[#This Row],[gross]]-Table2[[#This Row],[budget]]</f>
        <v>59568845</v>
      </c>
    </row>
    <row r="495" spans="1:4" x14ac:dyDescent="0.45">
      <c r="A495" t="s">
        <v>1015</v>
      </c>
      <c r="B495">
        <v>75000000</v>
      </c>
      <c r="C495">
        <v>134006721</v>
      </c>
      <c r="D495">
        <f>Table2[[#This Row],[gross]]-Table2[[#This Row],[budget]]</f>
        <v>59006721</v>
      </c>
    </row>
    <row r="496" spans="1:4" x14ac:dyDescent="0.45">
      <c r="A496" t="s">
        <v>1016</v>
      </c>
      <c r="B496">
        <v>80000000</v>
      </c>
      <c r="C496">
        <v>195329763</v>
      </c>
      <c r="D496">
        <f>Table2[[#This Row],[gross]]-Table2[[#This Row],[budget]]</f>
        <v>115329763</v>
      </c>
    </row>
    <row r="497" spans="1:4" x14ac:dyDescent="0.45">
      <c r="A497" t="s">
        <v>1017</v>
      </c>
      <c r="B497">
        <v>75000000</v>
      </c>
      <c r="C497">
        <v>120776832</v>
      </c>
      <c r="D497">
        <f>Table2[[#This Row],[gross]]-Table2[[#This Row],[budget]]</f>
        <v>45776832</v>
      </c>
    </row>
    <row r="498" spans="1:4" x14ac:dyDescent="0.45">
      <c r="A498" t="s">
        <v>1019</v>
      </c>
      <c r="B498">
        <v>75000000</v>
      </c>
      <c r="C498">
        <v>118823091</v>
      </c>
      <c r="D498">
        <f>Table2[[#This Row],[gross]]-Table2[[#This Row],[budget]]</f>
        <v>43823091</v>
      </c>
    </row>
    <row r="499" spans="1:4" x14ac:dyDescent="0.45">
      <c r="A499" t="s">
        <v>1021</v>
      </c>
      <c r="B499">
        <v>50000000</v>
      </c>
      <c r="C499">
        <v>41814863</v>
      </c>
      <c r="D499">
        <f>Table2[[#This Row],[gross]]-Table2[[#This Row],[budget]]</f>
        <v>-8185137</v>
      </c>
    </row>
    <row r="500" spans="1:4" x14ac:dyDescent="0.45">
      <c r="A500" t="s">
        <v>1024</v>
      </c>
      <c r="B500">
        <v>75000000</v>
      </c>
      <c r="C500">
        <v>97360069</v>
      </c>
      <c r="D500">
        <f>Table2[[#This Row],[gross]]-Table2[[#This Row],[budget]]</f>
        <v>22360069</v>
      </c>
    </row>
    <row r="501" spans="1:4" x14ac:dyDescent="0.45">
      <c r="A501" t="s">
        <v>1025</v>
      </c>
      <c r="B501">
        <v>75000000</v>
      </c>
      <c r="C501">
        <v>117698894</v>
      </c>
      <c r="D501">
        <f>Table2[[#This Row],[gross]]-Table2[[#This Row],[budget]]</f>
        <v>42698894</v>
      </c>
    </row>
    <row r="502" spans="1:4" x14ac:dyDescent="0.45">
      <c r="A502" t="s">
        <v>1026</v>
      </c>
      <c r="B502">
        <v>80000000</v>
      </c>
      <c r="C502">
        <v>162001186</v>
      </c>
      <c r="D502">
        <f>Table2[[#This Row],[gross]]-Table2[[#This Row],[budget]]</f>
        <v>82001186</v>
      </c>
    </row>
    <row r="503" spans="1:4" x14ac:dyDescent="0.45">
      <c r="A503" t="s">
        <v>1027</v>
      </c>
      <c r="B503">
        <v>60000000</v>
      </c>
      <c r="C503">
        <v>77032279</v>
      </c>
      <c r="D503">
        <f>Table2[[#This Row],[gross]]-Table2[[#This Row],[budget]]</f>
        <v>17032279</v>
      </c>
    </row>
    <row r="504" spans="1:4" x14ac:dyDescent="0.45">
      <c r="A504" t="s">
        <v>1029</v>
      </c>
      <c r="B504">
        <v>35000000</v>
      </c>
      <c r="C504">
        <v>73023275</v>
      </c>
      <c r="D504">
        <f>Table2[[#This Row],[gross]]-Table2[[#This Row],[budget]]</f>
        <v>38023275</v>
      </c>
    </row>
    <row r="505" spans="1:4" x14ac:dyDescent="0.45">
      <c r="A505" t="s">
        <v>1030</v>
      </c>
      <c r="B505">
        <v>75000000</v>
      </c>
      <c r="C505">
        <v>68473360</v>
      </c>
      <c r="D505">
        <f>Table2[[#This Row],[gross]]-Table2[[#This Row],[budget]]</f>
        <v>-6526640</v>
      </c>
    </row>
    <row r="506" spans="1:4" x14ac:dyDescent="0.45">
      <c r="A506" t="s">
        <v>1033</v>
      </c>
      <c r="B506">
        <v>75000000</v>
      </c>
      <c r="C506">
        <v>66636385</v>
      </c>
      <c r="D506">
        <f>Table2[[#This Row],[gross]]-Table2[[#This Row],[budget]]</f>
        <v>-8363615</v>
      </c>
    </row>
    <row r="507" spans="1:4" x14ac:dyDescent="0.45">
      <c r="A507" t="s">
        <v>1034</v>
      </c>
      <c r="B507">
        <v>75000000</v>
      </c>
      <c r="C507">
        <v>160762022</v>
      </c>
      <c r="D507">
        <f>Table2[[#This Row],[gross]]-Table2[[#This Row],[budget]]</f>
        <v>85762022</v>
      </c>
    </row>
    <row r="508" spans="1:4" x14ac:dyDescent="0.45">
      <c r="A508" t="s">
        <v>1036</v>
      </c>
      <c r="B508">
        <v>70000000</v>
      </c>
      <c r="C508">
        <v>103338338</v>
      </c>
      <c r="D508">
        <f>Table2[[#This Row],[gross]]-Table2[[#This Row],[budget]]</f>
        <v>33338338</v>
      </c>
    </row>
    <row r="509" spans="1:4" x14ac:dyDescent="0.45">
      <c r="A509" t="s">
        <v>1040</v>
      </c>
      <c r="B509">
        <v>53000000</v>
      </c>
      <c r="C509">
        <v>55808744</v>
      </c>
      <c r="D509">
        <f>Table2[[#This Row],[gross]]-Table2[[#This Row],[budget]]</f>
        <v>2808744</v>
      </c>
    </row>
    <row r="510" spans="1:4" x14ac:dyDescent="0.45">
      <c r="A510" t="s">
        <v>1041</v>
      </c>
      <c r="B510">
        <v>70000000</v>
      </c>
      <c r="C510">
        <v>47379090</v>
      </c>
      <c r="D510">
        <f>Table2[[#This Row],[gross]]-Table2[[#This Row],[budget]]</f>
        <v>-22620910</v>
      </c>
    </row>
    <row r="511" spans="1:4" x14ac:dyDescent="0.45">
      <c r="A511" t="s">
        <v>1043</v>
      </c>
      <c r="B511">
        <v>70000000</v>
      </c>
      <c r="C511">
        <v>43426961</v>
      </c>
      <c r="D511">
        <f>Table2[[#This Row],[gross]]-Table2[[#This Row],[budget]]</f>
        <v>-26573039</v>
      </c>
    </row>
    <row r="512" spans="1:4" x14ac:dyDescent="0.45">
      <c r="A512" t="s">
        <v>1046</v>
      </c>
      <c r="B512">
        <v>75000000</v>
      </c>
      <c r="C512">
        <v>47000485</v>
      </c>
      <c r="D512">
        <f>Table2[[#This Row],[gross]]-Table2[[#This Row],[budget]]</f>
        <v>-27999515</v>
      </c>
    </row>
    <row r="513" spans="1:4" x14ac:dyDescent="0.45">
      <c r="A513" t="s">
        <v>1047</v>
      </c>
      <c r="B513">
        <v>75000000</v>
      </c>
      <c r="C513">
        <v>45434443</v>
      </c>
      <c r="D513">
        <f>Table2[[#This Row],[gross]]-Table2[[#This Row],[budget]]</f>
        <v>-29565557</v>
      </c>
    </row>
    <row r="514" spans="1:4" x14ac:dyDescent="0.45">
      <c r="A514" t="s">
        <v>1048</v>
      </c>
      <c r="B514">
        <v>80000000</v>
      </c>
      <c r="C514">
        <v>42044321</v>
      </c>
      <c r="D514">
        <f>Table2[[#This Row],[gross]]-Table2[[#This Row],[budget]]</f>
        <v>-37955679</v>
      </c>
    </row>
    <row r="515" spans="1:4" x14ac:dyDescent="0.45">
      <c r="A515" t="s">
        <v>1051</v>
      </c>
      <c r="B515">
        <v>75000000</v>
      </c>
      <c r="C515">
        <v>73661010</v>
      </c>
      <c r="D515">
        <f>Table2[[#This Row],[gross]]-Table2[[#This Row],[budget]]</f>
        <v>-1338990</v>
      </c>
    </row>
    <row r="516" spans="1:4" x14ac:dyDescent="0.45">
      <c r="A516" t="s">
        <v>1054</v>
      </c>
      <c r="B516">
        <v>80000000</v>
      </c>
      <c r="C516">
        <v>41523271</v>
      </c>
      <c r="D516">
        <f>Table2[[#This Row],[gross]]-Table2[[#This Row],[budget]]</f>
        <v>-38476729</v>
      </c>
    </row>
    <row r="517" spans="1:4" x14ac:dyDescent="0.45">
      <c r="A517" t="s">
        <v>1057</v>
      </c>
      <c r="B517">
        <v>55000000</v>
      </c>
      <c r="C517">
        <v>37600435</v>
      </c>
      <c r="D517">
        <f>Table2[[#This Row],[gross]]-Table2[[#This Row],[budget]]</f>
        <v>-17399565</v>
      </c>
    </row>
    <row r="518" spans="1:4" x14ac:dyDescent="0.45">
      <c r="A518" t="s">
        <v>1060</v>
      </c>
      <c r="B518">
        <v>75000000</v>
      </c>
      <c r="C518">
        <v>39251128</v>
      </c>
      <c r="D518">
        <f>Table2[[#This Row],[gross]]-Table2[[#This Row],[budget]]</f>
        <v>-35748872</v>
      </c>
    </row>
    <row r="519" spans="1:4" x14ac:dyDescent="0.45">
      <c r="A519" t="s">
        <v>1062</v>
      </c>
      <c r="B519">
        <v>75000000</v>
      </c>
      <c r="C519">
        <v>83503161</v>
      </c>
      <c r="D519">
        <f>Table2[[#This Row],[gross]]-Table2[[#This Row],[budget]]</f>
        <v>8503161</v>
      </c>
    </row>
    <row r="520" spans="1:4" x14ac:dyDescent="0.45">
      <c r="A520" t="s">
        <v>1064</v>
      </c>
      <c r="B520">
        <v>52000000</v>
      </c>
      <c r="C520">
        <v>34636443</v>
      </c>
      <c r="D520">
        <f>Table2[[#This Row],[gross]]-Table2[[#This Row],[budget]]</f>
        <v>-17363557</v>
      </c>
    </row>
    <row r="521" spans="1:4" x14ac:dyDescent="0.45">
      <c r="A521" t="s">
        <v>1067</v>
      </c>
      <c r="B521">
        <v>75000000</v>
      </c>
      <c r="C521">
        <v>22751979</v>
      </c>
      <c r="D521">
        <f>Table2[[#This Row],[gross]]-Table2[[#This Row],[budget]]</f>
        <v>-52248021</v>
      </c>
    </row>
    <row r="522" spans="1:4" x14ac:dyDescent="0.45">
      <c r="A522" t="s">
        <v>1069</v>
      </c>
      <c r="B522">
        <v>75000000</v>
      </c>
      <c r="C522">
        <v>30013346</v>
      </c>
      <c r="D522">
        <f>Table2[[#This Row],[gross]]-Table2[[#This Row],[budget]]</f>
        <v>-44986654</v>
      </c>
    </row>
    <row r="523" spans="1:4" x14ac:dyDescent="0.45">
      <c r="A523" t="s">
        <v>1071</v>
      </c>
      <c r="B523">
        <v>75000000</v>
      </c>
      <c r="C523">
        <v>14567883</v>
      </c>
      <c r="D523">
        <f>Table2[[#This Row],[gross]]-Table2[[#This Row],[budget]]</f>
        <v>-60432117</v>
      </c>
    </row>
    <row r="524" spans="1:4" x14ac:dyDescent="0.45">
      <c r="A524" t="s">
        <v>1075</v>
      </c>
      <c r="B524">
        <v>75000000</v>
      </c>
      <c r="C524">
        <v>5409517</v>
      </c>
      <c r="D524">
        <f>Table2[[#This Row],[gross]]-Table2[[#This Row],[budget]]</f>
        <v>-69590483</v>
      </c>
    </row>
    <row r="525" spans="1:4" x14ac:dyDescent="0.45">
      <c r="A525" t="s">
        <v>1076</v>
      </c>
      <c r="B525">
        <v>45000000</v>
      </c>
      <c r="C525">
        <v>21009180</v>
      </c>
      <c r="D525">
        <f>Table2[[#This Row],[gross]]-Table2[[#This Row],[budget]]</f>
        <v>-23990820</v>
      </c>
    </row>
    <row r="526" spans="1:4" x14ac:dyDescent="0.45">
      <c r="A526" t="s">
        <v>1077</v>
      </c>
      <c r="B526">
        <v>75000000</v>
      </c>
      <c r="C526">
        <v>94999143</v>
      </c>
      <c r="D526">
        <f>Table2[[#This Row],[gross]]-Table2[[#This Row],[budget]]</f>
        <v>19999143</v>
      </c>
    </row>
    <row r="527" spans="1:4" x14ac:dyDescent="0.45">
      <c r="A527" t="s">
        <v>1079</v>
      </c>
      <c r="B527">
        <v>74000000</v>
      </c>
      <c r="C527">
        <v>336029560</v>
      </c>
      <c r="D527">
        <f>Table2[[#This Row],[gross]]-Table2[[#This Row],[budget]]</f>
        <v>262029560</v>
      </c>
    </row>
    <row r="528" spans="1:4" x14ac:dyDescent="0.45">
      <c r="A528" t="s">
        <v>1080</v>
      </c>
      <c r="B528">
        <v>82000000</v>
      </c>
      <c r="C528">
        <v>36381716</v>
      </c>
      <c r="D528">
        <f>Table2[[#This Row],[gross]]-Table2[[#This Row],[budget]]</f>
        <v>-45618284</v>
      </c>
    </row>
    <row r="529" spans="1:4" x14ac:dyDescent="0.45">
      <c r="A529" t="s">
        <v>1081</v>
      </c>
      <c r="B529">
        <v>69000000</v>
      </c>
      <c r="C529">
        <v>55585389</v>
      </c>
      <c r="D529">
        <f>Table2[[#This Row],[gross]]-Table2[[#This Row],[budget]]</f>
        <v>-13414611</v>
      </c>
    </row>
    <row r="530" spans="1:4" x14ac:dyDescent="0.45">
      <c r="A530" t="s">
        <v>1082</v>
      </c>
      <c r="B530">
        <v>75000000</v>
      </c>
      <c r="C530">
        <v>36976367</v>
      </c>
      <c r="D530">
        <f>Table2[[#This Row],[gross]]-Table2[[#This Row],[budget]]</f>
        <v>-38023633</v>
      </c>
    </row>
    <row r="531" spans="1:4" x14ac:dyDescent="0.45">
      <c r="A531" t="s">
        <v>1085</v>
      </c>
      <c r="B531">
        <v>73000000</v>
      </c>
      <c r="C531">
        <v>107225164</v>
      </c>
      <c r="D531">
        <f>Table2[[#This Row],[gross]]-Table2[[#This Row],[budget]]</f>
        <v>34225164</v>
      </c>
    </row>
    <row r="532" spans="1:4" x14ac:dyDescent="0.45">
      <c r="A532" t="s">
        <v>1087</v>
      </c>
      <c r="B532">
        <v>70000000</v>
      </c>
      <c r="C532">
        <v>70224196</v>
      </c>
      <c r="D532">
        <f>Table2[[#This Row],[gross]]-Table2[[#This Row],[budget]]</f>
        <v>224196</v>
      </c>
    </row>
    <row r="533" spans="1:4" x14ac:dyDescent="0.45">
      <c r="A533" t="s">
        <v>1089</v>
      </c>
      <c r="B533">
        <v>75000000</v>
      </c>
      <c r="C533">
        <v>51814190</v>
      </c>
      <c r="D533">
        <f>Table2[[#This Row],[gross]]-Table2[[#This Row],[budget]]</f>
        <v>-23185810</v>
      </c>
    </row>
    <row r="534" spans="1:4" x14ac:dyDescent="0.45">
      <c r="A534" t="s">
        <v>1090</v>
      </c>
      <c r="B534">
        <v>70000000</v>
      </c>
      <c r="C534">
        <v>47456450</v>
      </c>
      <c r="D534">
        <f>Table2[[#This Row],[gross]]-Table2[[#This Row],[budget]]</f>
        <v>-22543550</v>
      </c>
    </row>
    <row r="535" spans="1:4" x14ac:dyDescent="0.45">
      <c r="A535" t="s">
        <v>1092</v>
      </c>
      <c r="B535">
        <v>73000000</v>
      </c>
      <c r="C535">
        <v>148213377</v>
      </c>
      <c r="D535">
        <f>Table2[[#This Row],[gross]]-Table2[[#This Row],[budget]]</f>
        <v>75213377</v>
      </c>
    </row>
    <row r="536" spans="1:4" x14ac:dyDescent="0.45">
      <c r="A536" t="s">
        <v>1094</v>
      </c>
      <c r="B536">
        <v>72000000</v>
      </c>
      <c r="C536">
        <v>112950721</v>
      </c>
      <c r="D536">
        <f>Table2[[#This Row],[gross]]-Table2[[#This Row],[budget]]</f>
        <v>40950721</v>
      </c>
    </row>
    <row r="537" spans="1:4" x14ac:dyDescent="0.45">
      <c r="A537" t="s">
        <v>1097</v>
      </c>
      <c r="B537">
        <v>72000000</v>
      </c>
      <c r="C537">
        <v>75600000</v>
      </c>
      <c r="D537">
        <f>Table2[[#This Row],[gross]]-Table2[[#This Row],[budget]]</f>
        <v>3600000</v>
      </c>
    </row>
    <row r="538" spans="1:4" x14ac:dyDescent="0.45">
      <c r="A538" t="s">
        <v>1098</v>
      </c>
      <c r="B538">
        <v>70000000</v>
      </c>
      <c r="C538">
        <v>62647540</v>
      </c>
      <c r="D538">
        <f>Table2[[#This Row],[gross]]-Table2[[#This Row],[budget]]</f>
        <v>-7352460</v>
      </c>
    </row>
    <row r="539" spans="1:4" x14ac:dyDescent="0.45">
      <c r="A539" t="s">
        <v>1101</v>
      </c>
      <c r="B539">
        <v>75000000</v>
      </c>
      <c r="C539">
        <v>183132370</v>
      </c>
      <c r="D539">
        <f>Table2[[#This Row],[gross]]-Table2[[#This Row],[budget]]</f>
        <v>108132370</v>
      </c>
    </row>
    <row r="540" spans="1:4" x14ac:dyDescent="0.45">
      <c r="A540" t="s">
        <v>1103</v>
      </c>
      <c r="B540">
        <v>72000000</v>
      </c>
      <c r="C540">
        <v>27796042</v>
      </c>
      <c r="D540">
        <f>Table2[[#This Row],[gross]]-Table2[[#This Row],[budget]]</f>
        <v>-44203958</v>
      </c>
    </row>
    <row r="541" spans="1:4" x14ac:dyDescent="0.45">
      <c r="A541" t="s">
        <v>1105</v>
      </c>
      <c r="B541">
        <v>72000000</v>
      </c>
      <c r="C541">
        <v>32616869</v>
      </c>
      <c r="D541">
        <f>Table2[[#This Row],[gross]]-Table2[[#This Row],[budget]]</f>
        <v>-39383131</v>
      </c>
    </row>
    <row r="542" spans="1:4" x14ac:dyDescent="0.45">
      <c r="A542" t="s">
        <v>1107</v>
      </c>
      <c r="B542">
        <v>59660000</v>
      </c>
      <c r="C542">
        <v>18947630</v>
      </c>
      <c r="D542">
        <f>Table2[[#This Row],[gross]]-Table2[[#This Row],[budget]]</f>
        <v>-40712370</v>
      </c>
    </row>
    <row r="543" spans="1:4" x14ac:dyDescent="0.45">
      <c r="A543" t="s">
        <v>1109</v>
      </c>
      <c r="B543">
        <v>60000000</v>
      </c>
      <c r="C543">
        <v>114195633</v>
      </c>
      <c r="D543">
        <f>Table2[[#This Row],[gross]]-Table2[[#This Row],[budget]]</f>
        <v>54195633</v>
      </c>
    </row>
    <row r="544" spans="1:4" x14ac:dyDescent="0.45">
      <c r="A544" t="s">
        <v>1111</v>
      </c>
      <c r="B544">
        <v>71500000</v>
      </c>
      <c r="C544">
        <v>144156464</v>
      </c>
      <c r="D544">
        <f>Table2[[#This Row],[gross]]-Table2[[#This Row],[budget]]</f>
        <v>72656464</v>
      </c>
    </row>
    <row r="545" spans="1:4" x14ac:dyDescent="0.45">
      <c r="A545" t="s">
        <v>1112</v>
      </c>
      <c r="B545">
        <v>72000000</v>
      </c>
      <c r="C545">
        <v>227965690</v>
      </c>
      <c r="D545">
        <f>Table2[[#This Row],[gross]]-Table2[[#This Row],[budget]]</f>
        <v>155965690</v>
      </c>
    </row>
    <row r="546" spans="1:4" x14ac:dyDescent="0.45">
      <c r="A546" t="s">
        <v>1114</v>
      </c>
      <c r="B546">
        <v>150000000</v>
      </c>
      <c r="C546">
        <v>436471036</v>
      </c>
      <c r="D546">
        <f>Table2[[#This Row],[gross]]-Table2[[#This Row],[budget]]</f>
        <v>286471036</v>
      </c>
    </row>
    <row r="547" spans="1:4" x14ac:dyDescent="0.45">
      <c r="A547" t="s">
        <v>1115</v>
      </c>
      <c r="B547">
        <v>120000000</v>
      </c>
      <c r="C547">
        <v>244052771</v>
      </c>
      <c r="D547">
        <f>Table2[[#This Row],[gross]]-Table2[[#This Row],[budget]]</f>
        <v>124052771</v>
      </c>
    </row>
    <row r="548" spans="1:4" x14ac:dyDescent="0.45">
      <c r="A548" t="s">
        <v>1117</v>
      </c>
      <c r="B548">
        <v>70000000</v>
      </c>
      <c r="C548">
        <v>152149590</v>
      </c>
      <c r="D548">
        <f>Table2[[#This Row],[gross]]-Table2[[#This Row],[budget]]</f>
        <v>82149590</v>
      </c>
    </row>
    <row r="549" spans="1:4" x14ac:dyDescent="0.45">
      <c r="A549" t="s">
        <v>1118</v>
      </c>
      <c r="B549">
        <v>70000000</v>
      </c>
      <c r="C549">
        <v>141204016</v>
      </c>
      <c r="D549">
        <f>Table2[[#This Row],[gross]]-Table2[[#This Row],[budget]]</f>
        <v>71204016</v>
      </c>
    </row>
    <row r="550" spans="1:4" x14ac:dyDescent="0.45">
      <c r="A550" t="s">
        <v>1120</v>
      </c>
      <c r="B550">
        <v>74000000</v>
      </c>
      <c r="C550">
        <v>162495848</v>
      </c>
      <c r="D550">
        <f>Table2[[#This Row],[gross]]-Table2[[#This Row],[budget]]</f>
        <v>88495848</v>
      </c>
    </row>
    <row r="551" spans="1:4" x14ac:dyDescent="0.45">
      <c r="A551" t="s">
        <v>1121</v>
      </c>
      <c r="B551">
        <v>80000000</v>
      </c>
      <c r="C551">
        <v>136448821</v>
      </c>
      <c r="D551">
        <f>Table2[[#This Row],[gross]]-Table2[[#This Row],[budget]]</f>
        <v>56448821</v>
      </c>
    </row>
    <row r="552" spans="1:4" x14ac:dyDescent="0.45">
      <c r="A552" t="s">
        <v>1123</v>
      </c>
      <c r="B552">
        <v>75000000</v>
      </c>
      <c r="C552">
        <v>120523073</v>
      </c>
      <c r="D552">
        <f>Table2[[#This Row],[gross]]-Table2[[#This Row],[budget]]</f>
        <v>45523073</v>
      </c>
    </row>
    <row r="553" spans="1:4" x14ac:dyDescent="0.45">
      <c r="A553" t="s">
        <v>1124</v>
      </c>
      <c r="B553">
        <v>70000000</v>
      </c>
      <c r="C553">
        <v>119654900</v>
      </c>
      <c r="D553">
        <f>Table2[[#This Row],[gross]]-Table2[[#This Row],[budget]]</f>
        <v>49654900</v>
      </c>
    </row>
    <row r="554" spans="1:4" x14ac:dyDescent="0.45">
      <c r="A554" t="s">
        <v>1125</v>
      </c>
      <c r="B554">
        <v>70000000</v>
      </c>
      <c r="C554">
        <v>117541000</v>
      </c>
      <c r="D554">
        <f>Table2[[#This Row],[gross]]-Table2[[#This Row],[budget]]</f>
        <v>47541000</v>
      </c>
    </row>
    <row r="555" spans="1:4" x14ac:dyDescent="0.45">
      <c r="A555" t="s">
        <v>1128</v>
      </c>
      <c r="B555">
        <v>80000000</v>
      </c>
      <c r="C555">
        <v>116643346</v>
      </c>
      <c r="D555">
        <f>Table2[[#This Row],[gross]]-Table2[[#This Row],[budget]]</f>
        <v>36643346</v>
      </c>
    </row>
    <row r="556" spans="1:4" x14ac:dyDescent="0.45">
      <c r="A556" t="s">
        <v>1131</v>
      </c>
      <c r="B556">
        <v>68000000</v>
      </c>
      <c r="C556">
        <v>100614858</v>
      </c>
      <c r="D556">
        <f>Table2[[#This Row],[gross]]-Table2[[#This Row],[budget]]</f>
        <v>32614858</v>
      </c>
    </row>
    <row r="557" spans="1:4" x14ac:dyDescent="0.45">
      <c r="A557" t="s">
        <v>1133</v>
      </c>
      <c r="B557">
        <v>70000000</v>
      </c>
      <c r="C557">
        <v>42272747</v>
      </c>
      <c r="D557">
        <f>Table2[[#This Row],[gross]]-Table2[[#This Row],[budget]]</f>
        <v>-27727253</v>
      </c>
    </row>
    <row r="558" spans="1:4" x14ac:dyDescent="0.45">
      <c r="A558" t="s">
        <v>1134</v>
      </c>
      <c r="B558">
        <v>60000000</v>
      </c>
      <c r="C558">
        <v>80281096</v>
      </c>
      <c r="D558">
        <f>Table2[[#This Row],[gross]]-Table2[[#This Row],[budget]]</f>
        <v>20281096</v>
      </c>
    </row>
    <row r="559" spans="1:4" x14ac:dyDescent="0.45">
      <c r="A559" t="s">
        <v>1136</v>
      </c>
      <c r="B559">
        <v>75000000</v>
      </c>
      <c r="C559">
        <v>219613391</v>
      </c>
      <c r="D559">
        <f>Table2[[#This Row],[gross]]-Table2[[#This Row],[budget]]</f>
        <v>144613391</v>
      </c>
    </row>
    <row r="560" spans="1:4" x14ac:dyDescent="0.45">
      <c r="A560" t="s">
        <v>1138</v>
      </c>
      <c r="B560">
        <v>75000000</v>
      </c>
      <c r="C560">
        <v>78120196</v>
      </c>
      <c r="D560">
        <f>Table2[[#This Row],[gross]]-Table2[[#This Row],[budget]]</f>
        <v>3120196</v>
      </c>
    </row>
    <row r="561" spans="1:4" x14ac:dyDescent="0.45">
      <c r="A561" t="s">
        <v>1139</v>
      </c>
      <c r="B561">
        <v>70000000</v>
      </c>
      <c r="C561">
        <v>98895417</v>
      </c>
      <c r="D561">
        <f>Table2[[#This Row],[gross]]-Table2[[#This Row],[budget]]</f>
        <v>28895417</v>
      </c>
    </row>
    <row r="562" spans="1:4" x14ac:dyDescent="0.45">
      <c r="A562" t="s">
        <v>1141</v>
      </c>
      <c r="B562">
        <v>58000000</v>
      </c>
      <c r="C562">
        <v>70117571</v>
      </c>
      <c r="D562">
        <f>Table2[[#This Row],[gross]]-Table2[[#This Row],[budget]]</f>
        <v>12117571</v>
      </c>
    </row>
    <row r="563" spans="1:4" x14ac:dyDescent="0.45">
      <c r="A563" t="s">
        <v>1142</v>
      </c>
      <c r="B563">
        <v>70000000</v>
      </c>
      <c r="C563">
        <v>83552429</v>
      </c>
      <c r="D563">
        <f>Table2[[#This Row],[gross]]-Table2[[#This Row],[budget]]</f>
        <v>13552429</v>
      </c>
    </row>
    <row r="564" spans="1:4" x14ac:dyDescent="0.45">
      <c r="A564" t="s">
        <v>1143</v>
      </c>
      <c r="B564">
        <v>70000000</v>
      </c>
      <c r="C564">
        <v>66257002</v>
      </c>
      <c r="D564">
        <f>Table2[[#This Row],[gross]]-Table2[[#This Row],[budget]]</f>
        <v>-3742998</v>
      </c>
    </row>
    <row r="565" spans="1:4" x14ac:dyDescent="0.45">
      <c r="A565" t="s">
        <v>1145</v>
      </c>
      <c r="B565">
        <v>70000000</v>
      </c>
      <c r="C565">
        <v>65012000</v>
      </c>
      <c r="D565">
        <f>Table2[[#This Row],[gross]]-Table2[[#This Row],[budget]]</f>
        <v>-4988000</v>
      </c>
    </row>
    <row r="566" spans="1:4" x14ac:dyDescent="0.45">
      <c r="A566" t="s">
        <v>1147</v>
      </c>
      <c r="B566">
        <v>66000000</v>
      </c>
      <c r="C566">
        <v>79883359</v>
      </c>
      <c r="D566">
        <f>Table2[[#This Row],[gross]]-Table2[[#This Row],[budget]]</f>
        <v>13883359</v>
      </c>
    </row>
    <row r="567" spans="1:4" x14ac:dyDescent="0.45">
      <c r="A567" t="s">
        <v>1149</v>
      </c>
      <c r="B567">
        <v>70000000</v>
      </c>
      <c r="C567">
        <v>78031620</v>
      </c>
      <c r="D567">
        <f>Table2[[#This Row],[gross]]-Table2[[#This Row],[budget]]</f>
        <v>8031620</v>
      </c>
    </row>
    <row r="568" spans="1:4" x14ac:dyDescent="0.45">
      <c r="A568" t="s">
        <v>1151</v>
      </c>
      <c r="B568">
        <v>69500000</v>
      </c>
      <c r="C568">
        <v>54222000</v>
      </c>
      <c r="D568">
        <f>Table2[[#This Row],[gross]]-Table2[[#This Row],[budget]]</f>
        <v>-15278000</v>
      </c>
    </row>
    <row r="569" spans="1:4" x14ac:dyDescent="0.45">
      <c r="A569" t="s">
        <v>1153</v>
      </c>
      <c r="B569">
        <v>70000000</v>
      </c>
      <c r="C569">
        <v>52474616</v>
      </c>
      <c r="D569">
        <f>Table2[[#This Row],[gross]]-Table2[[#This Row],[budget]]</f>
        <v>-17525384</v>
      </c>
    </row>
    <row r="570" spans="1:4" x14ac:dyDescent="0.45">
      <c r="A570" t="s">
        <v>1156</v>
      </c>
      <c r="B570">
        <v>70000000</v>
      </c>
      <c r="C570">
        <v>55942830</v>
      </c>
      <c r="D570">
        <f>Table2[[#This Row],[gross]]-Table2[[#This Row],[budget]]</f>
        <v>-14057170</v>
      </c>
    </row>
    <row r="571" spans="1:4" x14ac:dyDescent="0.45">
      <c r="A571" t="s">
        <v>1157</v>
      </c>
      <c r="B571">
        <v>70000000</v>
      </c>
      <c r="C571">
        <v>40932372</v>
      </c>
      <c r="D571">
        <f>Table2[[#This Row],[gross]]-Table2[[#This Row],[budget]]</f>
        <v>-29067628</v>
      </c>
    </row>
    <row r="572" spans="1:4" x14ac:dyDescent="0.45">
      <c r="A572" t="s">
        <v>1159</v>
      </c>
      <c r="B572">
        <v>70000000</v>
      </c>
      <c r="C572">
        <v>38345403</v>
      </c>
      <c r="D572">
        <f>Table2[[#This Row],[gross]]-Table2[[#This Row],[budget]]</f>
        <v>-31654597</v>
      </c>
    </row>
    <row r="573" spans="1:4" x14ac:dyDescent="0.45">
      <c r="A573" t="s">
        <v>1161</v>
      </c>
      <c r="B573">
        <v>70000000</v>
      </c>
      <c r="C573">
        <v>37901509</v>
      </c>
      <c r="D573">
        <f>Table2[[#This Row],[gross]]-Table2[[#This Row],[budget]]</f>
        <v>-32098491</v>
      </c>
    </row>
    <row r="574" spans="1:4" x14ac:dyDescent="0.45">
      <c r="A574" t="s">
        <v>1162</v>
      </c>
      <c r="B574">
        <v>70000000</v>
      </c>
      <c r="C574">
        <v>48430355</v>
      </c>
      <c r="D574">
        <f>Table2[[#This Row],[gross]]-Table2[[#This Row],[budget]]</f>
        <v>-21569645</v>
      </c>
    </row>
    <row r="575" spans="1:4" x14ac:dyDescent="0.45">
      <c r="A575" t="s">
        <v>1163</v>
      </c>
      <c r="B575">
        <v>70000000</v>
      </c>
      <c r="C575">
        <v>30157016</v>
      </c>
      <c r="D575">
        <f>Table2[[#This Row],[gross]]-Table2[[#This Row],[budget]]</f>
        <v>-39842984</v>
      </c>
    </row>
    <row r="576" spans="1:4" x14ac:dyDescent="0.45">
      <c r="A576" t="s">
        <v>1166</v>
      </c>
      <c r="B576">
        <v>60000000</v>
      </c>
      <c r="C576">
        <v>28031250</v>
      </c>
      <c r="D576">
        <f>Table2[[#This Row],[gross]]-Table2[[#This Row],[budget]]</f>
        <v>-31968750</v>
      </c>
    </row>
    <row r="577" spans="1:4" x14ac:dyDescent="0.45">
      <c r="A577" t="s">
        <v>1168</v>
      </c>
      <c r="B577">
        <v>70000000</v>
      </c>
      <c r="C577">
        <v>33105600</v>
      </c>
      <c r="D577">
        <f>Table2[[#This Row],[gross]]-Table2[[#This Row],[budget]]</f>
        <v>-36894400</v>
      </c>
    </row>
    <row r="578" spans="1:4" x14ac:dyDescent="0.45">
      <c r="A578" t="s">
        <v>1172</v>
      </c>
      <c r="B578">
        <v>70000000</v>
      </c>
      <c r="C578">
        <v>62321039</v>
      </c>
      <c r="D578">
        <f>Table2[[#This Row],[gross]]-Table2[[#This Row],[budget]]</f>
        <v>-7678961</v>
      </c>
    </row>
    <row r="579" spans="1:4" x14ac:dyDescent="0.45">
      <c r="A579" t="s">
        <v>1174</v>
      </c>
      <c r="B579">
        <v>75000000</v>
      </c>
      <c r="C579">
        <v>38509342</v>
      </c>
      <c r="D579">
        <f>Table2[[#This Row],[gross]]-Table2[[#This Row],[budget]]</f>
        <v>-36490658</v>
      </c>
    </row>
    <row r="580" spans="1:4" x14ac:dyDescent="0.45">
      <c r="A580" t="s">
        <v>1176</v>
      </c>
      <c r="B580">
        <v>60000000</v>
      </c>
      <c r="C580">
        <v>19076815</v>
      </c>
      <c r="D580">
        <f>Table2[[#This Row],[gross]]-Table2[[#This Row],[budget]]</f>
        <v>-40923185</v>
      </c>
    </row>
    <row r="581" spans="1:4" x14ac:dyDescent="0.45">
      <c r="A581" t="s">
        <v>1178</v>
      </c>
      <c r="B581">
        <v>35000000</v>
      </c>
      <c r="C581">
        <v>25093607</v>
      </c>
      <c r="D581">
        <f>Table2[[#This Row],[gross]]-Table2[[#This Row],[budget]]</f>
        <v>-9906393</v>
      </c>
    </row>
    <row r="582" spans="1:4" x14ac:dyDescent="0.45">
      <c r="A582" t="s">
        <v>1181</v>
      </c>
      <c r="B582">
        <v>70000000</v>
      </c>
      <c r="C582">
        <v>19819494</v>
      </c>
      <c r="D582">
        <f>Table2[[#This Row],[gross]]-Table2[[#This Row],[budget]]</f>
        <v>-50180506</v>
      </c>
    </row>
    <row r="583" spans="1:4" x14ac:dyDescent="0.45">
      <c r="A583" t="s">
        <v>1184</v>
      </c>
      <c r="B583">
        <v>70000000</v>
      </c>
      <c r="C583">
        <v>13596911</v>
      </c>
      <c r="D583">
        <f>Table2[[#This Row],[gross]]-Table2[[#This Row],[budget]]</f>
        <v>-56403089</v>
      </c>
    </row>
    <row r="584" spans="1:4" x14ac:dyDescent="0.45">
      <c r="A584" t="s">
        <v>1186</v>
      </c>
      <c r="B584">
        <v>70000000</v>
      </c>
      <c r="C584">
        <v>8460990</v>
      </c>
      <c r="D584">
        <f>Table2[[#This Row],[gross]]-Table2[[#This Row],[budget]]</f>
        <v>-61539010</v>
      </c>
    </row>
    <row r="585" spans="1:4" x14ac:dyDescent="0.45">
      <c r="A585" t="s">
        <v>1187</v>
      </c>
      <c r="B585">
        <v>70000000</v>
      </c>
      <c r="C585">
        <v>7097125</v>
      </c>
      <c r="D585">
        <f>Table2[[#This Row],[gross]]-Table2[[#This Row],[budget]]</f>
        <v>-62902875</v>
      </c>
    </row>
    <row r="586" spans="1:4" x14ac:dyDescent="0.45">
      <c r="A586" t="s">
        <v>1189</v>
      </c>
      <c r="B586">
        <v>70000000</v>
      </c>
      <c r="C586">
        <v>37760080</v>
      </c>
      <c r="D586">
        <f>Table2[[#This Row],[gross]]-Table2[[#This Row],[budget]]</f>
        <v>-32239920</v>
      </c>
    </row>
    <row r="587" spans="1:4" x14ac:dyDescent="0.45">
      <c r="A587" t="s">
        <v>1191</v>
      </c>
      <c r="B587">
        <v>70000000</v>
      </c>
      <c r="C587">
        <v>5851188</v>
      </c>
      <c r="D587">
        <f>Table2[[#This Row],[gross]]-Table2[[#This Row],[budget]]</f>
        <v>-64148812</v>
      </c>
    </row>
    <row r="588" spans="1:4" x14ac:dyDescent="0.45">
      <c r="A588" t="s">
        <v>1194</v>
      </c>
      <c r="B588">
        <v>50000000</v>
      </c>
      <c r="C588">
        <v>25121291</v>
      </c>
      <c r="D588">
        <f>Table2[[#This Row],[gross]]-Table2[[#This Row],[budget]]</f>
        <v>-24878709</v>
      </c>
    </row>
    <row r="589" spans="1:4" x14ac:dyDescent="0.45">
      <c r="A589" t="s">
        <v>1195</v>
      </c>
      <c r="B589">
        <v>70000000</v>
      </c>
      <c r="C589">
        <v>18821279</v>
      </c>
      <c r="D589">
        <f>Table2[[#This Row],[gross]]-Table2[[#This Row],[budget]]</f>
        <v>-51178721</v>
      </c>
    </row>
    <row r="590" spans="1:4" x14ac:dyDescent="0.45">
      <c r="A590" t="s">
        <v>1197</v>
      </c>
      <c r="B590">
        <v>68000000</v>
      </c>
      <c r="C590">
        <v>118471320</v>
      </c>
      <c r="D590">
        <f>Table2[[#This Row],[gross]]-Table2[[#This Row],[budget]]</f>
        <v>50471320</v>
      </c>
    </row>
    <row r="591" spans="1:4" x14ac:dyDescent="0.45">
      <c r="A591" t="s">
        <v>1199</v>
      </c>
      <c r="B591">
        <v>68000000</v>
      </c>
      <c r="C591">
        <v>300523113</v>
      </c>
      <c r="D591">
        <f>Table2[[#This Row],[gross]]-Table2[[#This Row],[budget]]</f>
        <v>232523113</v>
      </c>
    </row>
    <row r="592" spans="1:4" x14ac:dyDescent="0.45">
      <c r="A592" t="s">
        <v>1200</v>
      </c>
      <c r="B592">
        <v>68000000</v>
      </c>
      <c r="C592">
        <v>71069884</v>
      </c>
      <c r="D592">
        <f>Table2[[#This Row],[gross]]-Table2[[#This Row],[budget]]</f>
        <v>3069884</v>
      </c>
    </row>
    <row r="593" spans="1:4" x14ac:dyDescent="0.45">
      <c r="A593" t="s">
        <v>1201</v>
      </c>
      <c r="B593">
        <v>69000000</v>
      </c>
      <c r="C593">
        <v>251501645</v>
      </c>
      <c r="D593">
        <f>Table2[[#This Row],[gross]]-Table2[[#This Row],[budget]]</f>
        <v>182501645</v>
      </c>
    </row>
    <row r="594" spans="1:4" x14ac:dyDescent="0.45">
      <c r="A594" t="s">
        <v>1204</v>
      </c>
      <c r="B594">
        <v>68000000</v>
      </c>
      <c r="C594">
        <v>35324232</v>
      </c>
      <c r="D594">
        <f>Table2[[#This Row],[gross]]-Table2[[#This Row],[budget]]</f>
        <v>-32675768</v>
      </c>
    </row>
    <row r="595" spans="1:4" x14ac:dyDescent="0.45">
      <c r="A595" t="s">
        <v>1205</v>
      </c>
      <c r="B595">
        <v>68000000</v>
      </c>
      <c r="C595">
        <v>81257500</v>
      </c>
      <c r="D595">
        <f>Table2[[#This Row],[gross]]-Table2[[#This Row],[budget]]</f>
        <v>13257500</v>
      </c>
    </row>
    <row r="596" spans="1:4" x14ac:dyDescent="0.45">
      <c r="A596" t="s">
        <v>1208</v>
      </c>
      <c r="B596">
        <v>70000000</v>
      </c>
      <c r="C596">
        <v>617840</v>
      </c>
      <c r="D596">
        <f>Table2[[#This Row],[gross]]-Table2[[#This Row],[budget]]</f>
        <v>-69382160</v>
      </c>
    </row>
    <row r="597" spans="1:4" x14ac:dyDescent="0.45">
      <c r="A597" t="s">
        <v>1210</v>
      </c>
      <c r="B597">
        <v>65000000</v>
      </c>
      <c r="C597">
        <v>29655590</v>
      </c>
      <c r="D597">
        <f>Table2[[#This Row],[gross]]-Table2[[#This Row],[budget]]</f>
        <v>-35344410</v>
      </c>
    </row>
    <row r="598" spans="1:4" x14ac:dyDescent="0.45">
      <c r="A598" t="s">
        <v>1211</v>
      </c>
      <c r="B598">
        <v>36000000</v>
      </c>
      <c r="C598">
        <v>45045037</v>
      </c>
      <c r="D598">
        <f>Table2[[#This Row],[gross]]-Table2[[#This Row],[budget]]</f>
        <v>9045037</v>
      </c>
    </row>
    <row r="599" spans="1:4" x14ac:dyDescent="0.45">
      <c r="A599" t="s">
        <v>1213</v>
      </c>
      <c r="B599">
        <v>68000000</v>
      </c>
      <c r="C599">
        <v>28965197</v>
      </c>
      <c r="D599">
        <f>Table2[[#This Row],[gross]]-Table2[[#This Row],[budget]]</f>
        <v>-39034803</v>
      </c>
    </row>
    <row r="600" spans="1:4" x14ac:dyDescent="0.45">
      <c r="A600" t="s">
        <v>1215</v>
      </c>
      <c r="B600">
        <v>70000000</v>
      </c>
      <c r="C600">
        <v>39380442</v>
      </c>
      <c r="D600">
        <f>Table2[[#This Row],[gross]]-Table2[[#This Row],[budget]]</f>
        <v>-30619558</v>
      </c>
    </row>
    <row r="601" spans="1:4" x14ac:dyDescent="0.45">
      <c r="A601" t="s">
        <v>1216</v>
      </c>
      <c r="B601">
        <v>69000000</v>
      </c>
      <c r="C601">
        <v>37516013</v>
      </c>
      <c r="D601">
        <f>Table2[[#This Row],[gross]]-Table2[[#This Row],[budget]]</f>
        <v>-31483987</v>
      </c>
    </row>
    <row r="602" spans="1:4" x14ac:dyDescent="0.45">
      <c r="A602" t="s">
        <v>1217</v>
      </c>
      <c r="B602">
        <v>66000000</v>
      </c>
      <c r="C602">
        <v>87704396</v>
      </c>
      <c r="D602">
        <f>Table2[[#This Row],[gross]]-Table2[[#This Row],[budget]]</f>
        <v>21704396</v>
      </c>
    </row>
    <row r="603" spans="1:4" x14ac:dyDescent="0.45">
      <c r="A603" t="s">
        <v>1219</v>
      </c>
      <c r="B603">
        <v>66000000</v>
      </c>
      <c r="C603">
        <v>83892374</v>
      </c>
      <c r="D603">
        <f>Table2[[#This Row],[gross]]-Table2[[#This Row],[budget]]</f>
        <v>17892374</v>
      </c>
    </row>
    <row r="604" spans="1:4" x14ac:dyDescent="0.45">
      <c r="A604" t="s">
        <v>1222</v>
      </c>
      <c r="B604">
        <v>35000000</v>
      </c>
      <c r="C604">
        <v>5932060</v>
      </c>
      <c r="D604">
        <f>Table2[[#This Row],[gross]]-Table2[[#This Row],[budget]]</f>
        <v>-29067940</v>
      </c>
    </row>
    <row r="605" spans="1:4" x14ac:dyDescent="0.45">
      <c r="A605" t="s">
        <v>1223</v>
      </c>
      <c r="B605">
        <v>70000000</v>
      </c>
      <c r="C605">
        <v>216119491</v>
      </c>
      <c r="D605">
        <f>Table2[[#This Row],[gross]]-Table2[[#This Row],[budget]]</f>
        <v>146119491</v>
      </c>
    </row>
    <row r="606" spans="1:4" x14ac:dyDescent="0.45">
      <c r="A606" t="s">
        <v>1225</v>
      </c>
      <c r="B606">
        <v>66000000</v>
      </c>
      <c r="C606">
        <v>43568507</v>
      </c>
      <c r="D606">
        <f>Table2[[#This Row],[gross]]-Table2[[#This Row],[budget]]</f>
        <v>-22431493</v>
      </c>
    </row>
    <row r="607" spans="1:4" x14ac:dyDescent="0.45">
      <c r="A607" t="s">
        <v>1227</v>
      </c>
      <c r="B607">
        <v>70000000</v>
      </c>
      <c r="C607">
        <v>182805123</v>
      </c>
      <c r="D607">
        <f>Table2[[#This Row],[gross]]-Table2[[#This Row],[budget]]</f>
        <v>112805123</v>
      </c>
    </row>
    <row r="608" spans="1:4" x14ac:dyDescent="0.45">
      <c r="A608" t="s">
        <v>1228</v>
      </c>
      <c r="B608">
        <v>59000000</v>
      </c>
      <c r="C608">
        <v>176387405</v>
      </c>
      <c r="D608">
        <f>Table2[[#This Row],[gross]]-Table2[[#This Row],[budget]]</f>
        <v>117387405</v>
      </c>
    </row>
    <row r="609" spans="1:4" x14ac:dyDescent="0.45">
      <c r="A609" t="s">
        <v>1230</v>
      </c>
      <c r="B609">
        <v>68000000</v>
      </c>
      <c r="C609">
        <v>33685268</v>
      </c>
      <c r="D609">
        <f>Table2[[#This Row],[gross]]-Table2[[#This Row],[budget]]</f>
        <v>-34314732</v>
      </c>
    </row>
    <row r="610" spans="1:4" x14ac:dyDescent="0.45">
      <c r="A610" t="s">
        <v>1231</v>
      </c>
      <c r="B610">
        <v>65000000</v>
      </c>
      <c r="C610">
        <v>182204440</v>
      </c>
      <c r="D610">
        <f>Table2[[#This Row],[gross]]-Table2[[#This Row],[budget]]</f>
        <v>117204440</v>
      </c>
    </row>
    <row r="611" spans="1:4" x14ac:dyDescent="0.45">
      <c r="A611" t="s">
        <v>1232</v>
      </c>
      <c r="B611">
        <v>63000000</v>
      </c>
      <c r="C611">
        <v>171383253</v>
      </c>
      <c r="D611">
        <f>Table2[[#This Row],[gross]]-Table2[[#This Row],[budget]]</f>
        <v>108383253</v>
      </c>
    </row>
    <row r="612" spans="1:4" x14ac:dyDescent="0.45">
      <c r="A612" t="s">
        <v>1233</v>
      </c>
      <c r="B612">
        <v>62000000</v>
      </c>
      <c r="C612">
        <v>172071312</v>
      </c>
      <c r="D612">
        <f>Table2[[#This Row],[gross]]-Table2[[#This Row],[budget]]</f>
        <v>110071312</v>
      </c>
    </row>
    <row r="613" spans="1:4" x14ac:dyDescent="0.45">
      <c r="A613" t="s">
        <v>1235</v>
      </c>
      <c r="B613">
        <v>60000000</v>
      </c>
      <c r="C613">
        <v>139225854</v>
      </c>
      <c r="D613">
        <f>Table2[[#This Row],[gross]]-Table2[[#This Row],[budget]]</f>
        <v>79225854</v>
      </c>
    </row>
    <row r="614" spans="1:4" x14ac:dyDescent="0.45">
      <c r="A614" t="s">
        <v>1237</v>
      </c>
      <c r="B614">
        <v>61000000</v>
      </c>
      <c r="C614">
        <v>148775460</v>
      </c>
      <c r="D614">
        <f>Table2[[#This Row],[gross]]-Table2[[#This Row],[budget]]</f>
        <v>87775460</v>
      </c>
    </row>
    <row r="615" spans="1:4" x14ac:dyDescent="0.45">
      <c r="A615" t="s">
        <v>1239</v>
      </c>
      <c r="B615">
        <v>65000000</v>
      </c>
      <c r="C615">
        <v>115731542</v>
      </c>
      <c r="D615">
        <f>Table2[[#This Row],[gross]]-Table2[[#This Row],[budget]]</f>
        <v>50731542</v>
      </c>
    </row>
    <row r="616" spans="1:4" x14ac:dyDescent="0.45">
      <c r="A616" t="s">
        <v>1240</v>
      </c>
      <c r="B616">
        <v>65000000</v>
      </c>
      <c r="C616">
        <v>100468793</v>
      </c>
      <c r="D616">
        <f>Table2[[#This Row],[gross]]-Table2[[#This Row],[budget]]</f>
        <v>35468793</v>
      </c>
    </row>
    <row r="617" spans="1:4" x14ac:dyDescent="0.45">
      <c r="A617" t="s">
        <v>1242</v>
      </c>
      <c r="B617">
        <v>65000000</v>
      </c>
      <c r="C617">
        <v>93771072</v>
      </c>
      <c r="D617">
        <f>Table2[[#This Row],[gross]]-Table2[[#This Row],[budget]]</f>
        <v>28771072</v>
      </c>
    </row>
    <row r="618" spans="1:4" x14ac:dyDescent="0.45">
      <c r="A618" t="s">
        <v>1243</v>
      </c>
      <c r="B618">
        <v>65000000</v>
      </c>
      <c r="C618">
        <v>100448498</v>
      </c>
      <c r="D618">
        <f>Table2[[#This Row],[gross]]-Table2[[#This Row],[budget]]</f>
        <v>35448498</v>
      </c>
    </row>
    <row r="619" spans="1:4" x14ac:dyDescent="0.45">
      <c r="A619" t="s">
        <v>1245</v>
      </c>
      <c r="B619">
        <v>65000000</v>
      </c>
      <c r="C619">
        <v>115603980</v>
      </c>
      <c r="D619">
        <f>Table2[[#This Row],[gross]]-Table2[[#This Row],[budget]]</f>
        <v>50603980</v>
      </c>
    </row>
    <row r="620" spans="1:4" x14ac:dyDescent="0.45">
      <c r="A620" t="s">
        <v>1247</v>
      </c>
      <c r="B620">
        <v>65000000</v>
      </c>
      <c r="C620">
        <v>90454043</v>
      </c>
      <c r="D620">
        <f>Table2[[#This Row],[gross]]-Table2[[#This Row],[budget]]</f>
        <v>25454043</v>
      </c>
    </row>
    <row r="621" spans="1:4" x14ac:dyDescent="0.45">
      <c r="A621" t="s">
        <v>1248</v>
      </c>
      <c r="B621">
        <v>70000000</v>
      </c>
      <c r="C621">
        <v>84049211</v>
      </c>
      <c r="D621">
        <f>Table2[[#This Row],[gross]]-Table2[[#This Row],[budget]]</f>
        <v>14049211</v>
      </c>
    </row>
    <row r="622" spans="1:4" x14ac:dyDescent="0.45">
      <c r="A622" t="s">
        <v>1249</v>
      </c>
      <c r="B622">
        <v>50000000</v>
      </c>
      <c r="C622">
        <v>70450000</v>
      </c>
      <c r="D622">
        <f>Table2[[#This Row],[gross]]-Table2[[#This Row],[budget]]</f>
        <v>20450000</v>
      </c>
    </row>
    <row r="623" spans="1:4" x14ac:dyDescent="0.45">
      <c r="A623" t="s">
        <v>1250</v>
      </c>
      <c r="B623">
        <v>60000000</v>
      </c>
      <c r="C623">
        <v>69688384</v>
      </c>
      <c r="D623">
        <f>Table2[[#This Row],[gross]]-Table2[[#This Row],[budget]]</f>
        <v>9688384</v>
      </c>
    </row>
    <row r="624" spans="1:4" x14ac:dyDescent="0.45">
      <c r="A624" t="s">
        <v>1251</v>
      </c>
      <c r="B624">
        <v>63000000</v>
      </c>
      <c r="C624">
        <v>70236496</v>
      </c>
      <c r="D624">
        <f>Table2[[#This Row],[gross]]-Table2[[#This Row],[budget]]</f>
        <v>7236496</v>
      </c>
    </row>
    <row r="625" spans="1:4" x14ac:dyDescent="0.45">
      <c r="A625" t="s">
        <v>1252</v>
      </c>
      <c r="B625">
        <v>65000000</v>
      </c>
      <c r="C625">
        <v>63695760</v>
      </c>
      <c r="D625">
        <f>Table2[[#This Row],[gross]]-Table2[[#This Row],[budget]]</f>
        <v>-1304240</v>
      </c>
    </row>
    <row r="626" spans="1:4" x14ac:dyDescent="0.45">
      <c r="A626" t="s">
        <v>1254</v>
      </c>
      <c r="B626">
        <v>65000000</v>
      </c>
      <c r="C626">
        <v>59617068</v>
      </c>
      <c r="D626">
        <f>Table2[[#This Row],[gross]]-Table2[[#This Row],[budget]]</f>
        <v>-5382932</v>
      </c>
    </row>
    <row r="627" spans="1:4" x14ac:dyDescent="0.45">
      <c r="A627" t="s">
        <v>1256</v>
      </c>
      <c r="B627">
        <v>65000000</v>
      </c>
      <c r="C627">
        <v>55637680</v>
      </c>
      <c r="D627">
        <f>Table2[[#This Row],[gross]]-Table2[[#This Row],[budget]]</f>
        <v>-9362320</v>
      </c>
    </row>
    <row r="628" spans="1:4" x14ac:dyDescent="0.45">
      <c r="A628" t="s">
        <v>1259</v>
      </c>
      <c r="B628">
        <v>65000000</v>
      </c>
      <c r="C628">
        <v>85911262</v>
      </c>
      <c r="D628">
        <f>Table2[[#This Row],[gross]]-Table2[[#This Row],[budget]]</f>
        <v>20911262</v>
      </c>
    </row>
    <row r="629" spans="1:4" x14ac:dyDescent="0.45">
      <c r="A629" t="s">
        <v>1261</v>
      </c>
      <c r="B629">
        <v>50100000</v>
      </c>
      <c r="C629">
        <v>53846915</v>
      </c>
      <c r="D629">
        <f>Table2[[#This Row],[gross]]-Table2[[#This Row],[budget]]</f>
        <v>3746915</v>
      </c>
    </row>
    <row r="630" spans="1:4" x14ac:dyDescent="0.45">
      <c r="A630" t="s">
        <v>1262</v>
      </c>
      <c r="B630">
        <v>65000000</v>
      </c>
      <c r="C630">
        <v>54758461</v>
      </c>
      <c r="D630">
        <f>Table2[[#This Row],[gross]]-Table2[[#This Row],[budget]]</f>
        <v>-10241539</v>
      </c>
    </row>
    <row r="631" spans="1:4" x14ac:dyDescent="0.45">
      <c r="A631" t="s">
        <v>1265</v>
      </c>
      <c r="B631">
        <v>65000000</v>
      </c>
      <c r="C631">
        <v>52397389</v>
      </c>
      <c r="D631">
        <f>Table2[[#This Row],[gross]]-Table2[[#This Row],[budget]]</f>
        <v>-12602611</v>
      </c>
    </row>
    <row r="632" spans="1:4" x14ac:dyDescent="0.45">
      <c r="A632" t="s">
        <v>1266</v>
      </c>
      <c r="B632">
        <v>65000000</v>
      </c>
      <c r="C632">
        <v>38966057</v>
      </c>
      <c r="D632">
        <f>Table2[[#This Row],[gross]]-Table2[[#This Row],[budget]]</f>
        <v>-26033943</v>
      </c>
    </row>
    <row r="633" spans="1:4" x14ac:dyDescent="0.45">
      <c r="A633" t="s">
        <v>1267</v>
      </c>
      <c r="B633">
        <v>65000000</v>
      </c>
      <c r="C633">
        <v>42345531</v>
      </c>
      <c r="D633">
        <f>Table2[[#This Row],[gross]]-Table2[[#This Row],[budget]]</f>
        <v>-22654469</v>
      </c>
    </row>
    <row r="634" spans="1:4" x14ac:dyDescent="0.45">
      <c r="A634" t="s">
        <v>1268</v>
      </c>
      <c r="B634">
        <v>45000000</v>
      </c>
      <c r="C634">
        <v>36064910</v>
      </c>
      <c r="D634">
        <f>Table2[[#This Row],[gross]]-Table2[[#This Row],[budget]]</f>
        <v>-8935090</v>
      </c>
    </row>
    <row r="635" spans="1:4" x14ac:dyDescent="0.45">
      <c r="A635" t="s">
        <v>1269</v>
      </c>
      <c r="B635">
        <v>65000000</v>
      </c>
      <c r="C635">
        <v>33328051</v>
      </c>
      <c r="D635">
        <f>Table2[[#This Row],[gross]]-Table2[[#This Row],[budget]]</f>
        <v>-31671949</v>
      </c>
    </row>
    <row r="636" spans="1:4" x14ac:dyDescent="0.45">
      <c r="A636" t="s">
        <v>1271</v>
      </c>
      <c r="B636">
        <v>65000000</v>
      </c>
      <c r="C636">
        <v>32598931</v>
      </c>
      <c r="D636">
        <f>Table2[[#This Row],[gross]]-Table2[[#This Row],[budget]]</f>
        <v>-32401069</v>
      </c>
    </row>
    <row r="637" spans="1:4" x14ac:dyDescent="0.45">
      <c r="A637" t="s">
        <v>1272</v>
      </c>
      <c r="B637">
        <v>65000000</v>
      </c>
      <c r="C637">
        <v>28045540</v>
      </c>
      <c r="D637">
        <f>Table2[[#This Row],[gross]]-Table2[[#This Row],[budget]]</f>
        <v>-36954460</v>
      </c>
    </row>
    <row r="638" spans="1:4" x14ac:dyDescent="0.45">
      <c r="A638" t="s">
        <v>1273</v>
      </c>
      <c r="B638">
        <v>63000000</v>
      </c>
      <c r="C638">
        <v>37023395</v>
      </c>
      <c r="D638">
        <f>Table2[[#This Row],[gross]]-Table2[[#This Row],[budget]]</f>
        <v>-25976605</v>
      </c>
    </row>
    <row r="639" spans="1:4" x14ac:dyDescent="0.45">
      <c r="A639" t="s">
        <v>1275</v>
      </c>
      <c r="B639">
        <v>65000000</v>
      </c>
      <c r="C639">
        <v>43532294</v>
      </c>
      <c r="D639">
        <f>Table2[[#This Row],[gross]]-Table2[[#This Row],[budget]]</f>
        <v>-21467706</v>
      </c>
    </row>
    <row r="640" spans="1:4" x14ac:dyDescent="0.45">
      <c r="A640" t="s">
        <v>1277</v>
      </c>
      <c r="B640">
        <v>70000000</v>
      </c>
      <c r="C640">
        <v>17218080</v>
      </c>
      <c r="D640">
        <f>Table2[[#This Row],[gross]]-Table2[[#This Row],[budget]]</f>
        <v>-52781920</v>
      </c>
    </row>
    <row r="641" spans="1:4" x14ac:dyDescent="0.45">
      <c r="A641" t="s">
        <v>1279</v>
      </c>
      <c r="B641">
        <v>65000000</v>
      </c>
      <c r="C641">
        <v>10014234</v>
      </c>
      <c r="D641">
        <f>Table2[[#This Row],[gross]]-Table2[[#This Row],[budget]]</f>
        <v>-54985766</v>
      </c>
    </row>
    <row r="642" spans="1:4" x14ac:dyDescent="0.45">
      <c r="A642" t="s">
        <v>1282</v>
      </c>
      <c r="B642">
        <v>65000000</v>
      </c>
      <c r="C642">
        <v>19059018</v>
      </c>
      <c r="D642">
        <f>Table2[[#This Row],[gross]]-Table2[[#This Row],[budget]]</f>
        <v>-45940982</v>
      </c>
    </row>
    <row r="643" spans="1:4" x14ac:dyDescent="0.45">
      <c r="A643" t="s">
        <v>1284</v>
      </c>
      <c r="B643">
        <v>50000000</v>
      </c>
      <c r="C643">
        <v>1987287</v>
      </c>
      <c r="D643">
        <f>Table2[[#This Row],[gross]]-Table2[[#This Row],[budget]]</f>
        <v>-48012713</v>
      </c>
    </row>
    <row r="644" spans="1:4" x14ac:dyDescent="0.45">
      <c r="A644" t="s">
        <v>1285</v>
      </c>
      <c r="B644">
        <v>43000000</v>
      </c>
      <c r="C644">
        <v>24407944</v>
      </c>
      <c r="D644">
        <f>Table2[[#This Row],[gross]]-Table2[[#This Row],[budget]]</f>
        <v>-18592056</v>
      </c>
    </row>
    <row r="645" spans="1:4" x14ac:dyDescent="0.45">
      <c r="A645" t="s">
        <v>1287</v>
      </c>
      <c r="B645">
        <v>65000000</v>
      </c>
      <c r="C645">
        <v>13750556</v>
      </c>
      <c r="D645">
        <f>Table2[[#This Row],[gross]]-Table2[[#This Row],[budget]]</f>
        <v>-51249444</v>
      </c>
    </row>
    <row r="646" spans="1:4" x14ac:dyDescent="0.45">
      <c r="A646" t="s">
        <v>1289</v>
      </c>
      <c r="B646">
        <v>64000000</v>
      </c>
      <c r="C646">
        <v>31054924</v>
      </c>
      <c r="D646">
        <f>Table2[[#This Row],[gross]]-Table2[[#This Row],[budget]]</f>
        <v>-32945076</v>
      </c>
    </row>
    <row r="647" spans="1:4" x14ac:dyDescent="0.45">
      <c r="A647" t="s">
        <v>1292</v>
      </c>
      <c r="B647">
        <v>55000000</v>
      </c>
      <c r="C647">
        <v>43247140</v>
      </c>
      <c r="D647">
        <f>Table2[[#This Row],[gross]]-Table2[[#This Row],[budget]]</f>
        <v>-11752860</v>
      </c>
    </row>
    <row r="648" spans="1:4" x14ac:dyDescent="0.45">
      <c r="A648" t="s">
        <v>1294</v>
      </c>
      <c r="B648">
        <v>50000000</v>
      </c>
      <c r="C648">
        <v>2208939</v>
      </c>
      <c r="D648">
        <f>Table2[[#This Row],[gross]]-Table2[[#This Row],[budget]]</f>
        <v>-47791061</v>
      </c>
    </row>
    <row r="649" spans="1:4" x14ac:dyDescent="0.45">
      <c r="A649" t="s">
        <v>1295</v>
      </c>
      <c r="B649">
        <v>63000000</v>
      </c>
      <c r="C649">
        <v>213079163</v>
      </c>
      <c r="D649">
        <f>Table2[[#This Row],[gross]]-Table2[[#This Row],[budget]]</f>
        <v>150079163</v>
      </c>
    </row>
    <row r="650" spans="1:4" x14ac:dyDescent="0.45">
      <c r="A650" t="s">
        <v>1296</v>
      </c>
      <c r="B650">
        <v>65000000</v>
      </c>
      <c r="C650">
        <v>19548064</v>
      </c>
      <c r="D650">
        <f>Table2[[#This Row],[gross]]-Table2[[#This Row],[budget]]</f>
        <v>-45451936</v>
      </c>
    </row>
    <row r="651" spans="1:4" x14ac:dyDescent="0.45">
      <c r="A651" t="s">
        <v>1297</v>
      </c>
      <c r="B651">
        <v>63000000</v>
      </c>
      <c r="C651">
        <v>356784000</v>
      </c>
      <c r="D651">
        <f>Table2[[#This Row],[gross]]-Table2[[#This Row],[budget]]</f>
        <v>293784000</v>
      </c>
    </row>
    <row r="652" spans="1:4" x14ac:dyDescent="0.45">
      <c r="A652" t="s">
        <v>1299</v>
      </c>
      <c r="B652">
        <v>63000000</v>
      </c>
      <c r="C652">
        <v>25052000</v>
      </c>
      <c r="D652">
        <f>Table2[[#This Row],[gross]]-Table2[[#This Row],[budget]]</f>
        <v>-37948000</v>
      </c>
    </row>
    <row r="653" spans="1:4" x14ac:dyDescent="0.45">
      <c r="A653" t="s">
        <v>1300</v>
      </c>
      <c r="B653">
        <v>62000000</v>
      </c>
      <c r="C653">
        <v>122012710</v>
      </c>
      <c r="D653">
        <f>Table2[[#This Row],[gross]]-Table2[[#This Row],[budget]]</f>
        <v>60012710</v>
      </c>
    </row>
    <row r="654" spans="1:4" x14ac:dyDescent="0.45">
      <c r="A654" t="s">
        <v>1302</v>
      </c>
      <c r="B654">
        <v>65000000</v>
      </c>
      <c r="C654">
        <v>72413</v>
      </c>
      <c r="D654">
        <f>Table2[[#This Row],[gross]]-Table2[[#This Row],[budget]]</f>
        <v>-64927587</v>
      </c>
    </row>
    <row r="655" spans="1:4" x14ac:dyDescent="0.45">
      <c r="A655" t="s">
        <v>1304</v>
      </c>
      <c r="B655">
        <v>64000000</v>
      </c>
      <c r="C655">
        <v>58255287</v>
      </c>
      <c r="D655">
        <f>Table2[[#This Row],[gross]]-Table2[[#This Row],[budget]]</f>
        <v>-5744713</v>
      </c>
    </row>
    <row r="656" spans="1:4" x14ac:dyDescent="0.45">
      <c r="A656" t="s">
        <v>1306</v>
      </c>
      <c r="B656">
        <v>62000000</v>
      </c>
      <c r="C656">
        <v>77086030</v>
      </c>
      <c r="D656">
        <f>Table2[[#This Row],[gross]]-Table2[[#This Row],[budget]]</f>
        <v>15086030</v>
      </c>
    </row>
    <row r="657" spans="1:4" x14ac:dyDescent="0.45">
      <c r="A657" t="s">
        <v>1308</v>
      </c>
      <c r="B657">
        <v>62000000</v>
      </c>
      <c r="C657">
        <v>65000000</v>
      </c>
      <c r="D657">
        <f>Table2[[#This Row],[gross]]-Table2[[#This Row],[budget]]</f>
        <v>3000000</v>
      </c>
    </row>
    <row r="658" spans="1:4" x14ac:dyDescent="0.45">
      <c r="A658" t="s">
        <v>1311</v>
      </c>
      <c r="B658">
        <v>42000000</v>
      </c>
      <c r="C658">
        <v>15738632</v>
      </c>
      <c r="D658">
        <f>Table2[[#This Row],[gross]]-Table2[[#This Row],[budget]]</f>
        <v>-26261368</v>
      </c>
    </row>
    <row r="659" spans="1:4" x14ac:dyDescent="0.45">
      <c r="A659" t="s">
        <v>1313</v>
      </c>
      <c r="B659">
        <v>44000000</v>
      </c>
      <c r="C659">
        <v>54116191</v>
      </c>
      <c r="D659">
        <f>Table2[[#This Row],[gross]]-Table2[[#This Row],[budget]]</f>
        <v>10116191</v>
      </c>
    </row>
    <row r="660" spans="1:4" x14ac:dyDescent="0.45">
      <c r="A660" t="s">
        <v>1316</v>
      </c>
      <c r="B660">
        <v>61000000</v>
      </c>
      <c r="C660">
        <v>118153533</v>
      </c>
      <c r="D660">
        <f>Table2[[#This Row],[gross]]-Table2[[#This Row],[budget]]</f>
        <v>57153533</v>
      </c>
    </row>
    <row r="661" spans="1:4" x14ac:dyDescent="0.45">
      <c r="A661" t="s">
        <v>1318</v>
      </c>
      <c r="B661">
        <v>63000000</v>
      </c>
      <c r="C661">
        <v>108012170</v>
      </c>
      <c r="D661">
        <f>Table2[[#This Row],[gross]]-Table2[[#This Row],[budget]]</f>
        <v>45012170</v>
      </c>
    </row>
    <row r="662" spans="1:4" x14ac:dyDescent="0.45">
      <c r="A662" t="s">
        <v>1319</v>
      </c>
      <c r="B662">
        <v>65000000</v>
      </c>
      <c r="C662">
        <v>210592590</v>
      </c>
      <c r="D662">
        <f>Table2[[#This Row],[gross]]-Table2[[#This Row],[budget]]</f>
        <v>145592590</v>
      </c>
    </row>
    <row r="663" spans="1:4" x14ac:dyDescent="0.45">
      <c r="A663" t="s">
        <v>1320</v>
      </c>
      <c r="B663">
        <v>80000000</v>
      </c>
      <c r="C663">
        <v>279167575</v>
      </c>
      <c r="D663">
        <f>Table2[[#This Row],[gross]]-Table2[[#This Row],[budget]]</f>
        <v>199167575</v>
      </c>
    </row>
    <row r="664" spans="1:4" x14ac:dyDescent="0.45">
      <c r="A664" t="s">
        <v>1323</v>
      </c>
      <c r="B664">
        <v>60000000</v>
      </c>
      <c r="C664">
        <v>143151473</v>
      </c>
      <c r="D664">
        <f>Table2[[#This Row],[gross]]-Table2[[#This Row],[budget]]</f>
        <v>83151473</v>
      </c>
    </row>
    <row r="665" spans="1:4" x14ac:dyDescent="0.45">
      <c r="A665" t="s">
        <v>1325</v>
      </c>
      <c r="B665">
        <v>60000000</v>
      </c>
      <c r="C665">
        <v>136801374</v>
      </c>
      <c r="D665">
        <f>Table2[[#This Row],[gross]]-Table2[[#This Row],[budget]]</f>
        <v>76801374</v>
      </c>
    </row>
    <row r="666" spans="1:4" x14ac:dyDescent="0.45">
      <c r="A666" t="s">
        <v>1326</v>
      </c>
      <c r="B666">
        <v>150000000</v>
      </c>
      <c r="C666">
        <v>135381507</v>
      </c>
      <c r="D666">
        <f>Table2[[#This Row],[gross]]-Table2[[#This Row],[budget]]</f>
        <v>-14618493</v>
      </c>
    </row>
    <row r="667" spans="1:4" x14ac:dyDescent="0.45">
      <c r="A667" t="s">
        <v>1327</v>
      </c>
      <c r="B667">
        <v>61000000</v>
      </c>
      <c r="C667">
        <v>167735396</v>
      </c>
      <c r="D667">
        <f>Table2[[#This Row],[gross]]-Table2[[#This Row],[budget]]</f>
        <v>106735396</v>
      </c>
    </row>
    <row r="668" spans="1:4" x14ac:dyDescent="0.45">
      <c r="A668" t="s">
        <v>1328</v>
      </c>
      <c r="B668">
        <v>60000000</v>
      </c>
      <c r="C668">
        <v>121468960</v>
      </c>
      <c r="D668">
        <f>Table2[[#This Row],[gross]]-Table2[[#This Row],[budget]]</f>
        <v>61468960</v>
      </c>
    </row>
    <row r="669" spans="1:4" x14ac:dyDescent="0.45">
      <c r="A669" t="s">
        <v>1329</v>
      </c>
      <c r="B669">
        <v>58000000</v>
      </c>
      <c r="C669">
        <v>106635996</v>
      </c>
      <c r="D669">
        <f>Table2[[#This Row],[gross]]-Table2[[#This Row],[budget]]</f>
        <v>48635996</v>
      </c>
    </row>
    <row r="670" spans="1:4" x14ac:dyDescent="0.45">
      <c r="A670" t="s">
        <v>1330</v>
      </c>
      <c r="B670">
        <v>95000000</v>
      </c>
      <c r="C670">
        <v>102678089</v>
      </c>
      <c r="D670">
        <f>Table2[[#This Row],[gross]]-Table2[[#This Row],[budget]]</f>
        <v>7678089</v>
      </c>
    </row>
    <row r="671" spans="1:4" x14ac:dyDescent="0.45">
      <c r="A671" t="s">
        <v>1331</v>
      </c>
      <c r="B671">
        <v>60000000</v>
      </c>
      <c r="C671">
        <v>125603360</v>
      </c>
      <c r="D671">
        <f>Table2[[#This Row],[gross]]-Table2[[#This Row],[budget]]</f>
        <v>65603360</v>
      </c>
    </row>
    <row r="672" spans="1:4" x14ac:dyDescent="0.45">
      <c r="A672" t="s">
        <v>1334</v>
      </c>
      <c r="B672">
        <v>70000000</v>
      </c>
      <c r="C672">
        <v>101217900</v>
      </c>
      <c r="D672">
        <f>Table2[[#This Row],[gross]]-Table2[[#This Row],[budget]]</f>
        <v>31217900</v>
      </c>
    </row>
    <row r="673" spans="1:4" x14ac:dyDescent="0.45">
      <c r="A673" t="s">
        <v>1335</v>
      </c>
      <c r="B673">
        <v>60000000</v>
      </c>
      <c r="C673">
        <v>104148781</v>
      </c>
      <c r="D673">
        <f>Table2[[#This Row],[gross]]-Table2[[#This Row],[budget]]</f>
        <v>44148781</v>
      </c>
    </row>
    <row r="674" spans="1:4" x14ac:dyDescent="0.45">
      <c r="A674" t="s">
        <v>1336</v>
      </c>
      <c r="B674">
        <v>61000000</v>
      </c>
      <c r="C674">
        <v>75573300</v>
      </c>
      <c r="D674">
        <f>Table2[[#This Row],[gross]]-Table2[[#This Row],[budget]]</f>
        <v>14573300</v>
      </c>
    </row>
    <row r="675" spans="1:4" x14ac:dyDescent="0.45">
      <c r="A675" t="s">
        <v>1337</v>
      </c>
      <c r="B675">
        <v>60000000</v>
      </c>
      <c r="C675">
        <v>93375151</v>
      </c>
      <c r="D675">
        <f>Table2[[#This Row],[gross]]-Table2[[#This Row],[budget]]</f>
        <v>33375151</v>
      </c>
    </row>
    <row r="676" spans="1:4" x14ac:dyDescent="0.45">
      <c r="A676" t="s">
        <v>1338</v>
      </c>
      <c r="B676">
        <v>60000000</v>
      </c>
      <c r="C676">
        <v>106126012</v>
      </c>
      <c r="D676">
        <f>Table2[[#This Row],[gross]]-Table2[[#This Row],[budget]]</f>
        <v>46126012</v>
      </c>
    </row>
    <row r="677" spans="1:4" x14ac:dyDescent="0.45">
      <c r="A677" t="s">
        <v>1340</v>
      </c>
      <c r="B677">
        <v>60000000</v>
      </c>
      <c r="C677">
        <v>93307796</v>
      </c>
      <c r="D677">
        <f>Table2[[#This Row],[gross]]-Table2[[#This Row],[budget]]</f>
        <v>33307796</v>
      </c>
    </row>
    <row r="678" spans="1:4" x14ac:dyDescent="0.45">
      <c r="A678" t="s">
        <v>1342</v>
      </c>
      <c r="B678">
        <v>105000000</v>
      </c>
      <c r="C678">
        <v>90646554</v>
      </c>
      <c r="D678">
        <f>Table2[[#This Row],[gross]]-Table2[[#This Row],[budget]]</f>
        <v>-14353446</v>
      </c>
    </row>
    <row r="679" spans="1:4" x14ac:dyDescent="0.45">
      <c r="A679" t="s">
        <v>1344</v>
      </c>
      <c r="B679">
        <v>60000000</v>
      </c>
      <c r="C679">
        <v>109176215</v>
      </c>
      <c r="D679">
        <f>Table2[[#This Row],[gross]]-Table2[[#This Row],[budget]]</f>
        <v>49176215</v>
      </c>
    </row>
    <row r="680" spans="1:4" x14ac:dyDescent="0.45">
      <c r="A680" t="s">
        <v>1345</v>
      </c>
      <c r="B680">
        <v>60000000</v>
      </c>
      <c r="C680">
        <v>82670733</v>
      </c>
      <c r="D680">
        <f>Table2[[#This Row],[gross]]-Table2[[#This Row],[budget]]</f>
        <v>22670733</v>
      </c>
    </row>
    <row r="681" spans="1:4" x14ac:dyDescent="0.45">
      <c r="A681" t="s">
        <v>1346</v>
      </c>
      <c r="B681">
        <v>60000000</v>
      </c>
      <c r="C681">
        <v>82569532</v>
      </c>
      <c r="D681">
        <f>Table2[[#This Row],[gross]]-Table2[[#This Row],[budget]]</f>
        <v>22569532</v>
      </c>
    </row>
    <row r="682" spans="1:4" x14ac:dyDescent="0.45">
      <c r="A682" t="s">
        <v>1348</v>
      </c>
      <c r="B682">
        <v>61000000</v>
      </c>
      <c r="C682">
        <v>81687587</v>
      </c>
      <c r="D682">
        <f>Table2[[#This Row],[gross]]-Table2[[#This Row],[budget]]</f>
        <v>20687587</v>
      </c>
    </row>
    <row r="683" spans="1:4" x14ac:dyDescent="0.45">
      <c r="A683" t="s">
        <v>1350</v>
      </c>
      <c r="B683">
        <v>60000000</v>
      </c>
      <c r="C683">
        <v>80574010</v>
      </c>
      <c r="D683">
        <f>Table2[[#This Row],[gross]]-Table2[[#This Row],[budget]]</f>
        <v>20574010</v>
      </c>
    </row>
    <row r="684" spans="1:4" x14ac:dyDescent="0.45">
      <c r="A684" t="s">
        <v>1351</v>
      </c>
      <c r="B684">
        <v>60000000</v>
      </c>
      <c r="C684">
        <v>75764085</v>
      </c>
      <c r="D684">
        <f>Table2[[#This Row],[gross]]-Table2[[#This Row],[budget]]</f>
        <v>15764085</v>
      </c>
    </row>
    <row r="685" spans="1:4" x14ac:dyDescent="0.45">
      <c r="A685" t="s">
        <v>1352</v>
      </c>
      <c r="B685">
        <v>58000000</v>
      </c>
      <c r="C685">
        <v>90356857</v>
      </c>
      <c r="D685">
        <f>Table2[[#This Row],[gross]]-Table2[[#This Row],[budget]]</f>
        <v>32356857</v>
      </c>
    </row>
    <row r="686" spans="1:4" x14ac:dyDescent="0.45">
      <c r="A686" t="s">
        <v>1353</v>
      </c>
      <c r="B686">
        <v>55000000</v>
      </c>
      <c r="C686">
        <v>75530832</v>
      </c>
      <c r="D686">
        <f>Table2[[#This Row],[gross]]-Table2[[#This Row],[budget]]</f>
        <v>20530832</v>
      </c>
    </row>
    <row r="687" spans="1:4" x14ac:dyDescent="0.45">
      <c r="A687" t="s">
        <v>1356</v>
      </c>
      <c r="B687">
        <v>60000000</v>
      </c>
      <c r="C687">
        <v>75370763</v>
      </c>
      <c r="D687">
        <f>Table2[[#This Row],[gross]]-Table2[[#This Row],[budget]]</f>
        <v>15370763</v>
      </c>
    </row>
    <row r="688" spans="1:4" x14ac:dyDescent="0.45">
      <c r="A688" t="s">
        <v>1357</v>
      </c>
      <c r="B688">
        <v>65000000</v>
      </c>
      <c r="C688">
        <v>100003492</v>
      </c>
      <c r="D688">
        <f>Table2[[#This Row],[gross]]-Table2[[#This Row],[budget]]</f>
        <v>35003492</v>
      </c>
    </row>
    <row r="689" spans="1:4" x14ac:dyDescent="0.45">
      <c r="A689" t="s">
        <v>1358</v>
      </c>
      <c r="B689">
        <v>60000000</v>
      </c>
      <c r="C689">
        <v>90341670</v>
      </c>
      <c r="D689">
        <f>Table2[[#This Row],[gross]]-Table2[[#This Row],[budget]]</f>
        <v>30341670</v>
      </c>
    </row>
    <row r="690" spans="1:4" x14ac:dyDescent="0.45">
      <c r="A690" t="s">
        <v>1360</v>
      </c>
      <c r="B690">
        <v>55000000</v>
      </c>
      <c r="C690">
        <v>74540762</v>
      </c>
      <c r="D690">
        <f>Table2[[#This Row],[gross]]-Table2[[#This Row],[budget]]</f>
        <v>19540762</v>
      </c>
    </row>
    <row r="691" spans="1:4" x14ac:dyDescent="0.45">
      <c r="A691" t="s">
        <v>1361</v>
      </c>
      <c r="B691">
        <v>60000000</v>
      </c>
      <c r="C691">
        <v>80033643</v>
      </c>
      <c r="D691">
        <f>Table2[[#This Row],[gross]]-Table2[[#This Row],[budget]]</f>
        <v>20033643</v>
      </c>
    </row>
    <row r="692" spans="1:4" x14ac:dyDescent="0.45">
      <c r="A692" t="s">
        <v>1362</v>
      </c>
      <c r="B692">
        <v>60000000</v>
      </c>
      <c r="C692">
        <v>73648142</v>
      </c>
      <c r="D692">
        <f>Table2[[#This Row],[gross]]-Table2[[#This Row],[budget]]</f>
        <v>13648142</v>
      </c>
    </row>
    <row r="693" spans="1:4" x14ac:dyDescent="0.45">
      <c r="A693" t="s">
        <v>1365</v>
      </c>
      <c r="B693">
        <v>60000000</v>
      </c>
      <c r="C693">
        <v>71844424</v>
      </c>
      <c r="D693">
        <f>Table2[[#This Row],[gross]]-Table2[[#This Row],[budget]]</f>
        <v>11844424</v>
      </c>
    </row>
    <row r="694" spans="1:4" x14ac:dyDescent="0.45">
      <c r="A694" t="s">
        <v>1367</v>
      </c>
      <c r="B694">
        <v>60000000</v>
      </c>
      <c r="C694">
        <v>75638743</v>
      </c>
      <c r="D694">
        <f>Table2[[#This Row],[gross]]-Table2[[#This Row],[budget]]</f>
        <v>15638743</v>
      </c>
    </row>
    <row r="695" spans="1:4" x14ac:dyDescent="0.45">
      <c r="A695" t="s">
        <v>1369</v>
      </c>
      <c r="B695">
        <v>60000000</v>
      </c>
      <c r="C695">
        <v>66734992</v>
      </c>
      <c r="D695">
        <f>Table2[[#This Row],[gross]]-Table2[[#This Row],[budget]]</f>
        <v>6734992</v>
      </c>
    </row>
    <row r="696" spans="1:4" x14ac:dyDescent="0.45">
      <c r="A696" t="s">
        <v>1371</v>
      </c>
      <c r="B696">
        <v>60000000</v>
      </c>
      <c r="C696">
        <v>75280058</v>
      </c>
      <c r="D696">
        <f>Table2[[#This Row],[gross]]-Table2[[#This Row],[budget]]</f>
        <v>15280058</v>
      </c>
    </row>
    <row r="697" spans="1:4" x14ac:dyDescent="0.45">
      <c r="A697" t="s">
        <v>1372</v>
      </c>
      <c r="B697">
        <v>48000000</v>
      </c>
      <c r="C697">
        <v>64505912</v>
      </c>
      <c r="D697">
        <f>Table2[[#This Row],[gross]]-Table2[[#This Row],[budget]]</f>
        <v>16505912</v>
      </c>
    </row>
    <row r="698" spans="1:4" x14ac:dyDescent="0.45">
      <c r="A698" t="s">
        <v>1373</v>
      </c>
      <c r="B698">
        <v>70000000</v>
      </c>
      <c r="C698">
        <v>77862546</v>
      </c>
      <c r="D698">
        <f>Table2[[#This Row],[gross]]-Table2[[#This Row],[budget]]</f>
        <v>7862546</v>
      </c>
    </row>
    <row r="699" spans="1:4" x14ac:dyDescent="0.45">
      <c r="A699" t="s">
        <v>1375</v>
      </c>
      <c r="B699">
        <v>50000000</v>
      </c>
      <c r="C699">
        <v>61112916</v>
      </c>
      <c r="D699">
        <f>Table2[[#This Row],[gross]]-Table2[[#This Row],[budget]]</f>
        <v>11112916</v>
      </c>
    </row>
    <row r="700" spans="1:4" x14ac:dyDescent="0.45">
      <c r="A700" t="s">
        <v>1376</v>
      </c>
      <c r="B700">
        <v>60000000</v>
      </c>
      <c r="C700">
        <v>88200225</v>
      </c>
      <c r="D700">
        <f>Table2[[#This Row],[gross]]-Table2[[#This Row],[budget]]</f>
        <v>28200225</v>
      </c>
    </row>
    <row r="701" spans="1:4" x14ac:dyDescent="0.45">
      <c r="A701" t="s">
        <v>1378</v>
      </c>
      <c r="B701">
        <v>60000000</v>
      </c>
      <c r="C701">
        <v>60573641</v>
      </c>
      <c r="D701">
        <f>Table2[[#This Row],[gross]]-Table2[[#This Row],[budget]]</f>
        <v>573641</v>
      </c>
    </row>
    <row r="702" spans="1:4" x14ac:dyDescent="0.45">
      <c r="A702" t="s">
        <v>1380</v>
      </c>
      <c r="B702">
        <v>66000000</v>
      </c>
      <c r="C702">
        <v>59035104</v>
      </c>
      <c r="D702">
        <f>Table2[[#This Row],[gross]]-Table2[[#This Row],[budget]]</f>
        <v>-6964896</v>
      </c>
    </row>
    <row r="703" spans="1:4" x14ac:dyDescent="0.45">
      <c r="A703" t="s">
        <v>1382</v>
      </c>
      <c r="B703">
        <v>60000000</v>
      </c>
      <c r="C703">
        <v>56702901</v>
      </c>
      <c r="D703">
        <f>Table2[[#This Row],[gross]]-Table2[[#This Row],[budget]]</f>
        <v>-3297099</v>
      </c>
    </row>
    <row r="704" spans="1:4" x14ac:dyDescent="0.45">
      <c r="A704" t="s">
        <v>1384</v>
      </c>
      <c r="B704">
        <v>60000000</v>
      </c>
      <c r="C704">
        <v>55994557</v>
      </c>
      <c r="D704">
        <f>Table2[[#This Row],[gross]]-Table2[[#This Row],[budget]]</f>
        <v>-4005443</v>
      </c>
    </row>
    <row r="705" spans="1:4" x14ac:dyDescent="0.45">
      <c r="A705" t="s">
        <v>1385</v>
      </c>
      <c r="B705">
        <v>60000000</v>
      </c>
      <c r="C705">
        <v>54910560</v>
      </c>
      <c r="D705">
        <f>Table2[[#This Row],[gross]]-Table2[[#This Row],[budget]]</f>
        <v>-5089440</v>
      </c>
    </row>
    <row r="706" spans="1:4" x14ac:dyDescent="0.45">
      <c r="A706" t="s">
        <v>1386</v>
      </c>
      <c r="B706">
        <v>60000000</v>
      </c>
      <c r="C706">
        <v>53789313</v>
      </c>
      <c r="D706">
        <f>Table2[[#This Row],[gross]]-Table2[[#This Row],[budget]]</f>
        <v>-6210687</v>
      </c>
    </row>
    <row r="707" spans="1:4" x14ac:dyDescent="0.45">
      <c r="A707" t="s">
        <v>1388</v>
      </c>
      <c r="B707">
        <v>60000000</v>
      </c>
      <c r="C707">
        <v>51045801</v>
      </c>
      <c r="D707">
        <f>Table2[[#This Row],[gross]]-Table2[[#This Row],[budget]]</f>
        <v>-8954199</v>
      </c>
    </row>
    <row r="708" spans="1:4" x14ac:dyDescent="0.45">
      <c r="A708" t="s">
        <v>1390</v>
      </c>
      <c r="B708">
        <v>60000000</v>
      </c>
      <c r="C708">
        <v>50818750</v>
      </c>
      <c r="D708">
        <f>Table2[[#This Row],[gross]]-Table2[[#This Row],[budget]]</f>
        <v>-9181250</v>
      </c>
    </row>
    <row r="709" spans="1:4" x14ac:dyDescent="0.45">
      <c r="A709" t="s">
        <v>1392</v>
      </c>
      <c r="B709">
        <v>60000000</v>
      </c>
      <c r="C709">
        <v>50189179</v>
      </c>
      <c r="D709">
        <f>Table2[[#This Row],[gross]]-Table2[[#This Row],[budget]]</f>
        <v>-9810821</v>
      </c>
    </row>
    <row r="710" spans="1:4" x14ac:dyDescent="0.45">
      <c r="A710" t="s">
        <v>1394</v>
      </c>
      <c r="B710">
        <v>60000000</v>
      </c>
      <c r="C710">
        <v>50024083</v>
      </c>
      <c r="D710">
        <f>Table2[[#This Row],[gross]]-Table2[[#This Row],[budget]]</f>
        <v>-9975917</v>
      </c>
    </row>
    <row r="711" spans="1:4" x14ac:dyDescent="0.45">
      <c r="A711" t="s">
        <v>1395</v>
      </c>
      <c r="B711">
        <v>60000000</v>
      </c>
      <c r="C711">
        <v>50549107</v>
      </c>
      <c r="D711">
        <f>Table2[[#This Row],[gross]]-Table2[[#This Row],[budget]]</f>
        <v>-9450893</v>
      </c>
    </row>
    <row r="712" spans="1:4" x14ac:dyDescent="0.45">
      <c r="A712" t="s">
        <v>1398</v>
      </c>
      <c r="B712">
        <v>60000000</v>
      </c>
      <c r="C712">
        <v>56443482</v>
      </c>
      <c r="D712">
        <f>Table2[[#This Row],[gross]]-Table2[[#This Row],[budget]]</f>
        <v>-3556518</v>
      </c>
    </row>
    <row r="713" spans="1:4" x14ac:dyDescent="0.45">
      <c r="A713" t="s">
        <v>1400</v>
      </c>
      <c r="B713">
        <v>60000000</v>
      </c>
      <c r="C713">
        <v>62401264</v>
      </c>
      <c r="D713">
        <f>Table2[[#This Row],[gross]]-Table2[[#This Row],[budget]]</f>
        <v>2401264</v>
      </c>
    </row>
    <row r="714" spans="1:4" x14ac:dyDescent="0.45">
      <c r="A714" t="s">
        <v>1403</v>
      </c>
      <c r="B714">
        <v>75000000</v>
      </c>
      <c r="C714">
        <v>47748610</v>
      </c>
      <c r="D714">
        <f>Table2[[#This Row],[gross]]-Table2[[#This Row],[budget]]</f>
        <v>-27251390</v>
      </c>
    </row>
    <row r="715" spans="1:4" x14ac:dyDescent="0.45">
      <c r="A715" t="s">
        <v>1404</v>
      </c>
      <c r="B715">
        <v>61000000</v>
      </c>
      <c r="C715">
        <v>46975183</v>
      </c>
      <c r="D715">
        <f>Table2[[#This Row],[gross]]-Table2[[#This Row],[budget]]</f>
        <v>-14024817</v>
      </c>
    </row>
    <row r="716" spans="1:4" x14ac:dyDescent="0.45">
      <c r="A716" t="s">
        <v>1406</v>
      </c>
      <c r="B716">
        <v>60000000</v>
      </c>
      <c r="C716">
        <v>50807639</v>
      </c>
      <c r="D716">
        <f>Table2[[#This Row],[gross]]-Table2[[#This Row],[budget]]</f>
        <v>-9192361</v>
      </c>
    </row>
    <row r="717" spans="1:4" x14ac:dyDescent="0.45">
      <c r="A717" t="s">
        <v>1408</v>
      </c>
      <c r="B717">
        <v>48000000</v>
      </c>
      <c r="C717">
        <v>46611204</v>
      </c>
      <c r="D717">
        <f>Table2[[#This Row],[gross]]-Table2[[#This Row],[budget]]</f>
        <v>-1388796</v>
      </c>
    </row>
    <row r="718" spans="1:4" x14ac:dyDescent="0.45">
      <c r="A718" t="s">
        <v>1409</v>
      </c>
      <c r="B718">
        <v>60000000</v>
      </c>
      <c r="C718">
        <v>257756197</v>
      </c>
      <c r="D718">
        <f>Table2[[#This Row],[gross]]-Table2[[#This Row],[budget]]</f>
        <v>197756197</v>
      </c>
    </row>
    <row r="719" spans="1:4" x14ac:dyDescent="0.45">
      <c r="A719" t="s">
        <v>1411</v>
      </c>
      <c r="B719">
        <v>45000000</v>
      </c>
      <c r="C719">
        <v>48472213</v>
      </c>
      <c r="D719">
        <f>Table2[[#This Row],[gross]]-Table2[[#This Row],[budget]]</f>
        <v>3472213</v>
      </c>
    </row>
    <row r="720" spans="1:4" x14ac:dyDescent="0.45">
      <c r="A720" t="s">
        <v>1412</v>
      </c>
      <c r="B720">
        <v>60000000</v>
      </c>
      <c r="C720">
        <v>43060566</v>
      </c>
      <c r="D720">
        <f>Table2[[#This Row],[gross]]-Table2[[#This Row],[budget]]</f>
        <v>-16939434</v>
      </c>
    </row>
    <row r="721" spans="1:4" x14ac:dyDescent="0.45">
      <c r="A721" t="s">
        <v>1414</v>
      </c>
      <c r="B721">
        <v>60000000</v>
      </c>
      <c r="C721">
        <v>45996718</v>
      </c>
      <c r="D721">
        <f>Table2[[#This Row],[gross]]-Table2[[#This Row],[budget]]</f>
        <v>-14003282</v>
      </c>
    </row>
    <row r="722" spans="1:4" x14ac:dyDescent="0.45">
      <c r="A722" t="s">
        <v>1417</v>
      </c>
      <c r="B722">
        <v>60000000</v>
      </c>
      <c r="C722">
        <v>43337279</v>
      </c>
      <c r="D722">
        <f>Table2[[#This Row],[gross]]-Table2[[#This Row],[budget]]</f>
        <v>-16662721</v>
      </c>
    </row>
    <row r="723" spans="1:4" x14ac:dyDescent="0.45">
      <c r="A723" t="s">
        <v>1419</v>
      </c>
      <c r="B723">
        <v>60000000</v>
      </c>
      <c r="C723">
        <v>37479778</v>
      </c>
      <c r="D723">
        <f>Table2[[#This Row],[gross]]-Table2[[#This Row],[budget]]</f>
        <v>-22520222</v>
      </c>
    </row>
    <row r="724" spans="1:4" x14ac:dyDescent="0.45">
      <c r="A724" t="s">
        <v>1422</v>
      </c>
      <c r="B724">
        <v>60000000</v>
      </c>
      <c r="C724">
        <v>40559930</v>
      </c>
      <c r="D724">
        <f>Table2[[#This Row],[gross]]-Table2[[#This Row],[budget]]</f>
        <v>-19440070</v>
      </c>
    </row>
    <row r="725" spans="1:4" x14ac:dyDescent="0.45">
      <c r="A725" t="s">
        <v>1424</v>
      </c>
      <c r="B725">
        <v>65000000</v>
      </c>
      <c r="C725">
        <v>36830057</v>
      </c>
      <c r="D725">
        <f>Table2[[#This Row],[gross]]-Table2[[#This Row],[budget]]</f>
        <v>-28169943</v>
      </c>
    </row>
    <row r="726" spans="1:4" x14ac:dyDescent="0.45">
      <c r="A726" t="s">
        <v>1425</v>
      </c>
      <c r="B726">
        <v>60000000</v>
      </c>
      <c r="C726">
        <v>36279230</v>
      </c>
      <c r="D726">
        <f>Table2[[#This Row],[gross]]-Table2[[#This Row],[budget]]</f>
        <v>-23720770</v>
      </c>
    </row>
    <row r="727" spans="1:4" x14ac:dyDescent="0.45">
      <c r="A727" t="s">
        <v>1427</v>
      </c>
      <c r="B727">
        <v>70000000</v>
      </c>
      <c r="C727">
        <v>42194060</v>
      </c>
      <c r="D727">
        <f>Table2[[#This Row],[gross]]-Table2[[#This Row],[budget]]</f>
        <v>-27805940</v>
      </c>
    </row>
    <row r="728" spans="1:4" x14ac:dyDescent="0.45">
      <c r="A728" t="s">
        <v>1429</v>
      </c>
      <c r="B728">
        <v>60000000</v>
      </c>
      <c r="C728">
        <v>43119879</v>
      </c>
      <c r="D728">
        <f>Table2[[#This Row],[gross]]-Table2[[#This Row],[budget]]</f>
        <v>-16880121</v>
      </c>
    </row>
    <row r="729" spans="1:4" x14ac:dyDescent="0.45">
      <c r="A729" t="s">
        <v>1432</v>
      </c>
      <c r="B729">
        <v>60000000</v>
      </c>
      <c r="C729">
        <v>35096190</v>
      </c>
      <c r="D729">
        <f>Table2[[#This Row],[gross]]-Table2[[#This Row],[budget]]</f>
        <v>-24903810</v>
      </c>
    </row>
    <row r="730" spans="1:4" x14ac:dyDescent="0.45">
      <c r="A730" t="s">
        <v>1433</v>
      </c>
      <c r="B730">
        <v>80000000</v>
      </c>
      <c r="C730">
        <v>43290977</v>
      </c>
      <c r="D730">
        <f>Table2[[#This Row],[gross]]-Table2[[#This Row],[budget]]</f>
        <v>-36709023</v>
      </c>
    </row>
    <row r="731" spans="1:4" x14ac:dyDescent="0.45">
      <c r="A731" t="s">
        <v>1435</v>
      </c>
      <c r="B731">
        <v>40000000</v>
      </c>
      <c r="C731">
        <v>33927476</v>
      </c>
      <c r="D731">
        <f>Table2[[#This Row],[gross]]-Table2[[#This Row],[budget]]</f>
        <v>-6072524</v>
      </c>
    </row>
    <row r="732" spans="1:4" x14ac:dyDescent="0.45">
      <c r="A732" t="s">
        <v>1436</v>
      </c>
      <c r="B732">
        <v>60000000</v>
      </c>
      <c r="C732">
        <v>32122249</v>
      </c>
      <c r="D732">
        <f>Table2[[#This Row],[gross]]-Table2[[#This Row],[budget]]</f>
        <v>-27877751</v>
      </c>
    </row>
    <row r="733" spans="1:4" x14ac:dyDescent="0.45">
      <c r="A733" t="s">
        <v>1437</v>
      </c>
      <c r="B733">
        <v>60000000</v>
      </c>
      <c r="C733">
        <v>40076438</v>
      </c>
      <c r="D733">
        <f>Table2[[#This Row],[gross]]-Table2[[#This Row],[budget]]</f>
        <v>-19923562</v>
      </c>
    </row>
    <row r="734" spans="1:4" x14ac:dyDescent="0.45">
      <c r="A734" t="s">
        <v>1439</v>
      </c>
      <c r="B734">
        <v>60000000</v>
      </c>
      <c r="C734">
        <v>32940507</v>
      </c>
      <c r="D734">
        <f>Table2[[#This Row],[gross]]-Table2[[#This Row],[budget]]</f>
        <v>-27059493</v>
      </c>
    </row>
    <row r="735" spans="1:4" x14ac:dyDescent="0.45">
      <c r="A735" t="s">
        <v>1441</v>
      </c>
      <c r="B735">
        <v>60000000</v>
      </c>
      <c r="C735">
        <v>31670931</v>
      </c>
      <c r="D735">
        <f>Table2[[#This Row],[gross]]-Table2[[#This Row],[budget]]</f>
        <v>-28329069</v>
      </c>
    </row>
    <row r="736" spans="1:4" x14ac:dyDescent="0.45">
      <c r="A736" t="s">
        <v>1443</v>
      </c>
      <c r="B736">
        <v>60000000</v>
      </c>
      <c r="C736">
        <v>30695227</v>
      </c>
      <c r="D736">
        <f>Table2[[#This Row],[gross]]-Table2[[#This Row],[budget]]</f>
        <v>-29304773</v>
      </c>
    </row>
    <row r="737" spans="1:4" x14ac:dyDescent="0.45">
      <c r="A737" t="s">
        <v>1445</v>
      </c>
      <c r="B737">
        <v>60000000</v>
      </c>
      <c r="C737">
        <v>32522352</v>
      </c>
      <c r="D737">
        <f>Table2[[#This Row],[gross]]-Table2[[#This Row],[budget]]</f>
        <v>-27477648</v>
      </c>
    </row>
    <row r="738" spans="1:4" x14ac:dyDescent="0.45">
      <c r="A738" t="s">
        <v>1447</v>
      </c>
      <c r="B738">
        <v>87000000</v>
      </c>
      <c r="C738">
        <v>26082914</v>
      </c>
      <c r="D738">
        <f>Table2[[#This Row],[gross]]-Table2[[#This Row],[budget]]</f>
        <v>-60917086</v>
      </c>
    </row>
    <row r="739" spans="1:4" x14ac:dyDescent="0.45">
      <c r="A739" t="s">
        <v>1450</v>
      </c>
      <c r="B739">
        <v>60000000</v>
      </c>
      <c r="C739">
        <v>29136626</v>
      </c>
      <c r="D739">
        <f>Table2[[#This Row],[gross]]-Table2[[#This Row],[budget]]</f>
        <v>-30863374</v>
      </c>
    </row>
    <row r="740" spans="1:4" x14ac:dyDescent="0.45">
      <c r="A740" t="s">
        <v>1453</v>
      </c>
      <c r="B740">
        <v>60000000</v>
      </c>
      <c r="C740">
        <v>26288320</v>
      </c>
      <c r="D740">
        <f>Table2[[#This Row],[gross]]-Table2[[#This Row],[budget]]</f>
        <v>-33711680</v>
      </c>
    </row>
    <row r="741" spans="1:4" x14ac:dyDescent="0.45">
      <c r="A741" t="s">
        <v>1455</v>
      </c>
      <c r="B741">
        <v>60000000</v>
      </c>
      <c r="C741">
        <v>26616590</v>
      </c>
      <c r="D741">
        <f>Table2[[#This Row],[gross]]-Table2[[#This Row],[budget]]</f>
        <v>-33383410</v>
      </c>
    </row>
    <row r="742" spans="1:4" x14ac:dyDescent="0.45">
      <c r="A742" t="s">
        <v>1457</v>
      </c>
      <c r="B742">
        <v>60000000</v>
      </c>
      <c r="C742">
        <v>30063805</v>
      </c>
      <c r="D742">
        <f>Table2[[#This Row],[gross]]-Table2[[#This Row],[budget]]</f>
        <v>-29936195</v>
      </c>
    </row>
    <row r="743" spans="1:4" x14ac:dyDescent="0.45">
      <c r="A743" t="s">
        <v>1458</v>
      </c>
      <c r="B743">
        <v>50000000</v>
      </c>
      <c r="C743">
        <v>22518325</v>
      </c>
      <c r="D743">
        <f>Table2[[#This Row],[gross]]-Table2[[#This Row],[budget]]</f>
        <v>-27481675</v>
      </c>
    </row>
    <row r="744" spans="1:4" x14ac:dyDescent="0.45">
      <c r="A744" t="s">
        <v>1461</v>
      </c>
      <c r="B744">
        <v>60000000</v>
      </c>
      <c r="C744">
        <v>13082288</v>
      </c>
      <c r="D744">
        <f>Table2[[#This Row],[gross]]-Table2[[#This Row],[budget]]</f>
        <v>-46917712</v>
      </c>
    </row>
    <row r="745" spans="1:4" x14ac:dyDescent="0.45">
      <c r="A745" t="s">
        <v>1463</v>
      </c>
      <c r="B745">
        <v>60000000</v>
      </c>
      <c r="C745">
        <v>18208078</v>
      </c>
      <c r="D745">
        <f>Table2[[#This Row],[gross]]-Table2[[#This Row],[budget]]</f>
        <v>-41791922</v>
      </c>
    </row>
    <row r="746" spans="1:4" x14ac:dyDescent="0.45">
      <c r="A746" t="s">
        <v>1465</v>
      </c>
      <c r="B746">
        <v>65000000</v>
      </c>
      <c r="C746">
        <v>14218868</v>
      </c>
      <c r="D746">
        <f>Table2[[#This Row],[gross]]-Table2[[#This Row],[budget]]</f>
        <v>-50781132</v>
      </c>
    </row>
    <row r="747" spans="1:4" x14ac:dyDescent="0.45">
      <c r="A747" t="s">
        <v>1468</v>
      </c>
      <c r="B747">
        <v>60000000</v>
      </c>
      <c r="C747">
        <v>22451</v>
      </c>
      <c r="D747">
        <f>Table2[[#This Row],[gross]]-Table2[[#This Row],[budget]]</f>
        <v>-59977549</v>
      </c>
    </row>
    <row r="748" spans="1:4" x14ac:dyDescent="0.45">
      <c r="A748" t="s">
        <v>1471</v>
      </c>
      <c r="B748">
        <v>60000000</v>
      </c>
      <c r="C748">
        <v>31165421</v>
      </c>
      <c r="D748">
        <f>Table2[[#This Row],[gross]]-Table2[[#This Row],[budget]]</f>
        <v>-28834579</v>
      </c>
    </row>
    <row r="749" spans="1:4" x14ac:dyDescent="0.45">
      <c r="A749" t="s">
        <v>1473</v>
      </c>
      <c r="B749">
        <v>60000000</v>
      </c>
      <c r="C749">
        <v>11802056</v>
      </c>
      <c r="D749">
        <f>Table2[[#This Row],[gross]]-Table2[[#This Row],[budget]]</f>
        <v>-48197944</v>
      </c>
    </row>
    <row r="750" spans="1:4" x14ac:dyDescent="0.45">
      <c r="A750" t="s">
        <v>1476</v>
      </c>
      <c r="B750">
        <v>30000000</v>
      </c>
      <c r="C750">
        <v>25472967</v>
      </c>
      <c r="D750">
        <f>Table2[[#This Row],[gross]]-Table2[[#This Row],[budget]]</f>
        <v>-4527033</v>
      </c>
    </row>
    <row r="751" spans="1:4" x14ac:dyDescent="0.45">
      <c r="A751" t="s">
        <v>1477</v>
      </c>
      <c r="B751">
        <v>55000000</v>
      </c>
      <c r="C751">
        <v>22362500</v>
      </c>
      <c r="D751">
        <f>Table2[[#This Row],[gross]]-Table2[[#This Row],[budget]]</f>
        <v>-32637500</v>
      </c>
    </row>
    <row r="752" spans="1:4" x14ac:dyDescent="0.45">
      <c r="A752" t="s">
        <v>1479</v>
      </c>
      <c r="B752">
        <v>60000000</v>
      </c>
      <c r="C752">
        <v>17281832</v>
      </c>
      <c r="D752">
        <f>Table2[[#This Row],[gross]]-Table2[[#This Row],[budget]]</f>
        <v>-42718168</v>
      </c>
    </row>
    <row r="753" spans="1:4" x14ac:dyDescent="0.45">
      <c r="A753" t="s">
        <v>1480</v>
      </c>
      <c r="B753">
        <v>60000000</v>
      </c>
      <c r="C753">
        <v>19781879</v>
      </c>
      <c r="D753">
        <f>Table2[[#This Row],[gross]]-Table2[[#This Row],[budget]]</f>
        <v>-40218121</v>
      </c>
    </row>
    <row r="754" spans="1:4" x14ac:dyDescent="0.45">
      <c r="A754" t="s">
        <v>1483</v>
      </c>
      <c r="B754">
        <v>60000000</v>
      </c>
      <c r="C754">
        <v>7605668</v>
      </c>
      <c r="D754">
        <f>Table2[[#This Row],[gross]]-Table2[[#This Row],[budget]]</f>
        <v>-52394332</v>
      </c>
    </row>
    <row r="755" spans="1:4" x14ac:dyDescent="0.45">
      <c r="A755" t="s">
        <v>1484</v>
      </c>
      <c r="B755">
        <v>35000000</v>
      </c>
      <c r="C755">
        <v>4426297</v>
      </c>
      <c r="D755">
        <f>Table2[[#This Row],[gross]]-Table2[[#This Row],[budget]]</f>
        <v>-30573703</v>
      </c>
    </row>
    <row r="756" spans="1:4" x14ac:dyDescent="0.45">
      <c r="A756" t="s">
        <v>1486</v>
      </c>
      <c r="B756">
        <v>80000000</v>
      </c>
      <c r="C756">
        <v>10166502</v>
      </c>
      <c r="D756">
        <f>Table2[[#This Row],[gross]]-Table2[[#This Row],[budget]]</f>
        <v>-69833498</v>
      </c>
    </row>
    <row r="757" spans="1:4" x14ac:dyDescent="0.45">
      <c r="A757" t="s">
        <v>1490</v>
      </c>
      <c r="B757">
        <v>58000000</v>
      </c>
      <c r="C757">
        <v>363024263</v>
      </c>
      <c r="D757">
        <f>Table2[[#This Row],[gross]]-Table2[[#This Row],[budget]]</f>
        <v>305024263</v>
      </c>
    </row>
    <row r="758" spans="1:4" x14ac:dyDescent="0.45">
      <c r="A758" t="s">
        <v>1492</v>
      </c>
      <c r="B758">
        <v>60000000</v>
      </c>
      <c r="C758">
        <v>12065985</v>
      </c>
      <c r="D758">
        <f>Table2[[#This Row],[gross]]-Table2[[#This Row],[budget]]</f>
        <v>-47934015</v>
      </c>
    </row>
    <row r="759" spans="1:4" x14ac:dyDescent="0.45">
      <c r="A759" t="s">
        <v>1494</v>
      </c>
      <c r="B759">
        <v>58800000</v>
      </c>
      <c r="C759">
        <v>350123553</v>
      </c>
      <c r="D759">
        <f>Table2[[#This Row],[gross]]-Table2[[#This Row],[budget]]</f>
        <v>291323553</v>
      </c>
    </row>
    <row r="760" spans="1:4" x14ac:dyDescent="0.45">
      <c r="A760" t="s">
        <v>1496</v>
      </c>
      <c r="B760">
        <v>58000000</v>
      </c>
      <c r="C760">
        <v>80021740</v>
      </c>
      <c r="D760">
        <f>Table2[[#This Row],[gross]]-Table2[[#This Row],[budget]]</f>
        <v>22021740</v>
      </c>
    </row>
    <row r="761" spans="1:4" x14ac:dyDescent="0.45">
      <c r="A761" t="s">
        <v>1497</v>
      </c>
      <c r="B761">
        <v>58000000</v>
      </c>
      <c r="C761">
        <v>48291624</v>
      </c>
      <c r="D761">
        <f>Table2[[#This Row],[gross]]-Table2[[#This Row],[budget]]</f>
        <v>-9708376</v>
      </c>
    </row>
    <row r="762" spans="1:4" x14ac:dyDescent="0.45">
      <c r="A762" t="s">
        <v>1500</v>
      </c>
      <c r="B762">
        <v>63000000</v>
      </c>
      <c r="C762">
        <v>53715611</v>
      </c>
      <c r="D762">
        <f>Table2[[#This Row],[gross]]-Table2[[#This Row],[budget]]</f>
        <v>-9284389</v>
      </c>
    </row>
    <row r="763" spans="1:4" x14ac:dyDescent="0.45">
      <c r="A763" t="s">
        <v>1502</v>
      </c>
      <c r="B763">
        <v>58000000</v>
      </c>
      <c r="C763">
        <v>31199215</v>
      </c>
      <c r="D763">
        <f>Table2[[#This Row],[gross]]-Table2[[#This Row],[budget]]</f>
        <v>-26800785</v>
      </c>
    </row>
    <row r="764" spans="1:4" x14ac:dyDescent="0.45">
      <c r="A764" t="s">
        <v>1504</v>
      </c>
      <c r="B764">
        <v>58000000</v>
      </c>
      <c r="C764">
        <v>29580087</v>
      </c>
      <c r="D764">
        <f>Table2[[#This Row],[gross]]-Table2[[#This Row],[budget]]</f>
        <v>-28419913</v>
      </c>
    </row>
    <row r="765" spans="1:4" x14ac:dyDescent="0.45">
      <c r="A765" t="s">
        <v>1505</v>
      </c>
      <c r="B765">
        <v>58000000</v>
      </c>
      <c r="C765">
        <v>44665963</v>
      </c>
      <c r="D765">
        <f>Table2[[#This Row],[gross]]-Table2[[#This Row],[budget]]</f>
        <v>-13334037</v>
      </c>
    </row>
    <row r="766" spans="1:4" x14ac:dyDescent="0.45">
      <c r="A766" t="s">
        <v>1506</v>
      </c>
      <c r="B766">
        <v>60000000</v>
      </c>
      <c r="C766">
        <v>60128566</v>
      </c>
      <c r="D766">
        <f>Table2[[#This Row],[gross]]-Table2[[#This Row],[budget]]</f>
        <v>128566</v>
      </c>
    </row>
    <row r="767" spans="1:4" x14ac:dyDescent="0.45">
      <c r="A767" t="s">
        <v>1508</v>
      </c>
      <c r="B767">
        <v>58000000</v>
      </c>
      <c r="C767">
        <v>49875589</v>
      </c>
      <c r="D767">
        <f>Table2[[#This Row],[gross]]-Table2[[#This Row],[budget]]</f>
        <v>-8124411</v>
      </c>
    </row>
    <row r="768" spans="1:4" x14ac:dyDescent="0.45">
      <c r="A768" t="s">
        <v>1509</v>
      </c>
      <c r="B768">
        <v>57000000</v>
      </c>
      <c r="C768">
        <v>60984028</v>
      </c>
      <c r="D768">
        <f>Table2[[#This Row],[gross]]-Table2[[#This Row],[budget]]</f>
        <v>3984028</v>
      </c>
    </row>
    <row r="769" spans="1:4" x14ac:dyDescent="0.45">
      <c r="A769" t="s">
        <v>1511</v>
      </c>
      <c r="B769">
        <v>70000000</v>
      </c>
      <c r="C769">
        <v>36931089</v>
      </c>
      <c r="D769">
        <f>Table2[[#This Row],[gross]]-Table2[[#This Row],[budget]]</f>
        <v>-33068911</v>
      </c>
    </row>
    <row r="770" spans="1:4" x14ac:dyDescent="0.45">
      <c r="A770" t="s">
        <v>1512</v>
      </c>
      <c r="B770">
        <v>57000000</v>
      </c>
      <c r="C770">
        <v>51317350</v>
      </c>
      <c r="D770">
        <f>Table2[[#This Row],[gross]]-Table2[[#This Row],[budget]]</f>
        <v>-5682650</v>
      </c>
    </row>
    <row r="771" spans="1:4" x14ac:dyDescent="0.45">
      <c r="A771" t="s">
        <v>1514</v>
      </c>
      <c r="B771">
        <v>58000000</v>
      </c>
      <c r="C771">
        <v>28328132</v>
      </c>
      <c r="D771">
        <f>Table2[[#This Row],[gross]]-Table2[[#This Row],[budget]]</f>
        <v>-29671868</v>
      </c>
    </row>
    <row r="772" spans="1:4" x14ac:dyDescent="0.45">
      <c r="A772" t="s">
        <v>1516</v>
      </c>
      <c r="B772">
        <v>57000000</v>
      </c>
      <c r="C772">
        <v>51774002</v>
      </c>
      <c r="D772">
        <f>Table2[[#This Row],[gross]]-Table2[[#This Row],[budget]]</f>
        <v>-5225998</v>
      </c>
    </row>
    <row r="773" spans="1:4" x14ac:dyDescent="0.45">
      <c r="A773" t="s">
        <v>1519</v>
      </c>
      <c r="B773">
        <v>57000000</v>
      </c>
      <c r="C773">
        <v>25528495</v>
      </c>
      <c r="D773">
        <f>Table2[[#This Row],[gross]]-Table2[[#This Row],[budget]]</f>
        <v>-31471505</v>
      </c>
    </row>
    <row r="774" spans="1:4" x14ac:dyDescent="0.45">
      <c r="A774" t="s">
        <v>1521</v>
      </c>
      <c r="B774">
        <v>56000000</v>
      </c>
      <c r="C774">
        <v>113006880</v>
      </c>
      <c r="D774">
        <f>Table2[[#This Row],[gross]]-Table2[[#This Row],[budget]]</f>
        <v>57006880</v>
      </c>
    </row>
    <row r="775" spans="1:4" x14ac:dyDescent="0.45">
      <c r="A775" t="s">
        <v>1524</v>
      </c>
      <c r="B775">
        <v>56000000</v>
      </c>
      <c r="C775">
        <v>45860039</v>
      </c>
      <c r="D775">
        <f>Table2[[#This Row],[gross]]-Table2[[#This Row],[budget]]</f>
        <v>-10139961</v>
      </c>
    </row>
    <row r="776" spans="1:4" x14ac:dyDescent="0.45">
      <c r="A776" t="s">
        <v>1525</v>
      </c>
      <c r="B776">
        <v>55000000</v>
      </c>
      <c r="C776">
        <v>329691196</v>
      </c>
      <c r="D776">
        <f>Table2[[#This Row],[gross]]-Table2[[#This Row],[budget]]</f>
        <v>274691196</v>
      </c>
    </row>
    <row r="777" spans="1:4" x14ac:dyDescent="0.45">
      <c r="A777" t="s">
        <v>1526</v>
      </c>
      <c r="B777">
        <v>60000000</v>
      </c>
      <c r="C777">
        <v>217326336</v>
      </c>
      <c r="D777">
        <f>Table2[[#This Row],[gross]]-Table2[[#This Row],[budget]]</f>
        <v>157326336</v>
      </c>
    </row>
    <row r="778" spans="1:4" x14ac:dyDescent="0.45">
      <c r="A778" t="s">
        <v>1527</v>
      </c>
      <c r="B778">
        <v>55000000</v>
      </c>
      <c r="C778">
        <v>166225040</v>
      </c>
      <c r="D778">
        <f>Table2[[#This Row],[gross]]-Table2[[#This Row],[budget]]</f>
        <v>111225040</v>
      </c>
    </row>
    <row r="779" spans="1:4" x14ac:dyDescent="0.45">
      <c r="A779" t="s">
        <v>1530</v>
      </c>
      <c r="B779">
        <v>55000000</v>
      </c>
      <c r="C779">
        <v>141600000</v>
      </c>
      <c r="D779">
        <f>Table2[[#This Row],[gross]]-Table2[[#This Row],[budget]]</f>
        <v>86600000</v>
      </c>
    </row>
    <row r="780" spans="1:4" x14ac:dyDescent="0.45">
      <c r="A780" t="s">
        <v>1532</v>
      </c>
      <c r="B780">
        <v>55000000</v>
      </c>
      <c r="C780">
        <v>134218018</v>
      </c>
      <c r="D780">
        <f>Table2[[#This Row],[gross]]-Table2[[#This Row],[budget]]</f>
        <v>79218018</v>
      </c>
    </row>
    <row r="781" spans="1:4" x14ac:dyDescent="0.45">
      <c r="A781" t="s">
        <v>1533</v>
      </c>
      <c r="B781">
        <v>54000000</v>
      </c>
      <c r="C781">
        <v>128769345</v>
      </c>
      <c r="D781">
        <f>Table2[[#This Row],[gross]]-Table2[[#This Row],[budget]]</f>
        <v>74769345</v>
      </c>
    </row>
    <row r="782" spans="1:4" x14ac:dyDescent="0.45">
      <c r="A782" t="s">
        <v>1534</v>
      </c>
      <c r="B782">
        <v>70000000</v>
      </c>
      <c r="C782">
        <v>177575142</v>
      </c>
      <c r="D782">
        <f>Table2[[#This Row],[gross]]-Table2[[#This Row],[budget]]</f>
        <v>107575142</v>
      </c>
    </row>
    <row r="783" spans="1:4" x14ac:dyDescent="0.45">
      <c r="A783" t="s">
        <v>1537</v>
      </c>
      <c r="B783">
        <v>55000000</v>
      </c>
      <c r="C783">
        <v>105263257</v>
      </c>
      <c r="D783">
        <f>Table2[[#This Row],[gross]]-Table2[[#This Row],[budget]]</f>
        <v>50263257</v>
      </c>
    </row>
    <row r="784" spans="1:4" x14ac:dyDescent="0.45">
      <c r="A784" t="s">
        <v>1539</v>
      </c>
      <c r="B784">
        <v>55000000</v>
      </c>
      <c r="C784">
        <v>104354205</v>
      </c>
      <c r="D784">
        <f>Table2[[#This Row],[gross]]-Table2[[#This Row],[budget]]</f>
        <v>49354205</v>
      </c>
    </row>
    <row r="785" spans="1:4" x14ac:dyDescent="0.45">
      <c r="A785" t="s">
        <v>1540</v>
      </c>
      <c r="B785">
        <v>55000000</v>
      </c>
      <c r="C785">
        <v>107100855</v>
      </c>
      <c r="D785">
        <f>Table2[[#This Row],[gross]]-Table2[[#This Row],[budget]]</f>
        <v>52100855</v>
      </c>
    </row>
    <row r="786" spans="1:4" x14ac:dyDescent="0.45">
      <c r="A786" t="s">
        <v>1541</v>
      </c>
      <c r="B786">
        <v>55000000</v>
      </c>
      <c r="C786">
        <v>98711404</v>
      </c>
      <c r="D786">
        <f>Table2[[#This Row],[gross]]-Table2[[#This Row],[budget]]</f>
        <v>43711404</v>
      </c>
    </row>
    <row r="787" spans="1:4" x14ac:dyDescent="0.45">
      <c r="A787" t="s">
        <v>1542</v>
      </c>
      <c r="B787">
        <v>50000000</v>
      </c>
      <c r="C787">
        <v>100328194</v>
      </c>
      <c r="D787">
        <f>Table2[[#This Row],[gross]]-Table2[[#This Row],[budget]]</f>
        <v>50328194</v>
      </c>
    </row>
    <row r="788" spans="1:4" x14ac:dyDescent="0.45">
      <c r="A788" t="s">
        <v>1543</v>
      </c>
      <c r="B788">
        <v>55000000</v>
      </c>
      <c r="C788">
        <v>101530738</v>
      </c>
      <c r="D788">
        <f>Table2[[#This Row],[gross]]-Table2[[#This Row],[budget]]</f>
        <v>46530738</v>
      </c>
    </row>
    <row r="789" spans="1:4" x14ac:dyDescent="0.45">
      <c r="A789" t="s">
        <v>1545</v>
      </c>
      <c r="B789">
        <v>55000000</v>
      </c>
      <c r="C789">
        <v>93815117</v>
      </c>
      <c r="D789">
        <f>Table2[[#This Row],[gross]]-Table2[[#This Row],[budget]]</f>
        <v>38815117</v>
      </c>
    </row>
    <row r="790" spans="1:4" x14ac:dyDescent="0.45">
      <c r="A790" t="s">
        <v>1546</v>
      </c>
      <c r="B790">
        <v>53000000</v>
      </c>
      <c r="C790">
        <v>91400000</v>
      </c>
      <c r="D790">
        <f>Table2[[#This Row],[gross]]-Table2[[#This Row],[budget]]</f>
        <v>38400000</v>
      </c>
    </row>
    <row r="791" spans="1:4" x14ac:dyDescent="0.45">
      <c r="A791" t="s">
        <v>1548</v>
      </c>
      <c r="B791">
        <v>55000000</v>
      </c>
      <c r="C791">
        <v>162586036</v>
      </c>
      <c r="D791">
        <f>Table2[[#This Row],[gross]]-Table2[[#This Row],[budget]]</f>
        <v>107586036</v>
      </c>
    </row>
    <row r="792" spans="1:4" x14ac:dyDescent="0.45">
      <c r="A792" t="s">
        <v>1549</v>
      </c>
      <c r="B792">
        <v>55000000</v>
      </c>
      <c r="C792">
        <v>89706988</v>
      </c>
      <c r="D792">
        <f>Table2[[#This Row],[gross]]-Table2[[#This Row],[budget]]</f>
        <v>34706988</v>
      </c>
    </row>
    <row r="793" spans="1:4" x14ac:dyDescent="0.45">
      <c r="A793" t="s">
        <v>1550</v>
      </c>
      <c r="B793">
        <v>55000000</v>
      </c>
      <c r="C793">
        <v>83000000</v>
      </c>
      <c r="D793">
        <f>Table2[[#This Row],[gross]]-Table2[[#This Row],[budget]]</f>
        <v>28000000</v>
      </c>
    </row>
    <row r="794" spans="1:4" x14ac:dyDescent="0.45">
      <c r="A794" t="s">
        <v>1551</v>
      </c>
      <c r="B794">
        <v>55000000</v>
      </c>
      <c r="C794">
        <v>78745923</v>
      </c>
      <c r="D794">
        <f>Table2[[#This Row],[gross]]-Table2[[#This Row],[budget]]</f>
        <v>23745923</v>
      </c>
    </row>
    <row r="795" spans="1:4" x14ac:dyDescent="0.45">
      <c r="A795" t="s">
        <v>1552</v>
      </c>
      <c r="B795">
        <v>30000000</v>
      </c>
      <c r="C795">
        <v>70098138</v>
      </c>
      <c r="D795">
        <f>Table2[[#This Row],[gross]]-Table2[[#This Row],[budget]]</f>
        <v>40098138</v>
      </c>
    </row>
    <row r="796" spans="1:4" x14ac:dyDescent="0.45">
      <c r="A796" t="s">
        <v>1553</v>
      </c>
      <c r="B796">
        <v>55000000</v>
      </c>
      <c r="C796">
        <v>66365290</v>
      </c>
      <c r="D796">
        <f>Table2[[#This Row],[gross]]-Table2[[#This Row],[budget]]</f>
        <v>11365290</v>
      </c>
    </row>
    <row r="797" spans="1:4" x14ac:dyDescent="0.45">
      <c r="A797" t="s">
        <v>1554</v>
      </c>
      <c r="B797">
        <v>30000000</v>
      </c>
      <c r="C797">
        <v>66207920</v>
      </c>
      <c r="D797">
        <f>Table2[[#This Row],[gross]]-Table2[[#This Row],[budget]]</f>
        <v>36207920</v>
      </c>
    </row>
    <row r="798" spans="1:4" x14ac:dyDescent="0.45">
      <c r="A798" t="s">
        <v>1555</v>
      </c>
      <c r="B798">
        <v>55000000</v>
      </c>
      <c r="C798">
        <v>63408614</v>
      </c>
      <c r="D798">
        <f>Table2[[#This Row],[gross]]-Table2[[#This Row],[budget]]</f>
        <v>8408614</v>
      </c>
    </row>
    <row r="799" spans="1:4" x14ac:dyDescent="0.45">
      <c r="A799" t="s">
        <v>1556</v>
      </c>
      <c r="B799">
        <v>55000000</v>
      </c>
      <c r="C799">
        <v>58422650</v>
      </c>
      <c r="D799">
        <f>Table2[[#This Row],[gross]]-Table2[[#This Row],[budget]]</f>
        <v>3422650</v>
      </c>
    </row>
    <row r="800" spans="1:4" x14ac:dyDescent="0.45">
      <c r="A800" t="s">
        <v>1559</v>
      </c>
      <c r="B800">
        <v>55000000</v>
      </c>
      <c r="C800">
        <v>56932305</v>
      </c>
      <c r="D800">
        <f>Table2[[#This Row],[gross]]-Table2[[#This Row],[budget]]</f>
        <v>1932305</v>
      </c>
    </row>
    <row r="801" spans="1:4" x14ac:dyDescent="0.45">
      <c r="A801" t="s">
        <v>1560</v>
      </c>
      <c r="B801">
        <v>55000000</v>
      </c>
      <c r="C801">
        <v>68750000</v>
      </c>
      <c r="D801">
        <f>Table2[[#This Row],[gross]]-Table2[[#This Row],[budget]]</f>
        <v>13750000</v>
      </c>
    </row>
    <row r="802" spans="1:4" x14ac:dyDescent="0.45">
      <c r="A802" t="s">
        <v>1561</v>
      </c>
      <c r="B802">
        <v>55000000</v>
      </c>
      <c r="C802">
        <v>68218041</v>
      </c>
      <c r="D802">
        <f>Table2[[#This Row],[gross]]-Table2[[#This Row],[budget]]</f>
        <v>13218041</v>
      </c>
    </row>
    <row r="803" spans="1:4" x14ac:dyDescent="0.45">
      <c r="A803" t="s">
        <v>1562</v>
      </c>
      <c r="B803">
        <v>55000000</v>
      </c>
      <c r="C803">
        <v>25040293</v>
      </c>
      <c r="D803">
        <f>Table2[[#This Row],[gross]]-Table2[[#This Row],[budget]]</f>
        <v>-29959707</v>
      </c>
    </row>
    <row r="804" spans="1:4" x14ac:dyDescent="0.45">
      <c r="A804" t="s">
        <v>1564</v>
      </c>
      <c r="B804">
        <v>55000000</v>
      </c>
      <c r="C804">
        <v>55747724</v>
      </c>
      <c r="D804">
        <f>Table2[[#This Row],[gross]]-Table2[[#This Row],[budget]]</f>
        <v>747724</v>
      </c>
    </row>
    <row r="805" spans="1:4" x14ac:dyDescent="0.45">
      <c r="A805" t="s">
        <v>1566</v>
      </c>
      <c r="B805">
        <v>50000000</v>
      </c>
      <c r="C805">
        <v>55473600</v>
      </c>
      <c r="D805">
        <f>Table2[[#This Row],[gross]]-Table2[[#This Row],[budget]]</f>
        <v>5473600</v>
      </c>
    </row>
    <row r="806" spans="1:4" x14ac:dyDescent="0.45">
      <c r="A806" t="s">
        <v>1569</v>
      </c>
      <c r="B806">
        <v>55000000</v>
      </c>
      <c r="C806">
        <v>49994804</v>
      </c>
      <c r="D806">
        <f>Table2[[#This Row],[gross]]-Table2[[#This Row],[budget]]</f>
        <v>-5005196</v>
      </c>
    </row>
    <row r="807" spans="1:4" x14ac:dyDescent="0.45">
      <c r="A807" t="s">
        <v>1571</v>
      </c>
      <c r="B807">
        <v>55000000</v>
      </c>
      <c r="C807">
        <v>41609593</v>
      </c>
      <c r="D807">
        <f>Table2[[#This Row],[gross]]-Table2[[#This Row],[budget]]</f>
        <v>-13390407</v>
      </c>
    </row>
    <row r="808" spans="1:4" x14ac:dyDescent="0.45">
      <c r="A808" t="s">
        <v>1573</v>
      </c>
      <c r="B808">
        <v>55000000</v>
      </c>
      <c r="C808">
        <v>38553833</v>
      </c>
      <c r="D808">
        <f>Table2[[#This Row],[gross]]-Table2[[#This Row],[budget]]</f>
        <v>-16446167</v>
      </c>
    </row>
    <row r="809" spans="1:4" x14ac:dyDescent="0.45">
      <c r="A809" t="s">
        <v>1575</v>
      </c>
      <c r="B809">
        <v>55000000</v>
      </c>
      <c r="C809">
        <v>76137505</v>
      </c>
      <c r="D809">
        <f>Table2[[#This Row],[gross]]-Table2[[#This Row],[budget]]</f>
        <v>21137505</v>
      </c>
    </row>
    <row r="810" spans="1:4" x14ac:dyDescent="0.45">
      <c r="A810" t="s">
        <v>1577</v>
      </c>
      <c r="B810">
        <v>68000000</v>
      </c>
      <c r="C810">
        <v>34350553</v>
      </c>
      <c r="D810">
        <f>Table2[[#This Row],[gross]]-Table2[[#This Row],[budget]]</f>
        <v>-33649447</v>
      </c>
    </row>
    <row r="811" spans="1:4" x14ac:dyDescent="0.45">
      <c r="A811" t="s">
        <v>1579</v>
      </c>
      <c r="B811">
        <v>55000000</v>
      </c>
      <c r="C811">
        <v>34238611</v>
      </c>
      <c r="D811">
        <f>Table2[[#This Row],[gross]]-Table2[[#This Row],[budget]]</f>
        <v>-20761389</v>
      </c>
    </row>
    <row r="812" spans="1:4" x14ac:dyDescent="0.45">
      <c r="A812" t="s">
        <v>1580</v>
      </c>
      <c r="B812">
        <v>55000000</v>
      </c>
      <c r="C812">
        <v>34098563</v>
      </c>
      <c r="D812">
        <f>Table2[[#This Row],[gross]]-Table2[[#This Row],[budget]]</f>
        <v>-20901437</v>
      </c>
    </row>
    <row r="813" spans="1:4" x14ac:dyDescent="0.45">
      <c r="A813" t="s">
        <v>1581</v>
      </c>
      <c r="B813">
        <v>55000000</v>
      </c>
      <c r="C813">
        <v>33828318</v>
      </c>
      <c r="D813">
        <f>Table2[[#This Row],[gross]]-Table2[[#This Row],[budget]]</f>
        <v>-21171682</v>
      </c>
    </row>
    <row r="814" spans="1:4" x14ac:dyDescent="0.45">
      <c r="A814" t="s">
        <v>1583</v>
      </c>
      <c r="B814">
        <v>55000000</v>
      </c>
      <c r="C814">
        <v>33472850</v>
      </c>
      <c r="D814">
        <f>Table2[[#This Row],[gross]]-Table2[[#This Row],[budget]]</f>
        <v>-21527150</v>
      </c>
    </row>
    <row r="815" spans="1:4" x14ac:dyDescent="0.45">
      <c r="A815" t="s">
        <v>1585</v>
      </c>
      <c r="B815">
        <v>55000000</v>
      </c>
      <c r="C815">
        <v>31051126</v>
      </c>
      <c r="D815">
        <f>Table2[[#This Row],[gross]]-Table2[[#This Row],[budget]]</f>
        <v>-23948874</v>
      </c>
    </row>
    <row r="816" spans="1:4" x14ac:dyDescent="0.45">
      <c r="A816" t="s">
        <v>1586</v>
      </c>
      <c r="B816">
        <v>55000000</v>
      </c>
      <c r="C816">
        <v>35707327</v>
      </c>
      <c r="D816">
        <f>Table2[[#This Row],[gross]]-Table2[[#This Row],[budget]]</f>
        <v>-19292673</v>
      </c>
    </row>
    <row r="817" spans="1:4" x14ac:dyDescent="0.45">
      <c r="A817" t="s">
        <v>1587</v>
      </c>
      <c r="B817">
        <v>50000000</v>
      </c>
      <c r="C817">
        <v>20550712</v>
      </c>
      <c r="D817">
        <f>Table2[[#This Row],[gross]]-Table2[[#This Row],[budget]]</f>
        <v>-29449288</v>
      </c>
    </row>
    <row r="818" spans="1:4" x14ac:dyDescent="0.45">
      <c r="A818" t="s">
        <v>1589</v>
      </c>
      <c r="B818">
        <v>55000000</v>
      </c>
      <c r="C818">
        <v>18573791</v>
      </c>
      <c r="D818">
        <f>Table2[[#This Row],[gross]]-Table2[[#This Row],[budget]]</f>
        <v>-36426209</v>
      </c>
    </row>
    <row r="819" spans="1:4" x14ac:dyDescent="0.45">
      <c r="A819" t="s">
        <v>1591</v>
      </c>
      <c r="B819">
        <v>70000000</v>
      </c>
      <c r="C819">
        <v>51225796</v>
      </c>
      <c r="D819">
        <f>Table2[[#This Row],[gross]]-Table2[[#This Row],[budget]]</f>
        <v>-18774204</v>
      </c>
    </row>
    <row r="820" spans="1:4" x14ac:dyDescent="0.45">
      <c r="A820" t="s">
        <v>1593</v>
      </c>
      <c r="B820">
        <v>55000000</v>
      </c>
      <c r="C820">
        <v>16264475</v>
      </c>
      <c r="D820">
        <f>Table2[[#This Row],[gross]]-Table2[[#This Row],[budget]]</f>
        <v>-38735525</v>
      </c>
    </row>
    <row r="821" spans="1:4" x14ac:dyDescent="0.45">
      <c r="A821" t="s">
        <v>1595</v>
      </c>
      <c r="B821">
        <v>62000000</v>
      </c>
      <c r="C821">
        <v>25857987</v>
      </c>
      <c r="D821">
        <f>Table2[[#This Row],[gross]]-Table2[[#This Row],[budget]]</f>
        <v>-36142013</v>
      </c>
    </row>
    <row r="822" spans="1:4" x14ac:dyDescent="0.45">
      <c r="A822" t="s">
        <v>1597</v>
      </c>
      <c r="B822">
        <v>56000000</v>
      </c>
      <c r="C822">
        <v>12870569</v>
      </c>
      <c r="D822">
        <f>Table2[[#This Row],[gross]]-Table2[[#This Row],[budget]]</f>
        <v>-43129431</v>
      </c>
    </row>
    <row r="823" spans="1:4" x14ac:dyDescent="0.45">
      <c r="A823" t="s">
        <v>1599</v>
      </c>
      <c r="B823">
        <v>71000000</v>
      </c>
      <c r="C823">
        <v>11466088</v>
      </c>
      <c r="D823">
        <f>Table2[[#This Row],[gross]]-Table2[[#This Row],[budget]]</f>
        <v>-59533912</v>
      </c>
    </row>
    <row r="824" spans="1:4" x14ac:dyDescent="0.45">
      <c r="A824" t="s">
        <v>1602</v>
      </c>
      <c r="B824">
        <v>55000000</v>
      </c>
      <c r="C824">
        <v>16088610</v>
      </c>
      <c r="D824">
        <f>Table2[[#This Row],[gross]]-Table2[[#This Row],[budget]]</f>
        <v>-38911390</v>
      </c>
    </row>
    <row r="825" spans="1:4" x14ac:dyDescent="0.45">
      <c r="A825" t="s">
        <v>1604</v>
      </c>
      <c r="B825">
        <v>50000000</v>
      </c>
      <c r="C825">
        <v>51178893</v>
      </c>
      <c r="D825">
        <f>Table2[[#This Row],[gross]]-Table2[[#This Row],[budget]]</f>
        <v>1178893</v>
      </c>
    </row>
    <row r="826" spans="1:4" x14ac:dyDescent="0.45">
      <c r="A826" t="s">
        <v>1605</v>
      </c>
      <c r="B826">
        <v>57000000</v>
      </c>
      <c r="C826">
        <v>6768055</v>
      </c>
      <c r="D826">
        <f>Table2[[#This Row],[gross]]-Table2[[#This Row],[budget]]</f>
        <v>-50231945</v>
      </c>
    </row>
    <row r="827" spans="1:4" x14ac:dyDescent="0.45">
      <c r="A827" t="s">
        <v>1608</v>
      </c>
      <c r="B827">
        <v>55000000</v>
      </c>
      <c r="C827">
        <v>39440655</v>
      </c>
      <c r="D827">
        <f>Table2[[#This Row],[gross]]-Table2[[#This Row],[budget]]</f>
        <v>-15559345</v>
      </c>
    </row>
    <row r="828" spans="1:4" x14ac:dyDescent="0.45">
      <c r="A828" t="s">
        <v>1610</v>
      </c>
      <c r="B828">
        <v>47000000</v>
      </c>
      <c r="C828">
        <v>6167817</v>
      </c>
      <c r="D828">
        <f>Table2[[#This Row],[gross]]-Table2[[#This Row],[budget]]</f>
        <v>-40832183</v>
      </c>
    </row>
    <row r="829" spans="1:4" x14ac:dyDescent="0.45">
      <c r="A829" t="s">
        <v>1614</v>
      </c>
      <c r="B829">
        <v>54000000</v>
      </c>
      <c r="C829">
        <v>81645152</v>
      </c>
      <c r="D829">
        <f>Table2[[#This Row],[gross]]-Table2[[#This Row],[budget]]</f>
        <v>27645152</v>
      </c>
    </row>
    <row r="830" spans="1:4" x14ac:dyDescent="0.45">
      <c r="A830" t="s">
        <v>1615</v>
      </c>
      <c r="B830">
        <v>55000000</v>
      </c>
      <c r="C830">
        <v>69951824</v>
      </c>
      <c r="D830">
        <f>Table2[[#This Row],[gross]]-Table2[[#This Row],[budget]]</f>
        <v>14951824</v>
      </c>
    </row>
    <row r="831" spans="1:4" x14ac:dyDescent="0.45">
      <c r="A831" t="s">
        <v>1616</v>
      </c>
      <c r="B831">
        <v>55000000</v>
      </c>
      <c r="C831">
        <v>9483821</v>
      </c>
      <c r="D831">
        <f>Table2[[#This Row],[gross]]-Table2[[#This Row],[budget]]</f>
        <v>-45516179</v>
      </c>
    </row>
    <row r="832" spans="1:4" x14ac:dyDescent="0.45">
      <c r="A832" t="s">
        <v>1618</v>
      </c>
      <c r="B832">
        <v>54000000</v>
      </c>
      <c r="C832">
        <v>66676062</v>
      </c>
      <c r="D832">
        <f>Table2[[#This Row],[gross]]-Table2[[#This Row],[budget]]</f>
        <v>12676062</v>
      </c>
    </row>
    <row r="833" spans="1:4" x14ac:dyDescent="0.45">
      <c r="A833" t="s">
        <v>1619</v>
      </c>
      <c r="B833">
        <v>57000000</v>
      </c>
      <c r="C833">
        <v>26838389</v>
      </c>
      <c r="D833">
        <f>Table2[[#This Row],[gross]]-Table2[[#This Row],[budget]]</f>
        <v>-30161611</v>
      </c>
    </row>
    <row r="834" spans="1:4" x14ac:dyDescent="0.45">
      <c r="A834" t="s">
        <v>1620</v>
      </c>
      <c r="B834">
        <v>54000000</v>
      </c>
      <c r="C834">
        <v>75604320</v>
      </c>
      <c r="D834">
        <f>Table2[[#This Row],[gross]]-Table2[[#This Row],[budget]]</f>
        <v>21604320</v>
      </c>
    </row>
    <row r="835" spans="1:4" x14ac:dyDescent="0.45">
      <c r="A835" t="s">
        <v>1622</v>
      </c>
      <c r="B835">
        <v>54000000</v>
      </c>
      <c r="C835">
        <v>108200000</v>
      </c>
      <c r="D835">
        <f>Table2[[#This Row],[gross]]-Table2[[#This Row],[budget]]</f>
        <v>54200000</v>
      </c>
    </row>
    <row r="836" spans="1:4" x14ac:dyDescent="0.45">
      <c r="A836" t="s">
        <v>1623</v>
      </c>
      <c r="B836">
        <v>55000000</v>
      </c>
      <c r="C836">
        <v>7221458</v>
      </c>
      <c r="D836">
        <f>Table2[[#This Row],[gross]]-Table2[[#This Row],[budget]]</f>
        <v>-47778542</v>
      </c>
    </row>
    <row r="837" spans="1:4" x14ac:dyDescent="0.45">
      <c r="A837" t="s">
        <v>1624</v>
      </c>
      <c r="B837">
        <v>46000000</v>
      </c>
      <c r="C837">
        <v>70327868</v>
      </c>
      <c r="D837">
        <f>Table2[[#This Row],[gross]]-Table2[[#This Row],[budget]]</f>
        <v>24327868</v>
      </c>
    </row>
    <row r="838" spans="1:4" x14ac:dyDescent="0.45">
      <c r="A838" t="s">
        <v>1626</v>
      </c>
      <c r="B838">
        <v>50000000</v>
      </c>
      <c r="C838">
        <v>58297830</v>
      </c>
      <c r="D838">
        <f>Table2[[#This Row],[gross]]-Table2[[#This Row],[budget]]</f>
        <v>8297830</v>
      </c>
    </row>
    <row r="839" spans="1:4" x14ac:dyDescent="0.45">
      <c r="A839" t="s">
        <v>1627</v>
      </c>
      <c r="B839">
        <v>52500000</v>
      </c>
      <c r="C839">
        <v>57386369</v>
      </c>
      <c r="D839">
        <f>Table2[[#This Row],[gross]]-Table2[[#This Row],[budget]]</f>
        <v>4886369</v>
      </c>
    </row>
    <row r="840" spans="1:4" x14ac:dyDescent="0.45">
      <c r="A840" t="s">
        <v>1628</v>
      </c>
      <c r="B840">
        <v>53000000</v>
      </c>
      <c r="C840">
        <v>45207112</v>
      </c>
      <c r="D840">
        <f>Table2[[#This Row],[gross]]-Table2[[#This Row],[budget]]</f>
        <v>-7792888</v>
      </c>
    </row>
    <row r="841" spans="1:4" x14ac:dyDescent="0.45">
      <c r="A841" t="s">
        <v>1630</v>
      </c>
      <c r="B841">
        <v>53000000</v>
      </c>
      <c r="C841">
        <v>62563543</v>
      </c>
      <c r="D841">
        <f>Table2[[#This Row],[gross]]-Table2[[#This Row],[budget]]</f>
        <v>9563543</v>
      </c>
    </row>
    <row r="842" spans="1:4" x14ac:dyDescent="0.45">
      <c r="A842" t="s">
        <v>1631</v>
      </c>
      <c r="B842">
        <v>90000000</v>
      </c>
      <c r="C842">
        <v>33574332</v>
      </c>
      <c r="D842">
        <f>Table2[[#This Row],[gross]]-Table2[[#This Row],[budget]]</f>
        <v>-56425668</v>
      </c>
    </row>
    <row r="843" spans="1:4" x14ac:dyDescent="0.45">
      <c r="A843" t="s">
        <v>1632</v>
      </c>
      <c r="B843">
        <v>50000000</v>
      </c>
      <c r="C843">
        <v>73343413</v>
      </c>
      <c r="D843">
        <f>Table2[[#This Row],[gross]]-Table2[[#This Row],[budget]]</f>
        <v>23343413</v>
      </c>
    </row>
    <row r="844" spans="1:4" x14ac:dyDescent="0.45">
      <c r="A844" t="s">
        <v>1635</v>
      </c>
      <c r="B844">
        <v>53000000</v>
      </c>
      <c r="C844">
        <v>25031037</v>
      </c>
      <c r="D844">
        <f>Table2[[#This Row],[gross]]-Table2[[#This Row],[budget]]</f>
        <v>-27968963</v>
      </c>
    </row>
    <row r="845" spans="1:4" x14ac:dyDescent="0.45">
      <c r="A845" t="s">
        <v>1637</v>
      </c>
      <c r="B845">
        <v>55000000</v>
      </c>
      <c r="C845">
        <v>22843047</v>
      </c>
      <c r="D845">
        <f>Table2[[#This Row],[gross]]-Table2[[#This Row],[budget]]</f>
        <v>-32156953</v>
      </c>
    </row>
    <row r="846" spans="1:4" x14ac:dyDescent="0.45">
      <c r="A846" t="s">
        <v>1640</v>
      </c>
      <c r="B846">
        <v>55000000</v>
      </c>
      <c r="C846">
        <v>5755286</v>
      </c>
      <c r="D846">
        <f>Table2[[#This Row],[gross]]-Table2[[#This Row],[budget]]</f>
        <v>-49244714</v>
      </c>
    </row>
    <row r="847" spans="1:4" x14ac:dyDescent="0.45">
      <c r="A847" t="s">
        <v>1641</v>
      </c>
      <c r="B847">
        <v>52000000</v>
      </c>
      <c r="C847">
        <v>164435221</v>
      </c>
      <c r="D847">
        <f>Table2[[#This Row],[gross]]-Table2[[#This Row],[budget]]</f>
        <v>112435221</v>
      </c>
    </row>
    <row r="848" spans="1:4" x14ac:dyDescent="0.45">
      <c r="A848" t="s">
        <v>1642</v>
      </c>
      <c r="B848">
        <v>40000000</v>
      </c>
      <c r="C848">
        <v>95720716</v>
      </c>
      <c r="D848">
        <f>Table2[[#This Row],[gross]]-Table2[[#This Row],[budget]]</f>
        <v>55720716</v>
      </c>
    </row>
    <row r="849" spans="1:4" x14ac:dyDescent="0.45">
      <c r="A849" t="s">
        <v>1643</v>
      </c>
      <c r="B849">
        <v>52000000</v>
      </c>
      <c r="C849">
        <v>118683135</v>
      </c>
      <c r="D849">
        <f>Table2[[#This Row],[gross]]-Table2[[#This Row],[budget]]</f>
        <v>66683135</v>
      </c>
    </row>
    <row r="850" spans="1:4" x14ac:dyDescent="0.45">
      <c r="A850" t="s">
        <v>1646</v>
      </c>
      <c r="B850">
        <v>52000000</v>
      </c>
      <c r="C850">
        <v>143704210</v>
      </c>
      <c r="D850">
        <f>Table2[[#This Row],[gross]]-Table2[[#This Row],[budget]]</f>
        <v>91704210</v>
      </c>
    </row>
    <row r="851" spans="1:4" x14ac:dyDescent="0.45">
      <c r="A851" t="s">
        <v>1647</v>
      </c>
      <c r="B851">
        <v>52000000</v>
      </c>
      <c r="C851">
        <v>110476776</v>
      </c>
      <c r="D851">
        <f>Table2[[#This Row],[gross]]-Table2[[#This Row],[budget]]</f>
        <v>58476776</v>
      </c>
    </row>
    <row r="852" spans="1:4" x14ac:dyDescent="0.45">
      <c r="A852" t="s">
        <v>1649</v>
      </c>
      <c r="B852">
        <v>50000000</v>
      </c>
      <c r="C852">
        <v>80270227</v>
      </c>
      <c r="D852">
        <f>Table2[[#This Row],[gross]]-Table2[[#This Row],[budget]]</f>
        <v>30270227</v>
      </c>
    </row>
    <row r="853" spans="1:4" x14ac:dyDescent="0.45">
      <c r="A853" t="s">
        <v>1651</v>
      </c>
      <c r="B853">
        <v>52000000</v>
      </c>
      <c r="C853">
        <v>36385763</v>
      </c>
      <c r="D853">
        <f>Table2[[#This Row],[gross]]-Table2[[#This Row],[budget]]</f>
        <v>-15614237</v>
      </c>
    </row>
    <row r="854" spans="1:4" x14ac:dyDescent="0.45">
      <c r="A854" t="s">
        <v>1653</v>
      </c>
      <c r="B854">
        <v>52000000</v>
      </c>
      <c r="C854">
        <v>37035845</v>
      </c>
      <c r="D854">
        <f>Table2[[#This Row],[gross]]-Table2[[#This Row],[budget]]</f>
        <v>-14964155</v>
      </c>
    </row>
    <row r="855" spans="1:4" x14ac:dyDescent="0.45">
      <c r="A855" t="s">
        <v>1655</v>
      </c>
      <c r="B855">
        <v>52000000</v>
      </c>
      <c r="C855">
        <v>34580635</v>
      </c>
      <c r="D855">
        <f>Table2[[#This Row],[gross]]-Table2[[#This Row],[budget]]</f>
        <v>-17419365</v>
      </c>
    </row>
    <row r="856" spans="1:4" x14ac:dyDescent="0.45">
      <c r="A856" t="s">
        <v>1656</v>
      </c>
      <c r="B856">
        <v>52000000</v>
      </c>
      <c r="C856">
        <v>42438300</v>
      </c>
      <c r="D856">
        <f>Table2[[#This Row],[gross]]-Table2[[#This Row],[budget]]</f>
        <v>-9561700</v>
      </c>
    </row>
    <row r="857" spans="1:4" x14ac:dyDescent="0.45">
      <c r="A857" t="s">
        <v>1658</v>
      </c>
      <c r="B857">
        <v>52000000</v>
      </c>
      <c r="C857">
        <v>23324666</v>
      </c>
      <c r="D857">
        <f>Table2[[#This Row],[gross]]-Table2[[#This Row],[budget]]</f>
        <v>-28675334</v>
      </c>
    </row>
    <row r="858" spans="1:4" x14ac:dyDescent="0.45">
      <c r="A858" t="s">
        <v>1660</v>
      </c>
      <c r="B858">
        <v>52000000</v>
      </c>
      <c r="C858">
        <v>23020488</v>
      </c>
      <c r="D858">
        <f>Table2[[#This Row],[gross]]-Table2[[#This Row],[budget]]</f>
        <v>-28979512</v>
      </c>
    </row>
    <row r="859" spans="1:4" x14ac:dyDescent="0.45">
      <c r="A859" t="s">
        <v>1661</v>
      </c>
      <c r="B859">
        <v>51000000</v>
      </c>
      <c r="C859">
        <v>90567722</v>
      </c>
      <c r="D859">
        <f>Table2[[#This Row],[gross]]-Table2[[#This Row],[budget]]</f>
        <v>39567722</v>
      </c>
    </row>
    <row r="860" spans="1:4" x14ac:dyDescent="0.45">
      <c r="A860" t="s">
        <v>1663</v>
      </c>
      <c r="B860">
        <v>51000000</v>
      </c>
      <c r="C860">
        <v>72601713</v>
      </c>
      <c r="D860">
        <f>Table2[[#This Row],[gross]]-Table2[[#This Row],[budget]]</f>
        <v>21601713</v>
      </c>
    </row>
    <row r="861" spans="1:4" x14ac:dyDescent="0.45">
      <c r="A861" t="s">
        <v>1665</v>
      </c>
      <c r="B861">
        <v>50000000</v>
      </c>
      <c r="C861">
        <v>296623634</v>
      </c>
      <c r="D861">
        <f>Table2[[#This Row],[gross]]-Table2[[#This Row],[budget]]</f>
        <v>246623634</v>
      </c>
    </row>
    <row r="862" spans="1:4" x14ac:dyDescent="0.45">
      <c r="A862" t="s">
        <v>1666</v>
      </c>
      <c r="B862">
        <v>60000000</v>
      </c>
      <c r="C862">
        <v>267652016</v>
      </c>
      <c r="D862">
        <f>Table2[[#This Row],[gross]]-Table2[[#This Row],[budget]]</f>
        <v>207652016</v>
      </c>
    </row>
    <row r="863" spans="1:4" x14ac:dyDescent="0.45">
      <c r="A863" t="s">
        <v>1669</v>
      </c>
      <c r="B863">
        <v>50200000</v>
      </c>
      <c r="C863">
        <v>62453315</v>
      </c>
      <c r="D863">
        <f>Table2[[#This Row],[gross]]-Table2[[#This Row],[budget]]</f>
        <v>12253315</v>
      </c>
    </row>
    <row r="864" spans="1:4" x14ac:dyDescent="0.45">
      <c r="A864" t="s">
        <v>1671</v>
      </c>
      <c r="B864">
        <v>48000000</v>
      </c>
      <c r="C864">
        <v>165500000</v>
      </c>
      <c r="D864">
        <f>Table2[[#This Row],[gross]]-Table2[[#This Row],[budget]]</f>
        <v>117500000</v>
      </c>
    </row>
    <row r="865" spans="1:4" x14ac:dyDescent="0.45">
      <c r="A865" t="s">
        <v>1672</v>
      </c>
      <c r="B865">
        <v>50000000</v>
      </c>
      <c r="C865">
        <v>153620822</v>
      </c>
      <c r="D865">
        <f>Table2[[#This Row],[gross]]-Table2[[#This Row],[budget]]</f>
        <v>103620822</v>
      </c>
    </row>
    <row r="866" spans="1:4" x14ac:dyDescent="0.45">
      <c r="A866" t="s">
        <v>1674</v>
      </c>
      <c r="B866">
        <v>50000000</v>
      </c>
      <c r="C866">
        <v>218628680</v>
      </c>
      <c r="D866">
        <f>Table2[[#This Row],[gross]]-Table2[[#This Row],[budget]]</f>
        <v>168628680</v>
      </c>
    </row>
    <row r="867" spans="1:4" x14ac:dyDescent="0.45">
      <c r="A867" t="s">
        <v>1675</v>
      </c>
      <c r="B867">
        <v>50000000</v>
      </c>
      <c r="C867">
        <v>147637474</v>
      </c>
      <c r="D867">
        <f>Table2[[#This Row],[gross]]-Table2[[#This Row],[budget]]</f>
        <v>97637474</v>
      </c>
    </row>
    <row r="868" spans="1:4" x14ac:dyDescent="0.45">
      <c r="A868" t="s">
        <v>1677</v>
      </c>
      <c r="B868">
        <v>50000000</v>
      </c>
      <c r="C868">
        <v>135014968</v>
      </c>
      <c r="D868">
        <f>Table2[[#This Row],[gross]]-Table2[[#This Row],[budget]]</f>
        <v>85014968</v>
      </c>
    </row>
    <row r="869" spans="1:4" x14ac:dyDescent="0.45">
      <c r="A869" t="s">
        <v>1678</v>
      </c>
      <c r="B869">
        <v>50000000</v>
      </c>
      <c r="C869">
        <v>2175312</v>
      </c>
      <c r="D869">
        <f>Table2[[#This Row],[gross]]-Table2[[#This Row],[budget]]</f>
        <v>-47824688</v>
      </c>
    </row>
    <row r="870" spans="1:4" x14ac:dyDescent="0.45">
      <c r="A870" t="s">
        <v>1679</v>
      </c>
      <c r="B870">
        <v>50000000</v>
      </c>
      <c r="C870">
        <v>126203320</v>
      </c>
      <c r="D870">
        <f>Table2[[#This Row],[gross]]-Table2[[#This Row],[budget]]</f>
        <v>76203320</v>
      </c>
    </row>
    <row r="871" spans="1:4" x14ac:dyDescent="0.45">
      <c r="A871" t="s">
        <v>1681</v>
      </c>
      <c r="B871">
        <v>50000000</v>
      </c>
      <c r="C871">
        <v>126975169</v>
      </c>
      <c r="D871">
        <f>Table2[[#This Row],[gross]]-Table2[[#This Row],[budget]]</f>
        <v>76975169</v>
      </c>
    </row>
    <row r="872" spans="1:4" x14ac:dyDescent="0.45">
      <c r="A872" t="s">
        <v>1682</v>
      </c>
      <c r="B872">
        <v>52000000</v>
      </c>
      <c r="C872">
        <v>125548685</v>
      </c>
      <c r="D872">
        <f>Table2[[#This Row],[gross]]-Table2[[#This Row],[budget]]</f>
        <v>73548685</v>
      </c>
    </row>
    <row r="873" spans="1:4" x14ac:dyDescent="0.45">
      <c r="A873" t="s">
        <v>1683</v>
      </c>
      <c r="B873">
        <v>50000000</v>
      </c>
      <c r="C873">
        <v>105807520</v>
      </c>
      <c r="D873">
        <f>Table2[[#This Row],[gross]]-Table2[[#This Row],[budget]]</f>
        <v>55807520</v>
      </c>
    </row>
    <row r="874" spans="1:4" x14ac:dyDescent="0.45">
      <c r="A874" t="s">
        <v>1684</v>
      </c>
      <c r="B874">
        <v>50000000</v>
      </c>
      <c r="C874">
        <v>191616238</v>
      </c>
      <c r="D874">
        <f>Table2[[#This Row],[gross]]-Table2[[#This Row],[budget]]</f>
        <v>141616238</v>
      </c>
    </row>
    <row r="875" spans="1:4" x14ac:dyDescent="0.45">
      <c r="A875" t="s">
        <v>1687</v>
      </c>
      <c r="B875">
        <v>60000000</v>
      </c>
      <c r="C875">
        <v>105264608</v>
      </c>
      <c r="D875">
        <f>Table2[[#This Row],[gross]]-Table2[[#This Row],[budget]]</f>
        <v>45264608</v>
      </c>
    </row>
    <row r="876" spans="1:4" x14ac:dyDescent="0.45">
      <c r="A876" t="s">
        <v>1688</v>
      </c>
      <c r="B876">
        <v>70000000</v>
      </c>
      <c r="C876">
        <v>97680195</v>
      </c>
      <c r="D876">
        <f>Table2[[#This Row],[gross]]-Table2[[#This Row],[budget]]</f>
        <v>27680195</v>
      </c>
    </row>
    <row r="877" spans="1:4" x14ac:dyDescent="0.45">
      <c r="A877" t="s">
        <v>1690</v>
      </c>
      <c r="B877">
        <v>50000000</v>
      </c>
      <c r="C877">
        <v>126088877</v>
      </c>
      <c r="D877">
        <f>Table2[[#This Row],[gross]]-Table2[[#This Row],[budget]]</f>
        <v>76088877</v>
      </c>
    </row>
    <row r="878" spans="1:4" x14ac:dyDescent="0.45">
      <c r="A878" t="s">
        <v>1691</v>
      </c>
      <c r="B878">
        <v>50000000</v>
      </c>
      <c r="C878">
        <v>91030827</v>
      </c>
      <c r="D878">
        <f>Table2[[#This Row],[gross]]-Table2[[#This Row],[budget]]</f>
        <v>41030827</v>
      </c>
    </row>
    <row r="879" spans="1:4" x14ac:dyDescent="0.45">
      <c r="A879" t="s">
        <v>1692</v>
      </c>
      <c r="B879">
        <v>50000000</v>
      </c>
      <c r="C879">
        <v>150315155</v>
      </c>
      <c r="D879">
        <f>Table2[[#This Row],[gross]]-Table2[[#This Row],[budget]]</f>
        <v>100315155</v>
      </c>
    </row>
    <row r="880" spans="1:4" x14ac:dyDescent="0.45">
      <c r="A880" t="s">
        <v>1694</v>
      </c>
      <c r="B880">
        <v>50000000</v>
      </c>
      <c r="C880">
        <v>127997349</v>
      </c>
      <c r="D880">
        <f>Table2[[#This Row],[gross]]-Table2[[#This Row],[budget]]</f>
        <v>77997349</v>
      </c>
    </row>
    <row r="881" spans="1:4" x14ac:dyDescent="0.45">
      <c r="A881" t="s">
        <v>1696</v>
      </c>
      <c r="B881">
        <v>45000000</v>
      </c>
      <c r="C881">
        <v>88504640</v>
      </c>
      <c r="D881">
        <f>Table2[[#This Row],[gross]]-Table2[[#This Row],[budget]]</f>
        <v>43504640</v>
      </c>
    </row>
    <row r="882" spans="1:4" x14ac:dyDescent="0.45">
      <c r="A882" t="s">
        <v>1699</v>
      </c>
      <c r="B882">
        <v>50000000</v>
      </c>
      <c r="C882">
        <v>81517441</v>
      </c>
      <c r="D882">
        <f>Table2[[#This Row],[gross]]-Table2[[#This Row],[budget]]</f>
        <v>31517441</v>
      </c>
    </row>
    <row r="883" spans="1:4" x14ac:dyDescent="0.45">
      <c r="A883" t="s">
        <v>1701</v>
      </c>
      <c r="B883">
        <v>50000000</v>
      </c>
      <c r="C883">
        <v>81022333</v>
      </c>
      <c r="D883">
        <f>Table2[[#This Row],[gross]]-Table2[[#This Row],[budget]]</f>
        <v>31022333</v>
      </c>
    </row>
    <row r="884" spans="1:4" x14ac:dyDescent="0.45">
      <c r="A884" t="s">
        <v>1702</v>
      </c>
      <c r="B884">
        <v>50000000</v>
      </c>
      <c r="C884">
        <v>79948113</v>
      </c>
      <c r="D884">
        <f>Table2[[#This Row],[gross]]-Table2[[#This Row],[budget]]</f>
        <v>29948113</v>
      </c>
    </row>
    <row r="885" spans="1:4" x14ac:dyDescent="0.45">
      <c r="A885" t="s">
        <v>1703</v>
      </c>
      <c r="B885">
        <v>50000000</v>
      </c>
      <c r="C885">
        <v>88658172</v>
      </c>
      <c r="D885">
        <f>Table2[[#This Row],[gross]]-Table2[[#This Row],[budget]]</f>
        <v>38658172</v>
      </c>
    </row>
    <row r="886" spans="1:4" x14ac:dyDescent="0.45">
      <c r="A886" t="s">
        <v>1705</v>
      </c>
      <c r="B886">
        <v>50000000</v>
      </c>
      <c r="C886">
        <v>84244877</v>
      </c>
      <c r="D886">
        <f>Table2[[#This Row],[gross]]-Table2[[#This Row],[budget]]</f>
        <v>34244877</v>
      </c>
    </row>
    <row r="887" spans="1:4" x14ac:dyDescent="0.45">
      <c r="A887" t="s">
        <v>1707</v>
      </c>
      <c r="B887">
        <v>35000000</v>
      </c>
      <c r="C887">
        <v>75367693</v>
      </c>
      <c r="D887">
        <f>Table2[[#This Row],[gross]]-Table2[[#This Row],[budget]]</f>
        <v>40367693</v>
      </c>
    </row>
    <row r="888" spans="1:4" x14ac:dyDescent="0.45">
      <c r="A888" t="s">
        <v>1709</v>
      </c>
      <c r="B888">
        <v>60000000</v>
      </c>
      <c r="C888">
        <v>73701902</v>
      </c>
      <c r="D888">
        <f>Table2[[#This Row],[gross]]-Table2[[#This Row],[budget]]</f>
        <v>13701902</v>
      </c>
    </row>
    <row r="889" spans="1:4" x14ac:dyDescent="0.45">
      <c r="A889" t="s">
        <v>1711</v>
      </c>
      <c r="B889">
        <v>50000000</v>
      </c>
      <c r="C889">
        <v>75605492</v>
      </c>
      <c r="D889">
        <f>Table2[[#This Row],[gross]]-Table2[[#This Row],[budget]]</f>
        <v>25605492</v>
      </c>
    </row>
    <row r="890" spans="1:4" x14ac:dyDescent="0.45">
      <c r="A890" t="s">
        <v>1712</v>
      </c>
      <c r="B890">
        <v>50000000</v>
      </c>
      <c r="C890">
        <v>67823573</v>
      </c>
      <c r="D890">
        <f>Table2[[#This Row],[gross]]-Table2[[#This Row],[budget]]</f>
        <v>17823573</v>
      </c>
    </row>
    <row r="891" spans="1:4" x14ac:dyDescent="0.45">
      <c r="A891" t="s">
        <v>1714</v>
      </c>
      <c r="B891">
        <v>50000000</v>
      </c>
      <c r="C891">
        <v>91439400</v>
      </c>
      <c r="D891">
        <f>Table2[[#This Row],[gross]]-Table2[[#This Row],[budget]]</f>
        <v>41439400</v>
      </c>
    </row>
    <row r="892" spans="1:4" x14ac:dyDescent="0.45">
      <c r="A892" t="s">
        <v>1717</v>
      </c>
      <c r="B892">
        <v>65000000</v>
      </c>
      <c r="C892">
        <v>67128202</v>
      </c>
      <c r="D892">
        <f>Table2[[#This Row],[gross]]-Table2[[#This Row],[budget]]</f>
        <v>2128202</v>
      </c>
    </row>
    <row r="893" spans="1:4" x14ac:dyDescent="0.45">
      <c r="A893" t="s">
        <v>1719</v>
      </c>
      <c r="B893">
        <v>54000000</v>
      </c>
      <c r="C893">
        <v>70496802</v>
      </c>
      <c r="D893">
        <f>Table2[[#This Row],[gross]]-Table2[[#This Row],[budget]]</f>
        <v>16496802</v>
      </c>
    </row>
    <row r="894" spans="1:4" x14ac:dyDescent="0.45">
      <c r="A894" t="s">
        <v>1720</v>
      </c>
      <c r="B894">
        <v>50000000</v>
      </c>
      <c r="C894">
        <v>60470220</v>
      </c>
      <c r="D894">
        <f>Table2[[#This Row],[gross]]-Table2[[#This Row],[budget]]</f>
        <v>10470220</v>
      </c>
    </row>
    <row r="895" spans="1:4" x14ac:dyDescent="0.45">
      <c r="A895" t="s">
        <v>1722</v>
      </c>
      <c r="B895">
        <v>50000000</v>
      </c>
      <c r="C895">
        <v>58336565</v>
      </c>
      <c r="D895">
        <f>Table2[[#This Row],[gross]]-Table2[[#This Row],[budget]]</f>
        <v>8336565</v>
      </c>
    </row>
    <row r="896" spans="1:4" x14ac:dyDescent="0.45">
      <c r="A896" t="s">
        <v>1725</v>
      </c>
      <c r="B896">
        <v>50000000</v>
      </c>
      <c r="C896">
        <v>66002004</v>
      </c>
      <c r="D896">
        <f>Table2[[#This Row],[gross]]-Table2[[#This Row],[budget]]</f>
        <v>16002004</v>
      </c>
    </row>
    <row r="897" spans="1:4" x14ac:dyDescent="0.45">
      <c r="A897" t="s">
        <v>1727</v>
      </c>
      <c r="B897">
        <v>50000000</v>
      </c>
      <c r="C897">
        <v>54997476</v>
      </c>
      <c r="D897">
        <f>Table2[[#This Row],[gross]]-Table2[[#This Row],[budget]]</f>
        <v>4997476</v>
      </c>
    </row>
    <row r="898" spans="1:4" x14ac:dyDescent="0.45">
      <c r="A898" t="s">
        <v>1729</v>
      </c>
      <c r="B898">
        <v>50000000</v>
      </c>
      <c r="C898">
        <v>55682070</v>
      </c>
      <c r="D898">
        <f>Table2[[#This Row],[gross]]-Table2[[#This Row],[budget]]</f>
        <v>5682070</v>
      </c>
    </row>
    <row r="899" spans="1:4" x14ac:dyDescent="0.45">
      <c r="A899" t="s">
        <v>1731</v>
      </c>
      <c r="B899">
        <v>50000000</v>
      </c>
      <c r="C899">
        <v>52752475</v>
      </c>
      <c r="D899">
        <f>Table2[[#This Row],[gross]]-Table2[[#This Row],[budget]]</f>
        <v>2752475</v>
      </c>
    </row>
    <row r="900" spans="1:4" x14ac:dyDescent="0.45">
      <c r="A900" t="s">
        <v>1732</v>
      </c>
      <c r="B900">
        <v>60000000</v>
      </c>
      <c r="C900">
        <v>55092830</v>
      </c>
      <c r="D900">
        <f>Table2[[#This Row],[gross]]-Table2[[#This Row],[budget]]</f>
        <v>-4907170</v>
      </c>
    </row>
    <row r="901" spans="1:4" x14ac:dyDescent="0.45">
      <c r="A901" t="s">
        <v>1734</v>
      </c>
      <c r="B901">
        <v>50000000</v>
      </c>
      <c r="C901">
        <v>50815288</v>
      </c>
      <c r="D901">
        <f>Table2[[#This Row],[gross]]-Table2[[#This Row],[budget]]</f>
        <v>815288</v>
      </c>
    </row>
    <row r="902" spans="1:4" x14ac:dyDescent="0.45">
      <c r="A902" t="s">
        <v>1735</v>
      </c>
      <c r="B902">
        <v>50000000</v>
      </c>
      <c r="C902">
        <v>52822418</v>
      </c>
      <c r="D902">
        <f>Table2[[#This Row],[gross]]-Table2[[#This Row],[budget]]</f>
        <v>2822418</v>
      </c>
    </row>
    <row r="903" spans="1:4" x14ac:dyDescent="0.45">
      <c r="A903" t="s">
        <v>1737</v>
      </c>
      <c r="B903">
        <v>50000000</v>
      </c>
      <c r="C903">
        <v>50150619</v>
      </c>
      <c r="D903">
        <f>Table2[[#This Row],[gross]]-Table2[[#This Row],[budget]]</f>
        <v>150619</v>
      </c>
    </row>
    <row r="904" spans="1:4" x14ac:dyDescent="0.45">
      <c r="A904" t="s">
        <v>1739</v>
      </c>
      <c r="B904">
        <v>50000000</v>
      </c>
      <c r="C904">
        <v>48745150</v>
      </c>
      <c r="D904">
        <f>Table2[[#This Row],[gross]]-Table2[[#This Row],[budget]]</f>
        <v>-1254850</v>
      </c>
    </row>
    <row r="905" spans="1:4" x14ac:dyDescent="0.45">
      <c r="A905" t="s">
        <v>1740</v>
      </c>
      <c r="B905">
        <v>50000000</v>
      </c>
      <c r="C905">
        <v>50007168</v>
      </c>
      <c r="D905">
        <f>Table2[[#This Row],[gross]]-Table2[[#This Row],[budget]]</f>
        <v>7168</v>
      </c>
    </row>
    <row r="906" spans="1:4" x14ac:dyDescent="0.45">
      <c r="A906" t="s">
        <v>1741</v>
      </c>
      <c r="B906">
        <v>50000000</v>
      </c>
      <c r="C906">
        <v>48154732</v>
      </c>
      <c r="D906">
        <f>Table2[[#This Row],[gross]]-Table2[[#This Row],[budget]]</f>
        <v>-1845268</v>
      </c>
    </row>
    <row r="907" spans="1:4" x14ac:dyDescent="0.45">
      <c r="A907" t="s">
        <v>1742</v>
      </c>
      <c r="B907">
        <v>50000000</v>
      </c>
      <c r="C907">
        <v>48265581</v>
      </c>
      <c r="D907">
        <f>Table2[[#This Row],[gross]]-Table2[[#This Row],[budget]]</f>
        <v>-1734419</v>
      </c>
    </row>
    <row r="908" spans="1:4" x14ac:dyDescent="0.45">
      <c r="A908" t="s">
        <v>1745</v>
      </c>
      <c r="B908">
        <v>50000000</v>
      </c>
      <c r="C908">
        <v>46982632</v>
      </c>
      <c r="D908">
        <f>Table2[[#This Row],[gross]]-Table2[[#This Row],[budget]]</f>
        <v>-3017368</v>
      </c>
    </row>
    <row r="909" spans="1:4" x14ac:dyDescent="0.45">
      <c r="A909" t="s">
        <v>1747</v>
      </c>
      <c r="B909">
        <v>50000000</v>
      </c>
      <c r="C909">
        <v>44737059</v>
      </c>
      <c r="D909">
        <f>Table2[[#This Row],[gross]]-Table2[[#This Row],[budget]]</f>
        <v>-5262941</v>
      </c>
    </row>
    <row r="910" spans="1:4" x14ac:dyDescent="0.45">
      <c r="A910" t="s">
        <v>1749</v>
      </c>
      <c r="B910">
        <v>50000000</v>
      </c>
      <c r="C910">
        <v>56724080</v>
      </c>
      <c r="D910">
        <f>Table2[[#This Row],[gross]]-Table2[[#This Row],[budget]]</f>
        <v>6724080</v>
      </c>
    </row>
    <row r="911" spans="1:4" x14ac:dyDescent="0.45">
      <c r="A911" t="s">
        <v>1750</v>
      </c>
      <c r="B911">
        <v>50000000</v>
      </c>
      <c r="C911">
        <v>44484065</v>
      </c>
      <c r="D911">
        <f>Table2[[#This Row],[gross]]-Table2[[#This Row],[budget]]</f>
        <v>-5515935</v>
      </c>
    </row>
    <row r="912" spans="1:4" x14ac:dyDescent="0.45">
      <c r="A912" t="s">
        <v>1752</v>
      </c>
      <c r="B912">
        <v>50000000</v>
      </c>
      <c r="C912">
        <v>47553512</v>
      </c>
      <c r="D912">
        <f>Table2[[#This Row],[gross]]-Table2[[#This Row],[budget]]</f>
        <v>-2446488</v>
      </c>
    </row>
    <row r="913" spans="1:4" x14ac:dyDescent="0.45">
      <c r="A913" t="s">
        <v>1754</v>
      </c>
      <c r="B913">
        <v>55000000</v>
      </c>
      <c r="C913">
        <v>42610000</v>
      </c>
      <c r="D913">
        <f>Table2[[#This Row],[gross]]-Table2[[#This Row],[budget]]</f>
        <v>-12390000</v>
      </c>
    </row>
    <row r="914" spans="1:4" x14ac:dyDescent="0.45">
      <c r="A914" t="s">
        <v>1755</v>
      </c>
      <c r="B914">
        <v>50000000</v>
      </c>
      <c r="C914">
        <v>41482207</v>
      </c>
      <c r="D914">
        <f>Table2[[#This Row],[gross]]-Table2[[#This Row],[budget]]</f>
        <v>-8517793</v>
      </c>
    </row>
    <row r="915" spans="1:4" x14ac:dyDescent="0.45">
      <c r="A915" t="s">
        <v>1756</v>
      </c>
      <c r="B915">
        <v>50000000</v>
      </c>
      <c r="C915">
        <v>47105085</v>
      </c>
      <c r="D915">
        <f>Table2[[#This Row],[gross]]-Table2[[#This Row],[budget]]</f>
        <v>-2894915</v>
      </c>
    </row>
    <row r="916" spans="1:4" x14ac:dyDescent="0.45">
      <c r="A916" t="s">
        <v>1757</v>
      </c>
      <c r="B916">
        <v>50000000</v>
      </c>
      <c r="C916">
        <v>41256277</v>
      </c>
      <c r="D916">
        <f>Table2[[#This Row],[gross]]-Table2[[#This Row],[budget]]</f>
        <v>-8743723</v>
      </c>
    </row>
    <row r="917" spans="1:4" x14ac:dyDescent="0.45">
      <c r="A917" t="s">
        <v>1759</v>
      </c>
      <c r="B917">
        <v>45000000</v>
      </c>
      <c r="C917">
        <v>50740078</v>
      </c>
      <c r="D917">
        <f>Table2[[#This Row],[gross]]-Table2[[#This Row],[budget]]</f>
        <v>5740078</v>
      </c>
    </row>
    <row r="918" spans="1:4" x14ac:dyDescent="0.45">
      <c r="A918" t="s">
        <v>1761</v>
      </c>
      <c r="B918">
        <v>40000000</v>
      </c>
      <c r="C918">
        <v>40203020</v>
      </c>
      <c r="D918">
        <f>Table2[[#This Row],[gross]]-Table2[[#This Row],[budget]]</f>
        <v>203020</v>
      </c>
    </row>
    <row r="919" spans="1:4" x14ac:dyDescent="0.45">
      <c r="A919" t="s">
        <v>1764</v>
      </c>
      <c r="B919">
        <v>50000000</v>
      </c>
      <c r="C919">
        <v>40905277</v>
      </c>
      <c r="D919">
        <f>Table2[[#This Row],[gross]]-Table2[[#This Row],[budget]]</f>
        <v>-9094723</v>
      </c>
    </row>
    <row r="920" spans="1:4" x14ac:dyDescent="0.45">
      <c r="A920" t="s">
        <v>1767</v>
      </c>
      <c r="B920">
        <v>50000000</v>
      </c>
      <c r="C920">
        <v>38590500</v>
      </c>
      <c r="D920">
        <f>Table2[[#This Row],[gross]]-Table2[[#This Row],[budget]]</f>
        <v>-11409500</v>
      </c>
    </row>
    <row r="921" spans="1:4" x14ac:dyDescent="0.45">
      <c r="A921" t="s">
        <v>1769</v>
      </c>
      <c r="B921">
        <v>50000000</v>
      </c>
      <c r="C921">
        <v>39778599</v>
      </c>
      <c r="D921">
        <f>Table2[[#This Row],[gross]]-Table2[[#This Row],[budget]]</f>
        <v>-10221401</v>
      </c>
    </row>
    <row r="922" spans="1:4" x14ac:dyDescent="0.45">
      <c r="A922" t="s">
        <v>1770</v>
      </c>
      <c r="B922">
        <v>50000000</v>
      </c>
      <c r="C922">
        <v>37486138</v>
      </c>
      <c r="D922">
        <f>Table2[[#This Row],[gross]]-Table2[[#This Row],[budget]]</f>
        <v>-12513862</v>
      </c>
    </row>
    <row r="923" spans="1:4" x14ac:dyDescent="0.45">
      <c r="A923" t="s">
        <v>1771</v>
      </c>
      <c r="B923">
        <v>40000000</v>
      </c>
      <c r="C923">
        <v>38105077</v>
      </c>
      <c r="D923">
        <f>Table2[[#This Row],[gross]]-Table2[[#This Row],[budget]]</f>
        <v>-1894923</v>
      </c>
    </row>
    <row r="924" spans="1:4" x14ac:dyDescent="0.45">
      <c r="A924" t="s">
        <v>1772</v>
      </c>
      <c r="B924">
        <v>50000000</v>
      </c>
      <c r="C924">
        <v>35168395</v>
      </c>
      <c r="D924">
        <f>Table2[[#This Row],[gross]]-Table2[[#This Row],[budget]]</f>
        <v>-14831605</v>
      </c>
    </row>
    <row r="925" spans="1:4" x14ac:dyDescent="0.45">
      <c r="A925" t="s">
        <v>1775</v>
      </c>
      <c r="B925">
        <v>40000000</v>
      </c>
      <c r="C925">
        <v>32800000</v>
      </c>
      <c r="D925">
        <f>Table2[[#This Row],[gross]]-Table2[[#This Row],[budget]]</f>
        <v>-7200000</v>
      </c>
    </row>
    <row r="926" spans="1:4" x14ac:dyDescent="0.45">
      <c r="A926" t="s">
        <v>1776</v>
      </c>
      <c r="B926">
        <v>50000000</v>
      </c>
      <c r="C926">
        <v>33643461</v>
      </c>
      <c r="D926">
        <f>Table2[[#This Row],[gross]]-Table2[[#This Row],[budget]]</f>
        <v>-16356539</v>
      </c>
    </row>
    <row r="927" spans="1:4" x14ac:dyDescent="0.45">
      <c r="A927" t="s">
        <v>1778</v>
      </c>
      <c r="B927">
        <v>50000000</v>
      </c>
      <c r="C927">
        <v>32741596</v>
      </c>
      <c r="D927">
        <f>Table2[[#This Row],[gross]]-Table2[[#This Row],[budget]]</f>
        <v>-17258404</v>
      </c>
    </row>
    <row r="928" spans="1:4" x14ac:dyDescent="0.45">
      <c r="A928" t="s">
        <v>1780</v>
      </c>
      <c r="B928">
        <v>50000000</v>
      </c>
      <c r="C928">
        <v>31874869</v>
      </c>
      <c r="D928">
        <f>Table2[[#This Row],[gross]]-Table2[[#This Row],[budget]]</f>
        <v>-18125131</v>
      </c>
    </row>
    <row r="929" spans="1:4" x14ac:dyDescent="0.45">
      <c r="A929" t="s">
        <v>1781</v>
      </c>
      <c r="B929">
        <v>50000000</v>
      </c>
      <c r="C929">
        <v>30306268</v>
      </c>
      <c r="D929">
        <f>Table2[[#This Row],[gross]]-Table2[[#This Row],[budget]]</f>
        <v>-19693732</v>
      </c>
    </row>
    <row r="930" spans="1:4" x14ac:dyDescent="0.45">
      <c r="A930" t="s">
        <v>1783</v>
      </c>
      <c r="B930">
        <v>50000000</v>
      </c>
      <c r="C930">
        <v>27667947</v>
      </c>
      <c r="D930">
        <f>Table2[[#This Row],[gross]]-Table2[[#This Row],[budget]]</f>
        <v>-22332053</v>
      </c>
    </row>
    <row r="931" spans="1:4" x14ac:dyDescent="0.45">
      <c r="A931" t="s">
        <v>1784</v>
      </c>
      <c r="B931">
        <v>50000000</v>
      </c>
      <c r="C931">
        <v>27067160</v>
      </c>
      <c r="D931">
        <f>Table2[[#This Row],[gross]]-Table2[[#This Row],[budget]]</f>
        <v>-22932840</v>
      </c>
    </row>
    <row r="932" spans="1:4" x14ac:dyDescent="0.45">
      <c r="A932" t="s">
        <v>1786</v>
      </c>
      <c r="B932">
        <v>40000000</v>
      </c>
      <c r="C932">
        <v>26616999</v>
      </c>
      <c r="D932">
        <f>Table2[[#This Row],[gross]]-Table2[[#This Row],[budget]]</f>
        <v>-13383001</v>
      </c>
    </row>
    <row r="933" spans="1:4" x14ac:dyDescent="0.45">
      <c r="A933" t="s">
        <v>1787</v>
      </c>
      <c r="B933">
        <v>50000000</v>
      </c>
      <c r="C933">
        <v>26536120</v>
      </c>
      <c r="D933">
        <f>Table2[[#This Row],[gross]]-Table2[[#This Row],[budget]]</f>
        <v>-23463880</v>
      </c>
    </row>
    <row r="934" spans="1:4" x14ac:dyDescent="0.45">
      <c r="A934" t="s">
        <v>1788</v>
      </c>
      <c r="B934">
        <v>50000000</v>
      </c>
      <c r="C934">
        <v>26199517</v>
      </c>
      <c r="D934">
        <f>Table2[[#This Row],[gross]]-Table2[[#This Row],[budget]]</f>
        <v>-23800483</v>
      </c>
    </row>
    <row r="935" spans="1:4" x14ac:dyDescent="0.45">
      <c r="A935" t="s">
        <v>1789</v>
      </c>
      <c r="B935">
        <v>50000000</v>
      </c>
      <c r="C935">
        <v>25450527</v>
      </c>
      <c r="D935">
        <f>Table2[[#This Row],[gross]]-Table2[[#This Row],[budget]]</f>
        <v>-24549473</v>
      </c>
    </row>
    <row r="936" spans="1:4" x14ac:dyDescent="0.45">
      <c r="A936" t="s">
        <v>1791</v>
      </c>
      <c r="B936">
        <v>50000000</v>
      </c>
      <c r="C936">
        <v>25407250</v>
      </c>
      <c r="D936">
        <f>Table2[[#This Row],[gross]]-Table2[[#This Row],[budget]]</f>
        <v>-24592750</v>
      </c>
    </row>
    <row r="937" spans="1:4" x14ac:dyDescent="0.45">
      <c r="A937" t="s">
        <v>1792</v>
      </c>
      <c r="B937">
        <v>70000000</v>
      </c>
      <c r="C937">
        <v>23159305</v>
      </c>
      <c r="D937">
        <f>Table2[[#This Row],[gross]]-Table2[[#This Row],[budget]]</f>
        <v>-46840695</v>
      </c>
    </row>
    <row r="938" spans="1:4" x14ac:dyDescent="0.45">
      <c r="A938" t="s">
        <v>1795</v>
      </c>
      <c r="B938">
        <v>50000000</v>
      </c>
      <c r="C938">
        <v>24006726</v>
      </c>
      <c r="D938">
        <f>Table2[[#This Row],[gross]]-Table2[[#This Row],[budget]]</f>
        <v>-25993274</v>
      </c>
    </row>
    <row r="939" spans="1:4" x14ac:dyDescent="0.45">
      <c r="A939" t="s">
        <v>1797</v>
      </c>
      <c r="B939">
        <v>50000000</v>
      </c>
      <c r="C939">
        <v>20389967</v>
      </c>
      <c r="D939">
        <f>Table2[[#This Row],[gross]]-Table2[[#This Row],[budget]]</f>
        <v>-29610033</v>
      </c>
    </row>
    <row r="940" spans="1:4" x14ac:dyDescent="0.45">
      <c r="A940" t="s">
        <v>1798</v>
      </c>
      <c r="B940">
        <v>50000000</v>
      </c>
      <c r="C940">
        <v>19593740</v>
      </c>
      <c r="D940">
        <f>Table2[[#This Row],[gross]]-Table2[[#This Row],[budget]]</f>
        <v>-30406260</v>
      </c>
    </row>
    <row r="941" spans="1:4" x14ac:dyDescent="0.45">
      <c r="A941" t="s">
        <v>1799</v>
      </c>
      <c r="B941">
        <v>40000000</v>
      </c>
      <c r="C941">
        <v>19118247</v>
      </c>
      <c r="D941">
        <f>Table2[[#This Row],[gross]]-Table2[[#This Row],[budget]]</f>
        <v>-20881753</v>
      </c>
    </row>
    <row r="942" spans="1:4" x14ac:dyDescent="0.45">
      <c r="A942" t="s">
        <v>1800</v>
      </c>
      <c r="B942">
        <v>50000000</v>
      </c>
      <c r="C942">
        <v>26442251</v>
      </c>
      <c r="D942">
        <f>Table2[[#This Row],[gross]]-Table2[[#This Row],[budget]]</f>
        <v>-23557749</v>
      </c>
    </row>
    <row r="943" spans="1:4" x14ac:dyDescent="0.45">
      <c r="A943" t="s">
        <v>1802</v>
      </c>
      <c r="B943">
        <v>25000000</v>
      </c>
      <c r="C943">
        <v>17114882</v>
      </c>
      <c r="D943">
        <f>Table2[[#This Row],[gross]]-Table2[[#This Row],[budget]]</f>
        <v>-7885118</v>
      </c>
    </row>
    <row r="944" spans="1:4" x14ac:dyDescent="0.45">
      <c r="A944" t="s">
        <v>1804</v>
      </c>
      <c r="B944">
        <v>50000000</v>
      </c>
      <c r="C944">
        <v>18472363</v>
      </c>
      <c r="D944">
        <f>Table2[[#This Row],[gross]]-Table2[[#This Row],[budget]]</f>
        <v>-31527637</v>
      </c>
    </row>
    <row r="945" spans="1:4" x14ac:dyDescent="0.45">
      <c r="A945" t="s">
        <v>1805</v>
      </c>
      <c r="B945">
        <v>390000000</v>
      </c>
      <c r="C945">
        <v>14131298</v>
      </c>
      <c r="D945">
        <f>Table2[[#This Row],[gross]]-Table2[[#This Row],[budget]]</f>
        <v>-375868702</v>
      </c>
    </row>
    <row r="946" spans="1:4" x14ac:dyDescent="0.45">
      <c r="A946" t="s">
        <v>1808</v>
      </c>
      <c r="B946">
        <v>49900000</v>
      </c>
      <c r="C946">
        <v>21557240</v>
      </c>
      <c r="D946">
        <f>Table2[[#This Row],[gross]]-Table2[[#This Row],[budget]]</f>
        <v>-28342760</v>
      </c>
    </row>
    <row r="947" spans="1:4" x14ac:dyDescent="0.45">
      <c r="A947" t="s">
        <v>1810</v>
      </c>
      <c r="B947">
        <v>55000000</v>
      </c>
      <c r="C947">
        <v>21283440</v>
      </c>
      <c r="D947">
        <f>Table2[[#This Row],[gross]]-Table2[[#This Row],[budget]]</f>
        <v>-33716560</v>
      </c>
    </row>
    <row r="948" spans="1:4" x14ac:dyDescent="0.45">
      <c r="A948" t="s">
        <v>1812</v>
      </c>
      <c r="B948">
        <v>50000000</v>
      </c>
      <c r="C948">
        <v>10556196</v>
      </c>
      <c r="D948">
        <f>Table2[[#This Row],[gross]]-Table2[[#This Row],[budget]]</f>
        <v>-39443804</v>
      </c>
    </row>
    <row r="949" spans="1:4" x14ac:dyDescent="0.45">
      <c r="A949" t="s">
        <v>1815</v>
      </c>
      <c r="B949">
        <v>50000000</v>
      </c>
      <c r="C949">
        <v>16671505</v>
      </c>
      <c r="D949">
        <f>Table2[[#This Row],[gross]]-Table2[[#This Row],[budget]]</f>
        <v>-33328495</v>
      </c>
    </row>
    <row r="950" spans="1:4" x14ac:dyDescent="0.45">
      <c r="A950" t="s">
        <v>1816</v>
      </c>
      <c r="B950">
        <v>50000000</v>
      </c>
      <c r="C950">
        <v>10400000</v>
      </c>
      <c r="D950">
        <f>Table2[[#This Row],[gross]]-Table2[[#This Row],[budget]]</f>
        <v>-39600000</v>
      </c>
    </row>
    <row r="951" spans="1:4" x14ac:dyDescent="0.45">
      <c r="A951" t="s">
        <v>1817</v>
      </c>
      <c r="B951">
        <v>22000000</v>
      </c>
      <c r="C951">
        <v>9528092</v>
      </c>
      <c r="D951">
        <f>Table2[[#This Row],[gross]]-Table2[[#This Row],[budget]]</f>
        <v>-12471908</v>
      </c>
    </row>
    <row r="952" spans="1:4" x14ac:dyDescent="0.45">
      <c r="A952" t="s">
        <v>1819</v>
      </c>
      <c r="B952">
        <v>50000000</v>
      </c>
      <c r="C952">
        <v>10137232</v>
      </c>
      <c r="D952">
        <f>Table2[[#This Row],[gross]]-Table2[[#This Row],[budget]]</f>
        <v>-39862768</v>
      </c>
    </row>
    <row r="953" spans="1:4" x14ac:dyDescent="0.45">
      <c r="A953" t="s">
        <v>1820</v>
      </c>
      <c r="B953">
        <v>50000000</v>
      </c>
      <c r="C953">
        <v>9795017</v>
      </c>
      <c r="D953">
        <f>Table2[[#This Row],[gross]]-Table2[[#This Row],[budget]]</f>
        <v>-40204983</v>
      </c>
    </row>
    <row r="954" spans="1:4" x14ac:dyDescent="0.45">
      <c r="A954" t="s">
        <v>1821</v>
      </c>
      <c r="B954">
        <v>50000000</v>
      </c>
      <c r="C954">
        <v>20488579</v>
      </c>
      <c r="D954">
        <f>Table2[[#This Row],[gross]]-Table2[[#This Row],[budget]]</f>
        <v>-29511421</v>
      </c>
    </row>
    <row r="955" spans="1:4" x14ac:dyDescent="0.45">
      <c r="A955" t="s">
        <v>1823</v>
      </c>
      <c r="B955">
        <v>60000000</v>
      </c>
      <c r="C955">
        <v>19445217</v>
      </c>
      <c r="D955">
        <f>Table2[[#This Row],[gross]]-Table2[[#This Row],[budget]]</f>
        <v>-40554783</v>
      </c>
    </row>
    <row r="956" spans="1:4" x14ac:dyDescent="0.45">
      <c r="A956" t="s">
        <v>1825</v>
      </c>
      <c r="B956">
        <v>55000000</v>
      </c>
      <c r="C956">
        <v>8355815</v>
      </c>
      <c r="D956">
        <f>Table2[[#This Row],[gross]]-Table2[[#This Row],[budget]]</f>
        <v>-46644185</v>
      </c>
    </row>
    <row r="957" spans="1:4" x14ac:dyDescent="0.45">
      <c r="A957" t="s">
        <v>1826</v>
      </c>
      <c r="B957">
        <v>50000000</v>
      </c>
      <c r="C957">
        <v>28837115</v>
      </c>
      <c r="D957">
        <f>Table2[[#This Row],[gross]]-Table2[[#This Row],[budget]]</f>
        <v>-21162885</v>
      </c>
    </row>
    <row r="958" spans="1:4" x14ac:dyDescent="0.45">
      <c r="A958" t="s">
        <v>1829</v>
      </c>
      <c r="B958">
        <v>50000000</v>
      </c>
      <c r="C958">
        <v>6471394</v>
      </c>
      <c r="D958">
        <f>Table2[[#This Row],[gross]]-Table2[[#This Row],[budget]]</f>
        <v>-43528606</v>
      </c>
    </row>
    <row r="959" spans="1:4" x14ac:dyDescent="0.45">
      <c r="A959" t="s">
        <v>1831</v>
      </c>
      <c r="B959">
        <v>50000000</v>
      </c>
      <c r="C959">
        <v>6291602</v>
      </c>
      <c r="D959">
        <f>Table2[[#This Row],[gross]]-Table2[[#This Row],[budget]]</f>
        <v>-43708398</v>
      </c>
    </row>
    <row r="960" spans="1:4" x14ac:dyDescent="0.45">
      <c r="A960" t="s">
        <v>1833</v>
      </c>
      <c r="B960">
        <v>50000000</v>
      </c>
      <c r="C960">
        <v>10706786</v>
      </c>
      <c r="D960">
        <f>Table2[[#This Row],[gross]]-Table2[[#This Row],[budget]]</f>
        <v>-39293214</v>
      </c>
    </row>
    <row r="961" spans="1:4" x14ac:dyDescent="0.45">
      <c r="A961" t="s">
        <v>1835</v>
      </c>
      <c r="B961">
        <v>49000000</v>
      </c>
      <c r="C961">
        <v>43905746</v>
      </c>
      <c r="D961">
        <f>Table2[[#This Row],[gross]]-Table2[[#This Row],[budget]]</f>
        <v>-5094254</v>
      </c>
    </row>
    <row r="962" spans="1:4" x14ac:dyDescent="0.45">
      <c r="A962" t="s">
        <v>1838</v>
      </c>
      <c r="B962">
        <v>40000000</v>
      </c>
      <c r="C962">
        <v>21413502</v>
      </c>
      <c r="D962">
        <f>Table2[[#This Row],[gross]]-Table2[[#This Row],[budget]]</f>
        <v>-18586498</v>
      </c>
    </row>
    <row r="963" spans="1:4" x14ac:dyDescent="0.45">
      <c r="A963" t="s">
        <v>1841</v>
      </c>
      <c r="B963">
        <v>48000000</v>
      </c>
      <c r="C963">
        <v>124107476</v>
      </c>
      <c r="D963">
        <f>Table2[[#This Row],[gross]]-Table2[[#This Row],[budget]]</f>
        <v>76107476</v>
      </c>
    </row>
    <row r="964" spans="1:4" x14ac:dyDescent="0.45">
      <c r="A964" t="s">
        <v>1842</v>
      </c>
      <c r="B964">
        <v>48000000</v>
      </c>
      <c r="C964">
        <v>197171806</v>
      </c>
      <c r="D964">
        <f>Table2[[#This Row],[gross]]-Table2[[#This Row],[budget]]</f>
        <v>149171806</v>
      </c>
    </row>
    <row r="965" spans="1:4" x14ac:dyDescent="0.45">
      <c r="A965" t="s">
        <v>1844</v>
      </c>
      <c r="B965">
        <v>49000000</v>
      </c>
      <c r="C965">
        <v>31569268</v>
      </c>
      <c r="D965">
        <f>Table2[[#This Row],[gross]]-Table2[[#This Row],[budget]]</f>
        <v>-17430732</v>
      </c>
    </row>
    <row r="966" spans="1:4" x14ac:dyDescent="0.45">
      <c r="A966" t="s">
        <v>1845</v>
      </c>
      <c r="B966">
        <v>48000000</v>
      </c>
      <c r="C966">
        <v>66488090</v>
      </c>
      <c r="D966">
        <f>Table2[[#This Row],[gross]]-Table2[[#This Row],[budget]]</f>
        <v>18488090</v>
      </c>
    </row>
    <row r="967" spans="1:4" x14ac:dyDescent="0.45">
      <c r="A967" t="s">
        <v>1846</v>
      </c>
      <c r="B967">
        <v>48000000</v>
      </c>
      <c r="C967">
        <v>95308367</v>
      </c>
      <c r="D967">
        <f>Table2[[#This Row],[gross]]-Table2[[#This Row],[budget]]</f>
        <v>47308367</v>
      </c>
    </row>
    <row r="968" spans="1:4" x14ac:dyDescent="0.45">
      <c r="A968" t="s">
        <v>1849</v>
      </c>
      <c r="B968">
        <v>48000000</v>
      </c>
      <c r="C968">
        <v>60652036</v>
      </c>
      <c r="D968">
        <f>Table2[[#This Row],[gross]]-Table2[[#This Row],[budget]]</f>
        <v>12652036</v>
      </c>
    </row>
    <row r="969" spans="1:4" x14ac:dyDescent="0.45">
      <c r="A969" t="s">
        <v>1850</v>
      </c>
      <c r="B969">
        <v>50000000</v>
      </c>
      <c r="C969">
        <v>1206135</v>
      </c>
      <c r="D969">
        <f>Table2[[#This Row],[gross]]-Table2[[#This Row],[budget]]</f>
        <v>-48793865</v>
      </c>
    </row>
    <row r="970" spans="1:4" x14ac:dyDescent="0.45">
      <c r="A970" t="s">
        <v>1851</v>
      </c>
      <c r="B970">
        <v>48000000</v>
      </c>
      <c r="C970">
        <v>56607223</v>
      </c>
      <c r="D970">
        <f>Table2[[#This Row],[gross]]-Table2[[#This Row],[budget]]</f>
        <v>8607223</v>
      </c>
    </row>
    <row r="971" spans="1:4" x14ac:dyDescent="0.45">
      <c r="A971" t="s">
        <v>1853</v>
      </c>
      <c r="B971">
        <v>48000000</v>
      </c>
      <c r="C971">
        <v>50173190</v>
      </c>
      <c r="D971">
        <f>Table2[[#This Row],[gross]]-Table2[[#This Row],[budget]]</f>
        <v>2173190</v>
      </c>
    </row>
    <row r="972" spans="1:4" x14ac:dyDescent="0.45">
      <c r="A972" t="s">
        <v>1854</v>
      </c>
      <c r="B972">
        <v>48000000</v>
      </c>
      <c r="C972">
        <v>47095453</v>
      </c>
      <c r="D972">
        <f>Table2[[#This Row],[gross]]-Table2[[#This Row],[budget]]</f>
        <v>-904547</v>
      </c>
    </row>
    <row r="973" spans="1:4" x14ac:dyDescent="0.45">
      <c r="A973" t="s">
        <v>1855</v>
      </c>
      <c r="B973">
        <v>48000000</v>
      </c>
      <c r="C973">
        <v>37879996</v>
      </c>
      <c r="D973">
        <f>Table2[[#This Row],[gross]]-Table2[[#This Row],[budget]]</f>
        <v>-10120004</v>
      </c>
    </row>
    <row r="974" spans="1:4" x14ac:dyDescent="0.45">
      <c r="A974" t="s">
        <v>1857</v>
      </c>
      <c r="B974">
        <v>58000000</v>
      </c>
      <c r="C974">
        <v>25900000</v>
      </c>
      <c r="D974">
        <f>Table2[[#This Row],[gross]]-Table2[[#This Row],[budget]]</f>
        <v>-32100000</v>
      </c>
    </row>
    <row r="975" spans="1:4" x14ac:dyDescent="0.45">
      <c r="A975" t="s">
        <v>1859</v>
      </c>
      <c r="B975">
        <v>55000000</v>
      </c>
      <c r="C975">
        <v>53574088</v>
      </c>
      <c r="D975">
        <f>Table2[[#This Row],[gross]]-Table2[[#This Row],[budget]]</f>
        <v>-1425912</v>
      </c>
    </row>
    <row r="976" spans="1:4" x14ac:dyDescent="0.45">
      <c r="A976" t="s">
        <v>1861</v>
      </c>
      <c r="B976">
        <v>48000000</v>
      </c>
      <c r="C976">
        <v>89253340</v>
      </c>
      <c r="D976">
        <f>Table2[[#This Row],[gross]]-Table2[[#This Row],[budget]]</f>
        <v>41253340</v>
      </c>
    </row>
    <row r="977" spans="1:4" x14ac:dyDescent="0.45">
      <c r="A977" t="s">
        <v>1862</v>
      </c>
      <c r="B977">
        <v>48000000</v>
      </c>
      <c r="C977">
        <v>37339525</v>
      </c>
      <c r="D977">
        <f>Table2[[#This Row],[gross]]-Table2[[#This Row],[budget]]</f>
        <v>-10660475</v>
      </c>
    </row>
    <row r="978" spans="1:4" x14ac:dyDescent="0.45">
      <c r="A978" t="s">
        <v>1864</v>
      </c>
      <c r="B978">
        <v>47000000</v>
      </c>
      <c r="C978">
        <v>60154431</v>
      </c>
      <c r="D978">
        <f>Table2[[#This Row],[gross]]-Table2[[#This Row],[budget]]</f>
        <v>13154431</v>
      </c>
    </row>
    <row r="979" spans="1:4" x14ac:dyDescent="0.45">
      <c r="A979" t="s">
        <v>1868</v>
      </c>
      <c r="B979">
        <v>100000000</v>
      </c>
      <c r="C979">
        <v>103738726</v>
      </c>
      <c r="D979">
        <f>Table2[[#This Row],[gross]]-Table2[[#This Row],[budget]]</f>
        <v>3738726</v>
      </c>
    </row>
    <row r="980" spans="1:4" x14ac:dyDescent="0.45">
      <c r="A980" t="s">
        <v>1870</v>
      </c>
      <c r="B980">
        <v>48000000</v>
      </c>
      <c r="C980">
        <v>69304264</v>
      </c>
      <c r="D980">
        <f>Table2[[#This Row],[gross]]-Table2[[#This Row],[budget]]</f>
        <v>21304264</v>
      </c>
    </row>
    <row r="981" spans="1:4" x14ac:dyDescent="0.45">
      <c r="A981" t="s">
        <v>1872</v>
      </c>
      <c r="B981">
        <v>48000000</v>
      </c>
      <c r="C981">
        <v>29781453</v>
      </c>
      <c r="D981">
        <f>Table2[[#This Row],[gross]]-Table2[[#This Row],[budget]]</f>
        <v>-18218547</v>
      </c>
    </row>
    <row r="982" spans="1:4" x14ac:dyDescent="0.45">
      <c r="A982" t="s">
        <v>1875</v>
      </c>
      <c r="B982">
        <v>47000000</v>
      </c>
      <c r="C982">
        <v>15519841</v>
      </c>
      <c r="D982">
        <f>Table2[[#This Row],[gross]]-Table2[[#This Row],[budget]]</f>
        <v>-31480159</v>
      </c>
    </row>
    <row r="983" spans="1:4" x14ac:dyDescent="0.45">
      <c r="A983" t="s">
        <v>1877</v>
      </c>
      <c r="B983">
        <v>47000000</v>
      </c>
      <c r="C983">
        <v>5600000</v>
      </c>
      <c r="D983">
        <f>Table2[[#This Row],[gross]]-Table2[[#This Row],[budget]]</f>
        <v>-41400000</v>
      </c>
    </row>
    <row r="984" spans="1:4" x14ac:dyDescent="0.45">
      <c r="A984" t="s">
        <v>1879</v>
      </c>
      <c r="B984">
        <v>46000000</v>
      </c>
      <c r="C984">
        <v>126805112</v>
      </c>
      <c r="D984">
        <f>Table2[[#This Row],[gross]]-Table2[[#This Row],[budget]]</f>
        <v>80805112</v>
      </c>
    </row>
    <row r="985" spans="1:4" x14ac:dyDescent="0.45">
      <c r="A985" t="s">
        <v>1880</v>
      </c>
      <c r="B985">
        <v>48000000</v>
      </c>
      <c r="C985">
        <v>93607673</v>
      </c>
      <c r="D985">
        <f>Table2[[#This Row],[gross]]-Table2[[#This Row],[budget]]</f>
        <v>45607673</v>
      </c>
    </row>
    <row r="986" spans="1:4" x14ac:dyDescent="0.45">
      <c r="A986" t="s">
        <v>1881</v>
      </c>
      <c r="B986">
        <v>46000000</v>
      </c>
      <c r="C986">
        <v>67263182</v>
      </c>
      <c r="D986">
        <f>Table2[[#This Row],[gross]]-Table2[[#This Row],[budget]]</f>
        <v>21263182</v>
      </c>
    </row>
    <row r="987" spans="1:4" x14ac:dyDescent="0.45">
      <c r="A987" t="s">
        <v>1883</v>
      </c>
      <c r="B987">
        <v>45000000</v>
      </c>
      <c r="C987">
        <v>92001027</v>
      </c>
      <c r="D987">
        <f>Table2[[#This Row],[gross]]-Table2[[#This Row],[budget]]</f>
        <v>47001027</v>
      </c>
    </row>
    <row r="988" spans="1:4" x14ac:dyDescent="0.45">
      <c r="A988" t="s">
        <v>1885</v>
      </c>
      <c r="B988">
        <v>47000000</v>
      </c>
      <c r="C988">
        <v>10539414</v>
      </c>
      <c r="D988">
        <f>Table2[[#This Row],[gross]]-Table2[[#This Row],[budget]]</f>
        <v>-36460586</v>
      </c>
    </row>
    <row r="989" spans="1:4" x14ac:dyDescent="0.45">
      <c r="A989" t="s">
        <v>1887</v>
      </c>
      <c r="B989">
        <v>46000000</v>
      </c>
      <c r="C989">
        <v>58918501</v>
      </c>
      <c r="D989">
        <f>Table2[[#This Row],[gross]]-Table2[[#This Row],[budget]]</f>
        <v>12918501</v>
      </c>
    </row>
    <row r="990" spans="1:4" x14ac:dyDescent="0.45">
      <c r="A990" t="s">
        <v>1888</v>
      </c>
      <c r="B990">
        <v>45000000</v>
      </c>
      <c r="C990">
        <v>181395380</v>
      </c>
      <c r="D990">
        <f>Table2[[#This Row],[gross]]-Table2[[#This Row],[budget]]</f>
        <v>136395380</v>
      </c>
    </row>
    <row r="991" spans="1:4" x14ac:dyDescent="0.45">
      <c r="A991" t="s">
        <v>1891</v>
      </c>
      <c r="B991">
        <v>25000000</v>
      </c>
      <c r="C991">
        <v>14946229</v>
      </c>
      <c r="D991">
        <f>Table2[[#This Row],[gross]]-Table2[[#This Row],[budget]]</f>
        <v>-10053771</v>
      </c>
    </row>
    <row r="992" spans="1:4" x14ac:dyDescent="0.45">
      <c r="A992" t="s">
        <v>1893</v>
      </c>
      <c r="B992">
        <v>45000000</v>
      </c>
      <c r="C992">
        <v>130512915</v>
      </c>
      <c r="D992">
        <f>Table2[[#This Row],[gross]]-Table2[[#This Row],[budget]]</f>
        <v>85512915</v>
      </c>
    </row>
    <row r="993" spans="1:4" x14ac:dyDescent="0.45">
      <c r="A993" t="s">
        <v>1894</v>
      </c>
      <c r="B993">
        <v>45000000</v>
      </c>
      <c r="C993">
        <v>139852971</v>
      </c>
      <c r="D993">
        <f>Table2[[#This Row],[gross]]-Table2[[#This Row],[budget]]</f>
        <v>94852971</v>
      </c>
    </row>
    <row r="994" spans="1:4" x14ac:dyDescent="0.45">
      <c r="A994" t="s">
        <v>1896</v>
      </c>
      <c r="B994">
        <v>48000000</v>
      </c>
      <c r="C994">
        <v>110000082</v>
      </c>
      <c r="D994">
        <f>Table2[[#This Row],[gross]]-Table2[[#This Row],[budget]]</f>
        <v>62000082</v>
      </c>
    </row>
    <row r="995" spans="1:4" x14ac:dyDescent="0.45">
      <c r="A995" t="s">
        <v>1898</v>
      </c>
      <c r="B995">
        <v>45000000</v>
      </c>
      <c r="C995">
        <v>106807667</v>
      </c>
      <c r="D995">
        <f>Table2[[#This Row],[gross]]-Table2[[#This Row],[budget]]</f>
        <v>61807667</v>
      </c>
    </row>
    <row r="996" spans="1:4" x14ac:dyDescent="0.45">
      <c r="A996" t="s">
        <v>1900</v>
      </c>
      <c r="B996">
        <v>45000000</v>
      </c>
      <c r="C996">
        <v>101702060</v>
      </c>
      <c r="D996">
        <f>Table2[[#This Row],[gross]]-Table2[[#This Row],[budget]]</f>
        <v>56702060</v>
      </c>
    </row>
    <row r="997" spans="1:4" x14ac:dyDescent="0.45">
      <c r="A997" t="s">
        <v>1901</v>
      </c>
      <c r="B997">
        <v>40000000</v>
      </c>
      <c r="C997">
        <v>95149435</v>
      </c>
      <c r="D997">
        <f>Table2[[#This Row],[gross]]-Table2[[#This Row],[budget]]</f>
        <v>55149435</v>
      </c>
    </row>
    <row r="998" spans="1:4" x14ac:dyDescent="0.45">
      <c r="A998" t="s">
        <v>1902</v>
      </c>
      <c r="B998">
        <v>45000000</v>
      </c>
      <c r="C998">
        <v>100768056</v>
      </c>
      <c r="D998">
        <f>Table2[[#This Row],[gross]]-Table2[[#This Row],[budget]]</f>
        <v>55768056</v>
      </c>
    </row>
    <row r="999" spans="1:4" x14ac:dyDescent="0.45">
      <c r="A999" t="s">
        <v>1903</v>
      </c>
      <c r="B999">
        <v>45000000</v>
      </c>
      <c r="C999">
        <v>92115211</v>
      </c>
      <c r="D999">
        <f>Table2[[#This Row],[gross]]-Table2[[#This Row],[budget]]</f>
        <v>47115211</v>
      </c>
    </row>
    <row r="1000" spans="1:4" x14ac:dyDescent="0.45">
      <c r="A1000" t="s">
        <v>1904</v>
      </c>
      <c r="B1000">
        <v>45000000</v>
      </c>
      <c r="C1000">
        <v>93452056</v>
      </c>
      <c r="D1000">
        <f>Table2[[#This Row],[gross]]-Table2[[#This Row],[budget]]</f>
        <v>48452056</v>
      </c>
    </row>
    <row r="1001" spans="1:4" x14ac:dyDescent="0.45">
      <c r="A1001" t="s">
        <v>1905</v>
      </c>
      <c r="B1001">
        <v>45000000</v>
      </c>
      <c r="C1001">
        <v>83287363</v>
      </c>
      <c r="D1001">
        <f>Table2[[#This Row],[gross]]-Table2[[#This Row],[budget]]</f>
        <v>38287363</v>
      </c>
    </row>
    <row r="1002" spans="1:4" x14ac:dyDescent="0.45">
      <c r="A1002" t="s">
        <v>1906</v>
      </c>
      <c r="B1002">
        <v>60000000</v>
      </c>
      <c r="C1002">
        <v>82931301</v>
      </c>
      <c r="D1002">
        <f>Table2[[#This Row],[gross]]-Table2[[#This Row],[budget]]</f>
        <v>22931301</v>
      </c>
    </row>
    <row r="1003" spans="1:4" x14ac:dyDescent="0.45">
      <c r="A1003" t="s">
        <v>1908</v>
      </c>
      <c r="B1003">
        <v>46000000</v>
      </c>
      <c r="C1003">
        <v>60962878</v>
      </c>
      <c r="D1003">
        <f>Table2[[#This Row],[gross]]-Table2[[#This Row],[budget]]</f>
        <v>14962878</v>
      </c>
    </row>
    <row r="1004" spans="1:4" x14ac:dyDescent="0.45">
      <c r="A1004" t="s">
        <v>1909</v>
      </c>
      <c r="B1004">
        <v>45000000</v>
      </c>
      <c r="C1004">
        <v>76261036</v>
      </c>
      <c r="D1004">
        <f>Table2[[#This Row],[gross]]-Table2[[#This Row],[budget]]</f>
        <v>31261036</v>
      </c>
    </row>
    <row r="1005" spans="1:4" x14ac:dyDescent="0.45">
      <c r="A1005" t="s">
        <v>1910</v>
      </c>
      <c r="B1005">
        <v>45000000</v>
      </c>
      <c r="C1005">
        <v>71423726</v>
      </c>
      <c r="D1005">
        <f>Table2[[#This Row],[gross]]-Table2[[#This Row],[budget]]</f>
        <v>26423726</v>
      </c>
    </row>
    <row r="1006" spans="1:4" x14ac:dyDescent="0.45">
      <c r="A1006" t="s">
        <v>1911</v>
      </c>
      <c r="B1006">
        <v>45000000</v>
      </c>
      <c r="C1006">
        <v>71277420</v>
      </c>
      <c r="D1006">
        <f>Table2[[#This Row],[gross]]-Table2[[#This Row],[budget]]</f>
        <v>26277420</v>
      </c>
    </row>
    <row r="1007" spans="1:4" x14ac:dyDescent="0.45">
      <c r="A1007" t="s">
        <v>1913</v>
      </c>
      <c r="B1007">
        <v>45000000</v>
      </c>
      <c r="C1007">
        <v>88625922</v>
      </c>
      <c r="D1007">
        <f>Table2[[#This Row],[gross]]-Table2[[#This Row],[budget]]</f>
        <v>43625922</v>
      </c>
    </row>
    <row r="1008" spans="1:4" x14ac:dyDescent="0.45">
      <c r="A1008" t="s">
        <v>1915</v>
      </c>
      <c r="B1008">
        <v>45000000</v>
      </c>
      <c r="C1008">
        <v>70001065</v>
      </c>
      <c r="D1008">
        <f>Table2[[#This Row],[gross]]-Table2[[#This Row],[budget]]</f>
        <v>25001065</v>
      </c>
    </row>
    <row r="1009" spans="1:4" x14ac:dyDescent="0.45">
      <c r="A1009" t="s">
        <v>1917</v>
      </c>
      <c r="B1009">
        <v>30000000</v>
      </c>
      <c r="C1009">
        <v>67253092</v>
      </c>
      <c r="D1009">
        <f>Table2[[#This Row],[gross]]-Table2[[#This Row],[budget]]</f>
        <v>37253092</v>
      </c>
    </row>
    <row r="1010" spans="1:4" x14ac:dyDescent="0.45">
      <c r="A1010" t="s">
        <v>1919</v>
      </c>
      <c r="B1010">
        <v>45000000</v>
      </c>
      <c r="C1010">
        <v>66790248</v>
      </c>
      <c r="D1010">
        <f>Table2[[#This Row],[gross]]-Table2[[#This Row],[budget]]</f>
        <v>21790248</v>
      </c>
    </row>
    <row r="1011" spans="1:4" x14ac:dyDescent="0.45">
      <c r="A1011" t="s">
        <v>1922</v>
      </c>
      <c r="B1011">
        <v>45000000</v>
      </c>
      <c r="C1011">
        <v>65557989</v>
      </c>
      <c r="D1011">
        <f>Table2[[#This Row],[gross]]-Table2[[#This Row],[budget]]</f>
        <v>20557989</v>
      </c>
    </row>
    <row r="1012" spans="1:4" x14ac:dyDescent="0.45">
      <c r="A1012" t="s">
        <v>1924</v>
      </c>
      <c r="B1012">
        <v>45000000</v>
      </c>
      <c r="C1012">
        <v>60786269</v>
      </c>
      <c r="D1012">
        <f>Table2[[#This Row],[gross]]-Table2[[#This Row],[budget]]</f>
        <v>15786269</v>
      </c>
    </row>
    <row r="1013" spans="1:4" x14ac:dyDescent="0.45">
      <c r="A1013" t="s">
        <v>1925</v>
      </c>
      <c r="B1013">
        <v>45000000</v>
      </c>
      <c r="C1013">
        <v>59365105</v>
      </c>
      <c r="D1013">
        <f>Table2[[#This Row],[gross]]-Table2[[#This Row],[budget]]</f>
        <v>14365105</v>
      </c>
    </row>
    <row r="1014" spans="1:4" x14ac:dyDescent="0.45">
      <c r="A1014" t="s">
        <v>1926</v>
      </c>
      <c r="B1014">
        <v>120000000</v>
      </c>
      <c r="C1014">
        <v>162792677</v>
      </c>
      <c r="D1014">
        <f>Table2[[#This Row],[gross]]-Table2[[#This Row],[budget]]</f>
        <v>42792677</v>
      </c>
    </row>
    <row r="1015" spans="1:4" x14ac:dyDescent="0.45">
      <c r="A1015" t="s">
        <v>1927</v>
      </c>
      <c r="B1015">
        <v>35000000</v>
      </c>
      <c r="C1015">
        <v>31598308</v>
      </c>
      <c r="D1015">
        <f>Table2[[#This Row],[gross]]-Table2[[#This Row],[budget]]</f>
        <v>-3401692</v>
      </c>
    </row>
    <row r="1016" spans="1:4" x14ac:dyDescent="0.45">
      <c r="A1016" t="s">
        <v>1929</v>
      </c>
      <c r="B1016">
        <v>45000000</v>
      </c>
      <c r="C1016">
        <v>57362581</v>
      </c>
      <c r="D1016">
        <f>Table2[[#This Row],[gross]]-Table2[[#This Row],[budget]]</f>
        <v>12362581</v>
      </c>
    </row>
    <row r="1017" spans="1:4" x14ac:dyDescent="0.45">
      <c r="A1017" t="s">
        <v>1930</v>
      </c>
      <c r="B1017">
        <v>45000000</v>
      </c>
      <c r="C1017">
        <v>53854588</v>
      </c>
      <c r="D1017">
        <f>Table2[[#This Row],[gross]]-Table2[[#This Row],[budget]]</f>
        <v>8854588</v>
      </c>
    </row>
    <row r="1018" spans="1:4" x14ac:dyDescent="0.45">
      <c r="A1018" t="s">
        <v>1932</v>
      </c>
      <c r="B1018">
        <v>45000000</v>
      </c>
      <c r="C1018">
        <v>52580895</v>
      </c>
      <c r="D1018">
        <f>Table2[[#This Row],[gross]]-Table2[[#This Row],[budget]]</f>
        <v>7580895</v>
      </c>
    </row>
    <row r="1019" spans="1:4" x14ac:dyDescent="0.45">
      <c r="A1019" t="s">
        <v>1934</v>
      </c>
      <c r="B1019">
        <v>50000000</v>
      </c>
      <c r="C1019">
        <v>51019112</v>
      </c>
      <c r="D1019">
        <f>Table2[[#This Row],[gross]]-Table2[[#This Row],[budget]]</f>
        <v>1019112</v>
      </c>
    </row>
    <row r="1020" spans="1:4" x14ac:dyDescent="0.45">
      <c r="A1020" t="s">
        <v>1936</v>
      </c>
      <c r="B1020">
        <v>26000000</v>
      </c>
      <c r="C1020">
        <v>48114556</v>
      </c>
      <c r="D1020">
        <f>Table2[[#This Row],[gross]]-Table2[[#This Row],[budget]]</f>
        <v>22114556</v>
      </c>
    </row>
    <row r="1021" spans="1:4" x14ac:dyDescent="0.45">
      <c r="A1021" t="s">
        <v>1938</v>
      </c>
      <c r="B1021">
        <v>45000000</v>
      </c>
      <c r="C1021">
        <v>50648679</v>
      </c>
      <c r="D1021">
        <f>Table2[[#This Row],[gross]]-Table2[[#This Row],[budget]]</f>
        <v>5648679</v>
      </c>
    </row>
    <row r="1022" spans="1:4" x14ac:dyDescent="0.45">
      <c r="A1022" t="s">
        <v>1939</v>
      </c>
      <c r="B1022">
        <v>40000000</v>
      </c>
      <c r="C1022">
        <v>46280507</v>
      </c>
      <c r="D1022">
        <f>Table2[[#This Row],[gross]]-Table2[[#This Row],[budget]]</f>
        <v>6280507</v>
      </c>
    </row>
    <row r="1023" spans="1:4" x14ac:dyDescent="0.45">
      <c r="A1023" t="s">
        <v>1940</v>
      </c>
      <c r="B1023">
        <v>45000000</v>
      </c>
      <c r="C1023">
        <v>38360195</v>
      </c>
      <c r="D1023">
        <f>Table2[[#This Row],[gross]]-Table2[[#This Row],[budget]]</f>
        <v>-6639805</v>
      </c>
    </row>
    <row r="1024" spans="1:4" x14ac:dyDescent="0.45">
      <c r="A1024" t="s">
        <v>1941</v>
      </c>
      <c r="B1024">
        <v>45000000</v>
      </c>
      <c r="C1024">
        <v>46815748</v>
      </c>
      <c r="D1024">
        <f>Table2[[#This Row],[gross]]-Table2[[#This Row],[budget]]</f>
        <v>1815748</v>
      </c>
    </row>
    <row r="1025" spans="1:4" x14ac:dyDescent="0.45">
      <c r="A1025" t="s">
        <v>1943</v>
      </c>
      <c r="B1025">
        <v>45000000</v>
      </c>
      <c r="C1025">
        <v>35617599</v>
      </c>
      <c r="D1025">
        <f>Table2[[#This Row],[gross]]-Table2[[#This Row],[budget]]</f>
        <v>-9382401</v>
      </c>
    </row>
    <row r="1026" spans="1:4" x14ac:dyDescent="0.45">
      <c r="A1026" t="s">
        <v>1944</v>
      </c>
      <c r="B1026">
        <v>45000000</v>
      </c>
      <c r="C1026">
        <v>47307550</v>
      </c>
      <c r="D1026">
        <f>Table2[[#This Row],[gross]]-Table2[[#This Row],[budget]]</f>
        <v>2307550</v>
      </c>
    </row>
    <row r="1027" spans="1:4" x14ac:dyDescent="0.45">
      <c r="A1027" t="s">
        <v>1946</v>
      </c>
      <c r="B1027">
        <v>25000000</v>
      </c>
      <c r="C1027">
        <v>32003620</v>
      </c>
      <c r="D1027">
        <f>Table2[[#This Row],[gross]]-Table2[[#This Row],[budget]]</f>
        <v>7003620</v>
      </c>
    </row>
    <row r="1028" spans="1:4" x14ac:dyDescent="0.45">
      <c r="A1028" t="s">
        <v>1948</v>
      </c>
      <c r="B1028">
        <v>35000000</v>
      </c>
      <c r="C1028">
        <v>27972410</v>
      </c>
      <c r="D1028">
        <f>Table2[[#This Row],[gross]]-Table2[[#This Row],[budget]]</f>
        <v>-7027590</v>
      </c>
    </row>
    <row r="1029" spans="1:4" x14ac:dyDescent="0.45">
      <c r="A1029" t="s">
        <v>1950</v>
      </c>
      <c r="B1029">
        <v>50000000</v>
      </c>
      <c r="C1029">
        <v>28133159</v>
      </c>
      <c r="D1029">
        <f>Table2[[#This Row],[gross]]-Table2[[#This Row],[budget]]</f>
        <v>-21866841</v>
      </c>
    </row>
    <row r="1030" spans="1:4" x14ac:dyDescent="0.45">
      <c r="A1030" t="s">
        <v>1952</v>
      </c>
      <c r="B1030">
        <v>40000000</v>
      </c>
      <c r="C1030">
        <v>27400000</v>
      </c>
      <c r="D1030">
        <f>Table2[[#This Row],[gross]]-Table2[[#This Row],[budget]]</f>
        <v>-12600000</v>
      </c>
    </row>
    <row r="1031" spans="1:4" x14ac:dyDescent="0.45">
      <c r="A1031" t="s">
        <v>1955</v>
      </c>
      <c r="B1031">
        <v>45000000</v>
      </c>
      <c r="C1031">
        <v>24343673</v>
      </c>
      <c r="D1031">
        <f>Table2[[#This Row],[gross]]-Table2[[#This Row],[budget]]</f>
        <v>-20656327</v>
      </c>
    </row>
    <row r="1032" spans="1:4" x14ac:dyDescent="0.45">
      <c r="A1032" t="s">
        <v>1956</v>
      </c>
      <c r="B1032">
        <v>35000000</v>
      </c>
      <c r="C1032">
        <v>22877808</v>
      </c>
      <c r="D1032">
        <f>Table2[[#This Row],[gross]]-Table2[[#This Row],[budget]]</f>
        <v>-12122192</v>
      </c>
    </row>
    <row r="1033" spans="1:4" x14ac:dyDescent="0.45">
      <c r="A1033" t="s">
        <v>1957</v>
      </c>
      <c r="B1033">
        <v>52000000</v>
      </c>
      <c r="C1033">
        <v>36883539</v>
      </c>
      <c r="D1033">
        <f>Table2[[#This Row],[gross]]-Table2[[#This Row],[budget]]</f>
        <v>-15116461</v>
      </c>
    </row>
    <row r="1034" spans="1:4" x14ac:dyDescent="0.45">
      <c r="A1034" t="s">
        <v>1959</v>
      </c>
      <c r="B1034">
        <v>70000000</v>
      </c>
      <c r="C1034">
        <v>22531698</v>
      </c>
      <c r="D1034">
        <f>Table2[[#This Row],[gross]]-Table2[[#This Row],[budget]]</f>
        <v>-47468302</v>
      </c>
    </row>
    <row r="1035" spans="1:4" x14ac:dyDescent="0.45">
      <c r="A1035" t="s">
        <v>1961</v>
      </c>
      <c r="B1035">
        <v>45000000</v>
      </c>
      <c r="C1035">
        <v>20400913</v>
      </c>
      <c r="D1035">
        <f>Table2[[#This Row],[gross]]-Table2[[#This Row],[budget]]</f>
        <v>-24599087</v>
      </c>
    </row>
    <row r="1036" spans="1:4" x14ac:dyDescent="0.45">
      <c r="A1036" t="s">
        <v>1962</v>
      </c>
      <c r="B1036">
        <v>45000000</v>
      </c>
      <c r="C1036">
        <v>20101861</v>
      </c>
      <c r="D1036">
        <f>Table2[[#This Row],[gross]]-Table2[[#This Row],[budget]]</f>
        <v>-24898139</v>
      </c>
    </row>
    <row r="1037" spans="1:4" x14ac:dyDescent="0.45">
      <c r="A1037" t="s">
        <v>1965</v>
      </c>
      <c r="B1037">
        <v>45000000</v>
      </c>
      <c r="C1037">
        <v>25200412</v>
      </c>
      <c r="D1037">
        <f>Table2[[#This Row],[gross]]-Table2[[#This Row],[budget]]</f>
        <v>-19799588</v>
      </c>
    </row>
    <row r="1038" spans="1:4" x14ac:dyDescent="0.45">
      <c r="A1038" t="s">
        <v>1967</v>
      </c>
      <c r="B1038">
        <v>45000000</v>
      </c>
      <c r="C1038">
        <v>19719930</v>
      </c>
      <c r="D1038">
        <f>Table2[[#This Row],[gross]]-Table2[[#This Row],[budget]]</f>
        <v>-25280070</v>
      </c>
    </row>
    <row r="1039" spans="1:4" x14ac:dyDescent="0.45">
      <c r="A1039" t="s">
        <v>1970</v>
      </c>
      <c r="B1039">
        <v>45000000</v>
      </c>
      <c r="C1039">
        <v>19377727</v>
      </c>
      <c r="D1039">
        <f>Table2[[#This Row],[gross]]-Table2[[#This Row],[budget]]</f>
        <v>-25622273</v>
      </c>
    </row>
    <row r="1040" spans="1:4" x14ac:dyDescent="0.45">
      <c r="A1040" t="s">
        <v>1972</v>
      </c>
      <c r="B1040">
        <v>45000000</v>
      </c>
      <c r="C1040">
        <v>17300889</v>
      </c>
      <c r="D1040">
        <f>Table2[[#This Row],[gross]]-Table2[[#This Row],[budget]]</f>
        <v>-27699111</v>
      </c>
    </row>
    <row r="1041" spans="1:4" x14ac:dyDescent="0.45">
      <c r="A1041" t="s">
        <v>1974</v>
      </c>
      <c r="B1041">
        <v>57000000</v>
      </c>
      <c r="C1041">
        <v>15527125</v>
      </c>
      <c r="D1041">
        <f>Table2[[#This Row],[gross]]-Table2[[#This Row],[budget]]</f>
        <v>-41472875</v>
      </c>
    </row>
    <row r="1042" spans="1:4" x14ac:dyDescent="0.45">
      <c r="A1042" t="s">
        <v>1976</v>
      </c>
      <c r="B1042">
        <v>50000000</v>
      </c>
      <c r="C1042">
        <v>13560960</v>
      </c>
      <c r="D1042">
        <f>Table2[[#This Row],[gross]]-Table2[[#This Row],[budget]]</f>
        <v>-36439040</v>
      </c>
    </row>
    <row r="1043" spans="1:4" x14ac:dyDescent="0.45">
      <c r="A1043" t="s">
        <v>1977</v>
      </c>
      <c r="B1043">
        <v>45000000</v>
      </c>
      <c r="C1043">
        <v>15523168</v>
      </c>
      <c r="D1043">
        <f>Table2[[#This Row],[gross]]-Table2[[#This Row],[budget]]</f>
        <v>-29476832</v>
      </c>
    </row>
    <row r="1044" spans="1:4" x14ac:dyDescent="0.45">
      <c r="A1044" t="s">
        <v>1978</v>
      </c>
      <c r="B1044">
        <v>45000000</v>
      </c>
      <c r="C1044">
        <v>11146409</v>
      </c>
      <c r="D1044">
        <f>Table2[[#This Row],[gross]]-Table2[[#This Row],[budget]]</f>
        <v>-33853591</v>
      </c>
    </row>
    <row r="1045" spans="1:4" x14ac:dyDescent="0.45">
      <c r="A1045" t="s">
        <v>1980</v>
      </c>
      <c r="B1045">
        <v>45000000</v>
      </c>
      <c r="C1045">
        <v>7916887</v>
      </c>
      <c r="D1045">
        <f>Table2[[#This Row],[gross]]-Table2[[#This Row],[budget]]</f>
        <v>-37083113</v>
      </c>
    </row>
    <row r="1046" spans="1:4" x14ac:dyDescent="0.45">
      <c r="A1046" t="s">
        <v>1981</v>
      </c>
      <c r="B1046">
        <v>45000000</v>
      </c>
      <c r="C1046">
        <v>6565495</v>
      </c>
      <c r="D1046">
        <f>Table2[[#This Row],[gross]]-Table2[[#This Row],[budget]]</f>
        <v>-38434505</v>
      </c>
    </row>
    <row r="1047" spans="1:4" x14ac:dyDescent="0.45">
      <c r="A1047" t="s">
        <v>1983</v>
      </c>
      <c r="B1047">
        <v>40000000</v>
      </c>
      <c r="C1047">
        <v>15279680</v>
      </c>
      <c r="D1047">
        <f>Table2[[#This Row],[gross]]-Table2[[#This Row],[budget]]</f>
        <v>-24720320</v>
      </c>
    </row>
    <row r="1048" spans="1:4" x14ac:dyDescent="0.45">
      <c r="A1048" t="s">
        <v>1985</v>
      </c>
      <c r="B1048">
        <v>40000000</v>
      </c>
      <c r="C1048">
        <v>7262288</v>
      </c>
      <c r="D1048">
        <f>Table2[[#This Row],[gross]]-Table2[[#This Row],[budget]]</f>
        <v>-32737712</v>
      </c>
    </row>
    <row r="1049" spans="1:4" x14ac:dyDescent="0.45">
      <c r="A1049" t="s">
        <v>1986</v>
      </c>
      <c r="B1049">
        <v>45000000</v>
      </c>
      <c r="C1049">
        <v>4584886</v>
      </c>
      <c r="D1049">
        <f>Table2[[#This Row],[gross]]-Table2[[#This Row],[budget]]</f>
        <v>-40415114</v>
      </c>
    </row>
    <row r="1050" spans="1:4" x14ac:dyDescent="0.45">
      <c r="A1050" t="s">
        <v>1989</v>
      </c>
      <c r="B1050">
        <v>45000000</v>
      </c>
      <c r="C1050">
        <v>2154540</v>
      </c>
      <c r="D1050">
        <f>Table2[[#This Row],[gross]]-Table2[[#This Row],[budget]]</f>
        <v>-42845460</v>
      </c>
    </row>
    <row r="1051" spans="1:4" x14ac:dyDescent="0.45">
      <c r="A1051" t="s">
        <v>1991</v>
      </c>
      <c r="B1051">
        <v>45000000</v>
      </c>
      <c r="C1051">
        <v>8129455</v>
      </c>
      <c r="D1051">
        <f>Table2[[#This Row],[gross]]-Table2[[#This Row],[budget]]</f>
        <v>-36870545</v>
      </c>
    </row>
    <row r="1052" spans="1:4" x14ac:dyDescent="0.45">
      <c r="A1052" t="s">
        <v>1994</v>
      </c>
      <c r="B1052">
        <v>44500000</v>
      </c>
      <c r="C1052">
        <v>136019448</v>
      </c>
      <c r="D1052">
        <f>Table2[[#This Row],[gross]]-Table2[[#This Row],[budget]]</f>
        <v>91519448</v>
      </c>
    </row>
    <row r="1053" spans="1:4" x14ac:dyDescent="0.45">
      <c r="A1053" t="s">
        <v>1996</v>
      </c>
      <c r="B1053">
        <v>44000000</v>
      </c>
      <c r="C1053">
        <v>183875760</v>
      </c>
      <c r="D1053">
        <f>Table2[[#This Row],[gross]]-Table2[[#This Row],[budget]]</f>
        <v>139875760</v>
      </c>
    </row>
    <row r="1054" spans="1:4" x14ac:dyDescent="0.45">
      <c r="A1054" t="s">
        <v>1997</v>
      </c>
      <c r="B1054">
        <v>40000000</v>
      </c>
      <c r="C1054">
        <v>67061228</v>
      </c>
      <c r="D1054">
        <f>Table2[[#This Row],[gross]]-Table2[[#This Row],[budget]]</f>
        <v>27061228</v>
      </c>
    </row>
    <row r="1055" spans="1:4" x14ac:dyDescent="0.45">
      <c r="A1055" t="s">
        <v>1998</v>
      </c>
      <c r="B1055">
        <v>44000000</v>
      </c>
      <c r="C1055">
        <v>53300852</v>
      </c>
      <c r="D1055">
        <f>Table2[[#This Row],[gross]]-Table2[[#This Row],[budget]]</f>
        <v>9300852</v>
      </c>
    </row>
    <row r="1056" spans="1:4" x14ac:dyDescent="0.45">
      <c r="A1056" t="s">
        <v>1999</v>
      </c>
      <c r="B1056">
        <v>44000000</v>
      </c>
      <c r="C1056">
        <v>150415432</v>
      </c>
      <c r="D1056">
        <f>Table2[[#This Row],[gross]]-Table2[[#This Row],[budget]]</f>
        <v>106415432</v>
      </c>
    </row>
    <row r="1057" spans="1:4" x14ac:dyDescent="0.45">
      <c r="A1057" t="s">
        <v>2001</v>
      </c>
      <c r="B1057">
        <v>44000000</v>
      </c>
      <c r="C1057">
        <v>44834712</v>
      </c>
      <c r="D1057">
        <f>Table2[[#This Row],[gross]]-Table2[[#This Row],[budget]]</f>
        <v>834712</v>
      </c>
    </row>
    <row r="1058" spans="1:4" x14ac:dyDescent="0.45">
      <c r="A1058" t="s">
        <v>2004</v>
      </c>
      <c r="B1058">
        <v>2600000</v>
      </c>
      <c r="C1058">
        <v>84300000</v>
      </c>
      <c r="D1058">
        <f>Table2[[#This Row],[gross]]-Table2[[#This Row],[budget]]</f>
        <v>81700000</v>
      </c>
    </row>
    <row r="1059" spans="1:4" x14ac:dyDescent="0.45">
      <c r="A1059" t="s">
        <v>2007</v>
      </c>
      <c r="B1059">
        <v>44000000</v>
      </c>
      <c r="C1059">
        <v>1500000</v>
      </c>
      <c r="D1059">
        <f>Table2[[#This Row],[gross]]-Table2[[#This Row],[budget]]</f>
        <v>-42500000</v>
      </c>
    </row>
    <row r="1060" spans="1:4" x14ac:dyDescent="0.45">
      <c r="A1060" t="s">
        <v>2008</v>
      </c>
      <c r="B1060">
        <v>50000000</v>
      </c>
      <c r="C1060">
        <v>62318875</v>
      </c>
      <c r="D1060">
        <f>Table2[[#This Row],[gross]]-Table2[[#This Row],[budget]]</f>
        <v>12318875</v>
      </c>
    </row>
    <row r="1061" spans="1:4" x14ac:dyDescent="0.45">
      <c r="A1061" t="s">
        <v>2010</v>
      </c>
      <c r="B1061">
        <v>40000000</v>
      </c>
      <c r="C1061">
        <v>5773519</v>
      </c>
      <c r="D1061">
        <f>Table2[[#This Row],[gross]]-Table2[[#This Row],[budget]]</f>
        <v>-34226481</v>
      </c>
    </row>
    <row r="1062" spans="1:4" x14ac:dyDescent="0.45">
      <c r="A1062" t="s">
        <v>2012</v>
      </c>
      <c r="B1062">
        <v>43000000</v>
      </c>
      <c r="C1062">
        <v>51768623</v>
      </c>
      <c r="D1062">
        <f>Table2[[#This Row],[gross]]-Table2[[#This Row],[budget]]</f>
        <v>8768623</v>
      </c>
    </row>
    <row r="1063" spans="1:4" x14ac:dyDescent="0.45">
      <c r="A1063" t="s">
        <v>2013</v>
      </c>
      <c r="B1063">
        <v>43000000</v>
      </c>
      <c r="C1063">
        <v>37035515</v>
      </c>
      <c r="D1063">
        <f>Table2[[#This Row],[gross]]-Table2[[#This Row],[budget]]</f>
        <v>-5964485</v>
      </c>
    </row>
    <row r="1064" spans="1:4" x14ac:dyDescent="0.45">
      <c r="A1064" t="s">
        <v>2014</v>
      </c>
      <c r="B1064">
        <v>45000000</v>
      </c>
      <c r="C1064">
        <v>24520892</v>
      </c>
      <c r="D1064">
        <f>Table2[[#This Row],[gross]]-Table2[[#This Row],[budget]]</f>
        <v>-20479108</v>
      </c>
    </row>
    <row r="1065" spans="1:4" x14ac:dyDescent="0.45">
      <c r="A1065" t="s">
        <v>2016</v>
      </c>
      <c r="B1065">
        <v>43000000</v>
      </c>
      <c r="C1065">
        <v>24430272</v>
      </c>
      <c r="D1065">
        <f>Table2[[#This Row],[gross]]-Table2[[#This Row],[budget]]</f>
        <v>-18569728</v>
      </c>
    </row>
    <row r="1066" spans="1:4" x14ac:dyDescent="0.45">
      <c r="A1066" t="s">
        <v>2017</v>
      </c>
      <c r="B1066">
        <v>42000000</v>
      </c>
      <c r="C1066">
        <v>158348400</v>
      </c>
      <c r="D1066">
        <f>Table2[[#This Row],[gross]]-Table2[[#This Row],[budget]]</f>
        <v>116348400</v>
      </c>
    </row>
    <row r="1067" spans="1:4" x14ac:dyDescent="0.45">
      <c r="A1067" t="s">
        <v>2019</v>
      </c>
      <c r="B1067">
        <v>44000000</v>
      </c>
      <c r="C1067">
        <v>31136950</v>
      </c>
      <c r="D1067">
        <f>Table2[[#This Row],[gross]]-Table2[[#This Row],[budget]]</f>
        <v>-12863050</v>
      </c>
    </row>
    <row r="1068" spans="1:4" x14ac:dyDescent="0.45">
      <c r="A1068" t="s">
        <v>2020</v>
      </c>
      <c r="B1068">
        <v>40000000</v>
      </c>
      <c r="C1068">
        <v>29113588</v>
      </c>
      <c r="D1068">
        <f>Table2[[#This Row],[gross]]-Table2[[#This Row],[budget]]</f>
        <v>-10886412</v>
      </c>
    </row>
    <row r="1069" spans="1:4" x14ac:dyDescent="0.45">
      <c r="A1069" t="s">
        <v>2021</v>
      </c>
      <c r="B1069">
        <v>42000000</v>
      </c>
      <c r="C1069">
        <v>138447667</v>
      </c>
      <c r="D1069">
        <f>Table2[[#This Row],[gross]]-Table2[[#This Row],[budget]]</f>
        <v>96447667</v>
      </c>
    </row>
    <row r="1070" spans="1:4" x14ac:dyDescent="0.45">
      <c r="A1070" t="s">
        <v>2022</v>
      </c>
      <c r="B1070">
        <v>42000000</v>
      </c>
      <c r="C1070">
        <v>116006080</v>
      </c>
      <c r="D1070">
        <f>Table2[[#This Row],[gross]]-Table2[[#This Row],[budget]]</f>
        <v>74006080</v>
      </c>
    </row>
    <row r="1071" spans="1:4" x14ac:dyDescent="0.45">
      <c r="A1071" t="s">
        <v>2023</v>
      </c>
      <c r="B1071">
        <v>45000000</v>
      </c>
      <c r="C1071">
        <v>106793915</v>
      </c>
      <c r="D1071">
        <f>Table2[[#This Row],[gross]]-Table2[[#This Row],[budget]]</f>
        <v>61793915</v>
      </c>
    </row>
    <row r="1072" spans="1:4" x14ac:dyDescent="0.45">
      <c r="A1072" t="s">
        <v>2025</v>
      </c>
      <c r="B1072">
        <v>42000000</v>
      </c>
      <c r="C1072">
        <v>87856565</v>
      </c>
      <c r="D1072">
        <f>Table2[[#This Row],[gross]]-Table2[[#This Row],[budget]]</f>
        <v>45856565</v>
      </c>
    </row>
    <row r="1073" spans="1:4" x14ac:dyDescent="0.45">
      <c r="A1073" t="s">
        <v>2027</v>
      </c>
      <c r="B1073">
        <v>40000000</v>
      </c>
      <c r="C1073">
        <v>70100000</v>
      </c>
      <c r="D1073">
        <f>Table2[[#This Row],[gross]]-Table2[[#This Row],[budget]]</f>
        <v>30100000</v>
      </c>
    </row>
    <row r="1074" spans="1:4" x14ac:dyDescent="0.45">
      <c r="A1074" t="s">
        <v>2028</v>
      </c>
      <c r="B1074">
        <v>43000000</v>
      </c>
      <c r="C1074">
        <v>159578352</v>
      </c>
      <c r="D1074">
        <f>Table2[[#This Row],[gross]]-Table2[[#This Row],[budget]]</f>
        <v>116578352</v>
      </c>
    </row>
    <row r="1075" spans="1:4" x14ac:dyDescent="0.45">
      <c r="A1075" t="s">
        <v>2031</v>
      </c>
      <c r="B1075">
        <v>31115000</v>
      </c>
      <c r="C1075">
        <v>57750000</v>
      </c>
      <c r="D1075">
        <f>Table2[[#This Row],[gross]]-Table2[[#This Row],[budget]]</f>
        <v>26635000</v>
      </c>
    </row>
    <row r="1076" spans="1:4" x14ac:dyDescent="0.45">
      <c r="A1076" t="s">
        <v>2032</v>
      </c>
      <c r="B1076">
        <v>42000000</v>
      </c>
      <c r="C1076">
        <v>45290318</v>
      </c>
      <c r="D1076">
        <f>Table2[[#This Row],[gross]]-Table2[[#This Row],[budget]]</f>
        <v>3290318</v>
      </c>
    </row>
    <row r="1077" spans="1:4" x14ac:dyDescent="0.45">
      <c r="A1077" t="s">
        <v>2033</v>
      </c>
      <c r="B1077">
        <v>42000000</v>
      </c>
      <c r="C1077">
        <v>41543207</v>
      </c>
      <c r="D1077">
        <f>Table2[[#This Row],[gross]]-Table2[[#This Row],[budget]]</f>
        <v>-456793</v>
      </c>
    </row>
    <row r="1078" spans="1:4" x14ac:dyDescent="0.45">
      <c r="A1078" t="s">
        <v>2035</v>
      </c>
      <c r="B1078">
        <v>42000000</v>
      </c>
      <c r="C1078">
        <v>41252428</v>
      </c>
      <c r="D1078">
        <f>Table2[[#This Row],[gross]]-Table2[[#This Row],[budget]]</f>
        <v>-747572</v>
      </c>
    </row>
    <row r="1079" spans="1:4" x14ac:dyDescent="0.45">
      <c r="A1079" t="s">
        <v>2038</v>
      </c>
      <c r="B1079">
        <v>32000000</v>
      </c>
      <c r="C1079">
        <v>35228696</v>
      </c>
      <c r="D1079">
        <f>Table2[[#This Row],[gross]]-Table2[[#This Row],[budget]]</f>
        <v>3228696</v>
      </c>
    </row>
    <row r="1080" spans="1:4" x14ac:dyDescent="0.45">
      <c r="A1080" t="s">
        <v>2039</v>
      </c>
      <c r="B1080">
        <v>42000000</v>
      </c>
      <c r="C1080">
        <v>59992760</v>
      </c>
      <c r="D1080">
        <f>Table2[[#This Row],[gross]]-Table2[[#This Row],[budget]]</f>
        <v>17992760</v>
      </c>
    </row>
    <row r="1081" spans="1:4" x14ac:dyDescent="0.45">
      <c r="A1081" t="s">
        <v>2041</v>
      </c>
      <c r="B1081">
        <v>32000000</v>
      </c>
      <c r="C1081">
        <v>34667015</v>
      </c>
      <c r="D1081">
        <f>Table2[[#This Row],[gross]]-Table2[[#This Row],[budget]]</f>
        <v>2667015</v>
      </c>
    </row>
    <row r="1082" spans="1:4" x14ac:dyDescent="0.45">
      <c r="A1082" t="s">
        <v>2043</v>
      </c>
      <c r="B1082">
        <v>42000000</v>
      </c>
      <c r="C1082">
        <v>37652565</v>
      </c>
      <c r="D1082">
        <f>Table2[[#This Row],[gross]]-Table2[[#This Row],[budget]]</f>
        <v>-4347435</v>
      </c>
    </row>
    <row r="1083" spans="1:4" x14ac:dyDescent="0.45">
      <c r="A1083" t="s">
        <v>2045</v>
      </c>
      <c r="B1083">
        <v>42000000</v>
      </c>
      <c r="C1083">
        <v>24375436</v>
      </c>
      <c r="D1083">
        <f>Table2[[#This Row],[gross]]-Table2[[#This Row],[budget]]</f>
        <v>-17624564</v>
      </c>
    </row>
    <row r="1084" spans="1:4" x14ac:dyDescent="0.45">
      <c r="A1084" t="s">
        <v>2047</v>
      </c>
      <c r="B1084">
        <v>42000000</v>
      </c>
      <c r="C1084">
        <v>20915465</v>
      </c>
      <c r="D1084">
        <f>Table2[[#This Row],[gross]]-Table2[[#This Row],[budget]]</f>
        <v>-21084535</v>
      </c>
    </row>
    <row r="1085" spans="1:4" x14ac:dyDescent="0.45">
      <c r="A1085" t="s">
        <v>2048</v>
      </c>
      <c r="B1085">
        <v>50000000</v>
      </c>
      <c r="C1085">
        <v>24127895</v>
      </c>
      <c r="D1085">
        <f>Table2[[#This Row],[gross]]-Table2[[#This Row],[budget]]</f>
        <v>-25872105</v>
      </c>
    </row>
    <row r="1086" spans="1:4" x14ac:dyDescent="0.45">
      <c r="A1086" t="s">
        <v>2049</v>
      </c>
      <c r="B1086">
        <v>31000000</v>
      </c>
      <c r="C1086">
        <v>84961</v>
      </c>
      <c r="D1086">
        <f>Table2[[#This Row],[gross]]-Table2[[#This Row],[budget]]</f>
        <v>-30915039</v>
      </c>
    </row>
    <row r="1087" spans="1:4" x14ac:dyDescent="0.45">
      <c r="A1087" t="s">
        <v>2051</v>
      </c>
      <c r="B1087">
        <v>40000000</v>
      </c>
      <c r="C1087">
        <v>26404753</v>
      </c>
      <c r="D1087">
        <f>Table2[[#This Row],[gross]]-Table2[[#This Row],[budget]]</f>
        <v>-13595247</v>
      </c>
    </row>
    <row r="1088" spans="1:4" x14ac:dyDescent="0.45">
      <c r="A1088" t="s">
        <v>2053</v>
      </c>
      <c r="B1088">
        <v>44000000</v>
      </c>
      <c r="C1088">
        <v>6105175</v>
      </c>
      <c r="D1088">
        <f>Table2[[#This Row],[gross]]-Table2[[#This Row],[budget]]</f>
        <v>-37894825</v>
      </c>
    </row>
    <row r="1089" spans="1:4" x14ac:dyDescent="0.45">
      <c r="A1089" t="s">
        <v>2056</v>
      </c>
      <c r="B1089">
        <v>45000000</v>
      </c>
      <c r="C1089">
        <v>5664251</v>
      </c>
      <c r="D1089">
        <f>Table2[[#This Row],[gross]]-Table2[[#This Row],[budget]]</f>
        <v>-39335749</v>
      </c>
    </row>
    <row r="1090" spans="1:4" x14ac:dyDescent="0.45">
      <c r="A1090" t="s">
        <v>2058</v>
      </c>
      <c r="B1090">
        <v>27000000</v>
      </c>
      <c r="C1090">
        <v>1260917</v>
      </c>
      <c r="D1090">
        <f>Table2[[#This Row],[gross]]-Table2[[#This Row],[budget]]</f>
        <v>-25739083</v>
      </c>
    </row>
    <row r="1091" spans="1:4" x14ac:dyDescent="0.45">
      <c r="A1091" t="s">
        <v>2060</v>
      </c>
      <c r="B1091">
        <v>41000000</v>
      </c>
      <c r="C1091">
        <v>116724075</v>
      </c>
      <c r="D1091">
        <f>Table2[[#This Row],[gross]]-Table2[[#This Row],[budget]]</f>
        <v>75724075</v>
      </c>
    </row>
    <row r="1092" spans="1:4" x14ac:dyDescent="0.45">
      <c r="A1092" t="s">
        <v>2061</v>
      </c>
      <c r="B1092">
        <v>65000000</v>
      </c>
      <c r="C1092">
        <v>56083966</v>
      </c>
      <c r="D1092">
        <f>Table2[[#This Row],[gross]]-Table2[[#This Row],[budget]]</f>
        <v>-8916034</v>
      </c>
    </row>
    <row r="1093" spans="1:4" x14ac:dyDescent="0.45">
      <c r="A1093" t="s">
        <v>2063</v>
      </c>
      <c r="B1093">
        <v>41000000</v>
      </c>
      <c r="C1093">
        <v>22108977</v>
      </c>
      <c r="D1093">
        <f>Table2[[#This Row],[gross]]-Table2[[#This Row],[budget]]</f>
        <v>-18891023</v>
      </c>
    </row>
    <row r="1094" spans="1:4" x14ac:dyDescent="0.45">
      <c r="A1094" t="s">
        <v>2064</v>
      </c>
      <c r="B1094">
        <v>40000000</v>
      </c>
      <c r="C1094">
        <v>293501675</v>
      </c>
      <c r="D1094">
        <f>Table2[[#This Row],[gross]]-Table2[[#This Row],[budget]]</f>
        <v>253501675</v>
      </c>
    </row>
    <row r="1095" spans="1:4" x14ac:dyDescent="0.45">
      <c r="A1095" t="s">
        <v>2066</v>
      </c>
      <c r="B1095">
        <v>42000000</v>
      </c>
      <c r="C1095">
        <v>18600911</v>
      </c>
      <c r="D1095">
        <f>Table2[[#This Row],[gross]]-Table2[[#This Row],[budget]]</f>
        <v>-23399089</v>
      </c>
    </row>
    <row r="1096" spans="1:4" x14ac:dyDescent="0.45">
      <c r="A1096" t="s">
        <v>2067</v>
      </c>
      <c r="B1096">
        <v>41000000</v>
      </c>
      <c r="C1096">
        <v>7204138</v>
      </c>
      <c r="D1096">
        <f>Table2[[#This Row],[gross]]-Table2[[#This Row],[budget]]</f>
        <v>-33795862</v>
      </c>
    </row>
    <row r="1097" spans="1:4" x14ac:dyDescent="0.45">
      <c r="A1097" t="s">
        <v>2070</v>
      </c>
      <c r="B1097">
        <v>8000000</v>
      </c>
      <c r="C1097">
        <v>90800000</v>
      </c>
      <c r="D1097">
        <f>Table2[[#This Row],[gross]]-Table2[[#This Row],[budget]]</f>
        <v>82800000</v>
      </c>
    </row>
    <row r="1098" spans="1:4" x14ac:dyDescent="0.45">
      <c r="A1098" t="s">
        <v>2071</v>
      </c>
      <c r="B1098">
        <v>40000000</v>
      </c>
      <c r="C1098">
        <v>150117807</v>
      </c>
      <c r="D1098">
        <f>Table2[[#This Row],[gross]]-Table2[[#This Row],[budget]]</f>
        <v>110117807</v>
      </c>
    </row>
    <row r="1099" spans="1:4" x14ac:dyDescent="0.45">
      <c r="A1099" t="s">
        <v>2073</v>
      </c>
      <c r="B1099">
        <v>40000000</v>
      </c>
      <c r="C1099">
        <v>163947053</v>
      </c>
      <c r="D1099">
        <f>Table2[[#This Row],[gross]]-Table2[[#This Row],[budget]]</f>
        <v>123947053</v>
      </c>
    </row>
    <row r="1100" spans="1:4" x14ac:dyDescent="0.45">
      <c r="A1100" t="s">
        <v>2075</v>
      </c>
      <c r="B1100">
        <v>70000000</v>
      </c>
      <c r="C1100">
        <v>116735231</v>
      </c>
      <c r="D1100">
        <f>Table2[[#This Row],[gross]]-Table2[[#This Row],[budget]]</f>
        <v>46735231</v>
      </c>
    </row>
    <row r="1101" spans="1:4" x14ac:dyDescent="0.45">
      <c r="A1101" t="s">
        <v>2077</v>
      </c>
      <c r="B1101">
        <v>40000000</v>
      </c>
      <c r="C1101">
        <v>118500000</v>
      </c>
      <c r="D1101">
        <f>Table2[[#This Row],[gross]]-Table2[[#This Row],[budget]]</f>
        <v>78500000</v>
      </c>
    </row>
    <row r="1102" spans="1:4" x14ac:dyDescent="0.45">
      <c r="A1102" t="s">
        <v>2078</v>
      </c>
      <c r="B1102">
        <v>40000000</v>
      </c>
      <c r="C1102">
        <v>126546825</v>
      </c>
      <c r="D1102">
        <f>Table2[[#This Row],[gross]]-Table2[[#This Row],[budget]]</f>
        <v>86546825</v>
      </c>
    </row>
    <row r="1103" spans="1:4" x14ac:dyDescent="0.45">
      <c r="A1103" t="s">
        <v>2080</v>
      </c>
      <c r="B1103">
        <v>40000000</v>
      </c>
      <c r="C1103">
        <v>166147885</v>
      </c>
      <c r="D1103">
        <f>Table2[[#This Row],[gross]]-Table2[[#This Row],[budget]]</f>
        <v>126147885</v>
      </c>
    </row>
    <row r="1104" spans="1:4" x14ac:dyDescent="0.45">
      <c r="A1104" t="s">
        <v>2081</v>
      </c>
      <c r="B1104">
        <v>38000000</v>
      </c>
      <c r="C1104">
        <v>111760631</v>
      </c>
      <c r="D1104">
        <f>Table2[[#This Row],[gross]]-Table2[[#This Row],[budget]]</f>
        <v>73760631</v>
      </c>
    </row>
    <row r="1105" spans="1:4" x14ac:dyDescent="0.45">
      <c r="A1105" t="s">
        <v>2082</v>
      </c>
      <c r="B1105">
        <v>40000000</v>
      </c>
      <c r="C1105">
        <v>108706165</v>
      </c>
      <c r="D1105">
        <f>Table2[[#This Row],[gross]]-Table2[[#This Row],[budget]]</f>
        <v>68706165</v>
      </c>
    </row>
    <row r="1106" spans="1:4" x14ac:dyDescent="0.45">
      <c r="A1106" t="s">
        <v>2083</v>
      </c>
      <c r="B1106">
        <v>40000000</v>
      </c>
      <c r="C1106">
        <v>138614544</v>
      </c>
      <c r="D1106">
        <f>Table2[[#This Row],[gross]]-Table2[[#This Row],[budget]]</f>
        <v>98614544</v>
      </c>
    </row>
    <row r="1107" spans="1:4" x14ac:dyDescent="0.45">
      <c r="A1107" t="s">
        <v>2085</v>
      </c>
      <c r="B1107">
        <v>40000000</v>
      </c>
      <c r="C1107">
        <v>125069696</v>
      </c>
      <c r="D1107">
        <f>Table2[[#This Row],[gross]]-Table2[[#This Row],[budget]]</f>
        <v>85069696</v>
      </c>
    </row>
    <row r="1108" spans="1:4" x14ac:dyDescent="0.45">
      <c r="A1108" t="s">
        <v>2087</v>
      </c>
      <c r="B1108">
        <v>40000000</v>
      </c>
      <c r="C1108">
        <v>107458785</v>
      </c>
      <c r="D1108">
        <f>Table2[[#This Row],[gross]]-Table2[[#This Row],[budget]]</f>
        <v>67458785</v>
      </c>
    </row>
    <row r="1109" spans="1:4" x14ac:dyDescent="0.45">
      <c r="A1109" t="s">
        <v>2088</v>
      </c>
      <c r="B1109">
        <v>40000000</v>
      </c>
      <c r="C1109">
        <v>102310175</v>
      </c>
      <c r="D1109">
        <f>Table2[[#This Row],[gross]]-Table2[[#This Row],[budget]]</f>
        <v>62310175</v>
      </c>
    </row>
    <row r="1110" spans="1:4" x14ac:dyDescent="0.45">
      <c r="A1110" t="s">
        <v>2089</v>
      </c>
      <c r="B1110">
        <v>40000000</v>
      </c>
      <c r="C1110">
        <v>96917897</v>
      </c>
      <c r="D1110">
        <f>Table2[[#This Row],[gross]]-Table2[[#This Row],[budget]]</f>
        <v>56917897</v>
      </c>
    </row>
    <row r="1111" spans="1:4" x14ac:dyDescent="0.45">
      <c r="A1111" t="s">
        <v>2091</v>
      </c>
      <c r="B1111">
        <v>40000000</v>
      </c>
      <c r="C1111">
        <v>93952276</v>
      </c>
      <c r="D1111">
        <f>Table2[[#This Row],[gross]]-Table2[[#This Row],[budget]]</f>
        <v>53952276</v>
      </c>
    </row>
    <row r="1112" spans="1:4" x14ac:dyDescent="0.45">
      <c r="A1112" t="s">
        <v>2092</v>
      </c>
      <c r="B1112">
        <v>45000000</v>
      </c>
      <c r="C1112">
        <v>90703745</v>
      </c>
      <c r="D1112">
        <f>Table2[[#This Row],[gross]]-Table2[[#This Row],[budget]]</f>
        <v>45703745</v>
      </c>
    </row>
    <row r="1113" spans="1:4" x14ac:dyDescent="0.45">
      <c r="A1113" t="s">
        <v>2094</v>
      </c>
      <c r="B1113">
        <v>40000000</v>
      </c>
      <c r="C1113">
        <v>89138076</v>
      </c>
      <c r="D1113">
        <f>Table2[[#This Row],[gross]]-Table2[[#This Row],[budget]]</f>
        <v>49138076</v>
      </c>
    </row>
    <row r="1114" spans="1:4" x14ac:dyDescent="0.45">
      <c r="A1114" t="s">
        <v>2096</v>
      </c>
      <c r="B1114">
        <v>40000000</v>
      </c>
      <c r="C1114">
        <v>87666629</v>
      </c>
      <c r="D1114">
        <f>Table2[[#This Row],[gross]]-Table2[[#This Row],[budget]]</f>
        <v>47666629</v>
      </c>
    </row>
    <row r="1115" spans="1:4" x14ac:dyDescent="0.45">
      <c r="A1115" t="s">
        <v>2098</v>
      </c>
      <c r="B1115">
        <v>40000000</v>
      </c>
      <c r="C1115">
        <v>90353764</v>
      </c>
      <c r="D1115">
        <f>Table2[[#This Row],[gross]]-Table2[[#This Row],[budget]]</f>
        <v>50353764</v>
      </c>
    </row>
    <row r="1116" spans="1:4" x14ac:dyDescent="0.45">
      <c r="A1116" t="s">
        <v>2100</v>
      </c>
      <c r="B1116">
        <v>40000000</v>
      </c>
      <c r="C1116">
        <v>82522790</v>
      </c>
      <c r="D1116">
        <f>Table2[[#This Row],[gross]]-Table2[[#This Row],[budget]]</f>
        <v>42522790</v>
      </c>
    </row>
    <row r="1117" spans="1:4" x14ac:dyDescent="0.45">
      <c r="A1117" t="s">
        <v>2102</v>
      </c>
      <c r="B1117">
        <v>40000000</v>
      </c>
      <c r="C1117">
        <v>94125426</v>
      </c>
      <c r="D1117">
        <f>Table2[[#This Row],[gross]]-Table2[[#This Row],[budget]]</f>
        <v>54125426</v>
      </c>
    </row>
    <row r="1118" spans="1:4" x14ac:dyDescent="0.45">
      <c r="A1118" t="s">
        <v>2103</v>
      </c>
      <c r="B1118">
        <v>40000000</v>
      </c>
      <c r="C1118">
        <v>95001343</v>
      </c>
      <c r="D1118">
        <f>Table2[[#This Row],[gross]]-Table2[[#This Row],[budget]]</f>
        <v>55001343</v>
      </c>
    </row>
    <row r="1119" spans="1:4" x14ac:dyDescent="0.45">
      <c r="A1119" t="s">
        <v>2104</v>
      </c>
      <c r="B1119">
        <v>40000000</v>
      </c>
      <c r="C1119">
        <v>81292135</v>
      </c>
      <c r="D1119">
        <f>Table2[[#This Row],[gross]]-Table2[[#This Row],[budget]]</f>
        <v>41292135</v>
      </c>
    </row>
    <row r="1120" spans="1:4" x14ac:dyDescent="0.45">
      <c r="A1120" t="s">
        <v>2105</v>
      </c>
      <c r="B1120">
        <v>35000000</v>
      </c>
      <c r="C1120">
        <v>86208010</v>
      </c>
      <c r="D1120">
        <f>Table2[[#This Row],[gross]]-Table2[[#This Row],[budget]]</f>
        <v>51208010</v>
      </c>
    </row>
    <row r="1121" spans="1:4" x14ac:dyDescent="0.45">
      <c r="A1121" t="s">
        <v>2106</v>
      </c>
      <c r="B1121">
        <v>40000000</v>
      </c>
      <c r="C1121">
        <v>81593527</v>
      </c>
      <c r="D1121">
        <f>Table2[[#This Row],[gross]]-Table2[[#This Row],[budget]]</f>
        <v>41593527</v>
      </c>
    </row>
    <row r="1122" spans="1:4" x14ac:dyDescent="0.45">
      <c r="A1122" t="s">
        <v>2107</v>
      </c>
      <c r="B1122">
        <v>35000000</v>
      </c>
      <c r="C1122">
        <v>75274748</v>
      </c>
      <c r="D1122">
        <f>Table2[[#This Row],[gross]]-Table2[[#This Row],[budget]]</f>
        <v>40274748</v>
      </c>
    </row>
    <row r="1123" spans="1:4" x14ac:dyDescent="0.45">
      <c r="A1123" t="s">
        <v>2108</v>
      </c>
      <c r="B1123">
        <v>40000000</v>
      </c>
      <c r="C1123">
        <v>90835030</v>
      </c>
      <c r="D1123">
        <f>Table2[[#This Row],[gross]]-Table2[[#This Row],[budget]]</f>
        <v>50835030</v>
      </c>
    </row>
    <row r="1124" spans="1:4" x14ac:dyDescent="0.45">
      <c r="A1124" t="s">
        <v>2110</v>
      </c>
      <c r="B1124">
        <v>40000000</v>
      </c>
      <c r="C1124">
        <v>72455275</v>
      </c>
      <c r="D1124">
        <f>Table2[[#This Row],[gross]]-Table2[[#This Row],[budget]]</f>
        <v>32455275</v>
      </c>
    </row>
    <row r="1125" spans="1:4" x14ac:dyDescent="0.45">
      <c r="A1125" t="s">
        <v>2111</v>
      </c>
      <c r="B1125">
        <v>40000000</v>
      </c>
      <c r="C1125">
        <v>75305995</v>
      </c>
      <c r="D1125">
        <f>Table2[[#This Row],[gross]]-Table2[[#This Row],[budget]]</f>
        <v>35305995</v>
      </c>
    </row>
    <row r="1126" spans="1:4" x14ac:dyDescent="0.45">
      <c r="A1126" t="s">
        <v>2112</v>
      </c>
      <c r="B1126">
        <v>40000000</v>
      </c>
      <c r="C1126">
        <v>74098862</v>
      </c>
      <c r="D1126">
        <f>Table2[[#This Row],[gross]]-Table2[[#This Row],[budget]]</f>
        <v>34098862</v>
      </c>
    </row>
    <row r="1127" spans="1:4" x14ac:dyDescent="0.45">
      <c r="A1127" t="s">
        <v>2113</v>
      </c>
      <c r="B1127">
        <v>40000000</v>
      </c>
      <c r="C1127">
        <v>72266306</v>
      </c>
      <c r="D1127">
        <f>Table2[[#This Row],[gross]]-Table2[[#This Row],[budget]]</f>
        <v>32266306</v>
      </c>
    </row>
    <row r="1128" spans="1:4" x14ac:dyDescent="0.45">
      <c r="A1128" t="s">
        <v>2114</v>
      </c>
      <c r="B1128">
        <v>40000000</v>
      </c>
      <c r="C1128">
        <v>71347010</v>
      </c>
      <c r="D1128">
        <f>Table2[[#This Row],[gross]]-Table2[[#This Row],[budget]]</f>
        <v>31347010</v>
      </c>
    </row>
    <row r="1129" spans="1:4" x14ac:dyDescent="0.45">
      <c r="A1129" t="s">
        <v>2115</v>
      </c>
      <c r="B1129">
        <v>40000000</v>
      </c>
      <c r="C1129">
        <v>70836296</v>
      </c>
      <c r="D1129">
        <f>Table2[[#This Row],[gross]]-Table2[[#This Row],[budget]]</f>
        <v>30836296</v>
      </c>
    </row>
    <row r="1130" spans="1:4" x14ac:dyDescent="0.45">
      <c r="A1130" t="s">
        <v>2116</v>
      </c>
      <c r="B1130">
        <v>40000000</v>
      </c>
      <c r="C1130">
        <v>70405498</v>
      </c>
      <c r="D1130">
        <f>Table2[[#This Row],[gross]]-Table2[[#This Row],[budget]]</f>
        <v>30405498</v>
      </c>
    </row>
    <row r="1131" spans="1:4" x14ac:dyDescent="0.45">
      <c r="A1131" t="s">
        <v>2117</v>
      </c>
      <c r="B1131">
        <v>40000000</v>
      </c>
      <c r="C1131">
        <v>70163652</v>
      </c>
      <c r="D1131">
        <f>Table2[[#This Row],[gross]]-Table2[[#This Row],[budget]]</f>
        <v>30163652</v>
      </c>
    </row>
    <row r="1132" spans="1:4" x14ac:dyDescent="0.45">
      <c r="A1132" t="s">
        <v>2119</v>
      </c>
      <c r="B1132">
        <v>34000000</v>
      </c>
      <c r="C1132">
        <v>66808615</v>
      </c>
      <c r="D1132">
        <f>Table2[[#This Row],[gross]]-Table2[[#This Row],[budget]]</f>
        <v>32808615</v>
      </c>
    </row>
    <row r="1133" spans="1:4" x14ac:dyDescent="0.45">
      <c r="A1133" t="s">
        <v>2121</v>
      </c>
      <c r="B1133">
        <v>20000000</v>
      </c>
      <c r="C1133">
        <v>64149837</v>
      </c>
      <c r="D1133">
        <f>Table2[[#This Row],[gross]]-Table2[[#This Row],[budget]]</f>
        <v>44149837</v>
      </c>
    </row>
    <row r="1134" spans="1:4" x14ac:dyDescent="0.45">
      <c r="A1134" t="s">
        <v>2123</v>
      </c>
      <c r="B1134">
        <v>40000000</v>
      </c>
      <c r="C1134">
        <v>83906114</v>
      </c>
      <c r="D1134">
        <f>Table2[[#This Row],[gross]]-Table2[[#This Row],[budget]]</f>
        <v>43906114</v>
      </c>
    </row>
    <row r="1135" spans="1:4" x14ac:dyDescent="0.45">
      <c r="A1135" t="s">
        <v>2125</v>
      </c>
      <c r="B1135">
        <v>40000000</v>
      </c>
      <c r="C1135">
        <v>66466372</v>
      </c>
      <c r="D1135">
        <f>Table2[[#This Row],[gross]]-Table2[[#This Row],[budget]]</f>
        <v>26466372</v>
      </c>
    </row>
    <row r="1136" spans="1:4" x14ac:dyDescent="0.45">
      <c r="A1136" t="s">
        <v>2126</v>
      </c>
      <c r="B1136">
        <v>40000000</v>
      </c>
      <c r="C1136">
        <v>72306065</v>
      </c>
      <c r="D1136">
        <f>Table2[[#This Row],[gross]]-Table2[[#This Row],[budget]]</f>
        <v>32306065</v>
      </c>
    </row>
    <row r="1137" spans="1:4" x14ac:dyDescent="0.45">
      <c r="A1137" t="s">
        <v>2127</v>
      </c>
      <c r="B1137">
        <v>40000000</v>
      </c>
      <c r="C1137">
        <v>59068786</v>
      </c>
      <c r="D1137">
        <f>Table2[[#This Row],[gross]]-Table2[[#This Row],[budget]]</f>
        <v>19068786</v>
      </c>
    </row>
    <row r="1138" spans="1:4" x14ac:dyDescent="0.45">
      <c r="A1138" t="s">
        <v>2130</v>
      </c>
      <c r="B1138">
        <v>50000000</v>
      </c>
      <c r="C1138">
        <v>57887882</v>
      </c>
      <c r="D1138">
        <f>Table2[[#This Row],[gross]]-Table2[[#This Row],[budget]]</f>
        <v>7887882</v>
      </c>
    </row>
    <row r="1139" spans="1:4" x14ac:dyDescent="0.45">
      <c r="A1139" t="s">
        <v>2131</v>
      </c>
      <c r="B1139">
        <v>40000000</v>
      </c>
      <c r="C1139">
        <v>53955614</v>
      </c>
      <c r="D1139">
        <f>Table2[[#This Row],[gross]]-Table2[[#This Row],[budget]]</f>
        <v>13955614</v>
      </c>
    </row>
    <row r="1140" spans="1:4" x14ac:dyDescent="0.45">
      <c r="A1140" t="s">
        <v>2133</v>
      </c>
      <c r="B1140">
        <v>40000000</v>
      </c>
      <c r="C1140">
        <v>54967359</v>
      </c>
      <c r="D1140">
        <f>Table2[[#This Row],[gross]]-Table2[[#This Row],[budget]]</f>
        <v>14967359</v>
      </c>
    </row>
    <row r="1141" spans="1:4" x14ac:dyDescent="0.45">
      <c r="A1141" t="s">
        <v>2135</v>
      </c>
      <c r="B1141">
        <v>35000000</v>
      </c>
      <c r="C1141">
        <v>54228104</v>
      </c>
      <c r="D1141">
        <f>Table2[[#This Row],[gross]]-Table2[[#This Row],[budget]]</f>
        <v>19228104</v>
      </c>
    </row>
    <row r="1142" spans="1:4" x14ac:dyDescent="0.45">
      <c r="A1142" t="s">
        <v>2136</v>
      </c>
      <c r="B1142">
        <v>40000000</v>
      </c>
      <c r="C1142">
        <v>57981889</v>
      </c>
      <c r="D1142">
        <f>Table2[[#This Row],[gross]]-Table2[[#This Row],[budget]]</f>
        <v>17981889</v>
      </c>
    </row>
    <row r="1143" spans="1:4" x14ac:dyDescent="0.45">
      <c r="A1143" t="s">
        <v>2137</v>
      </c>
      <c r="B1143">
        <v>30000000</v>
      </c>
      <c r="C1143">
        <v>61094903</v>
      </c>
      <c r="D1143">
        <f>Table2[[#This Row],[gross]]-Table2[[#This Row],[budget]]</f>
        <v>31094903</v>
      </c>
    </row>
    <row r="1144" spans="1:4" x14ac:dyDescent="0.45">
      <c r="A1144" t="s">
        <v>2138</v>
      </c>
      <c r="B1144">
        <v>40000000</v>
      </c>
      <c r="C1144">
        <v>53082743</v>
      </c>
      <c r="D1144">
        <f>Table2[[#This Row],[gross]]-Table2[[#This Row],[budget]]</f>
        <v>13082743</v>
      </c>
    </row>
    <row r="1145" spans="1:4" x14ac:dyDescent="0.45">
      <c r="A1145" t="s">
        <v>2139</v>
      </c>
      <c r="B1145">
        <v>42000000</v>
      </c>
      <c r="C1145">
        <v>54414716</v>
      </c>
      <c r="D1145">
        <f>Table2[[#This Row],[gross]]-Table2[[#This Row],[budget]]</f>
        <v>12414716</v>
      </c>
    </row>
    <row r="1146" spans="1:4" x14ac:dyDescent="0.45">
      <c r="A1146" t="s">
        <v>2141</v>
      </c>
      <c r="B1146">
        <v>40000000</v>
      </c>
      <c r="C1146">
        <v>57011847</v>
      </c>
      <c r="D1146">
        <f>Table2[[#This Row],[gross]]-Table2[[#This Row],[budget]]</f>
        <v>17011847</v>
      </c>
    </row>
    <row r="1147" spans="1:4" x14ac:dyDescent="0.45">
      <c r="A1147" t="s">
        <v>2142</v>
      </c>
      <c r="B1147">
        <v>40000000</v>
      </c>
      <c r="C1147">
        <v>50859889</v>
      </c>
      <c r="D1147">
        <f>Table2[[#This Row],[gross]]-Table2[[#This Row],[budget]]</f>
        <v>10859889</v>
      </c>
    </row>
    <row r="1148" spans="1:4" x14ac:dyDescent="0.45">
      <c r="A1148" t="s">
        <v>2144</v>
      </c>
      <c r="B1148">
        <v>30000000</v>
      </c>
      <c r="C1148">
        <v>51185897</v>
      </c>
      <c r="D1148">
        <f>Table2[[#This Row],[gross]]-Table2[[#This Row],[budget]]</f>
        <v>21185897</v>
      </c>
    </row>
    <row r="1149" spans="1:4" x14ac:dyDescent="0.45">
      <c r="A1149" t="s">
        <v>2146</v>
      </c>
      <c r="B1149">
        <v>40000000</v>
      </c>
      <c r="C1149">
        <v>52000688</v>
      </c>
      <c r="D1149">
        <f>Table2[[#This Row],[gross]]-Table2[[#This Row],[budget]]</f>
        <v>12000688</v>
      </c>
    </row>
    <row r="1150" spans="1:4" x14ac:dyDescent="0.45">
      <c r="A1150" t="s">
        <v>2147</v>
      </c>
      <c r="B1150">
        <v>40000000</v>
      </c>
      <c r="C1150">
        <v>49851591</v>
      </c>
      <c r="D1150">
        <f>Table2[[#This Row],[gross]]-Table2[[#This Row],[budget]]</f>
        <v>9851591</v>
      </c>
    </row>
    <row r="1151" spans="1:4" x14ac:dyDescent="0.45">
      <c r="A1151" t="s">
        <v>2148</v>
      </c>
      <c r="B1151">
        <v>40000000</v>
      </c>
      <c r="C1151">
        <v>47781388</v>
      </c>
      <c r="D1151">
        <f>Table2[[#This Row],[gross]]-Table2[[#This Row],[budget]]</f>
        <v>7781388</v>
      </c>
    </row>
    <row r="1152" spans="1:4" x14ac:dyDescent="0.45">
      <c r="A1152" t="s">
        <v>2150</v>
      </c>
      <c r="B1152">
        <v>40000000</v>
      </c>
      <c r="C1152">
        <v>52320979</v>
      </c>
      <c r="D1152">
        <f>Table2[[#This Row],[gross]]-Table2[[#This Row],[budget]]</f>
        <v>12320979</v>
      </c>
    </row>
    <row r="1153" spans="1:4" x14ac:dyDescent="0.45">
      <c r="A1153" t="s">
        <v>2151</v>
      </c>
      <c r="B1153">
        <v>43000000</v>
      </c>
      <c r="C1153">
        <v>47806295</v>
      </c>
      <c r="D1153">
        <f>Table2[[#This Row],[gross]]-Table2[[#This Row],[budget]]</f>
        <v>4806295</v>
      </c>
    </row>
    <row r="1154" spans="1:4" x14ac:dyDescent="0.45">
      <c r="A1154" t="s">
        <v>2153</v>
      </c>
      <c r="B1154">
        <v>25000000</v>
      </c>
      <c r="C1154">
        <v>51853450</v>
      </c>
      <c r="D1154">
        <f>Table2[[#This Row],[gross]]-Table2[[#This Row],[budget]]</f>
        <v>26853450</v>
      </c>
    </row>
    <row r="1155" spans="1:4" x14ac:dyDescent="0.45">
      <c r="A1155" t="s">
        <v>2155</v>
      </c>
      <c r="B1155">
        <v>40000000</v>
      </c>
      <c r="C1155">
        <v>46012734</v>
      </c>
      <c r="D1155">
        <f>Table2[[#This Row],[gross]]-Table2[[#This Row],[budget]]</f>
        <v>6012734</v>
      </c>
    </row>
    <row r="1156" spans="1:4" x14ac:dyDescent="0.45">
      <c r="A1156" t="s">
        <v>2157</v>
      </c>
      <c r="B1156">
        <v>40000000</v>
      </c>
      <c r="C1156">
        <v>47034272</v>
      </c>
      <c r="D1156">
        <f>Table2[[#This Row],[gross]]-Table2[[#This Row],[budget]]</f>
        <v>7034272</v>
      </c>
    </row>
    <row r="1157" spans="1:4" x14ac:dyDescent="0.45">
      <c r="A1157" t="s">
        <v>2158</v>
      </c>
      <c r="B1157">
        <v>40000000</v>
      </c>
      <c r="C1157">
        <v>45856732</v>
      </c>
      <c r="D1157">
        <f>Table2[[#This Row],[gross]]-Table2[[#This Row],[budget]]</f>
        <v>5856732</v>
      </c>
    </row>
    <row r="1158" spans="1:4" x14ac:dyDescent="0.45">
      <c r="A1158" t="s">
        <v>2159</v>
      </c>
      <c r="B1158">
        <v>40000000</v>
      </c>
      <c r="C1158">
        <v>59588068</v>
      </c>
      <c r="D1158">
        <f>Table2[[#This Row],[gross]]-Table2[[#This Row],[budget]]</f>
        <v>19588068</v>
      </c>
    </row>
    <row r="1159" spans="1:4" x14ac:dyDescent="0.45">
      <c r="A1159" t="s">
        <v>2161</v>
      </c>
      <c r="B1159">
        <v>36000000</v>
      </c>
      <c r="C1159">
        <v>44175394</v>
      </c>
      <c r="D1159">
        <f>Table2[[#This Row],[gross]]-Table2[[#This Row],[budget]]</f>
        <v>8175394</v>
      </c>
    </row>
    <row r="1160" spans="1:4" x14ac:dyDescent="0.45">
      <c r="A1160" t="s">
        <v>2162</v>
      </c>
      <c r="B1160">
        <v>40000000</v>
      </c>
      <c r="C1160">
        <v>45500797</v>
      </c>
      <c r="D1160">
        <f>Table2[[#This Row],[gross]]-Table2[[#This Row],[budget]]</f>
        <v>5500797</v>
      </c>
    </row>
    <row r="1161" spans="1:4" x14ac:dyDescent="0.45">
      <c r="A1161" t="s">
        <v>2164</v>
      </c>
      <c r="B1161">
        <v>40000000</v>
      </c>
      <c r="C1161">
        <v>41797066</v>
      </c>
      <c r="D1161">
        <f>Table2[[#This Row],[gross]]-Table2[[#This Row],[budget]]</f>
        <v>1797066</v>
      </c>
    </row>
    <row r="1162" spans="1:4" x14ac:dyDescent="0.45">
      <c r="A1162" t="s">
        <v>2165</v>
      </c>
      <c r="B1162">
        <v>40000000</v>
      </c>
      <c r="C1162">
        <v>38087756</v>
      </c>
      <c r="D1162">
        <f>Table2[[#This Row],[gross]]-Table2[[#This Row],[budget]]</f>
        <v>-1912244</v>
      </c>
    </row>
    <row r="1163" spans="1:4" x14ac:dyDescent="0.45">
      <c r="A1163" t="s">
        <v>2166</v>
      </c>
      <c r="B1163">
        <v>40000000</v>
      </c>
      <c r="C1163">
        <v>37752931</v>
      </c>
      <c r="D1163">
        <f>Table2[[#This Row],[gross]]-Table2[[#This Row],[budget]]</f>
        <v>-2247069</v>
      </c>
    </row>
    <row r="1164" spans="1:4" x14ac:dyDescent="0.45">
      <c r="A1164" t="s">
        <v>2169</v>
      </c>
      <c r="B1164">
        <v>40000000</v>
      </c>
      <c r="C1164">
        <v>37371385</v>
      </c>
      <c r="D1164">
        <f>Table2[[#This Row],[gross]]-Table2[[#This Row],[budget]]</f>
        <v>-2628615</v>
      </c>
    </row>
    <row r="1165" spans="1:4" x14ac:dyDescent="0.45">
      <c r="A1165" t="s">
        <v>2170</v>
      </c>
      <c r="B1165">
        <v>40000000</v>
      </c>
      <c r="C1165">
        <v>37101011</v>
      </c>
      <c r="D1165">
        <f>Table2[[#This Row],[gross]]-Table2[[#This Row],[budget]]</f>
        <v>-2898989</v>
      </c>
    </row>
    <row r="1166" spans="1:4" x14ac:dyDescent="0.45">
      <c r="A1166" t="s">
        <v>2171</v>
      </c>
      <c r="B1166">
        <v>40000000</v>
      </c>
      <c r="C1166">
        <v>38176892</v>
      </c>
      <c r="D1166">
        <f>Table2[[#This Row],[gross]]-Table2[[#This Row],[budget]]</f>
        <v>-1823108</v>
      </c>
    </row>
    <row r="1167" spans="1:4" x14ac:dyDescent="0.45">
      <c r="A1167" t="s">
        <v>2172</v>
      </c>
      <c r="B1167">
        <v>40000000</v>
      </c>
      <c r="C1167">
        <v>36283504</v>
      </c>
      <c r="D1167">
        <f>Table2[[#This Row],[gross]]-Table2[[#This Row],[budget]]</f>
        <v>-3716496</v>
      </c>
    </row>
    <row r="1168" spans="1:4" x14ac:dyDescent="0.45">
      <c r="A1168" t="s">
        <v>2173</v>
      </c>
      <c r="B1168">
        <v>38000000</v>
      </c>
      <c r="C1168">
        <v>35183792</v>
      </c>
      <c r="D1168">
        <f>Table2[[#This Row],[gross]]-Table2[[#This Row],[budget]]</f>
        <v>-2816208</v>
      </c>
    </row>
    <row r="1169" spans="1:4" x14ac:dyDescent="0.45">
      <c r="A1169" t="s">
        <v>2175</v>
      </c>
      <c r="B1169">
        <v>40000000</v>
      </c>
      <c r="C1169">
        <v>38543473</v>
      </c>
      <c r="D1169">
        <f>Table2[[#This Row],[gross]]-Table2[[#This Row],[budget]]</f>
        <v>-1456527</v>
      </c>
    </row>
    <row r="1170" spans="1:4" x14ac:dyDescent="0.45">
      <c r="A1170" t="s">
        <v>2178</v>
      </c>
      <c r="B1170">
        <v>60000000</v>
      </c>
      <c r="C1170">
        <v>36037909</v>
      </c>
      <c r="D1170">
        <f>Table2[[#This Row],[gross]]-Table2[[#This Row],[budget]]</f>
        <v>-23962091</v>
      </c>
    </row>
    <row r="1171" spans="1:4" x14ac:dyDescent="0.45">
      <c r="A1171" t="s">
        <v>2179</v>
      </c>
      <c r="B1171">
        <v>40000000</v>
      </c>
      <c r="C1171">
        <v>42575718</v>
      </c>
      <c r="D1171">
        <f>Table2[[#This Row],[gross]]-Table2[[#This Row],[budget]]</f>
        <v>2575718</v>
      </c>
    </row>
    <row r="1172" spans="1:4" x14ac:dyDescent="0.45">
      <c r="A1172" t="s">
        <v>2181</v>
      </c>
      <c r="B1172">
        <v>40000000</v>
      </c>
      <c r="C1172">
        <v>33864342</v>
      </c>
      <c r="D1172">
        <f>Table2[[#This Row],[gross]]-Table2[[#This Row],[budget]]</f>
        <v>-6135658</v>
      </c>
    </row>
    <row r="1173" spans="1:4" x14ac:dyDescent="0.45">
      <c r="A1173" t="s">
        <v>2182</v>
      </c>
      <c r="B1173">
        <v>40000000</v>
      </c>
      <c r="C1173">
        <v>33508922</v>
      </c>
      <c r="D1173">
        <f>Table2[[#This Row],[gross]]-Table2[[#This Row],[budget]]</f>
        <v>-6491078</v>
      </c>
    </row>
    <row r="1174" spans="1:4" x14ac:dyDescent="0.45">
      <c r="A1174" t="s">
        <v>2183</v>
      </c>
      <c r="B1174">
        <v>30000000</v>
      </c>
      <c r="C1174">
        <v>42071069</v>
      </c>
      <c r="D1174">
        <f>Table2[[#This Row],[gross]]-Table2[[#This Row],[budget]]</f>
        <v>12071069</v>
      </c>
    </row>
    <row r="1175" spans="1:4" x14ac:dyDescent="0.45">
      <c r="A1175" t="s">
        <v>2184</v>
      </c>
      <c r="B1175">
        <v>40000000</v>
      </c>
      <c r="C1175">
        <v>32853640</v>
      </c>
      <c r="D1175">
        <f>Table2[[#This Row],[gross]]-Table2[[#This Row],[budget]]</f>
        <v>-7146360</v>
      </c>
    </row>
    <row r="1176" spans="1:4" x14ac:dyDescent="0.45">
      <c r="A1176" t="s">
        <v>2185</v>
      </c>
      <c r="B1176">
        <v>40000000</v>
      </c>
      <c r="C1176">
        <v>42615685</v>
      </c>
      <c r="D1176">
        <f>Table2[[#This Row],[gross]]-Table2[[#This Row],[budget]]</f>
        <v>2615685</v>
      </c>
    </row>
    <row r="1177" spans="1:4" x14ac:dyDescent="0.45">
      <c r="A1177" t="s">
        <v>2187</v>
      </c>
      <c r="B1177">
        <v>25000000</v>
      </c>
      <c r="C1177">
        <v>32055248</v>
      </c>
      <c r="D1177">
        <f>Table2[[#This Row],[gross]]-Table2[[#This Row],[budget]]</f>
        <v>7055248</v>
      </c>
    </row>
    <row r="1178" spans="1:4" x14ac:dyDescent="0.45">
      <c r="A1178" t="s">
        <v>2190</v>
      </c>
      <c r="B1178">
        <v>40000000</v>
      </c>
      <c r="C1178">
        <v>31836745</v>
      </c>
      <c r="D1178">
        <f>Table2[[#This Row],[gross]]-Table2[[#This Row],[budget]]</f>
        <v>-8163255</v>
      </c>
    </row>
    <row r="1179" spans="1:4" x14ac:dyDescent="0.45">
      <c r="A1179" t="s">
        <v>2191</v>
      </c>
      <c r="B1179">
        <v>40000000</v>
      </c>
      <c r="C1179">
        <v>30993544</v>
      </c>
      <c r="D1179">
        <f>Table2[[#This Row],[gross]]-Table2[[#This Row],[budget]]</f>
        <v>-9006456</v>
      </c>
    </row>
    <row r="1180" spans="1:4" x14ac:dyDescent="0.45">
      <c r="A1180" t="s">
        <v>2193</v>
      </c>
      <c r="B1180">
        <v>40000000</v>
      </c>
      <c r="C1180">
        <v>30981850</v>
      </c>
      <c r="D1180">
        <f>Table2[[#This Row],[gross]]-Table2[[#This Row],[budget]]</f>
        <v>-9018150</v>
      </c>
    </row>
    <row r="1181" spans="1:4" x14ac:dyDescent="0.45">
      <c r="A1181" t="s">
        <v>2195</v>
      </c>
      <c r="B1181">
        <v>40000000</v>
      </c>
      <c r="C1181">
        <v>30199105</v>
      </c>
      <c r="D1181">
        <f>Table2[[#This Row],[gross]]-Table2[[#This Row],[budget]]</f>
        <v>-9800895</v>
      </c>
    </row>
    <row r="1182" spans="1:4" x14ac:dyDescent="0.45">
      <c r="A1182" t="s">
        <v>2196</v>
      </c>
      <c r="B1182">
        <v>40000000</v>
      </c>
      <c r="C1182">
        <v>29077547</v>
      </c>
      <c r="D1182">
        <f>Table2[[#This Row],[gross]]-Table2[[#This Row],[budget]]</f>
        <v>-10922453</v>
      </c>
    </row>
    <row r="1183" spans="1:4" x14ac:dyDescent="0.45">
      <c r="A1183" t="s">
        <v>2198</v>
      </c>
      <c r="B1183">
        <v>40000000</v>
      </c>
      <c r="C1183">
        <v>29374178</v>
      </c>
      <c r="D1183">
        <f>Table2[[#This Row],[gross]]-Table2[[#This Row],[budget]]</f>
        <v>-10625822</v>
      </c>
    </row>
    <row r="1184" spans="1:4" x14ac:dyDescent="0.45">
      <c r="A1184" t="s">
        <v>2199</v>
      </c>
      <c r="B1184">
        <v>40000000</v>
      </c>
      <c r="C1184">
        <v>28535768</v>
      </c>
      <c r="D1184">
        <f>Table2[[#This Row],[gross]]-Table2[[#This Row],[budget]]</f>
        <v>-11464232</v>
      </c>
    </row>
    <row r="1185" spans="1:4" x14ac:dyDescent="0.45">
      <c r="A1185" t="s">
        <v>2200</v>
      </c>
      <c r="B1185">
        <v>40000000</v>
      </c>
      <c r="C1185">
        <v>27663982</v>
      </c>
      <c r="D1185">
        <f>Table2[[#This Row],[gross]]-Table2[[#This Row],[budget]]</f>
        <v>-12336018</v>
      </c>
    </row>
    <row r="1186" spans="1:4" x14ac:dyDescent="0.45">
      <c r="A1186" t="s">
        <v>2201</v>
      </c>
      <c r="B1186">
        <v>40000000</v>
      </c>
      <c r="C1186">
        <v>27053815</v>
      </c>
      <c r="D1186">
        <f>Table2[[#This Row],[gross]]-Table2[[#This Row],[budget]]</f>
        <v>-12946185</v>
      </c>
    </row>
    <row r="1187" spans="1:4" x14ac:dyDescent="0.45">
      <c r="A1187" t="s">
        <v>2203</v>
      </c>
      <c r="B1187">
        <v>35000000</v>
      </c>
      <c r="C1187">
        <v>26814957</v>
      </c>
      <c r="D1187">
        <f>Table2[[#This Row],[gross]]-Table2[[#This Row],[budget]]</f>
        <v>-8185043</v>
      </c>
    </row>
    <row r="1188" spans="1:4" x14ac:dyDescent="0.45">
      <c r="A1188" t="s">
        <v>2205</v>
      </c>
      <c r="B1188">
        <v>40000000</v>
      </c>
      <c r="C1188">
        <v>25178165</v>
      </c>
      <c r="D1188">
        <f>Table2[[#This Row],[gross]]-Table2[[#This Row],[budget]]</f>
        <v>-14821835</v>
      </c>
    </row>
    <row r="1189" spans="1:4" x14ac:dyDescent="0.45">
      <c r="A1189" t="s">
        <v>2206</v>
      </c>
      <c r="B1189">
        <v>40000000</v>
      </c>
      <c r="C1189">
        <v>25117498</v>
      </c>
      <c r="D1189">
        <f>Table2[[#This Row],[gross]]-Table2[[#This Row],[budget]]</f>
        <v>-14882502</v>
      </c>
    </row>
    <row r="1190" spans="1:4" x14ac:dyDescent="0.45">
      <c r="A1190" t="s">
        <v>2207</v>
      </c>
      <c r="B1190">
        <v>500000</v>
      </c>
      <c r="C1190">
        <v>32645</v>
      </c>
      <c r="D1190">
        <f>Table2[[#This Row],[gross]]-Table2[[#This Row],[budget]]</f>
        <v>-467355</v>
      </c>
    </row>
    <row r="1191" spans="1:4" x14ac:dyDescent="0.45">
      <c r="A1191" t="s">
        <v>2208</v>
      </c>
      <c r="B1191">
        <v>40000000</v>
      </c>
      <c r="C1191">
        <v>24332324</v>
      </c>
      <c r="D1191">
        <f>Table2[[#This Row],[gross]]-Table2[[#This Row],[budget]]</f>
        <v>-15667676</v>
      </c>
    </row>
    <row r="1192" spans="1:4" x14ac:dyDescent="0.45">
      <c r="A1192" t="s">
        <v>2209</v>
      </c>
      <c r="B1192">
        <v>40000000</v>
      </c>
      <c r="C1192">
        <v>36665854</v>
      </c>
      <c r="D1192">
        <f>Table2[[#This Row],[gross]]-Table2[[#This Row],[budget]]</f>
        <v>-3334146</v>
      </c>
    </row>
    <row r="1193" spans="1:4" x14ac:dyDescent="0.45">
      <c r="A1193" t="s">
        <v>2212</v>
      </c>
      <c r="B1193">
        <v>40000000</v>
      </c>
      <c r="C1193">
        <v>22717758</v>
      </c>
      <c r="D1193">
        <f>Table2[[#This Row],[gross]]-Table2[[#This Row],[budget]]</f>
        <v>-17282242</v>
      </c>
    </row>
    <row r="1194" spans="1:4" x14ac:dyDescent="0.45">
      <c r="A1194" t="s">
        <v>2213</v>
      </c>
      <c r="B1194">
        <v>60000000</v>
      </c>
      <c r="C1194">
        <v>22433915</v>
      </c>
      <c r="D1194">
        <f>Table2[[#This Row],[gross]]-Table2[[#This Row],[budget]]</f>
        <v>-37566085</v>
      </c>
    </row>
    <row r="1195" spans="1:4" x14ac:dyDescent="0.45">
      <c r="A1195" t="s">
        <v>2215</v>
      </c>
      <c r="B1195">
        <v>60000000</v>
      </c>
      <c r="C1195">
        <v>22326247</v>
      </c>
      <c r="D1195">
        <f>Table2[[#This Row],[gross]]-Table2[[#This Row],[budget]]</f>
        <v>-37673753</v>
      </c>
    </row>
    <row r="1196" spans="1:4" x14ac:dyDescent="0.45">
      <c r="A1196" t="s">
        <v>2217</v>
      </c>
      <c r="B1196">
        <v>40000000</v>
      </c>
      <c r="C1196">
        <v>21176322</v>
      </c>
      <c r="D1196">
        <f>Table2[[#This Row],[gross]]-Table2[[#This Row],[budget]]</f>
        <v>-18823678</v>
      </c>
    </row>
    <row r="1197" spans="1:4" x14ac:dyDescent="0.45">
      <c r="A1197" t="s">
        <v>2218</v>
      </c>
      <c r="B1197">
        <v>40000000</v>
      </c>
      <c r="C1197">
        <v>20300000</v>
      </c>
      <c r="D1197">
        <f>Table2[[#This Row],[gross]]-Table2[[#This Row],[budget]]</f>
        <v>-19700000</v>
      </c>
    </row>
    <row r="1198" spans="1:4" x14ac:dyDescent="0.45">
      <c r="A1198" t="s">
        <v>2219</v>
      </c>
      <c r="B1198">
        <v>45000000</v>
      </c>
      <c r="C1198">
        <v>20302961</v>
      </c>
      <c r="D1198">
        <f>Table2[[#This Row],[gross]]-Table2[[#This Row],[budget]]</f>
        <v>-24697039</v>
      </c>
    </row>
    <row r="1199" spans="1:4" x14ac:dyDescent="0.45">
      <c r="A1199" t="s">
        <v>2221</v>
      </c>
      <c r="B1199">
        <v>40000000</v>
      </c>
      <c r="C1199">
        <v>15962471</v>
      </c>
      <c r="D1199">
        <f>Table2[[#This Row],[gross]]-Table2[[#This Row],[budget]]</f>
        <v>-24037529</v>
      </c>
    </row>
    <row r="1200" spans="1:4" x14ac:dyDescent="0.45">
      <c r="A1200" t="s">
        <v>2222</v>
      </c>
      <c r="B1200">
        <v>40000000</v>
      </c>
      <c r="C1200">
        <v>14942422</v>
      </c>
      <c r="D1200">
        <f>Table2[[#This Row],[gross]]-Table2[[#This Row],[budget]]</f>
        <v>-25057578</v>
      </c>
    </row>
    <row r="1201" spans="1:4" x14ac:dyDescent="0.45">
      <c r="A1201" t="s">
        <v>2224</v>
      </c>
      <c r="B1201">
        <v>40000000</v>
      </c>
      <c r="C1201">
        <v>14967182</v>
      </c>
      <c r="D1201">
        <f>Table2[[#This Row],[gross]]-Table2[[#This Row],[budget]]</f>
        <v>-25032818</v>
      </c>
    </row>
    <row r="1202" spans="1:4" x14ac:dyDescent="0.45">
      <c r="A1202" t="s">
        <v>2226</v>
      </c>
      <c r="B1202">
        <v>45000000</v>
      </c>
      <c r="C1202">
        <v>18996755</v>
      </c>
      <c r="D1202">
        <f>Table2[[#This Row],[gross]]-Table2[[#This Row],[budget]]</f>
        <v>-26003245</v>
      </c>
    </row>
    <row r="1203" spans="1:4" x14ac:dyDescent="0.45">
      <c r="A1203" t="s">
        <v>2229</v>
      </c>
      <c r="B1203">
        <v>51000000</v>
      </c>
      <c r="C1203">
        <v>14375181</v>
      </c>
      <c r="D1203">
        <f>Table2[[#This Row],[gross]]-Table2[[#This Row],[budget]]</f>
        <v>-36624819</v>
      </c>
    </row>
    <row r="1204" spans="1:4" x14ac:dyDescent="0.45">
      <c r="A1204" t="s">
        <v>2231</v>
      </c>
      <c r="B1204">
        <v>40000000</v>
      </c>
      <c r="C1204">
        <v>20999103</v>
      </c>
      <c r="D1204">
        <f>Table2[[#This Row],[gross]]-Table2[[#This Row],[budget]]</f>
        <v>-19000897</v>
      </c>
    </row>
    <row r="1205" spans="1:4" x14ac:dyDescent="0.45">
      <c r="A1205" t="s">
        <v>2232</v>
      </c>
      <c r="B1205">
        <v>40000000</v>
      </c>
      <c r="C1205">
        <v>14448589</v>
      </c>
      <c r="D1205">
        <f>Table2[[#This Row],[gross]]-Table2[[#This Row],[budget]]</f>
        <v>-25551411</v>
      </c>
    </row>
    <row r="1206" spans="1:4" x14ac:dyDescent="0.45">
      <c r="A1206" t="s">
        <v>2234</v>
      </c>
      <c r="B1206">
        <v>40000000</v>
      </c>
      <c r="C1206">
        <v>14358033</v>
      </c>
      <c r="D1206">
        <f>Table2[[#This Row],[gross]]-Table2[[#This Row],[budget]]</f>
        <v>-25641967</v>
      </c>
    </row>
    <row r="1207" spans="1:4" x14ac:dyDescent="0.45">
      <c r="A1207" t="s">
        <v>2235</v>
      </c>
      <c r="B1207">
        <v>77000000</v>
      </c>
      <c r="C1207">
        <v>33201661</v>
      </c>
      <c r="D1207">
        <f>Table2[[#This Row],[gross]]-Table2[[#This Row],[budget]]</f>
        <v>-43798339</v>
      </c>
    </row>
    <row r="1208" spans="1:4" x14ac:dyDescent="0.45">
      <c r="A1208" t="s">
        <v>2239</v>
      </c>
      <c r="B1208">
        <v>30000000</v>
      </c>
      <c r="C1208">
        <v>14018364</v>
      </c>
      <c r="D1208">
        <f>Table2[[#This Row],[gross]]-Table2[[#This Row],[budget]]</f>
        <v>-15981636</v>
      </c>
    </row>
    <row r="1209" spans="1:4" x14ac:dyDescent="0.45">
      <c r="A1209" t="s">
        <v>2241</v>
      </c>
      <c r="B1209">
        <v>60000000</v>
      </c>
      <c r="C1209">
        <v>13395939</v>
      </c>
      <c r="D1209">
        <f>Table2[[#This Row],[gross]]-Table2[[#This Row],[budget]]</f>
        <v>-46604061</v>
      </c>
    </row>
    <row r="1210" spans="1:4" x14ac:dyDescent="0.45">
      <c r="A1210" t="s">
        <v>2242</v>
      </c>
      <c r="B1210">
        <v>40000000</v>
      </c>
      <c r="C1210">
        <v>20113965</v>
      </c>
      <c r="D1210">
        <f>Table2[[#This Row],[gross]]-Table2[[#This Row],[budget]]</f>
        <v>-19886035</v>
      </c>
    </row>
    <row r="1211" spans="1:4" x14ac:dyDescent="0.45">
      <c r="A1211" t="s">
        <v>2244</v>
      </c>
      <c r="B1211">
        <v>40000000</v>
      </c>
      <c r="C1211">
        <v>13376506</v>
      </c>
      <c r="D1211">
        <f>Table2[[#This Row],[gross]]-Table2[[#This Row],[budget]]</f>
        <v>-26623494</v>
      </c>
    </row>
    <row r="1212" spans="1:4" x14ac:dyDescent="0.45">
      <c r="A1212" t="s">
        <v>2247</v>
      </c>
      <c r="B1212">
        <v>40000000</v>
      </c>
      <c r="C1212">
        <v>13838130</v>
      </c>
      <c r="D1212">
        <f>Table2[[#This Row],[gross]]-Table2[[#This Row],[budget]]</f>
        <v>-26161870</v>
      </c>
    </row>
    <row r="1213" spans="1:4" x14ac:dyDescent="0.45">
      <c r="A1213" t="s">
        <v>2248</v>
      </c>
      <c r="B1213">
        <v>40000000</v>
      </c>
      <c r="C1213">
        <v>9652000</v>
      </c>
      <c r="D1213">
        <f>Table2[[#This Row],[gross]]-Table2[[#This Row],[budget]]</f>
        <v>-30348000</v>
      </c>
    </row>
    <row r="1214" spans="1:4" x14ac:dyDescent="0.45">
      <c r="A1214" t="s">
        <v>2251</v>
      </c>
      <c r="B1214">
        <v>36000000</v>
      </c>
      <c r="C1214">
        <v>7000000</v>
      </c>
      <c r="D1214">
        <f>Table2[[#This Row],[gross]]-Table2[[#This Row],[budget]]</f>
        <v>-29000000</v>
      </c>
    </row>
    <row r="1215" spans="1:4" x14ac:dyDescent="0.45">
      <c r="A1215" t="s">
        <v>2253</v>
      </c>
      <c r="B1215">
        <v>24000000</v>
      </c>
      <c r="C1215">
        <v>10431220</v>
      </c>
      <c r="D1215">
        <f>Table2[[#This Row],[gross]]-Table2[[#This Row],[budget]]</f>
        <v>-13568780</v>
      </c>
    </row>
    <row r="1216" spans="1:4" x14ac:dyDescent="0.45">
      <c r="A1216" t="s">
        <v>2256</v>
      </c>
      <c r="B1216">
        <v>33000000</v>
      </c>
      <c r="C1216">
        <v>10326062</v>
      </c>
      <c r="D1216">
        <f>Table2[[#This Row],[gross]]-Table2[[#This Row],[budget]]</f>
        <v>-22673938</v>
      </c>
    </row>
    <row r="1217" spans="1:4" x14ac:dyDescent="0.45">
      <c r="A1217" t="s">
        <v>2257</v>
      </c>
      <c r="B1217">
        <v>40000000</v>
      </c>
      <c r="C1217">
        <v>6114237</v>
      </c>
      <c r="D1217">
        <f>Table2[[#This Row],[gross]]-Table2[[#This Row],[budget]]</f>
        <v>-33885763</v>
      </c>
    </row>
    <row r="1218" spans="1:4" x14ac:dyDescent="0.45">
      <c r="A1218" t="s">
        <v>2258</v>
      </c>
      <c r="B1218">
        <v>40000000</v>
      </c>
      <c r="C1218">
        <v>4835968</v>
      </c>
      <c r="D1218">
        <f>Table2[[#This Row],[gross]]-Table2[[#This Row],[budget]]</f>
        <v>-35164032</v>
      </c>
    </row>
    <row r="1219" spans="1:4" x14ac:dyDescent="0.45">
      <c r="A1219" t="s">
        <v>2261</v>
      </c>
      <c r="B1219">
        <v>40000000</v>
      </c>
      <c r="C1219">
        <v>4777007</v>
      </c>
      <c r="D1219">
        <f>Table2[[#This Row],[gross]]-Table2[[#This Row],[budget]]</f>
        <v>-35222993</v>
      </c>
    </row>
    <row r="1220" spans="1:4" x14ac:dyDescent="0.45">
      <c r="A1220" t="s">
        <v>2262</v>
      </c>
      <c r="B1220">
        <v>26000000</v>
      </c>
      <c r="C1220">
        <v>3675072</v>
      </c>
      <c r="D1220">
        <f>Table2[[#This Row],[gross]]-Table2[[#This Row],[budget]]</f>
        <v>-22324928</v>
      </c>
    </row>
    <row r="1221" spans="1:4" x14ac:dyDescent="0.45">
      <c r="A1221" t="s">
        <v>2264</v>
      </c>
      <c r="B1221">
        <v>40000000</v>
      </c>
      <c r="C1221">
        <v>18438149</v>
      </c>
      <c r="D1221">
        <f>Table2[[#This Row],[gross]]-Table2[[#This Row],[budget]]</f>
        <v>-21561851</v>
      </c>
    </row>
    <row r="1222" spans="1:4" x14ac:dyDescent="0.45">
      <c r="A1222" t="s">
        <v>2267</v>
      </c>
      <c r="B1222">
        <v>40000000</v>
      </c>
      <c r="C1222">
        <v>511920</v>
      </c>
      <c r="D1222">
        <f>Table2[[#This Row],[gross]]-Table2[[#This Row],[budget]]</f>
        <v>-39488080</v>
      </c>
    </row>
    <row r="1223" spans="1:4" x14ac:dyDescent="0.45">
      <c r="A1223" t="s">
        <v>2268</v>
      </c>
      <c r="B1223">
        <v>40000000</v>
      </c>
      <c r="C1223">
        <v>10640645</v>
      </c>
      <c r="D1223">
        <f>Table2[[#This Row],[gross]]-Table2[[#This Row],[budget]]</f>
        <v>-29359355</v>
      </c>
    </row>
    <row r="1224" spans="1:4" x14ac:dyDescent="0.45">
      <c r="A1224" t="s">
        <v>2271</v>
      </c>
      <c r="B1224">
        <v>40000000</v>
      </c>
      <c r="C1224">
        <v>652526</v>
      </c>
      <c r="D1224">
        <f>Table2[[#This Row],[gross]]-Table2[[#This Row],[budget]]</f>
        <v>-39347474</v>
      </c>
    </row>
    <row r="1225" spans="1:4" x14ac:dyDescent="0.45">
      <c r="A1225" t="s">
        <v>2272</v>
      </c>
      <c r="B1225">
        <v>20000000</v>
      </c>
      <c r="C1225">
        <v>80050171</v>
      </c>
      <c r="D1225">
        <f>Table2[[#This Row],[gross]]-Table2[[#This Row],[budget]]</f>
        <v>60050171</v>
      </c>
    </row>
    <row r="1226" spans="1:4" x14ac:dyDescent="0.45">
      <c r="A1226" t="s">
        <v>2273</v>
      </c>
      <c r="B1226">
        <v>20000000</v>
      </c>
      <c r="C1226">
        <v>7564000</v>
      </c>
      <c r="D1226">
        <f>Table2[[#This Row],[gross]]-Table2[[#This Row],[budget]]</f>
        <v>-12436000</v>
      </c>
    </row>
    <row r="1227" spans="1:4" x14ac:dyDescent="0.45">
      <c r="A1227" t="s">
        <v>2276</v>
      </c>
      <c r="B1227">
        <v>25000000</v>
      </c>
      <c r="C1227">
        <v>876671</v>
      </c>
      <c r="D1227">
        <f>Table2[[#This Row],[gross]]-Table2[[#This Row],[budget]]</f>
        <v>-24123329</v>
      </c>
    </row>
    <row r="1228" spans="1:4" x14ac:dyDescent="0.45">
      <c r="A1228" t="s">
        <v>2277</v>
      </c>
      <c r="B1228">
        <v>30000000</v>
      </c>
      <c r="C1228">
        <v>2869369</v>
      </c>
      <c r="D1228">
        <f>Table2[[#This Row],[gross]]-Table2[[#This Row],[budget]]</f>
        <v>-27130631</v>
      </c>
    </row>
    <row r="1229" spans="1:4" x14ac:dyDescent="0.45">
      <c r="A1229" t="s">
        <v>2279</v>
      </c>
      <c r="B1229">
        <v>40000000</v>
      </c>
      <c r="C1229">
        <v>128978</v>
      </c>
      <c r="D1229">
        <f>Table2[[#This Row],[gross]]-Table2[[#This Row],[budget]]</f>
        <v>-39871022</v>
      </c>
    </row>
    <row r="1230" spans="1:4" x14ac:dyDescent="0.45">
      <c r="A1230" t="s">
        <v>2280</v>
      </c>
      <c r="B1230">
        <v>25000000</v>
      </c>
      <c r="C1230">
        <v>77231</v>
      </c>
      <c r="D1230">
        <f>Table2[[#This Row],[gross]]-Table2[[#This Row],[budget]]</f>
        <v>-24922769</v>
      </c>
    </row>
    <row r="1231" spans="1:4" x14ac:dyDescent="0.45">
      <c r="A1231" t="s">
        <v>2283</v>
      </c>
      <c r="B1231">
        <v>39200000</v>
      </c>
      <c r="C1231">
        <v>4563029</v>
      </c>
      <c r="D1231">
        <f>Table2[[#This Row],[gross]]-Table2[[#This Row],[budget]]</f>
        <v>-34636971</v>
      </c>
    </row>
    <row r="1232" spans="1:4" x14ac:dyDescent="0.45">
      <c r="A1232" t="s">
        <v>2285</v>
      </c>
      <c r="B1232">
        <v>23000000</v>
      </c>
      <c r="C1232">
        <v>50693162</v>
      </c>
      <c r="D1232">
        <f>Table2[[#This Row],[gross]]-Table2[[#This Row],[budget]]</f>
        <v>27693162</v>
      </c>
    </row>
    <row r="1233" spans="1:4" x14ac:dyDescent="0.45">
      <c r="A1233" t="s">
        <v>2288</v>
      </c>
      <c r="B1233">
        <v>18026148</v>
      </c>
      <c r="C1233">
        <v>6498000</v>
      </c>
      <c r="D1233">
        <f>Table2[[#This Row],[gross]]-Table2[[#This Row],[budget]]</f>
        <v>-11528148</v>
      </c>
    </row>
    <row r="1234" spans="1:4" x14ac:dyDescent="0.45">
      <c r="A1234" t="s">
        <v>2291</v>
      </c>
      <c r="B1234">
        <v>39000000</v>
      </c>
      <c r="C1234">
        <v>63411478</v>
      </c>
      <c r="D1234">
        <f>Table2[[#This Row],[gross]]-Table2[[#This Row],[budget]]</f>
        <v>24411478</v>
      </c>
    </row>
    <row r="1235" spans="1:4" x14ac:dyDescent="0.45">
      <c r="A1235" t="s">
        <v>2293</v>
      </c>
      <c r="B1235">
        <v>39000000</v>
      </c>
      <c r="C1235">
        <v>35287788</v>
      </c>
      <c r="D1235">
        <f>Table2[[#This Row],[gross]]-Table2[[#This Row],[budget]]</f>
        <v>-3712212</v>
      </c>
    </row>
    <row r="1236" spans="1:4" x14ac:dyDescent="0.45">
      <c r="A1236" t="s">
        <v>2294</v>
      </c>
      <c r="B1236">
        <v>40000000</v>
      </c>
      <c r="C1236">
        <v>25335935</v>
      </c>
      <c r="D1236">
        <f>Table2[[#This Row],[gross]]-Table2[[#This Row],[budget]]</f>
        <v>-14664065</v>
      </c>
    </row>
    <row r="1237" spans="1:4" x14ac:dyDescent="0.45">
      <c r="A1237" t="s">
        <v>2296</v>
      </c>
      <c r="B1237">
        <v>39000000</v>
      </c>
      <c r="C1237">
        <v>5881504</v>
      </c>
      <c r="D1237">
        <f>Table2[[#This Row],[gross]]-Table2[[#This Row],[budget]]</f>
        <v>-33118496</v>
      </c>
    </row>
    <row r="1238" spans="1:4" x14ac:dyDescent="0.45">
      <c r="A1238" t="s">
        <v>2297</v>
      </c>
      <c r="B1238">
        <v>39000000</v>
      </c>
      <c r="C1238">
        <v>60000000</v>
      </c>
      <c r="D1238">
        <f>Table2[[#This Row],[gross]]-Table2[[#This Row],[budget]]</f>
        <v>21000000</v>
      </c>
    </row>
    <row r="1239" spans="1:4" x14ac:dyDescent="0.45">
      <c r="A1239" t="s">
        <v>2298</v>
      </c>
      <c r="B1239">
        <v>40000000</v>
      </c>
      <c r="C1239">
        <v>29802761</v>
      </c>
      <c r="D1239">
        <f>Table2[[#This Row],[gross]]-Table2[[#This Row],[budget]]</f>
        <v>-10197239</v>
      </c>
    </row>
    <row r="1240" spans="1:4" x14ac:dyDescent="0.45">
      <c r="A1240" t="s">
        <v>2299</v>
      </c>
      <c r="B1240">
        <v>553632000</v>
      </c>
      <c r="C1240">
        <v>626809</v>
      </c>
      <c r="D1240">
        <f>Table2[[#This Row],[gross]]-Table2[[#This Row],[budget]]</f>
        <v>-553005191</v>
      </c>
    </row>
    <row r="1241" spans="1:4" x14ac:dyDescent="0.45">
      <c r="A1241" t="s">
        <v>2300</v>
      </c>
      <c r="B1241">
        <v>38000000</v>
      </c>
      <c r="C1241">
        <v>127214072</v>
      </c>
      <c r="D1241">
        <f>Table2[[#This Row],[gross]]-Table2[[#This Row],[budget]]</f>
        <v>89214072</v>
      </c>
    </row>
    <row r="1242" spans="1:4" x14ac:dyDescent="0.45">
      <c r="A1242" t="s">
        <v>2301</v>
      </c>
      <c r="B1242">
        <v>38000000</v>
      </c>
      <c r="C1242">
        <v>88915214</v>
      </c>
      <c r="D1242">
        <f>Table2[[#This Row],[gross]]-Table2[[#This Row],[budget]]</f>
        <v>50915214</v>
      </c>
    </row>
    <row r="1243" spans="1:4" x14ac:dyDescent="0.45">
      <c r="A1243" t="s">
        <v>2303</v>
      </c>
      <c r="B1243">
        <v>39000000</v>
      </c>
      <c r="C1243">
        <v>30400000</v>
      </c>
      <c r="D1243">
        <f>Table2[[#This Row],[gross]]-Table2[[#This Row],[budget]]</f>
        <v>-8600000</v>
      </c>
    </row>
    <row r="1244" spans="1:4" x14ac:dyDescent="0.45">
      <c r="A1244" t="s">
        <v>2304</v>
      </c>
      <c r="B1244">
        <v>38000000</v>
      </c>
      <c r="C1244">
        <v>85570368</v>
      </c>
      <c r="D1244">
        <f>Table2[[#This Row],[gross]]-Table2[[#This Row],[budget]]</f>
        <v>47570368</v>
      </c>
    </row>
    <row r="1245" spans="1:4" x14ac:dyDescent="0.45">
      <c r="A1245" t="s">
        <v>2306</v>
      </c>
      <c r="B1245">
        <v>35000000</v>
      </c>
      <c r="C1245">
        <v>75668868</v>
      </c>
      <c r="D1245">
        <f>Table2[[#This Row],[gross]]-Table2[[#This Row],[budget]]</f>
        <v>40668868</v>
      </c>
    </row>
    <row r="1246" spans="1:4" x14ac:dyDescent="0.45">
      <c r="A1246" t="s">
        <v>2309</v>
      </c>
      <c r="B1246">
        <v>38600000</v>
      </c>
      <c r="C1246">
        <v>6594136</v>
      </c>
      <c r="D1246">
        <f>Table2[[#This Row],[gross]]-Table2[[#This Row],[budget]]</f>
        <v>-32005864</v>
      </c>
    </row>
    <row r="1247" spans="1:4" x14ac:dyDescent="0.45">
      <c r="A1247" t="s">
        <v>2310</v>
      </c>
      <c r="B1247">
        <v>38000000</v>
      </c>
      <c r="C1247">
        <v>58700247</v>
      </c>
      <c r="D1247">
        <f>Table2[[#This Row],[gross]]-Table2[[#This Row],[budget]]</f>
        <v>20700247</v>
      </c>
    </row>
    <row r="1248" spans="1:4" x14ac:dyDescent="0.45">
      <c r="A1248" t="s">
        <v>2312</v>
      </c>
      <c r="B1248">
        <v>38000000</v>
      </c>
      <c r="C1248">
        <v>50668906</v>
      </c>
      <c r="D1248">
        <f>Table2[[#This Row],[gross]]-Table2[[#This Row],[budget]]</f>
        <v>12668906</v>
      </c>
    </row>
    <row r="1249" spans="1:4" x14ac:dyDescent="0.45">
      <c r="A1249" t="s">
        <v>2313</v>
      </c>
      <c r="B1249">
        <v>38000000</v>
      </c>
      <c r="C1249">
        <v>39177215</v>
      </c>
      <c r="D1249">
        <f>Table2[[#This Row],[gross]]-Table2[[#This Row],[budget]]</f>
        <v>1177215</v>
      </c>
    </row>
    <row r="1250" spans="1:4" x14ac:dyDescent="0.45">
      <c r="A1250" t="s">
        <v>2315</v>
      </c>
      <c r="B1250">
        <v>35000000</v>
      </c>
      <c r="C1250">
        <v>40334024</v>
      </c>
      <c r="D1250">
        <f>Table2[[#This Row],[gross]]-Table2[[#This Row],[budget]]</f>
        <v>5334024</v>
      </c>
    </row>
    <row r="1251" spans="1:4" x14ac:dyDescent="0.45">
      <c r="A1251" t="s">
        <v>2316</v>
      </c>
      <c r="B1251">
        <v>30000000</v>
      </c>
      <c r="C1251">
        <v>71038190</v>
      </c>
      <c r="D1251">
        <f>Table2[[#This Row],[gross]]-Table2[[#This Row],[budget]]</f>
        <v>41038190</v>
      </c>
    </row>
    <row r="1252" spans="1:4" x14ac:dyDescent="0.45">
      <c r="A1252" t="s">
        <v>2318</v>
      </c>
      <c r="B1252">
        <v>38000000</v>
      </c>
      <c r="C1252">
        <v>24044532</v>
      </c>
      <c r="D1252">
        <f>Table2[[#This Row],[gross]]-Table2[[#This Row],[budget]]</f>
        <v>-13955468</v>
      </c>
    </row>
    <row r="1253" spans="1:4" x14ac:dyDescent="0.45">
      <c r="A1253" t="s">
        <v>2319</v>
      </c>
      <c r="B1253">
        <v>38000000</v>
      </c>
      <c r="C1253">
        <v>22770864</v>
      </c>
      <c r="D1253">
        <f>Table2[[#This Row],[gross]]-Table2[[#This Row],[budget]]</f>
        <v>-15229136</v>
      </c>
    </row>
    <row r="1254" spans="1:4" x14ac:dyDescent="0.45">
      <c r="A1254" t="s">
        <v>2320</v>
      </c>
      <c r="B1254">
        <v>38000000</v>
      </c>
      <c r="C1254">
        <v>18653746</v>
      </c>
      <c r="D1254">
        <f>Table2[[#This Row],[gross]]-Table2[[#This Row],[budget]]</f>
        <v>-19346254</v>
      </c>
    </row>
    <row r="1255" spans="1:4" x14ac:dyDescent="0.45">
      <c r="A1255" t="s">
        <v>2321</v>
      </c>
      <c r="B1255">
        <v>38000000</v>
      </c>
      <c r="C1255">
        <v>17305211</v>
      </c>
      <c r="D1255">
        <f>Table2[[#This Row],[gross]]-Table2[[#This Row],[budget]]</f>
        <v>-20694789</v>
      </c>
    </row>
    <row r="1256" spans="1:4" x14ac:dyDescent="0.45">
      <c r="A1256" t="s">
        <v>2322</v>
      </c>
      <c r="B1256">
        <v>57000000</v>
      </c>
      <c r="C1256">
        <v>16991902</v>
      </c>
      <c r="D1256">
        <f>Table2[[#This Row],[gross]]-Table2[[#This Row],[budget]]</f>
        <v>-40008098</v>
      </c>
    </row>
    <row r="1257" spans="1:4" x14ac:dyDescent="0.45">
      <c r="A1257" t="s">
        <v>2324</v>
      </c>
      <c r="B1257">
        <v>10000000</v>
      </c>
      <c r="C1257">
        <v>47536959</v>
      </c>
      <c r="D1257">
        <f>Table2[[#This Row],[gross]]-Table2[[#This Row],[budget]]</f>
        <v>37536959</v>
      </c>
    </row>
    <row r="1258" spans="1:4" x14ac:dyDescent="0.45">
      <c r="A1258" t="s">
        <v>2326</v>
      </c>
      <c r="B1258">
        <v>38000000</v>
      </c>
      <c r="C1258">
        <v>10300000</v>
      </c>
      <c r="D1258">
        <f>Table2[[#This Row],[gross]]-Table2[[#This Row],[budget]]</f>
        <v>-27700000</v>
      </c>
    </row>
    <row r="1259" spans="1:4" x14ac:dyDescent="0.45">
      <c r="A1259" t="s">
        <v>2328</v>
      </c>
      <c r="B1259">
        <v>15000000</v>
      </c>
      <c r="C1259">
        <v>13782838</v>
      </c>
      <c r="D1259">
        <f>Table2[[#This Row],[gross]]-Table2[[#This Row],[budget]]</f>
        <v>-1217162</v>
      </c>
    </row>
    <row r="1260" spans="1:4" x14ac:dyDescent="0.45">
      <c r="A1260" t="s">
        <v>2329</v>
      </c>
      <c r="B1260">
        <v>38000000</v>
      </c>
      <c r="C1260">
        <v>41997790</v>
      </c>
      <c r="D1260">
        <f>Table2[[#This Row],[gross]]-Table2[[#This Row],[budget]]</f>
        <v>3997790</v>
      </c>
    </row>
    <row r="1261" spans="1:4" x14ac:dyDescent="0.45">
      <c r="A1261" t="s">
        <v>2331</v>
      </c>
      <c r="B1261">
        <v>37000000</v>
      </c>
      <c r="C1261">
        <v>6482195</v>
      </c>
      <c r="D1261">
        <f>Table2[[#This Row],[gross]]-Table2[[#This Row],[budget]]</f>
        <v>-30517805</v>
      </c>
    </row>
    <row r="1262" spans="1:4" x14ac:dyDescent="0.45">
      <c r="A1262" t="s">
        <v>2334</v>
      </c>
      <c r="B1262">
        <v>38000000</v>
      </c>
      <c r="C1262">
        <v>623374</v>
      </c>
      <c r="D1262">
        <f>Table2[[#This Row],[gross]]-Table2[[#This Row],[budget]]</f>
        <v>-37376626</v>
      </c>
    </row>
    <row r="1263" spans="1:4" x14ac:dyDescent="0.45">
      <c r="A1263" t="s">
        <v>2336</v>
      </c>
      <c r="B1263">
        <v>55000000</v>
      </c>
      <c r="C1263">
        <v>7871693</v>
      </c>
      <c r="D1263">
        <f>Table2[[#This Row],[gross]]-Table2[[#This Row],[budget]]</f>
        <v>-47128307</v>
      </c>
    </row>
    <row r="1264" spans="1:4" x14ac:dyDescent="0.45">
      <c r="A1264" t="s">
        <v>2338</v>
      </c>
      <c r="B1264">
        <v>32000000</v>
      </c>
      <c r="C1264">
        <v>16377274</v>
      </c>
      <c r="D1264">
        <f>Table2[[#This Row],[gross]]-Table2[[#This Row],[budget]]</f>
        <v>-15622726</v>
      </c>
    </row>
    <row r="1265" spans="1:4" x14ac:dyDescent="0.45">
      <c r="A1265" t="s">
        <v>2339</v>
      </c>
      <c r="B1265">
        <v>40000000</v>
      </c>
      <c r="C1265">
        <v>9589875</v>
      </c>
      <c r="D1265">
        <f>Table2[[#This Row],[gross]]-Table2[[#This Row],[budget]]</f>
        <v>-30410125</v>
      </c>
    </row>
    <row r="1266" spans="1:4" x14ac:dyDescent="0.45">
      <c r="A1266" t="s">
        <v>2341</v>
      </c>
      <c r="B1266">
        <v>38000000</v>
      </c>
      <c r="C1266">
        <v>34912982</v>
      </c>
      <c r="D1266">
        <f>Table2[[#This Row],[gross]]-Table2[[#This Row],[budget]]</f>
        <v>-3087018</v>
      </c>
    </row>
    <row r="1267" spans="1:4" x14ac:dyDescent="0.45">
      <c r="A1267" t="s">
        <v>2343</v>
      </c>
      <c r="B1267">
        <v>35000000</v>
      </c>
      <c r="C1267">
        <v>109712885</v>
      </c>
      <c r="D1267">
        <f>Table2[[#This Row],[gross]]-Table2[[#This Row],[budget]]</f>
        <v>74712885</v>
      </c>
    </row>
    <row r="1268" spans="1:4" x14ac:dyDescent="0.45">
      <c r="A1268" t="s">
        <v>2344</v>
      </c>
      <c r="B1268">
        <v>37000000</v>
      </c>
      <c r="C1268">
        <v>92173235</v>
      </c>
      <c r="D1268">
        <f>Table2[[#This Row],[gross]]-Table2[[#This Row],[budget]]</f>
        <v>55173235</v>
      </c>
    </row>
    <row r="1269" spans="1:4" x14ac:dyDescent="0.45">
      <c r="A1269" t="s">
        <v>2346</v>
      </c>
      <c r="B1269">
        <v>40000000</v>
      </c>
      <c r="C1269">
        <v>41102171</v>
      </c>
      <c r="D1269">
        <f>Table2[[#This Row],[gross]]-Table2[[#This Row],[budget]]</f>
        <v>1102171</v>
      </c>
    </row>
    <row r="1270" spans="1:4" x14ac:dyDescent="0.45">
      <c r="A1270" t="s">
        <v>2348</v>
      </c>
      <c r="B1270">
        <v>37000000</v>
      </c>
      <c r="C1270">
        <v>60338891</v>
      </c>
      <c r="D1270">
        <f>Table2[[#This Row],[gross]]-Table2[[#This Row],[budget]]</f>
        <v>23338891</v>
      </c>
    </row>
    <row r="1271" spans="1:4" x14ac:dyDescent="0.45">
      <c r="A1271" t="s">
        <v>2350</v>
      </c>
      <c r="B1271">
        <v>37000000</v>
      </c>
      <c r="C1271">
        <v>48006503</v>
      </c>
      <c r="D1271">
        <f>Table2[[#This Row],[gross]]-Table2[[#This Row],[budget]]</f>
        <v>11006503</v>
      </c>
    </row>
    <row r="1272" spans="1:4" x14ac:dyDescent="0.45">
      <c r="A1272" t="s">
        <v>2352</v>
      </c>
      <c r="B1272">
        <v>38000000</v>
      </c>
      <c r="C1272">
        <v>26903709</v>
      </c>
      <c r="D1272">
        <f>Table2[[#This Row],[gross]]-Table2[[#This Row],[budget]]</f>
        <v>-11096291</v>
      </c>
    </row>
    <row r="1273" spans="1:4" x14ac:dyDescent="0.45">
      <c r="A1273" t="s">
        <v>2353</v>
      </c>
      <c r="B1273">
        <v>37000000</v>
      </c>
      <c r="C1273">
        <v>22450975</v>
      </c>
      <c r="D1273">
        <f>Table2[[#This Row],[gross]]-Table2[[#This Row],[budget]]</f>
        <v>-14549025</v>
      </c>
    </row>
    <row r="1274" spans="1:4" x14ac:dyDescent="0.45">
      <c r="A1274" t="s">
        <v>2355</v>
      </c>
      <c r="B1274">
        <v>37000000</v>
      </c>
      <c r="C1274">
        <v>44867349</v>
      </c>
      <c r="D1274">
        <f>Table2[[#This Row],[gross]]-Table2[[#This Row],[budget]]</f>
        <v>7867349</v>
      </c>
    </row>
    <row r="1275" spans="1:4" x14ac:dyDescent="0.45">
      <c r="A1275" t="s">
        <v>2357</v>
      </c>
      <c r="B1275">
        <v>38000000</v>
      </c>
      <c r="C1275">
        <v>46813366</v>
      </c>
      <c r="D1275">
        <f>Table2[[#This Row],[gross]]-Table2[[#This Row],[budget]]</f>
        <v>8813366</v>
      </c>
    </row>
    <row r="1276" spans="1:4" x14ac:dyDescent="0.45">
      <c r="A1276" t="s">
        <v>2360</v>
      </c>
      <c r="B1276">
        <v>37000000</v>
      </c>
      <c r="C1276">
        <v>72279690</v>
      </c>
      <c r="D1276">
        <f>Table2[[#This Row],[gross]]-Table2[[#This Row],[budget]]</f>
        <v>35279690</v>
      </c>
    </row>
    <row r="1277" spans="1:4" x14ac:dyDescent="0.45">
      <c r="A1277" t="s">
        <v>2361</v>
      </c>
      <c r="B1277">
        <v>37000000</v>
      </c>
      <c r="C1277">
        <v>191449475</v>
      </c>
      <c r="D1277">
        <f>Table2[[#This Row],[gross]]-Table2[[#This Row],[budget]]</f>
        <v>154449475</v>
      </c>
    </row>
    <row r="1278" spans="1:4" x14ac:dyDescent="0.45">
      <c r="A1278" t="s">
        <v>2362</v>
      </c>
      <c r="B1278">
        <v>36000000</v>
      </c>
      <c r="C1278">
        <v>71026631</v>
      </c>
      <c r="D1278">
        <f>Table2[[#This Row],[gross]]-Table2[[#This Row],[budget]]</f>
        <v>35026631</v>
      </c>
    </row>
    <row r="1279" spans="1:4" x14ac:dyDescent="0.45">
      <c r="A1279" t="s">
        <v>2363</v>
      </c>
      <c r="B1279">
        <v>65000000</v>
      </c>
      <c r="C1279">
        <v>68208190</v>
      </c>
      <c r="D1279">
        <f>Table2[[#This Row],[gross]]-Table2[[#This Row],[budget]]</f>
        <v>3208190</v>
      </c>
    </row>
    <row r="1280" spans="1:4" x14ac:dyDescent="0.45">
      <c r="A1280" t="s">
        <v>2364</v>
      </c>
      <c r="B1280">
        <v>37000000</v>
      </c>
      <c r="C1280">
        <v>150368971</v>
      </c>
      <c r="D1280">
        <f>Table2[[#This Row],[gross]]-Table2[[#This Row],[budget]]</f>
        <v>113368971</v>
      </c>
    </row>
    <row r="1281" spans="1:4" x14ac:dyDescent="0.45">
      <c r="A1281" t="s">
        <v>2365</v>
      </c>
      <c r="B1281">
        <v>36000000</v>
      </c>
      <c r="C1281">
        <v>50129186</v>
      </c>
      <c r="D1281">
        <f>Table2[[#This Row],[gross]]-Table2[[#This Row],[budget]]</f>
        <v>14129186</v>
      </c>
    </row>
    <row r="1282" spans="1:4" x14ac:dyDescent="0.45">
      <c r="A1282" t="s">
        <v>2367</v>
      </c>
      <c r="B1282">
        <v>36000000</v>
      </c>
      <c r="C1282">
        <v>55500000</v>
      </c>
      <c r="D1282">
        <f>Table2[[#This Row],[gross]]-Table2[[#This Row],[budget]]</f>
        <v>19500000</v>
      </c>
    </row>
    <row r="1283" spans="1:4" x14ac:dyDescent="0.45">
      <c r="A1283" t="s">
        <v>2369</v>
      </c>
      <c r="B1283">
        <v>36000000</v>
      </c>
      <c r="C1283">
        <v>50213619</v>
      </c>
      <c r="D1283">
        <f>Table2[[#This Row],[gross]]-Table2[[#This Row],[budget]]</f>
        <v>14213619</v>
      </c>
    </row>
    <row r="1284" spans="1:4" x14ac:dyDescent="0.45">
      <c r="A1284" t="s">
        <v>2370</v>
      </c>
      <c r="B1284">
        <v>36000000</v>
      </c>
      <c r="C1284">
        <v>42019483</v>
      </c>
      <c r="D1284">
        <f>Table2[[#This Row],[gross]]-Table2[[#This Row],[budget]]</f>
        <v>6019483</v>
      </c>
    </row>
    <row r="1285" spans="1:4" x14ac:dyDescent="0.45">
      <c r="A1285" t="s">
        <v>2372</v>
      </c>
      <c r="B1285">
        <v>34000000</v>
      </c>
      <c r="C1285">
        <v>23360779</v>
      </c>
      <c r="D1285">
        <f>Table2[[#This Row],[gross]]-Table2[[#This Row],[budget]]</f>
        <v>-10639221</v>
      </c>
    </row>
    <row r="1286" spans="1:4" x14ac:dyDescent="0.45">
      <c r="A1286" t="s">
        <v>2373</v>
      </c>
      <c r="B1286">
        <v>36000000</v>
      </c>
      <c r="C1286">
        <v>26183197</v>
      </c>
      <c r="D1286">
        <f>Table2[[#This Row],[gross]]-Table2[[#This Row],[budget]]</f>
        <v>-9816803</v>
      </c>
    </row>
    <row r="1287" spans="1:4" x14ac:dyDescent="0.45">
      <c r="A1287" t="s">
        <v>2374</v>
      </c>
      <c r="B1287">
        <v>37000000</v>
      </c>
      <c r="C1287">
        <v>20991497</v>
      </c>
      <c r="D1287">
        <f>Table2[[#This Row],[gross]]-Table2[[#This Row],[budget]]</f>
        <v>-16008503</v>
      </c>
    </row>
    <row r="1288" spans="1:4" x14ac:dyDescent="0.45">
      <c r="A1288" t="s">
        <v>2375</v>
      </c>
      <c r="B1288">
        <v>36000000</v>
      </c>
      <c r="C1288">
        <v>13052741</v>
      </c>
      <c r="D1288">
        <f>Table2[[#This Row],[gross]]-Table2[[#This Row],[budget]]</f>
        <v>-22947259</v>
      </c>
    </row>
    <row r="1289" spans="1:4" x14ac:dyDescent="0.45">
      <c r="A1289" t="s">
        <v>2377</v>
      </c>
      <c r="B1289">
        <v>36000000</v>
      </c>
      <c r="C1289">
        <v>14378353</v>
      </c>
      <c r="D1289">
        <f>Table2[[#This Row],[gross]]-Table2[[#This Row],[budget]]</f>
        <v>-21621647</v>
      </c>
    </row>
    <row r="1290" spans="1:4" x14ac:dyDescent="0.45">
      <c r="A1290" t="s">
        <v>2378</v>
      </c>
      <c r="B1290">
        <v>37000000</v>
      </c>
      <c r="C1290">
        <v>33037754</v>
      </c>
      <c r="D1290">
        <f>Table2[[#This Row],[gross]]-Table2[[#This Row],[budget]]</f>
        <v>-3962246</v>
      </c>
    </row>
    <row r="1291" spans="1:4" x14ac:dyDescent="0.45">
      <c r="A1291" t="s">
        <v>2379</v>
      </c>
      <c r="B1291">
        <v>36000000</v>
      </c>
      <c r="C1291">
        <v>12339633</v>
      </c>
      <c r="D1291">
        <f>Table2[[#This Row],[gross]]-Table2[[#This Row],[budget]]</f>
        <v>-23660367</v>
      </c>
    </row>
    <row r="1292" spans="1:4" x14ac:dyDescent="0.45">
      <c r="A1292" t="s">
        <v>2381</v>
      </c>
      <c r="B1292">
        <v>36000000</v>
      </c>
      <c r="C1292">
        <v>2954405</v>
      </c>
      <c r="D1292">
        <f>Table2[[#This Row],[gross]]-Table2[[#This Row],[budget]]</f>
        <v>-33045595</v>
      </c>
    </row>
    <row r="1293" spans="1:4" x14ac:dyDescent="0.45">
      <c r="A1293" t="s">
        <v>2382</v>
      </c>
      <c r="B1293">
        <v>37000000</v>
      </c>
      <c r="C1293">
        <v>30105968</v>
      </c>
      <c r="D1293">
        <f>Table2[[#This Row],[gross]]-Table2[[#This Row],[budget]]</f>
        <v>-6894032</v>
      </c>
    </row>
    <row r="1294" spans="1:4" x14ac:dyDescent="0.45">
      <c r="A1294" t="s">
        <v>2384</v>
      </c>
      <c r="B1294">
        <v>35200000</v>
      </c>
      <c r="C1294">
        <v>37788228</v>
      </c>
      <c r="D1294">
        <f>Table2[[#This Row],[gross]]-Table2[[#This Row],[budget]]</f>
        <v>2588228</v>
      </c>
    </row>
    <row r="1295" spans="1:4" x14ac:dyDescent="0.45">
      <c r="A1295" t="s">
        <v>2385</v>
      </c>
      <c r="B1295">
        <v>35000000</v>
      </c>
      <c r="C1295">
        <v>277313371</v>
      </c>
      <c r="D1295">
        <f>Table2[[#This Row],[gross]]-Table2[[#This Row],[budget]]</f>
        <v>242313371</v>
      </c>
    </row>
    <row r="1296" spans="1:4" x14ac:dyDescent="0.45">
      <c r="A1296" t="s">
        <v>2388</v>
      </c>
      <c r="B1296">
        <v>36000000</v>
      </c>
      <c r="C1296">
        <v>2126511</v>
      </c>
      <c r="D1296">
        <f>Table2[[#This Row],[gross]]-Table2[[#This Row],[budget]]</f>
        <v>-33873489</v>
      </c>
    </row>
    <row r="1297" spans="1:4" x14ac:dyDescent="0.45">
      <c r="A1297" t="s">
        <v>2390</v>
      </c>
      <c r="B1297">
        <v>33000000</v>
      </c>
      <c r="C1297">
        <v>205399422</v>
      </c>
      <c r="D1297">
        <f>Table2[[#This Row],[gross]]-Table2[[#This Row],[budget]]</f>
        <v>172399422</v>
      </c>
    </row>
    <row r="1298" spans="1:4" x14ac:dyDescent="0.45">
      <c r="A1298" t="s">
        <v>2391</v>
      </c>
      <c r="B1298">
        <v>35000000</v>
      </c>
      <c r="C1298">
        <v>251188924</v>
      </c>
      <c r="D1298">
        <f>Table2[[#This Row],[gross]]-Table2[[#This Row],[budget]]</f>
        <v>216188924</v>
      </c>
    </row>
    <row r="1299" spans="1:4" x14ac:dyDescent="0.45">
      <c r="A1299" t="s">
        <v>2393</v>
      </c>
      <c r="B1299">
        <v>36000000</v>
      </c>
      <c r="C1299">
        <v>1068392</v>
      </c>
      <c r="D1299">
        <f>Table2[[#This Row],[gross]]-Table2[[#This Row],[budget]]</f>
        <v>-34931608</v>
      </c>
    </row>
    <row r="1300" spans="1:4" x14ac:dyDescent="0.45">
      <c r="A1300" t="s">
        <v>2394</v>
      </c>
      <c r="B1300">
        <v>35000000</v>
      </c>
      <c r="C1300">
        <v>144731527</v>
      </c>
      <c r="D1300">
        <f>Table2[[#This Row],[gross]]-Table2[[#This Row],[budget]]</f>
        <v>109731527</v>
      </c>
    </row>
    <row r="1301" spans="1:4" x14ac:dyDescent="0.45">
      <c r="A1301" t="s">
        <v>2395</v>
      </c>
      <c r="B1301">
        <v>29000000</v>
      </c>
      <c r="C1301">
        <v>255950375</v>
      </c>
      <c r="D1301">
        <f>Table2[[#This Row],[gross]]-Table2[[#This Row],[budget]]</f>
        <v>226950375</v>
      </c>
    </row>
    <row r="1302" spans="1:4" x14ac:dyDescent="0.45">
      <c r="A1302" t="s">
        <v>2396</v>
      </c>
      <c r="B1302">
        <v>35000000</v>
      </c>
      <c r="C1302">
        <v>112692062</v>
      </c>
      <c r="D1302">
        <f>Table2[[#This Row],[gross]]-Table2[[#This Row],[budget]]</f>
        <v>77692062</v>
      </c>
    </row>
    <row r="1303" spans="1:4" x14ac:dyDescent="0.45">
      <c r="A1303" t="s">
        <v>2397</v>
      </c>
      <c r="B1303">
        <v>35000000</v>
      </c>
      <c r="C1303">
        <v>117528646</v>
      </c>
      <c r="D1303">
        <f>Table2[[#This Row],[gross]]-Table2[[#This Row],[budget]]</f>
        <v>82528646</v>
      </c>
    </row>
    <row r="1304" spans="1:4" x14ac:dyDescent="0.45">
      <c r="A1304" t="s">
        <v>2398</v>
      </c>
      <c r="B1304">
        <v>38000000</v>
      </c>
      <c r="C1304">
        <v>171031347</v>
      </c>
      <c r="D1304">
        <f>Table2[[#This Row],[gross]]-Table2[[#This Row],[budget]]</f>
        <v>133031347</v>
      </c>
    </row>
    <row r="1305" spans="1:4" x14ac:dyDescent="0.45">
      <c r="A1305" t="s">
        <v>2399</v>
      </c>
      <c r="B1305">
        <v>35000000</v>
      </c>
      <c r="C1305">
        <v>124732962</v>
      </c>
      <c r="D1305">
        <f>Table2[[#This Row],[gross]]-Table2[[#This Row],[budget]]</f>
        <v>89732962</v>
      </c>
    </row>
    <row r="1306" spans="1:4" x14ac:dyDescent="0.45">
      <c r="A1306" t="s">
        <v>2401</v>
      </c>
      <c r="B1306">
        <v>35000000</v>
      </c>
      <c r="C1306">
        <v>82300000</v>
      </c>
      <c r="D1306">
        <f>Table2[[#This Row],[gross]]-Table2[[#This Row],[budget]]</f>
        <v>47300000</v>
      </c>
    </row>
    <row r="1307" spans="1:4" x14ac:dyDescent="0.45">
      <c r="A1307" t="s">
        <v>2402</v>
      </c>
      <c r="B1307">
        <v>35000000</v>
      </c>
      <c r="C1307">
        <v>134455175</v>
      </c>
      <c r="D1307">
        <f>Table2[[#This Row],[gross]]-Table2[[#This Row],[budget]]</f>
        <v>99455175</v>
      </c>
    </row>
    <row r="1308" spans="1:4" x14ac:dyDescent="0.45">
      <c r="A1308" t="s">
        <v>2403</v>
      </c>
      <c r="B1308">
        <v>35000000</v>
      </c>
      <c r="C1308">
        <v>79100000</v>
      </c>
      <c r="D1308">
        <f>Table2[[#This Row],[gross]]-Table2[[#This Row],[budget]]</f>
        <v>44100000</v>
      </c>
    </row>
    <row r="1309" spans="1:4" x14ac:dyDescent="0.45">
      <c r="A1309" t="s">
        <v>2404</v>
      </c>
      <c r="B1309">
        <v>35000000</v>
      </c>
      <c r="C1309">
        <v>81159365</v>
      </c>
      <c r="D1309">
        <f>Table2[[#This Row],[gross]]-Table2[[#This Row],[budget]]</f>
        <v>46159365</v>
      </c>
    </row>
    <row r="1310" spans="1:4" x14ac:dyDescent="0.45">
      <c r="A1310" t="s">
        <v>2405</v>
      </c>
      <c r="B1310">
        <v>35000000</v>
      </c>
      <c r="C1310">
        <v>110008260</v>
      </c>
      <c r="D1310">
        <f>Table2[[#This Row],[gross]]-Table2[[#This Row],[budget]]</f>
        <v>75008260</v>
      </c>
    </row>
    <row r="1311" spans="1:4" x14ac:dyDescent="0.45">
      <c r="A1311" t="s">
        <v>2407</v>
      </c>
      <c r="B1311">
        <v>35000000</v>
      </c>
      <c r="C1311">
        <v>67962333</v>
      </c>
      <c r="D1311">
        <f>Table2[[#This Row],[gross]]-Table2[[#This Row],[budget]]</f>
        <v>32962333</v>
      </c>
    </row>
    <row r="1312" spans="1:4" x14ac:dyDescent="0.45">
      <c r="A1312" t="s">
        <v>2408</v>
      </c>
      <c r="B1312">
        <v>27000000</v>
      </c>
      <c r="C1312">
        <v>78651430</v>
      </c>
      <c r="D1312">
        <f>Table2[[#This Row],[gross]]-Table2[[#This Row],[budget]]</f>
        <v>51651430</v>
      </c>
    </row>
    <row r="1313" spans="1:4" x14ac:dyDescent="0.45">
      <c r="A1313" t="s">
        <v>2409</v>
      </c>
      <c r="B1313">
        <v>35000000</v>
      </c>
      <c r="C1313">
        <v>64604977</v>
      </c>
      <c r="D1313">
        <f>Table2[[#This Row],[gross]]-Table2[[#This Row],[budget]]</f>
        <v>29604977</v>
      </c>
    </row>
    <row r="1314" spans="1:4" x14ac:dyDescent="0.45">
      <c r="A1314" t="s">
        <v>2411</v>
      </c>
      <c r="B1314">
        <v>35000000</v>
      </c>
      <c r="C1314">
        <v>63939454</v>
      </c>
      <c r="D1314">
        <f>Table2[[#This Row],[gross]]-Table2[[#This Row],[budget]]</f>
        <v>28939454</v>
      </c>
    </row>
    <row r="1315" spans="1:4" x14ac:dyDescent="0.45">
      <c r="A1315" t="s">
        <v>2412</v>
      </c>
      <c r="B1315">
        <v>35000000</v>
      </c>
      <c r="C1315">
        <v>63826569</v>
      </c>
      <c r="D1315">
        <f>Table2[[#This Row],[gross]]-Table2[[#This Row],[budget]]</f>
        <v>28826569</v>
      </c>
    </row>
    <row r="1316" spans="1:4" x14ac:dyDescent="0.45">
      <c r="A1316" t="s">
        <v>2413</v>
      </c>
      <c r="B1316">
        <v>35000000</v>
      </c>
      <c r="C1316">
        <v>60054449</v>
      </c>
      <c r="D1316">
        <f>Table2[[#This Row],[gross]]-Table2[[#This Row],[budget]]</f>
        <v>25054449</v>
      </c>
    </row>
    <row r="1317" spans="1:4" x14ac:dyDescent="0.45">
      <c r="A1317" t="s">
        <v>2414</v>
      </c>
      <c r="B1317">
        <v>1800000</v>
      </c>
      <c r="C1317">
        <v>26505000</v>
      </c>
      <c r="D1317">
        <f>Table2[[#This Row],[gross]]-Table2[[#This Row],[budget]]</f>
        <v>24705000</v>
      </c>
    </row>
    <row r="1318" spans="1:4" x14ac:dyDescent="0.45">
      <c r="A1318" t="s">
        <v>2415</v>
      </c>
      <c r="B1318">
        <v>33000000</v>
      </c>
      <c r="C1318">
        <v>61280963</v>
      </c>
      <c r="D1318">
        <f>Table2[[#This Row],[gross]]-Table2[[#This Row],[budget]]</f>
        <v>28280963</v>
      </c>
    </row>
    <row r="1319" spans="1:4" x14ac:dyDescent="0.45">
      <c r="A1319" t="s">
        <v>2416</v>
      </c>
      <c r="B1319">
        <v>35000000</v>
      </c>
      <c r="C1319">
        <v>56876365</v>
      </c>
      <c r="D1319">
        <f>Table2[[#This Row],[gross]]-Table2[[#This Row],[budget]]</f>
        <v>21876365</v>
      </c>
    </row>
    <row r="1320" spans="1:4" x14ac:dyDescent="0.45">
      <c r="A1320" t="s">
        <v>2418</v>
      </c>
      <c r="B1320">
        <v>35000000</v>
      </c>
      <c r="C1320">
        <v>59699513</v>
      </c>
      <c r="D1320">
        <f>Table2[[#This Row],[gross]]-Table2[[#This Row],[budget]]</f>
        <v>24699513</v>
      </c>
    </row>
    <row r="1321" spans="1:4" x14ac:dyDescent="0.45">
      <c r="A1321" t="s">
        <v>2420</v>
      </c>
      <c r="B1321">
        <v>34000000</v>
      </c>
      <c r="C1321">
        <v>54132596</v>
      </c>
      <c r="D1321">
        <f>Table2[[#This Row],[gross]]-Table2[[#This Row],[budget]]</f>
        <v>20132596</v>
      </c>
    </row>
    <row r="1322" spans="1:4" x14ac:dyDescent="0.45">
      <c r="A1322" t="s">
        <v>2422</v>
      </c>
      <c r="B1322">
        <v>35000000</v>
      </c>
      <c r="C1322">
        <v>52277485</v>
      </c>
      <c r="D1322">
        <f>Table2[[#This Row],[gross]]-Table2[[#This Row],[budget]]</f>
        <v>17277485</v>
      </c>
    </row>
    <row r="1323" spans="1:4" x14ac:dyDescent="0.45">
      <c r="A1323" t="s">
        <v>2423</v>
      </c>
      <c r="B1323">
        <v>35000000</v>
      </c>
      <c r="C1323">
        <v>55802754</v>
      </c>
      <c r="D1323">
        <f>Table2[[#This Row],[gross]]-Table2[[#This Row],[budget]]</f>
        <v>20802754</v>
      </c>
    </row>
    <row r="1324" spans="1:4" x14ac:dyDescent="0.45">
      <c r="A1324" t="s">
        <v>2424</v>
      </c>
      <c r="B1324">
        <v>35000000</v>
      </c>
      <c r="C1324">
        <v>55291815</v>
      </c>
      <c r="D1324">
        <f>Table2[[#This Row],[gross]]-Table2[[#This Row],[budget]]</f>
        <v>20291815</v>
      </c>
    </row>
    <row r="1325" spans="1:4" x14ac:dyDescent="0.45">
      <c r="A1325" t="s">
        <v>2426</v>
      </c>
      <c r="B1325">
        <v>35000000</v>
      </c>
      <c r="C1325">
        <v>83299761</v>
      </c>
      <c r="D1325">
        <f>Table2[[#This Row],[gross]]-Table2[[#This Row],[budget]]</f>
        <v>48299761</v>
      </c>
    </row>
    <row r="1326" spans="1:4" x14ac:dyDescent="0.45">
      <c r="A1326" t="s">
        <v>2427</v>
      </c>
      <c r="B1326">
        <v>33000000</v>
      </c>
      <c r="C1326">
        <v>48169908</v>
      </c>
      <c r="D1326">
        <f>Table2[[#This Row],[gross]]-Table2[[#This Row],[budget]]</f>
        <v>15169908</v>
      </c>
    </row>
    <row r="1327" spans="1:4" x14ac:dyDescent="0.45">
      <c r="A1327" t="s">
        <v>2428</v>
      </c>
      <c r="B1327">
        <v>35000000</v>
      </c>
      <c r="C1327">
        <v>67523385</v>
      </c>
      <c r="D1327">
        <f>Table2[[#This Row],[gross]]-Table2[[#This Row],[budget]]</f>
        <v>32523385</v>
      </c>
    </row>
    <row r="1328" spans="1:4" x14ac:dyDescent="0.45">
      <c r="A1328" t="s">
        <v>2429</v>
      </c>
      <c r="B1328">
        <v>35000000</v>
      </c>
      <c r="C1328">
        <v>49474048</v>
      </c>
      <c r="D1328">
        <f>Table2[[#This Row],[gross]]-Table2[[#This Row],[budget]]</f>
        <v>14474048</v>
      </c>
    </row>
    <row r="1329" spans="1:4" x14ac:dyDescent="0.45">
      <c r="A1329" t="s">
        <v>2431</v>
      </c>
      <c r="B1329">
        <v>35000000</v>
      </c>
      <c r="C1329">
        <v>45802315</v>
      </c>
      <c r="D1329">
        <f>Table2[[#This Row],[gross]]-Table2[[#This Row],[budget]]</f>
        <v>10802315</v>
      </c>
    </row>
    <row r="1330" spans="1:4" x14ac:dyDescent="0.45">
      <c r="A1330" t="s">
        <v>2432</v>
      </c>
      <c r="B1330">
        <v>35000000</v>
      </c>
      <c r="C1330">
        <v>43792641</v>
      </c>
      <c r="D1330">
        <f>Table2[[#This Row],[gross]]-Table2[[#This Row],[budget]]</f>
        <v>8792641</v>
      </c>
    </row>
    <row r="1331" spans="1:4" x14ac:dyDescent="0.45">
      <c r="A1331" t="s">
        <v>2433</v>
      </c>
      <c r="B1331">
        <v>33000000</v>
      </c>
      <c r="C1331">
        <v>57651794</v>
      </c>
      <c r="D1331">
        <f>Table2[[#This Row],[gross]]-Table2[[#This Row],[budget]]</f>
        <v>24651794</v>
      </c>
    </row>
    <row r="1332" spans="1:4" x14ac:dyDescent="0.45">
      <c r="A1332" t="s">
        <v>2435</v>
      </c>
      <c r="B1332">
        <v>30000000</v>
      </c>
      <c r="C1332">
        <v>43894863</v>
      </c>
      <c r="D1332">
        <f>Table2[[#This Row],[gross]]-Table2[[#This Row],[budget]]</f>
        <v>13894863</v>
      </c>
    </row>
    <row r="1333" spans="1:4" x14ac:dyDescent="0.45">
      <c r="A1333" t="s">
        <v>2436</v>
      </c>
      <c r="B1333">
        <v>35000000</v>
      </c>
      <c r="C1333">
        <v>41954997</v>
      </c>
      <c r="D1333">
        <f>Table2[[#This Row],[gross]]-Table2[[#This Row],[budget]]</f>
        <v>6954997</v>
      </c>
    </row>
    <row r="1334" spans="1:4" x14ac:dyDescent="0.45">
      <c r="A1334" t="s">
        <v>2437</v>
      </c>
      <c r="B1334">
        <v>33000000</v>
      </c>
      <c r="C1334">
        <v>39532308</v>
      </c>
      <c r="D1334">
        <f>Table2[[#This Row],[gross]]-Table2[[#This Row],[budget]]</f>
        <v>6532308</v>
      </c>
    </row>
    <row r="1335" spans="1:4" x14ac:dyDescent="0.45">
      <c r="A1335" t="s">
        <v>2440</v>
      </c>
      <c r="B1335">
        <v>10700000</v>
      </c>
      <c r="C1335">
        <v>76600000</v>
      </c>
      <c r="D1335">
        <f>Table2[[#This Row],[gross]]-Table2[[#This Row],[budget]]</f>
        <v>65900000</v>
      </c>
    </row>
    <row r="1336" spans="1:4" x14ac:dyDescent="0.45">
      <c r="A1336" t="s">
        <v>2441</v>
      </c>
      <c r="B1336">
        <v>35000000</v>
      </c>
      <c r="C1336">
        <v>39692139</v>
      </c>
      <c r="D1336">
        <f>Table2[[#This Row],[gross]]-Table2[[#This Row],[budget]]</f>
        <v>4692139</v>
      </c>
    </row>
    <row r="1337" spans="1:4" x14ac:dyDescent="0.45">
      <c r="A1337" t="s">
        <v>2442</v>
      </c>
      <c r="B1337">
        <v>35000000</v>
      </c>
      <c r="C1337">
        <v>40687294</v>
      </c>
      <c r="D1337">
        <f>Table2[[#This Row],[gross]]-Table2[[#This Row],[budget]]</f>
        <v>5687294</v>
      </c>
    </row>
    <row r="1338" spans="1:4" x14ac:dyDescent="0.45">
      <c r="A1338" t="s">
        <v>2443</v>
      </c>
      <c r="B1338">
        <v>40000000</v>
      </c>
      <c r="C1338">
        <v>37553932</v>
      </c>
      <c r="D1338">
        <f>Table2[[#This Row],[gross]]-Table2[[#This Row],[budget]]</f>
        <v>-2446068</v>
      </c>
    </row>
    <row r="1339" spans="1:4" x14ac:dyDescent="0.45">
      <c r="A1339" t="s">
        <v>2445</v>
      </c>
      <c r="B1339">
        <v>35000000</v>
      </c>
      <c r="C1339">
        <v>37481242</v>
      </c>
      <c r="D1339">
        <f>Table2[[#This Row],[gross]]-Table2[[#This Row],[budget]]</f>
        <v>2481242</v>
      </c>
    </row>
    <row r="1340" spans="1:4" x14ac:dyDescent="0.45">
      <c r="A1340" t="s">
        <v>2447</v>
      </c>
      <c r="B1340">
        <v>35000000</v>
      </c>
      <c r="C1340">
        <v>39026186</v>
      </c>
      <c r="D1340">
        <f>Table2[[#This Row],[gross]]-Table2[[#This Row],[budget]]</f>
        <v>4026186</v>
      </c>
    </row>
    <row r="1341" spans="1:4" x14ac:dyDescent="0.45">
      <c r="A1341" t="s">
        <v>2449</v>
      </c>
      <c r="B1341">
        <v>50000000</v>
      </c>
      <c r="C1341">
        <v>33422806</v>
      </c>
      <c r="D1341">
        <f>Table2[[#This Row],[gross]]-Table2[[#This Row],[budget]]</f>
        <v>-16577194</v>
      </c>
    </row>
    <row r="1342" spans="1:4" x14ac:dyDescent="0.45">
      <c r="A1342" t="s">
        <v>2452</v>
      </c>
      <c r="B1342">
        <v>35000000</v>
      </c>
      <c r="C1342">
        <v>32519322</v>
      </c>
      <c r="D1342">
        <f>Table2[[#This Row],[gross]]-Table2[[#This Row],[budget]]</f>
        <v>-2480678</v>
      </c>
    </row>
    <row r="1343" spans="1:4" x14ac:dyDescent="0.45">
      <c r="A1343" t="s">
        <v>2453</v>
      </c>
      <c r="B1343">
        <v>30000000</v>
      </c>
      <c r="C1343">
        <v>37617947</v>
      </c>
      <c r="D1343">
        <f>Table2[[#This Row],[gross]]-Table2[[#This Row],[budget]]</f>
        <v>7617947</v>
      </c>
    </row>
    <row r="1344" spans="1:4" x14ac:dyDescent="0.45">
      <c r="A1344" t="s">
        <v>2454</v>
      </c>
      <c r="B1344">
        <v>30000000</v>
      </c>
      <c r="C1344">
        <v>32048809</v>
      </c>
      <c r="D1344">
        <f>Table2[[#This Row],[gross]]-Table2[[#This Row],[budget]]</f>
        <v>2048809</v>
      </c>
    </row>
    <row r="1345" spans="1:4" x14ac:dyDescent="0.45">
      <c r="A1345" t="s">
        <v>2455</v>
      </c>
      <c r="B1345">
        <v>27000000</v>
      </c>
      <c r="C1345">
        <v>33987757</v>
      </c>
      <c r="D1345">
        <f>Table2[[#This Row],[gross]]-Table2[[#This Row],[budget]]</f>
        <v>6987757</v>
      </c>
    </row>
    <row r="1346" spans="1:4" x14ac:dyDescent="0.45">
      <c r="A1346" t="s">
        <v>2456</v>
      </c>
      <c r="B1346">
        <v>35000000</v>
      </c>
      <c r="C1346">
        <v>37304950</v>
      </c>
      <c r="D1346">
        <f>Table2[[#This Row],[gross]]-Table2[[#This Row],[budget]]</f>
        <v>2304950</v>
      </c>
    </row>
    <row r="1347" spans="1:4" x14ac:dyDescent="0.45">
      <c r="A1347" t="s">
        <v>2458</v>
      </c>
      <c r="B1347">
        <v>35000000</v>
      </c>
      <c r="C1347">
        <v>30691439</v>
      </c>
      <c r="D1347">
        <f>Table2[[#This Row],[gross]]-Table2[[#This Row],[budget]]</f>
        <v>-4308561</v>
      </c>
    </row>
    <row r="1348" spans="1:4" x14ac:dyDescent="0.45">
      <c r="A1348" t="s">
        <v>2460</v>
      </c>
      <c r="B1348">
        <v>35000000</v>
      </c>
      <c r="C1348">
        <v>30307804</v>
      </c>
      <c r="D1348">
        <f>Table2[[#This Row],[gross]]-Table2[[#This Row],[budget]]</f>
        <v>-4692196</v>
      </c>
    </row>
    <row r="1349" spans="1:4" x14ac:dyDescent="0.45">
      <c r="A1349" t="s">
        <v>2461</v>
      </c>
      <c r="B1349">
        <v>35000000</v>
      </c>
      <c r="C1349">
        <v>30669413</v>
      </c>
      <c r="D1349">
        <f>Table2[[#This Row],[gross]]-Table2[[#This Row],[budget]]</f>
        <v>-4330587</v>
      </c>
    </row>
    <row r="1350" spans="1:4" x14ac:dyDescent="0.45">
      <c r="A1350" t="s">
        <v>2462</v>
      </c>
      <c r="B1350">
        <v>35000000</v>
      </c>
      <c r="C1350">
        <v>28687835</v>
      </c>
      <c r="D1350">
        <f>Table2[[#This Row],[gross]]-Table2[[#This Row],[budget]]</f>
        <v>-6312165</v>
      </c>
    </row>
    <row r="1351" spans="1:4" x14ac:dyDescent="0.45">
      <c r="A1351" t="s">
        <v>2465</v>
      </c>
      <c r="B1351">
        <v>35000000</v>
      </c>
      <c r="C1351">
        <v>26494611</v>
      </c>
      <c r="D1351">
        <f>Table2[[#This Row],[gross]]-Table2[[#This Row],[budget]]</f>
        <v>-8505389</v>
      </c>
    </row>
    <row r="1352" spans="1:4" x14ac:dyDescent="0.45">
      <c r="A1352" t="s">
        <v>2466</v>
      </c>
      <c r="B1352">
        <v>35000000</v>
      </c>
      <c r="C1352">
        <v>25266129</v>
      </c>
      <c r="D1352">
        <f>Table2[[#This Row],[gross]]-Table2[[#This Row],[budget]]</f>
        <v>-9733871</v>
      </c>
    </row>
    <row r="1353" spans="1:4" x14ac:dyDescent="0.45">
      <c r="A1353" t="s">
        <v>2467</v>
      </c>
      <c r="B1353">
        <v>35000000</v>
      </c>
      <c r="C1353">
        <v>25863915</v>
      </c>
      <c r="D1353">
        <f>Table2[[#This Row],[gross]]-Table2[[#This Row],[budget]]</f>
        <v>-9136085</v>
      </c>
    </row>
    <row r="1354" spans="1:4" x14ac:dyDescent="0.45">
      <c r="A1354" t="s">
        <v>2468</v>
      </c>
      <c r="B1354">
        <v>30000000</v>
      </c>
      <c r="C1354">
        <v>25078937</v>
      </c>
      <c r="D1354">
        <f>Table2[[#This Row],[gross]]-Table2[[#This Row],[budget]]</f>
        <v>-4921063</v>
      </c>
    </row>
    <row r="1355" spans="1:4" x14ac:dyDescent="0.45">
      <c r="A1355" t="s">
        <v>2470</v>
      </c>
      <c r="B1355">
        <v>35000000</v>
      </c>
      <c r="C1355">
        <v>28995450</v>
      </c>
      <c r="D1355">
        <f>Table2[[#This Row],[gross]]-Table2[[#This Row],[budget]]</f>
        <v>-6004550</v>
      </c>
    </row>
    <row r="1356" spans="1:4" x14ac:dyDescent="0.45">
      <c r="A1356" t="s">
        <v>2472</v>
      </c>
      <c r="B1356">
        <v>35000000</v>
      </c>
      <c r="C1356">
        <v>24276500</v>
      </c>
      <c r="D1356">
        <f>Table2[[#This Row],[gross]]-Table2[[#This Row],[budget]]</f>
        <v>-10723500</v>
      </c>
    </row>
    <row r="1357" spans="1:4" x14ac:dyDescent="0.45">
      <c r="A1357" t="s">
        <v>2474</v>
      </c>
      <c r="B1357">
        <v>30000000</v>
      </c>
      <c r="C1357">
        <v>20981633</v>
      </c>
      <c r="D1357">
        <f>Table2[[#This Row],[gross]]-Table2[[#This Row],[budget]]</f>
        <v>-9018367</v>
      </c>
    </row>
    <row r="1358" spans="1:4" x14ac:dyDescent="0.45">
      <c r="A1358" t="s">
        <v>2476</v>
      </c>
      <c r="B1358">
        <v>35000000</v>
      </c>
      <c r="C1358">
        <v>22913677</v>
      </c>
      <c r="D1358">
        <f>Table2[[#This Row],[gross]]-Table2[[#This Row],[budget]]</f>
        <v>-12086323</v>
      </c>
    </row>
    <row r="1359" spans="1:4" x14ac:dyDescent="0.45">
      <c r="A1359" t="s">
        <v>2478</v>
      </c>
      <c r="B1359">
        <v>35000000</v>
      </c>
      <c r="C1359">
        <v>34531832</v>
      </c>
      <c r="D1359">
        <f>Table2[[#This Row],[gross]]-Table2[[#This Row],[budget]]</f>
        <v>-468168</v>
      </c>
    </row>
    <row r="1360" spans="1:4" x14ac:dyDescent="0.45">
      <c r="A1360" t="s">
        <v>2479</v>
      </c>
      <c r="B1360">
        <v>35000000</v>
      </c>
      <c r="C1360">
        <v>28064226</v>
      </c>
      <c r="D1360">
        <f>Table2[[#This Row],[gross]]-Table2[[#This Row],[budget]]</f>
        <v>-6935774</v>
      </c>
    </row>
    <row r="1361" spans="1:4" x14ac:dyDescent="0.45">
      <c r="A1361" t="s">
        <v>2482</v>
      </c>
      <c r="B1361">
        <v>35000000</v>
      </c>
      <c r="C1361">
        <v>19447478</v>
      </c>
      <c r="D1361">
        <f>Table2[[#This Row],[gross]]-Table2[[#This Row],[budget]]</f>
        <v>-15552522</v>
      </c>
    </row>
    <row r="1362" spans="1:4" x14ac:dyDescent="0.45">
      <c r="A1362" t="s">
        <v>2483</v>
      </c>
      <c r="B1362">
        <v>55000000</v>
      </c>
      <c r="C1362">
        <v>19389454</v>
      </c>
      <c r="D1362">
        <f>Table2[[#This Row],[gross]]-Table2[[#This Row],[budget]]</f>
        <v>-35610546</v>
      </c>
    </row>
    <row r="1363" spans="1:4" x14ac:dyDescent="0.45">
      <c r="A1363" t="s">
        <v>2486</v>
      </c>
      <c r="B1363">
        <v>35000000</v>
      </c>
      <c r="C1363">
        <v>25871834</v>
      </c>
      <c r="D1363">
        <f>Table2[[#This Row],[gross]]-Table2[[#This Row],[budget]]</f>
        <v>-9128166</v>
      </c>
    </row>
    <row r="1364" spans="1:4" x14ac:dyDescent="0.45">
      <c r="A1364" t="s">
        <v>2488</v>
      </c>
      <c r="B1364">
        <v>35000000</v>
      </c>
      <c r="C1364">
        <v>19692608</v>
      </c>
      <c r="D1364">
        <f>Table2[[#This Row],[gross]]-Table2[[#This Row],[budget]]</f>
        <v>-15307392</v>
      </c>
    </row>
    <row r="1365" spans="1:4" x14ac:dyDescent="0.45">
      <c r="A1365" t="s">
        <v>2490</v>
      </c>
      <c r="B1365">
        <v>35000000</v>
      </c>
      <c r="C1365">
        <v>19294901</v>
      </c>
      <c r="D1365">
        <f>Table2[[#This Row],[gross]]-Table2[[#This Row],[budget]]</f>
        <v>-15705099</v>
      </c>
    </row>
    <row r="1366" spans="1:4" x14ac:dyDescent="0.45">
      <c r="A1366" t="s">
        <v>2491</v>
      </c>
      <c r="B1366">
        <v>35000000</v>
      </c>
      <c r="C1366">
        <v>20275446</v>
      </c>
      <c r="D1366">
        <f>Table2[[#This Row],[gross]]-Table2[[#This Row],[budget]]</f>
        <v>-14724554</v>
      </c>
    </row>
    <row r="1367" spans="1:4" x14ac:dyDescent="0.45">
      <c r="A1367" t="s">
        <v>2492</v>
      </c>
      <c r="B1367">
        <v>35000000</v>
      </c>
      <c r="C1367">
        <v>34507079</v>
      </c>
      <c r="D1367">
        <f>Table2[[#This Row],[gross]]-Table2[[#This Row],[budget]]</f>
        <v>-492921</v>
      </c>
    </row>
    <row r="1368" spans="1:4" x14ac:dyDescent="0.45">
      <c r="A1368" t="s">
        <v>2493</v>
      </c>
      <c r="B1368">
        <v>35000000</v>
      </c>
      <c r="C1368">
        <v>18306166</v>
      </c>
      <c r="D1368">
        <f>Table2[[#This Row],[gross]]-Table2[[#This Row],[budget]]</f>
        <v>-16693834</v>
      </c>
    </row>
    <row r="1369" spans="1:4" x14ac:dyDescent="0.45">
      <c r="A1369" t="s">
        <v>2494</v>
      </c>
      <c r="B1369">
        <v>35000000</v>
      </c>
      <c r="C1369">
        <v>17609982</v>
      </c>
      <c r="D1369">
        <f>Table2[[#This Row],[gross]]-Table2[[#This Row],[budget]]</f>
        <v>-17390018</v>
      </c>
    </row>
    <row r="1370" spans="1:4" x14ac:dyDescent="0.45">
      <c r="A1370" t="s">
        <v>2495</v>
      </c>
      <c r="B1370">
        <v>31000000</v>
      </c>
      <c r="C1370">
        <v>16831505</v>
      </c>
      <c r="D1370">
        <f>Table2[[#This Row],[gross]]-Table2[[#This Row],[budget]]</f>
        <v>-14168495</v>
      </c>
    </row>
    <row r="1371" spans="1:4" x14ac:dyDescent="0.45">
      <c r="A1371" t="s">
        <v>2497</v>
      </c>
      <c r="B1371">
        <v>35000000</v>
      </c>
      <c r="C1371">
        <v>14998070</v>
      </c>
      <c r="D1371">
        <f>Table2[[#This Row],[gross]]-Table2[[#This Row],[budget]]</f>
        <v>-20001930</v>
      </c>
    </row>
    <row r="1372" spans="1:4" x14ac:dyDescent="0.45">
      <c r="A1372" t="s">
        <v>2498</v>
      </c>
      <c r="B1372">
        <v>35000000</v>
      </c>
      <c r="C1372">
        <v>14587732</v>
      </c>
      <c r="D1372">
        <f>Table2[[#This Row],[gross]]-Table2[[#This Row],[budget]]</f>
        <v>-20412268</v>
      </c>
    </row>
    <row r="1373" spans="1:4" x14ac:dyDescent="0.45">
      <c r="A1373" t="s">
        <v>2499</v>
      </c>
      <c r="B1373">
        <v>35000000</v>
      </c>
      <c r="C1373">
        <v>18317151</v>
      </c>
      <c r="D1373">
        <f>Table2[[#This Row],[gross]]-Table2[[#This Row],[budget]]</f>
        <v>-16682849</v>
      </c>
    </row>
    <row r="1374" spans="1:4" x14ac:dyDescent="0.45">
      <c r="A1374" t="s">
        <v>2501</v>
      </c>
      <c r="B1374">
        <v>35000000</v>
      </c>
      <c r="C1374">
        <v>11405825</v>
      </c>
      <c r="D1374">
        <f>Table2[[#This Row],[gross]]-Table2[[#This Row],[budget]]</f>
        <v>-23594175</v>
      </c>
    </row>
    <row r="1375" spans="1:4" x14ac:dyDescent="0.45">
      <c r="A1375" t="s">
        <v>2503</v>
      </c>
      <c r="B1375">
        <v>35000000</v>
      </c>
      <c r="C1375">
        <v>13264986</v>
      </c>
      <c r="D1375">
        <f>Table2[[#This Row],[gross]]-Table2[[#This Row],[budget]]</f>
        <v>-21735014</v>
      </c>
    </row>
    <row r="1376" spans="1:4" x14ac:dyDescent="0.45">
      <c r="A1376" t="s">
        <v>2505</v>
      </c>
      <c r="B1376">
        <v>35000000</v>
      </c>
      <c r="C1376">
        <v>10991381</v>
      </c>
      <c r="D1376">
        <f>Table2[[#This Row],[gross]]-Table2[[#This Row],[budget]]</f>
        <v>-24008619</v>
      </c>
    </row>
    <row r="1377" spans="1:4" x14ac:dyDescent="0.45">
      <c r="A1377" t="s">
        <v>2506</v>
      </c>
      <c r="B1377">
        <v>35000000</v>
      </c>
      <c r="C1377">
        <v>10268846</v>
      </c>
      <c r="D1377">
        <f>Table2[[#This Row],[gross]]-Table2[[#This Row],[budget]]</f>
        <v>-24731154</v>
      </c>
    </row>
    <row r="1378" spans="1:4" x14ac:dyDescent="0.45">
      <c r="A1378" t="s">
        <v>2507</v>
      </c>
      <c r="B1378">
        <v>32000000</v>
      </c>
      <c r="C1378">
        <v>13303319</v>
      </c>
      <c r="D1378">
        <f>Table2[[#This Row],[gross]]-Table2[[#This Row],[budget]]</f>
        <v>-18696681</v>
      </c>
    </row>
    <row r="1379" spans="1:4" x14ac:dyDescent="0.45">
      <c r="A1379" t="s">
        <v>2509</v>
      </c>
      <c r="B1379">
        <v>35000000</v>
      </c>
      <c r="C1379">
        <v>10076136</v>
      </c>
      <c r="D1379">
        <f>Table2[[#This Row],[gross]]-Table2[[#This Row],[budget]]</f>
        <v>-24923864</v>
      </c>
    </row>
    <row r="1380" spans="1:4" x14ac:dyDescent="0.45">
      <c r="A1380" t="s">
        <v>2510</v>
      </c>
      <c r="B1380">
        <v>35000000</v>
      </c>
      <c r="C1380">
        <v>10499968</v>
      </c>
      <c r="D1380">
        <f>Table2[[#This Row],[gross]]-Table2[[#This Row],[budget]]</f>
        <v>-24500032</v>
      </c>
    </row>
    <row r="1381" spans="1:4" x14ac:dyDescent="0.45">
      <c r="A1381" t="s">
        <v>2511</v>
      </c>
      <c r="B1381">
        <v>38000000</v>
      </c>
      <c r="C1381">
        <v>7659747</v>
      </c>
      <c r="D1381">
        <f>Table2[[#This Row],[gross]]-Table2[[#This Row],[budget]]</f>
        <v>-30340253</v>
      </c>
    </row>
    <row r="1382" spans="1:4" x14ac:dyDescent="0.45">
      <c r="A1382" t="s">
        <v>2513</v>
      </c>
      <c r="B1382">
        <v>35000000</v>
      </c>
      <c r="C1382">
        <v>7948159</v>
      </c>
      <c r="D1382">
        <f>Table2[[#This Row],[gross]]-Table2[[#This Row],[budget]]</f>
        <v>-27051841</v>
      </c>
    </row>
    <row r="1383" spans="1:4" x14ac:dyDescent="0.45">
      <c r="A1383" t="s">
        <v>2515</v>
      </c>
      <c r="B1383">
        <v>35000000</v>
      </c>
      <c r="C1383">
        <v>11631245</v>
      </c>
      <c r="D1383">
        <f>Table2[[#This Row],[gross]]-Table2[[#This Row],[budget]]</f>
        <v>-23368755</v>
      </c>
    </row>
    <row r="1384" spans="1:4" x14ac:dyDescent="0.45">
      <c r="A1384" t="s">
        <v>2517</v>
      </c>
      <c r="B1384">
        <v>35000000</v>
      </c>
      <c r="C1384">
        <v>10137502</v>
      </c>
      <c r="D1384">
        <f>Table2[[#This Row],[gross]]-Table2[[#This Row],[budget]]</f>
        <v>-24862498</v>
      </c>
    </row>
    <row r="1385" spans="1:4" x14ac:dyDescent="0.45">
      <c r="A1385" t="s">
        <v>2519</v>
      </c>
      <c r="B1385">
        <v>35000000</v>
      </c>
      <c r="C1385">
        <v>6448817</v>
      </c>
      <c r="D1385">
        <f>Table2[[#This Row],[gross]]-Table2[[#This Row],[budget]]</f>
        <v>-28551183</v>
      </c>
    </row>
    <row r="1386" spans="1:4" x14ac:dyDescent="0.45">
      <c r="A1386" t="s">
        <v>2520</v>
      </c>
      <c r="B1386">
        <v>35000000</v>
      </c>
      <c r="C1386">
        <v>7458269</v>
      </c>
      <c r="D1386">
        <f>Table2[[#This Row],[gross]]-Table2[[#This Row],[budget]]</f>
        <v>-27541731</v>
      </c>
    </row>
    <row r="1387" spans="1:4" x14ac:dyDescent="0.45">
      <c r="A1387" t="s">
        <v>2521</v>
      </c>
      <c r="B1387">
        <v>35000000</v>
      </c>
      <c r="C1387">
        <v>4651977</v>
      </c>
      <c r="D1387">
        <f>Table2[[#This Row],[gross]]-Table2[[#This Row],[budget]]</f>
        <v>-30348023</v>
      </c>
    </row>
    <row r="1388" spans="1:4" x14ac:dyDescent="0.45">
      <c r="A1388" t="s">
        <v>2522</v>
      </c>
      <c r="B1388">
        <v>35000000</v>
      </c>
      <c r="C1388">
        <v>4496583</v>
      </c>
      <c r="D1388">
        <f>Table2[[#This Row],[gross]]-Table2[[#This Row],[budget]]</f>
        <v>-30503417</v>
      </c>
    </row>
    <row r="1389" spans="1:4" x14ac:dyDescent="0.45">
      <c r="A1389" t="s">
        <v>2524</v>
      </c>
      <c r="B1389">
        <v>35000000</v>
      </c>
      <c r="C1389">
        <v>2221994</v>
      </c>
      <c r="D1389">
        <f>Table2[[#This Row],[gross]]-Table2[[#This Row],[budget]]</f>
        <v>-32778006</v>
      </c>
    </row>
    <row r="1390" spans="1:4" x14ac:dyDescent="0.45">
      <c r="A1390" t="s">
        <v>2525</v>
      </c>
      <c r="B1390">
        <v>35000000</v>
      </c>
      <c r="C1390">
        <v>6592103</v>
      </c>
      <c r="D1390">
        <f>Table2[[#This Row],[gross]]-Table2[[#This Row],[budget]]</f>
        <v>-28407897</v>
      </c>
    </row>
    <row r="1391" spans="1:4" x14ac:dyDescent="0.45">
      <c r="A1391" t="s">
        <v>2528</v>
      </c>
      <c r="B1391">
        <v>35000000</v>
      </c>
      <c r="C1391">
        <v>630779</v>
      </c>
      <c r="D1391">
        <f>Table2[[#This Row],[gross]]-Table2[[#This Row],[budget]]</f>
        <v>-34369221</v>
      </c>
    </row>
    <row r="1392" spans="1:4" x14ac:dyDescent="0.45">
      <c r="A1392" t="s">
        <v>2530</v>
      </c>
      <c r="B1392">
        <v>34000000</v>
      </c>
      <c r="C1392">
        <v>102413606</v>
      </c>
      <c r="D1392">
        <f>Table2[[#This Row],[gross]]-Table2[[#This Row],[budget]]</f>
        <v>68413606</v>
      </c>
    </row>
    <row r="1393" spans="1:4" x14ac:dyDescent="0.45">
      <c r="A1393" t="s">
        <v>2532</v>
      </c>
      <c r="B1393">
        <v>35000000</v>
      </c>
      <c r="C1393">
        <v>10214013</v>
      </c>
      <c r="D1393">
        <f>Table2[[#This Row],[gross]]-Table2[[#This Row],[budget]]</f>
        <v>-24785987</v>
      </c>
    </row>
    <row r="1394" spans="1:4" x14ac:dyDescent="0.45">
      <c r="A1394" t="s">
        <v>2533</v>
      </c>
      <c r="B1394">
        <v>30000000</v>
      </c>
      <c r="C1394">
        <v>32000000</v>
      </c>
      <c r="D1394">
        <f>Table2[[#This Row],[gross]]-Table2[[#This Row],[budget]]</f>
        <v>2000000</v>
      </c>
    </row>
    <row r="1395" spans="1:4" x14ac:dyDescent="0.45">
      <c r="A1395" t="s">
        <v>2534</v>
      </c>
      <c r="B1395">
        <v>35000000</v>
      </c>
      <c r="C1395">
        <v>10139254</v>
      </c>
      <c r="D1395">
        <f>Table2[[#This Row],[gross]]-Table2[[#This Row],[budget]]</f>
        <v>-24860746</v>
      </c>
    </row>
    <row r="1396" spans="1:4" x14ac:dyDescent="0.45">
      <c r="A1396" t="s">
        <v>2537</v>
      </c>
      <c r="B1396">
        <v>34000000</v>
      </c>
      <c r="C1396">
        <v>11227940</v>
      </c>
      <c r="D1396">
        <f>Table2[[#This Row],[gross]]-Table2[[#This Row],[budget]]</f>
        <v>-22772060</v>
      </c>
    </row>
    <row r="1397" spans="1:4" x14ac:dyDescent="0.45">
      <c r="A1397" t="s">
        <v>2538</v>
      </c>
      <c r="B1397">
        <v>35000000</v>
      </c>
      <c r="C1397">
        <v>183125</v>
      </c>
      <c r="D1397">
        <f>Table2[[#This Row],[gross]]-Table2[[#This Row],[budget]]</f>
        <v>-34816875</v>
      </c>
    </row>
    <row r="1398" spans="1:4" x14ac:dyDescent="0.45">
      <c r="A1398" t="s">
        <v>2540</v>
      </c>
      <c r="B1398">
        <v>34000000</v>
      </c>
      <c r="C1398">
        <v>15081783</v>
      </c>
      <c r="D1398">
        <f>Table2[[#This Row],[gross]]-Table2[[#This Row],[budget]]</f>
        <v>-18918217</v>
      </c>
    </row>
    <row r="1399" spans="1:4" x14ac:dyDescent="0.45">
      <c r="A1399" t="s">
        <v>2542</v>
      </c>
      <c r="B1399">
        <v>34000000</v>
      </c>
      <c r="C1399">
        <v>37432299</v>
      </c>
      <c r="D1399">
        <f>Table2[[#This Row],[gross]]-Table2[[#This Row],[budget]]</f>
        <v>3432299</v>
      </c>
    </row>
    <row r="1400" spans="1:4" x14ac:dyDescent="0.45">
      <c r="A1400" t="s">
        <v>2544</v>
      </c>
      <c r="B1400">
        <v>34000000</v>
      </c>
      <c r="C1400">
        <v>10654581</v>
      </c>
      <c r="D1400">
        <f>Table2[[#This Row],[gross]]-Table2[[#This Row],[budget]]</f>
        <v>-23345419</v>
      </c>
    </row>
    <row r="1401" spans="1:4" x14ac:dyDescent="0.45">
      <c r="A1401" t="s">
        <v>2546</v>
      </c>
      <c r="B1401">
        <v>34000000</v>
      </c>
      <c r="C1401">
        <v>6543194</v>
      </c>
      <c r="D1401">
        <f>Table2[[#This Row],[gross]]-Table2[[#This Row],[budget]]</f>
        <v>-27456806</v>
      </c>
    </row>
    <row r="1402" spans="1:4" x14ac:dyDescent="0.45">
      <c r="A1402" t="s">
        <v>2547</v>
      </c>
      <c r="B1402">
        <v>35000000</v>
      </c>
      <c r="C1402">
        <v>13101142</v>
      </c>
      <c r="D1402">
        <f>Table2[[#This Row],[gross]]-Table2[[#This Row],[budget]]</f>
        <v>-21898858</v>
      </c>
    </row>
    <row r="1403" spans="1:4" x14ac:dyDescent="0.45">
      <c r="A1403" t="s">
        <v>2548</v>
      </c>
      <c r="B1403">
        <v>35000000</v>
      </c>
      <c r="C1403">
        <v>8324748</v>
      </c>
      <c r="D1403">
        <f>Table2[[#This Row],[gross]]-Table2[[#This Row],[budget]]</f>
        <v>-26675252</v>
      </c>
    </row>
    <row r="1404" spans="1:4" x14ac:dyDescent="0.45">
      <c r="A1404" t="s">
        <v>2549</v>
      </c>
      <c r="B1404">
        <v>40000000</v>
      </c>
      <c r="C1404">
        <v>141340178</v>
      </c>
      <c r="D1404">
        <f>Table2[[#This Row],[gross]]-Table2[[#This Row],[budget]]</f>
        <v>101340178</v>
      </c>
    </row>
    <row r="1405" spans="1:4" x14ac:dyDescent="0.45">
      <c r="A1405" t="s">
        <v>2550</v>
      </c>
      <c r="B1405">
        <v>33000000</v>
      </c>
      <c r="C1405">
        <v>51758599</v>
      </c>
      <c r="D1405">
        <f>Table2[[#This Row],[gross]]-Table2[[#This Row],[budget]]</f>
        <v>18758599</v>
      </c>
    </row>
    <row r="1406" spans="1:4" x14ac:dyDescent="0.45">
      <c r="A1406" t="s">
        <v>2551</v>
      </c>
      <c r="B1406">
        <v>30000000</v>
      </c>
      <c r="C1406">
        <v>117559438</v>
      </c>
      <c r="D1406">
        <f>Table2[[#This Row],[gross]]-Table2[[#This Row],[budget]]</f>
        <v>87559438</v>
      </c>
    </row>
    <row r="1407" spans="1:4" x14ac:dyDescent="0.45">
      <c r="A1407" t="s">
        <v>2553</v>
      </c>
      <c r="B1407">
        <v>34000000</v>
      </c>
      <c r="C1407">
        <v>4091</v>
      </c>
      <c r="D1407">
        <f>Table2[[#This Row],[gross]]-Table2[[#This Row],[budget]]</f>
        <v>-33995909</v>
      </c>
    </row>
    <row r="1408" spans="1:4" x14ac:dyDescent="0.45">
      <c r="A1408" t="s">
        <v>2555</v>
      </c>
      <c r="B1408">
        <v>30000000</v>
      </c>
      <c r="C1408">
        <v>21426805</v>
      </c>
      <c r="D1408">
        <f>Table2[[#This Row],[gross]]-Table2[[#This Row],[budget]]</f>
        <v>-8573195</v>
      </c>
    </row>
    <row r="1409" spans="1:4" x14ac:dyDescent="0.45">
      <c r="A1409" t="s">
        <v>2558</v>
      </c>
      <c r="B1409">
        <v>33000000</v>
      </c>
      <c r="C1409">
        <v>35057332</v>
      </c>
      <c r="D1409">
        <f>Table2[[#This Row],[gross]]-Table2[[#This Row],[budget]]</f>
        <v>2057332</v>
      </c>
    </row>
    <row r="1410" spans="1:4" x14ac:dyDescent="0.45">
      <c r="A1410" t="s">
        <v>2560</v>
      </c>
      <c r="B1410">
        <v>33000000</v>
      </c>
      <c r="C1410">
        <v>34014398</v>
      </c>
      <c r="D1410">
        <f>Table2[[#This Row],[gross]]-Table2[[#This Row],[budget]]</f>
        <v>1014398</v>
      </c>
    </row>
    <row r="1411" spans="1:4" x14ac:dyDescent="0.45">
      <c r="A1411" t="s">
        <v>2562</v>
      </c>
      <c r="B1411">
        <v>33000000</v>
      </c>
      <c r="C1411">
        <v>28927720</v>
      </c>
      <c r="D1411">
        <f>Table2[[#This Row],[gross]]-Table2[[#This Row],[budget]]</f>
        <v>-4072280</v>
      </c>
    </row>
    <row r="1412" spans="1:4" x14ac:dyDescent="0.45">
      <c r="A1412" t="s">
        <v>2564</v>
      </c>
      <c r="B1412">
        <v>33000000</v>
      </c>
      <c r="C1412">
        <v>33682273</v>
      </c>
      <c r="D1412">
        <f>Table2[[#This Row],[gross]]-Table2[[#This Row],[budget]]</f>
        <v>682273</v>
      </c>
    </row>
    <row r="1413" spans="1:4" x14ac:dyDescent="0.45">
      <c r="A1413" t="s">
        <v>2566</v>
      </c>
      <c r="B1413">
        <v>10000000</v>
      </c>
      <c r="C1413">
        <v>4280577</v>
      </c>
      <c r="D1413">
        <f>Table2[[#This Row],[gross]]-Table2[[#This Row],[budget]]</f>
        <v>-5719423</v>
      </c>
    </row>
    <row r="1414" spans="1:4" x14ac:dyDescent="0.45">
      <c r="A1414" t="s">
        <v>2568</v>
      </c>
      <c r="B1414">
        <v>30000000</v>
      </c>
      <c r="C1414">
        <v>17120019</v>
      </c>
      <c r="D1414">
        <f>Table2[[#This Row],[gross]]-Table2[[#This Row],[budget]]</f>
        <v>-12879981</v>
      </c>
    </row>
    <row r="1415" spans="1:4" x14ac:dyDescent="0.45">
      <c r="A1415" t="s">
        <v>2569</v>
      </c>
      <c r="B1415">
        <v>38000000</v>
      </c>
      <c r="C1415">
        <v>8406264</v>
      </c>
      <c r="D1415">
        <f>Table2[[#This Row],[gross]]-Table2[[#This Row],[budget]]</f>
        <v>-29593736</v>
      </c>
    </row>
    <row r="1416" spans="1:4" x14ac:dyDescent="0.45">
      <c r="A1416" t="s">
        <v>2571</v>
      </c>
      <c r="B1416">
        <v>32500000</v>
      </c>
      <c r="C1416">
        <v>309125409</v>
      </c>
      <c r="D1416">
        <f>Table2[[#This Row],[gross]]-Table2[[#This Row],[budget]]</f>
        <v>276625409</v>
      </c>
    </row>
    <row r="1417" spans="1:4" x14ac:dyDescent="0.45">
      <c r="A1417" t="s">
        <v>2573</v>
      </c>
      <c r="B1417">
        <v>30000000</v>
      </c>
      <c r="C1417">
        <v>10955425</v>
      </c>
      <c r="D1417">
        <f>Table2[[#This Row],[gross]]-Table2[[#This Row],[budget]]</f>
        <v>-19044575</v>
      </c>
    </row>
    <row r="1418" spans="1:4" x14ac:dyDescent="0.45">
      <c r="A1418" t="s">
        <v>2574</v>
      </c>
      <c r="B1418">
        <v>32000000</v>
      </c>
      <c r="C1418">
        <v>34180954</v>
      </c>
      <c r="D1418">
        <f>Table2[[#This Row],[gross]]-Table2[[#This Row],[budget]]</f>
        <v>2180954</v>
      </c>
    </row>
    <row r="1419" spans="1:4" x14ac:dyDescent="0.45">
      <c r="A1419" t="s">
        <v>2576</v>
      </c>
      <c r="B1419">
        <v>33000000</v>
      </c>
      <c r="C1419">
        <v>173381405</v>
      </c>
      <c r="D1419">
        <f>Table2[[#This Row],[gross]]-Table2[[#This Row],[budget]]</f>
        <v>140381405</v>
      </c>
    </row>
    <row r="1420" spans="1:4" x14ac:dyDescent="0.45">
      <c r="A1420" t="s">
        <v>2577</v>
      </c>
      <c r="B1420">
        <v>32000000</v>
      </c>
      <c r="C1420">
        <v>104632573</v>
      </c>
      <c r="D1420">
        <f>Table2[[#This Row],[gross]]-Table2[[#This Row],[budget]]</f>
        <v>72632573</v>
      </c>
    </row>
    <row r="1421" spans="1:4" x14ac:dyDescent="0.45">
      <c r="A1421" t="s">
        <v>2579</v>
      </c>
      <c r="B1421">
        <v>35000000</v>
      </c>
      <c r="C1421">
        <v>81150692</v>
      </c>
      <c r="D1421">
        <f>Table2[[#This Row],[gross]]-Table2[[#This Row],[budget]]</f>
        <v>46150692</v>
      </c>
    </row>
    <row r="1422" spans="1:4" x14ac:dyDescent="0.45">
      <c r="A1422" t="s">
        <v>2581</v>
      </c>
      <c r="B1422">
        <v>32000000</v>
      </c>
      <c r="C1422">
        <v>60328558</v>
      </c>
      <c r="D1422">
        <f>Table2[[#This Row],[gross]]-Table2[[#This Row],[budget]]</f>
        <v>28328558</v>
      </c>
    </row>
    <row r="1423" spans="1:4" x14ac:dyDescent="0.45">
      <c r="A1423" t="s">
        <v>2584</v>
      </c>
      <c r="B1423">
        <v>32000000</v>
      </c>
      <c r="C1423">
        <v>80197993</v>
      </c>
      <c r="D1423">
        <f>Table2[[#This Row],[gross]]-Table2[[#This Row],[budget]]</f>
        <v>48197993</v>
      </c>
    </row>
    <row r="1424" spans="1:4" x14ac:dyDescent="0.45">
      <c r="A1424" t="s">
        <v>2585</v>
      </c>
      <c r="B1424">
        <v>32500000</v>
      </c>
      <c r="C1424">
        <v>169076745</v>
      </c>
      <c r="D1424">
        <f>Table2[[#This Row],[gross]]-Table2[[#This Row],[budget]]</f>
        <v>136576745</v>
      </c>
    </row>
    <row r="1425" spans="1:4" x14ac:dyDescent="0.45">
      <c r="A1425" t="s">
        <v>2586</v>
      </c>
      <c r="B1425">
        <v>32000000</v>
      </c>
      <c r="C1425">
        <v>101470202</v>
      </c>
      <c r="D1425">
        <f>Table2[[#This Row],[gross]]-Table2[[#This Row],[budget]]</f>
        <v>69470202</v>
      </c>
    </row>
    <row r="1426" spans="1:4" x14ac:dyDescent="0.45">
      <c r="A1426" t="s">
        <v>2588</v>
      </c>
      <c r="B1426">
        <v>29000000</v>
      </c>
      <c r="C1426">
        <v>50041732</v>
      </c>
      <c r="D1426">
        <f>Table2[[#This Row],[gross]]-Table2[[#This Row],[budget]]</f>
        <v>21041732</v>
      </c>
    </row>
    <row r="1427" spans="1:4" x14ac:dyDescent="0.45">
      <c r="A1427" t="s">
        <v>2589</v>
      </c>
      <c r="B1427">
        <v>32000000</v>
      </c>
      <c r="C1427">
        <v>48814909</v>
      </c>
      <c r="D1427">
        <f>Table2[[#This Row],[gross]]-Table2[[#This Row],[budget]]</f>
        <v>16814909</v>
      </c>
    </row>
    <row r="1428" spans="1:4" x14ac:dyDescent="0.45">
      <c r="A1428" t="s">
        <v>2591</v>
      </c>
      <c r="B1428">
        <v>20000000</v>
      </c>
      <c r="C1428">
        <v>57744720</v>
      </c>
      <c r="D1428">
        <f>Table2[[#This Row],[gross]]-Table2[[#This Row],[budget]]</f>
        <v>37744720</v>
      </c>
    </row>
    <row r="1429" spans="1:4" x14ac:dyDescent="0.45">
      <c r="A1429" t="s">
        <v>2593</v>
      </c>
      <c r="B1429">
        <v>35000000</v>
      </c>
      <c r="C1429">
        <v>21784432</v>
      </c>
      <c r="D1429">
        <f>Table2[[#This Row],[gross]]-Table2[[#This Row],[budget]]</f>
        <v>-13215568</v>
      </c>
    </row>
    <row r="1430" spans="1:4" x14ac:dyDescent="0.45">
      <c r="A1430" t="s">
        <v>2594</v>
      </c>
      <c r="B1430">
        <v>32000000</v>
      </c>
      <c r="C1430">
        <v>37911876</v>
      </c>
      <c r="D1430">
        <f>Table2[[#This Row],[gross]]-Table2[[#This Row],[budget]]</f>
        <v>5911876</v>
      </c>
    </row>
    <row r="1431" spans="1:4" x14ac:dyDescent="0.45">
      <c r="A1431" t="s">
        <v>2595</v>
      </c>
      <c r="B1431">
        <v>32000000</v>
      </c>
      <c r="C1431">
        <v>54696902</v>
      </c>
      <c r="D1431">
        <f>Table2[[#This Row],[gross]]-Table2[[#This Row],[budget]]</f>
        <v>22696902</v>
      </c>
    </row>
    <row r="1432" spans="1:4" x14ac:dyDescent="0.45">
      <c r="A1432" t="s">
        <v>2596</v>
      </c>
      <c r="B1432">
        <v>32000000</v>
      </c>
      <c r="C1432">
        <v>36733909</v>
      </c>
      <c r="D1432">
        <f>Table2[[#This Row],[gross]]-Table2[[#This Row],[budget]]</f>
        <v>4733909</v>
      </c>
    </row>
    <row r="1433" spans="1:4" x14ac:dyDescent="0.45">
      <c r="A1433" t="s">
        <v>2597</v>
      </c>
      <c r="B1433">
        <v>32000000</v>
      </c>
      <c r="C1433">
        <v>35063732</v>
      </c>
      <c r="D1433">
        <f>Table2[[#This Row],[gross]]-Table2[[#This Row],[budget]]</f>
        <v>3063732</v>
      </c>
    </row>
    <row r="1434" spans="1:4" x14ac:dyDescent="0.45">
      <c r="A1434" t="s">
        <v>2599</v>
      </c>
      <c r="B1434">
        <v>33000000</v>
      </c>
      <c r="C1434">
        <v>99462</v>
      </c>
      <c r="D1434">
        <f>Table2[[#This Row],[gross]]-Table2[[#This Row],[budget]]</f>
        <v>-32900538</v>
      </c>
    </row>
    <row r="1435" spans="1:4" x14ac:dyDescent="0.45">
      <c r="A1435" t="s">
        <v>2602</v>
      </c>
      <c r="B1435">
        <v>32000000</v>
      </c>
      <c r="C1435">
        <v>32701088</v>
      </c>
      <c r="D1435">
        <f>Table2[[#This Row],[gross]]-Table2[[#This Row],[budget]]</f>
        <v>701088</v>
      </c>
    </row>
    <row r="1436" spans="1:4" x14ac:dyDescent="0.45">
      <c r="A1436" t="s">
        <v>2603</v>
      </c>
      <c r="B1436">
        <v>32000000</v>
      </c>
      <c r="C1436">
        <v>31493782</v>
      </c>
      <c r="D1436">
        <f>Table2[[#This Row],[gross]]-Table2[[#This Row],[budget]]</f>
        <v>-506218</v>
      </c>
    </row>
    <row r="1437" spans="1:4" x14ac:dyDescent="0.45">
      <c r="A1437" t="s">
        <v>2604</v>
      </c>
      <c r="B1437">
        <v>32000000</v>
      </c>
      <c r="C1437">
        <v>43095600</v>
      </c>
      <c r="D1437">
        <f>Table2[[#This Row],[gross]]-Table2[[#This Row],[budget]]</f>
        <v>11095600</v>
      </c>
    </row>
    <row r="1438" spans="1:4" x14ac:dyDescent="0.45">
      <c r="A1438" t="s">
        <v>2606</v>
      </c>
      <c r="B1438">
        <v>32000000</v>
      </c>
      <c r="C1438">
        <v>18636537</v>
      </c>
      <c r="D1438">
        <f>Table2[[#This Row],[gross]]-Table2[[#This Row],[budget]]</f>
        <v>-13363463</v>
      </c>
    </row>
    <row r="1439" spans="1:4" x14ac:dyDescent="0.45">
      <c r="A1439" t="s">
        <v>2607</v>
      </c>
      <c r="B1439">
        <v>28000000</v>
      </c>
      <c r="C1439">
        <v>17848322</v>
      </c>
      <c r="D1439">
        <f>Table2[[#This Row],[gross]]-Table2[[#This Row],[budget]]</f>
        <v>-10151678</v>
      </c>
    </row>
    <row r="1440" spans="1:4" x14ac:dyDescent="0.45">
      <c r="A1440" t="s">
        <v>2608</v>
      </c>
      <c r="B1440">
        <v>55000000</v>
      </c>
      <c r="C1440">
        <v>16640210</v>
      </c>
      <c r="D1440">
        <f>Table2[[#This Row],[gross]]-Table2[[#This Row],[budget]]</f>
        <v>-38359790</v>
      </c>
    </row>
    <row r="1441" spans="1:4" x14ac:dyDescent="0.45">
      <c r="A1441" t="s">
        <v>2610</v>
      </c>
      <c r="B1441">
        <v>32000000</v>
      </c>
      <c r="C1441">
        <v>13763130</v>
      </c>
      <c r="D1441">
        <f>Table2[[#This Row],[gross]]-Table2[[#This Row],[budget]]</f>
        <v>-18236870</v>
      </c>
    </row>
    <row r="1442" spans="1:4" x14ac:dyDescent="0.45">
      <c r="A1442" t="s">
        <v>2611</v>
      </c>
      <c r="B1442">
        <v>30000000</v>
      </c>
      <c r="C1442">
        <v>4357000</v>
      </c>
      <c r="D1442">
        <f>Table2[[#This Row],[gross]]-Table2[[#This Row],[budget]]</f>
        <v>-25643000</v>
      </c>
    </row>
    <row r="1443" spans="1:4" x14ac:dyDescent="0.45">
      <c r="A1443" t="s">
        <v>2613</v>
      </c>
      <c r="B1443">
        <v>30000000</v>
      </c>
      <c r="C1443">
        <v>22525921</v>
      </c>
      <c r="D1443">
        <f>Table2[[#This Row],[gross]]-Table2[[#This Row],[budget]]</f>
        <v>-7474079</v>
      </c>
    </row>
    <row r="1444" spans="1:4" x14ac:dyDescent="0.45">
      <c r="A1444" t="s">
        <v>2615</v>
      </c>
      <c r="B1444">
        <v>32000000</v>
      </c>
      <c r="C1444">
        <v>3562749</v>
      </c>
      <c r="D1444">
        <f>Table2[[#This Row],[gross]]-Table2[[#This Row],[budget]]</f>
        <v>-28437251</v>
      </c>
    </row>
    <row r="1445" spans="1:4" x14ac:dyDescent="0.45">
      <c r="A1445" t="s">
        <v>2617</v>
      </c>
      <c r="B1445">
        <v>32000000</v>
      </c>
      <c r="C1445">
        <v>2899970</v>
      </c>
      <c r="D1445">
        <f>Table2[[#This Row],[gross]]-Table2[[#This Row],[budget]]</f>
        <v>-29100030</v>
      </c>
    </row>
    <row r="1446" spans="1:4" x14ac:dyDescent="0.45">
      <c r="A1446" t="s">
        <v>2618</v>
      </c>
      <c r="B1446">
        <v>32000000</v>
      </c>
      <c r="C1446">
        <v>1304837</v>
      </c>
      <c r="D1446">
        <f>Table2[[#This Row],[gross]]-Table2[[#This Row],[budget]]</f>
        <v>-30695163</v>
      </c>
    </row>
    <row r="1447" spans="1:4" x14ac:dyDescent="0.45">
      <c r="A1447" t="s">
        <v>2619</v>
      </c>
      <c r="B1447">
        <v>31500000</v>
      </c>
      <c r="C1447">
        <v>78800000</v>
      </c>
      <c r="D1447">
        <f>Table2[[#This Row],[gross]]-Table2[[#This Row],[budget]]</f>
        <v>47300000</v>
      </c>
    </row>
    <row r="1448" spans="1:4" x14ac:dyDescent="0.45">
      <c r="A1448" t="s">
        <v>2621</v>
      </c>
      <c r="B1448">
        <v>32000000</v>
      </c>
      <c r="C1448">
        <v>17797316</v>
      </c>
      <c r="D1448">
        <f>Table2[[#This Row],[gross]]-Table2[[#This Row],[budget]]</f>
        <v>-14202684</v>
      </c>
    </row>
    <row r="1449" spans="1:4" x14ac:dyDescent="0.45">
      <c r="A1449" t="s">
        <v>2622</v>
      </c>
      <c r="B1449">
        <v>6500000</v>
      </c>
      <c r="C1449">
        <v>82528097</v>
      </c>
      <c r="D1449">
        <f>Table2[[#This Row],[gross]]-Table2[[#This Row],[budget]]</f>
        <v>76028097</v>
      </c>
    </row>
    <row r="1450" spans="1:4" x14ac:dyDescent="0.45">
      <c r="A1450" t="s">
        <v>2625</v>
      </c>
      <c r="B1450">
        <v>31500000</v>
      </c>
      <c r="C1450">
        <v>14268533</v>
      </c>
      <c r="D1450">
        <f>Table2[[#This Row],[gross]]-Table2[[#This Row],[budget]]</f>
        <v>-17231467</v>
      </c>
    </row>
    <row r="1451" spans="1:4" x14ac:dyDescent="0.45">
      <c r="A1451" t="s">
        <v>2626</v>
      </c>
      <c r="B1451">
        <v>31000000</v>
      </c>
      <c r="C1451">
        <v>87100000</v>
      </c>
      <c r="D1451">
        <f>Table2[[#This Row],[gross]]-Table2[[#This Row],[budget]]</f>
        <v>56100000</v>
      </c>
    </row>
    <row r="1452" spans="1:4" x14ac:dyDescent="0.45">
      <c r="A1452" t="s">
        <v>2627</v>
      </c>
      <c r="B1452">
        <v>31000000</v>
      </c>
      <c r="C1452">
        <v>93749203</v>
      </c>
      <c r="D1452">
        <f>Table2[[#This Row],[gross]]-Table2[[#This Row],[budget]]</f>
        <v>62749203</v>
      </c>
    </row>
    <row r="1453" spans="1:4" x14ac:dyDescent="0.45">
      <c r="A1453" t="s">
        <v>2629</v>
      </c>
      <c r="B1453">
        <v>34000000</v>
      </c>
      <c r="C1453">
        <v>62700000</v>
      </c>
      <c r="D1453">
        <f>Table2[[#This Row],[gross]]-Table2[[#This Row],[budget]]</f>
        <v>28700000</v>
      </c>
    </row>
    <row r="1454" spans="1:4" x14ac:dyDescent="0.45">
      <c r="A1454" t="s">
        <v>2631</v>
      </c>
      <c r="B1454">
        <v>25000000</v>
      </c>
      <c r="C1454">
        <v>59073773</v>
      </c>
      <c r="D1454">
        <f>Table2[[#This Row],[gross]]-Table2[[#This Row],[budget]]</f>
        <v>34073773</v>
      </c>
    </row>
    <row r="1455" spans="1:4" x14ac:dyDescent="0.45">
      <c r="A1455" t="s">
        <v>2633</v>
      </c>
      <c r="B1455">
        <v>31000000</v>
      </c>
      <c r="C1455">
        <v>24185781</v>
      </c>
      <c r="D1455">
        <f>Table2[[#This Row],[gross]]-Table2[[#This Row],[budget]]</f>
        <v>-6814219</v>
      </c>
    </row>
    <row r="1456" spans="1:4" x14ac:dyDescent="0.45">
      <c r="A1456" t="s">
        <v>2635</v>
      </c>
      <c r="B1456">
        <v>31000000</v>
      </c>
      <c r="C1456">
        <v>53133888</v>
      </c>
      <c r="D1456">
        <f>Table2[[#This Row],[gross]]-Table2[[#This Row],[budget]]</f>
        <v>22133888</v>
      </c>
    </row>
    <row r="1457" spans="1:4" x14ac:dyDescent="0.45">
      <c r="A1457" t="s">
        <v>2637</v>
      </c>
      <c r="B1457">
        <v>31000000</v>
      </c>
      <c r="C1457">
        <v>44983704</v>
      </c>
      <c r="D1457">
        <f>Table2[[#This Row],[gross]]-Table2[[#This Row],[budget]]</f>
        <v>13983704</v>
      </c>
    </row>
    <row r="1458" spans="1:4" x14ac:dyDescent="0.45">
      <c r="A1458" t="s">
        <v>2639</v>
      </c>
      <c r="B1458">
        <v>31000000</v>
      </c>
      <c r="C1458">
        <v>58879132</v>
      </c>
      <c r="D1458">
        <f>Table2[[#This Row],[gross]]-Table2[[#This Row],[budget]]</f>
        <v>27879132</v>
      </c>
    </row>
    <row r="1459" spans="1:4" x14ac:dyDescent="0.45">
      <c r="A1459" t="s">
        <v>2640</v>
      </c>
      <c r="B1459">
        <v>30250000</v>
      </c>
      <c r="C1459">
        <v>72077000</v>
      </c>
      <c r="D1459">
        <f>Table2[[#This Row],[gross]]-Table2[[#This Row],[budget]]</f>
        <v>41827000</v>
      </c>
    </row>
    <row r="1460" spans="1:4" x14ac:dyDescent="0.45">
      <c r="A1460" t="s">
        <v>2642</v>
      </c>
      <c r="B1460">
        <v>45000000</v>
      </c>
      <c r="C1460">
        <v>170684505</v>
      </c>
      <c r="D1460">
        <f>Table2[[#This Row],[gross]]-Table2[[#This Row],[budget]]</f>
        <v>125684505</v>
      </c>
    </row>
    <row r="1461" spans="1:4" x14ac:dyDescent="0.45">
      <c r="A1461" t="s">
        <v>2643</v>
      </c>
      <c r="B1461">
        <v>34200000</v>
      </c>
      <c r="C1461">
        <v>163479795</v>
      </c>
      <c r="D1461">
        <f>Table2[[#This Row],[gross]]-Table2[[#This Row],[budget]]</f>
        <v>129279795</v>
      </c>
    </row>
    <row r="1462" spans="1:4" x14ac:dyDescent="0.45">
      <c r="A1462" t="s">
        <v>2646</v>
      </c>
      <c r="B1462">
        <v>30000000</v>
      </c>
      <c r="C1462">
        <v>145096820</v>
      </c>
      <c r="D1462">
        <f>Table2[[#This Row],[gross]]-Table2[[#This Row],[budget]]</f>
        <v>115096820</v>
      </c>
    </row>
    <row r="1463" spans="1:4" x14ac:dyDescent="0.45">
      <c r="A1463" t="s">
        <v>2647</v>
      </c>
      <c r="B1463">
        <v>30000000</v>
      </c>
      <c r="C1463">
        <v>191796233</v>
      </c>
      <c r="D1463">
        <f>Table2[[#This Row],[gross]]-Table2[[#This Row],[budget]]</f>
        <v>161796233</v>
      </c>
    </row>
    <row r="1464" spans="1:4" x14ac:dyDescent="0.45">
      <c r="A1464" t="s">
        <v>2648</v>
      </c>
      <c r="B1464">
        <v>25000000</v>
      </c>
      <c r="C1464">
        <v>121248145</v>
      </c>
      <c r="D1464">
        <f>Table2[[#This Row],[gross]]-Table2[[#This Row],[budget]]</f>
        <v>96248145</v>
      </c>
    </row>
    <row r="1465" spans="1:4" x14ac:dyDescent="0.45">
      <c r="A1465" t="s">
        <v>2650</v>
      </c>
      <c r="B1465">
        <v>30000000</v>
      </c>
      <c r="C1465">
        <v>125014030</v>
      </c>
      <c r="D1465">
        <f>Table2[[#This Row],[gross]]-Table2[[#This Row],[budget]]</f>
        <v>95014030</v>
      </c>
    </row>
    <row r="1466" spans="1:4" x14ac:dyDescent="0.45">
      <c r="A1466" t="s">
        <v>2652</v>
      </c>
      <c r="B1466">
        <v>31000000</v>
      </c>
      <c r="C1466">
        <v>11854694</v>
      </c>
      <c r="D1466">
        <f>Table2[[#This Row],[gross]]-Table2[[#This Row],[budget]]</f>
        <v>-19145306</v>
      </c>
    </row>
    <row r="1467" spans="1:4" x14ac:dyDescent="0.45">
      <c r="A1467" t="s">
        <v>2653</v>
      </c>
      <c r="B1467">
        <v>30000000</v>
      </c>
      <c r="C1467">
        <v>115648585</v>
      </c>
      <c r="D1467">
        <f>Table2[[#This Row],[gross]]-Table2[[#This Row],[budget]]</f>
        <v>85648585</v>
      </c>
    </row>
    <row r="1468" spans="1:4" x14ac:dyDescent="0.45">
      <c r="A1468" t="s">
        <v>2654</v>
      </c>
      <c r="B1468">
        <v>30000000</v>
      </c>
      <c r="C1468">
        <v>122012643</v>
      </c>
      <c r="D1468">
        <f>Table2[[#This Row],[gross]]-Table2[[#This Row],[budget]]</f>
        <v>92012643</v>
      </c>
    </row>
    <row r="1469" spans="1:4" x14ac:dyDescent="0.45">
      <c r="A1469" t="s">
        <v>2655</v>
      </c>
      <c r="B1469">
        <v>30000000</v>
      </c>
      <c r="C1469">
        <v>116631310</v>
      </c>
      <c r="D1469">
        <f>Table2[[#This Row],[gross]]-Table2[[#This Row],[budget]]</f>
        <v>86631310</v>
      </c>
    </row>
    <row r="1470" spans="1:4" x14ac:dyDescent="0.45">
      <c r="A1470" t="s">
        <v>2656</v>
      </c>
      <c r="B1470">
        <v>20000000</v>
      </c>
      <c r="C1470">
        <v>114324072</v>
      </c>
      <c r="D1470">
        <f>Table2[[#This Row],[gross]]-Table2[[#This Row],[budget]]</f>
        <v>94324072</v>
      </c>
    </row>
    <row r="1471" spans="1:4" x14ac:dyDescent="0.45">
      <c r="A1471" t="s">
        <v>2657</v>
      </c>
      <c r="B1471">
        <v>38000000</v>
      </c>
      <c r="C1471">
        <v>113502246</v>
      </c>
      <c r="D1471">
        <f>Table2[[#This Row],[gross]]-Table2[[#This Row],[budget]]</f>
        <v>75502246</v>
      </c>
    </row>
    <row r="1472" spans="1:4" x14ac:dyDescent="0.45">
      <c r="A1472" t="s">
        <v>2658</v>
      </c>
      <c r="B1472">
        <v>30000000</v>
      </c>
      <c r="C1472">
        <v>108360000</v>
      </c>
      <c r="D1472">
        <f>Table2[[#This Row],[gross]]-Table2[[#This Row],[budget]]</f>
        <v>78360000</v>
      </c>
    </row>
    <row r="1473" spans="1:4" x14ac:dyDescent="0.45">
      <c r="A1473" t="s">
        <v>2659</v>
      </c>
      <c r="B1473">
        <v>37000000</v>
      </c>
      <c r="C1473">
        <v>108244774</v>
      </c>
      <c r="D1473">
        <f>Table2[[#This Row],[gross]]-Table2[[#This Row],[budget]]</f>
        <v>71244774</v>
      </c>
    </row>
    <row r="1474" spans="1:4" x14ac:dyDescent="0.45">
      <c r="A1474" t="s">
        <v>2660</v>
      </c>
      <c r="B1474">
        <v>26000000</v>
      </c>
      <c r="C1474">
        <v>105444419</v>
      </c>
      <c r="D1474">
        <f>Table2[[#This Row],[gross]]-Table2[[#This Row],[budget]]</f>
        <v>79444419</v>
      </c>
    </row>
    <row r="1475" spans="1:4" x14ac:dyDescent="0.45">
      <c r="A1475" t="s">
        <v>2661</v>
      </c>
      <c r="B1475">
        <v>33000000</v>
      </c>
      <c r="C1475">
        <v>100125340</v>
      </c>
      <c r="D1475">
        <f>Table2[[#This Row],[gross]]-Table2[[#This Row],[budget]]</f>
        <v>67125340</v>
      </c>
    </row>
    <row r="1476" spans="1:4" x14ac:dyDescent="0.45">
      <c r="A1476" t="s">
        <v>2662</v>
      </c>
      <c r="B1476">
        <v>30000000</v>
      </c>
      <c r="C1476">
        <v>115646235</v>
      </c>
      <c r="D1476">
        <f>Table2[[#This Row],[gross]]-Table2[[#This Row],[budget]]</f>
        <v>85646235</v>
      </c>
    </row>
    <row r="1477" spans="1:4" x14ac:dyDescent="0.45">
      <c r="A1477" t="s">
        <v>2664</v>
      </c>
      <c r="B1477">
        <v>30000000</v>
      </c>
      <c r="C1477">
        <v>85416609</v>
      </c>
      <c r="D1477">
        <f>Table2[[#This Row],[gross]]-Table2[[#This Row],[budget]]</f>
        <v>55416609</v>
      </c>
    </row>
    <row r="1478" spans="1:4" x14ac:dyDescent="0.45">
      <c r="A1478" t="s">
        <v>2665</v>
      </c>
      <c r="B1478">
        <v>25000000</v>
      </c>
      <c r="C1478">
        <v>90135191</v>
      </c>
      <c r="D1478">
        <f>Table2[[#This Row],[gross]]-Table2[[#This Row],[budget]]</f>
        <v>65135191</v>
      </c>
    </row>
    <row r="1479" spans="1:4" x14ac:dyDescent="0.45">
      <c r="A1479" t="s">
        <v>2666</v>
      </c>
      <c r="B1479">
        <v>30000000</v>
      </c>
      <c r="C1479">
        <v>100422786</v>
      </c>
      <c r="D1479">
        <f>Table2[[#This Row],[gross]]-Table2[[#This Row],[budget]]</f>
        <v>70422786</v>
      </c>
    </row>
    <row r="1480" spans="1:4" x14ac:dyDescent="0.45">
      <c r="A1480" t="s">
        <v>2667</v>
      </c>
      <c r="B1480">
        <v>30000000</v>
      </c>
      <c r="C1480">
        <v>106694016</v>
      </c>
      <c r="D1480">
        <f>Table2[[#This Row],[gross]]-Table2[[#This Row],[budget]]</f>
        <v>76694016</v>
      </c>
    </row>
    <row r="1481" spans="1:4" x14ac:dyDescent="0.45">
      <c r="A1481" t="s">
        <v>2668</v>
      </c>
      <c r="B1481">
        <v>29000000</v>
      </c>
      <c r="C1481">
        <v>64286</v>
      </c>
      <c r="D1481">
        <f>Table2[[#This Row],[gross]]-Table2[[#This Row],[budget]]</f>
        <v>-28935714</v>
      </c>
    </row>
    <row r="1482" spans="1:4" x14ac:dyDescent="0.45">
      <c r="A1482" t="s">
        <v>2669</v>
      </c>
      <c r="B1482">
        <v>30000000</v>
      </c>
      <c r="C1482">
        <v>76806312</v>
      </c>
      <c r="D1482">
        <f>Table2[[#This Row],[gross]]-Table2[[#This Row],[budget]]</f>
        <v>46806312</v>
      </c>
    </row>
    <row r="1483" spans="1:4" x14ac:dyDescent="0.45">
      <c r="A1483" t="s">
        <v>2671</v>
      </c>
      <c r="B1483">
        <v>30000000</v>
      </c>
      <c r="C1483">
        <v>79566871</v>
      </c>
      <c r="D1483">
        <f>Table2[[#This Row],[gross]]-Table2[[#This Row],[budget]]</f>
        <v>49566871</v>
      </c>
    </row>
    <row r="1484" spans="1:4" x14ac:dyDescent="0.45">
      <c r="A1484" t="s">
        <v>2673</v>
      </c>
      <c r="B1484">
        <v>30000000</v>
      </c>
      <c r="C1484">
        <v>76501438</v>
      </c>
      <c r="D1484">
        <f>Table2[[#This Row],[gross]]-Table2[[#This Row],[budget]]</f>
        <v>46501438</v>
      </c>
    </row>
    <row r="1485" spans="1:4" x14ac:dyDescent="0.45">
      <c r="A1485" t="s">
        <v>2674</v>
      </c>
      <c r="B1485">
        <v>30000000</v>
      </c>
      <c r="C1485">
        <v>74787599</v>
      </c>
      <c r="D1485">
        <f>Table2[[#This Row],[gross]]-Table2[[#This Row],[budget]]</f>
        <v>44787599</v>
      </c>
    </row>
    <row r="1486" spans="1:4" x14ac:dyDescent="0.45">
      <c r="A1486" t="s">
        <v>2675</v>
      </c>
      <c r="B1486">
        <v>30000000</v>
      </c>
      <c r="C1486">
        <v>66528842</v>
      </c>
      <c r="D1486">
        <f>Table2[[#This Row],[gross]]-Table2[[#This Row],[budget]]</f>
        <v>36528842</v>
      </c>
    </row>
    <row r="1487" spans="1:4" x14ac:dyDescent="0.45">
      <c r="A1487" t="s">
        <v>2677</v>
      </c>
      <c r="B1487">
        <v>25000000</v>
      </c>
      <c r="C1487">
        <v>83813460</v>
      </c>
      <c r="D1487">
        <f>Table2[[#This Row],[gross]]-Table2[[#This Row],[budget]]</f>
        <v>58813460</v>
      </c>
    </row>
    <row r="1488" spans="1:4" x14ac:dyDescent="0.45">
      <c r="A1488" t="s">
        <v>2679</v>
      </c>
      <c r="B1488">
        <v>30000000</v>
      </c>
      <c r="C1488">
        <v>65010106</v>
      </c>
      <c r="D1488">
        <f>Table2[[#This Row],[gross]]-Table2[[#This Row],[budget]]</f>
        <v>35010106</v>
      </c>
    </row>
    <row r="1489" spans="1:4" x14ac:dyDescent="0.45">
      <c r="A1489" t="s">
        <v>2682</v>
      </c>
      <c r="B1489">
        <v>35000000</v>
      </c>
      <c r="C1489">
        <v>66359959</v>
      </c>
      <c r="D1489">
        <f>Table2[[#This Row],[gross]]-Table2[[#This Row],[budget]]</f>
        <v>31359959</v>
      </c>
    </row>
    <row r="1490" spans="1:4" x14ac:dyDescent="0.45">
      <c r="A1490" t="s">
        <v>2684</v>
      </c>
      <c r="B1490">
        <v>30000000</v>
      </c>
      <c r="C1490">
        <v>66468315</v>
      </c>
      <c r="D1490">
        <f>Table2[[#This Row],[gross]]-Table2[[#This Row],[budget]]</f>
        <v>36468315</v>
      </c>
    </row>
    <row r="1491" spans="1:4" x14ac:dyDescent="0.45">
      <c r="A1491" t="s">
        <v>2685</v>
      </c>
      <c r="B1491">
        <v>30000000</v>
      </c>
      <c r="C1491">
        <v>64172251</v>
      </c>
      <c r="D1491">
        <f>Table2[[#This Row],[gross]]-Table2[[#This Row],[budget]]</f>
        <v>34172251</v>
      </c>
    </row>
    <row r="1492" spans="1:4" x14ac:dyDescent="0.45">
      <c r="A1492" t="s">
        <v>2687</v>
      </c>
      <c r="B1492">
        <v>30000000</v>
      </c>
      <c r="C1492">
        <v>66600000</v>
      </c>
      <c r="D1492">
        <f>Table2[[#This Row],[gross]]-Table2[[#This Row],[budget]]</f>
        <v>36600000</v>
      </c>
    </row>
    <row r="1493" spans="1:4" x14ac:dyDescent="0.45">
      <c r="A1493" t="s">
        <v>2688</v>
      </c>
      <c r="B1493">
        <v>30000000</v>
      </c>
      <c r="C1493">
        <v>63536011</v>
      </c>
      <c r="D1493">
        <f>Table2[[#This Row],[gross]]-Table2[[#This Row],[budget]]</f>
        <v>33536011</v>
      </c>
    </row>
    <row r="1494" spans="1:4" x14ac:dyDescent="0.45">
      <c r="A1494" t="s">
        <v>2689</v>
      </c>
      <c r="B1494">
        <v>30000000</v>
      </c>
      <c r="C1494">
        <v>62877175</v>
      </c>
      <c r="D1494">
        <f>Table2[[#This Row],[gross]]-Table2[[#This Row],[budget]]</f>
        <v>32877175</v>
      </c>
    </row>
    <row r="1495" spans="1:4" x14ac:dyDescent="0.45">
      <c r="A1495" t="s">
        <v>2690</v>
      </c>
      <c r="B1495">
        <v>45000000</v>
      </c>
      <c r="C1495">
        <v>74484168</v>
      </c>
      <c r="D1495">
        <f>Table2[[#This Row],[gross]]-Table2[[#This Row],[budget]]</f>
        <v>29484168</v>
      </c>
    </row>
    <row r="1496" spans="1:4" x14ac:dyDescent="0.45">
      <c r="A1496" t="s">
        <v>2692</v>
      </c>
      <c r="B1496">
        <v>30000000</v>
      </c>
      <c r="C1496">
        <v>60269340</v>
      </c>
      <c r="D1496">
        <f>Table2[[#This Row],[gross]]-Table2[[#This Row],[budget]]</f>
        <v>30269340</v>
      </c>
    </row>
    <row r="1497" spans="1:4" x14ac:dyDescent="0.45">
      <c r="A1497" t="s">
        <v>2694</v>
      </c>
      <c r="B1497">
        <v>30000000</v>
      </c>
      <c r="C1497">
        <v>60033780</v>
      </c>
      <c r="D1497">
        <f>Table2[[#This Row],[gross]]-Table2[[#This Row],[budget]]</f>
        <v>30033780</v>
      </c>
    </row>
    <row r="1498" spans="1:4" x14ac:dyDescent="0.45">
      <c r="A1498" t="s">
        <v>2695</v>
      </c>
      <c r="B1498">
        <v>30000000</v>
      </c>
      <c r="C1498">
        <v>58715510</v>
      </c>
      <c r="D1498">
        <f>Table2[[#This Row],[gross]]-Table2[[#This Row],[budget]]</f>
        <v>28715510</v>
      </c>
    </row>
    <row r="1499" spans="1:4" x14ac:dyDescent="0.45">
      <c r="A1499" t="s">
        <v>2696</v>
      </c>
      <c r="B1499">
        <v>19000000</v>
      </c>
      <c r="C1499">
        <v>58156435</v>
      </c>
      <c r="D1499">
        <f>Table2[[#This Row],[gross]]-Table2[[#This Row],[budget]]</f>
        <v>39156435</v>
      </c>
    </row>
    <row r="1500" spans="1:4" x14ac:dyDescent="0.45">
      <c r="A1500" t="s">
        <v>2697</v>
      </c>
      <c r="B1500">
        <v>37000000</v>
      </c>
      <c r="C1500">
        <v>56044241</v>
      </c>
      <c r="D1500">
        <f>Table2[[#This Row],[gross]]-Table2[[#This Row],[budget]]</f>
        <v>19044241</v>
      </c>
    </row>
    <row r="1501" spans="1:4" x14ac:dyDescent="0.45">
      <c r="A1501" t="s">
        <v>2698</v>
      </c>
      <c r="B1501">
        <v>17000000</v>
      </c>
      <c r="C1501">
        <v>56816662</v>
      </c>
      <c r="D1501">
        <f>Table2[[#This Row],[gross]]-Table2[[#This Row],[budget]]</f>
        <v>39816662</v>
      </c>
    </row>
    <row r="1502" spans="1:4" x14ac:dyDescent="0.45">
      <c r="A1502" t="s">
        <v>2700</v>
      </c>
      <c r="B1502">
        <v>42000000</v>
      </c>
      <c r="C1502">
        <v>64238770</v>
      </c>
      <c r="D1502">
        <f>Table2[[#This Row],[gross]]-Table2[[#This Row],[budget]]</f>
        <v>22238770</v>
      </c>
    </row>
    <row r="1503" spans="1:4" x14ac:dyDescent="0.45">
      <c r="A1503" t="s">
        <v>2702</v>
      </c>
      <c r="B1503">
        <v>30000000</v>
      </c>
      <c r="C1503">
        <v>52937130</v>
      </c>
      <c r="D1503">
        <f>Table2[[#This Row],[gross]]-Table2[[#This Row],[budget]]</f>
        <v>22937130</v>
      </c>
    </row>
    <row r="1504" spans="1:4" x14ac:dyDescent="0.45">
      <c r="A1504" t="s">
        <v>2703</v>
      </c>
      <c r="B1504">
        <v>55000000</v>
      </c>
      <c r="C1504">
        <v>52799004</v>
      </c>
      <c r="D1504">
        <f>Table2[[#This Row],[gross]]-Table2[[#This Row],[budget]]</f>
        <v>-2200996</v>
      </c>
    </row>
    <row r="1505" spans="1:4" x14ac:dyDescent="0.45">
      <c r="A1505" t="s">
        <v>2705</v>
      </c>
      <c r="B1505">
        <v>27800000</v>
      </c>
      <c r="C1505">
        <v>55210049</v>
      </c>
      <c r="D1505">
        <f>Table2[[#This Row],[gross]]-Table2[[#This Row],[budget]]</f>
        <v>27410049</v>
      </c>
    </row>
    <row r="1506" spans="1:4" x14ac:dyDescent="0.45">
      <c r="A1506" t="s">
        <v>2707</v>
      </c>
      <c r="B1506">
        <v>30000000</v>
      </c>
      <c r="C1506">
        <v>51432423</v>
      </c>
      <c r="D1506">
        <f>Table2[[#This Row],[gross]]-Table2[[#This Row],[budget]]</f>
        <v>21432423</v>
      </c>
    </row>
    <row r="1507" spans="1:4" x14ac:dyDescent="0.45">
      <c r="A1507" t="s">
        <v>2708</v>
      </c>
      <c r="B1507">
        <v>30000000</v>
      </c>
      <c r="C1507">
        <v>51109400</v>
      </c>
      <c r="D1507">
        <f>Table2[[#This Row],[gross]]-Table2[[#This Row],[budget]]</f>
        <v>21109400</v>
      </c>
    </row>
    <row r="1508" spans="1:4" x14ac:dyDescent="0.45">
      <c r="A1508" t="s">
        <v>2709</v>
      </c>
      <c r="B1508">
        <v>30000000</v>
      </c>
      <c r="C1508">
        <v>50300000</v>
      </c>
      <c r="D1508">
        <f>Table2[[#This Row],[gross]]-Table2[[#This Row],[budget]]</f>
        <v>20300000</v>
      </c>
    </row>
    <row r="1509" spans="1:4" x14ac:dyDescent="0.45">
      <c r="A1509" t="s">
        <v>2712</v>
      </c>
      <c r="B1509">
        <v>30000000</v>
      </c>
      <c r="C1509">
        <v>56068547</v>
      </c>
      <c r="D1509">
        <f>Table2[[#This Row],[gross]]-Table2[[#This Row],[budget]]</f>
        <v>26068547</v>
      </c>
    </row>
    <row r="1510" spans="1:4" x14ac:dyDescent="0.45">
      <c r="A1510" t="s">
        <v>2713</v>
      </c>
      <c r="B1510">
        <v>30000000</v>
      </c>
      <c r="C1510">
        <v>53680848</v>
      </c>
      <c r="D1510">
        <f>Table2[[#This Row],[gross]]-Table2[[#This Row],[budget]]</f>
        <v>23680848</v>
      </c>
    </row>
    <row r="1511" spans="1:4" x14ac:dyDescent="0.45">
      <c r="A1511" t="s">
        <v>2714</v>
      </c>
      <c r="B1511">
        <v>30000000</v>
      </c>
      <c r="C1511">
        <v>50921738</v>
      </c>
      <c r="D1511">
        <f>Table2[[#This Row],[gross]]-Table2[[#This Row],[budget]]</f>
        <v>20921738</v>
      </c>
    </row>
    <row r="1512" spans="1:4" x14ac:dyDescent="0.45">
      <c r="A1512" t="s">
        <v>2715</v>
      </c>
      <c r="B1512">
        <v>30000000</v>
      </c>
      <c r="C1512">
        <v>53021560</v>
      </c>
      <c r="D1512">
        <f>Table2[[#This Row],[gross]]-Table2[[#This Row],[budget]]</f>
        <v>23021560</v>
      </c>
    </row>
    <row r="1513" spans="1:4" x14ac:dyDescent="0.45">
      <c r="A1513" t="s">
        <v>2716</v>
      </c>
      <c r="B1513">
        <v>30000000</v>
      </c>
      <c r="C1513">
        <v>45645204</v>
      </c>
      <c r="D1513">
        <f>Table2[[#This Row],[gross]]-Table2[[#This Row],[budget]]</f>
        <v>15645204</v>
      </c>
    </row>
    <row r="1514" spans="1:4" x14ac:dyDescent="0.45">
      <c r="A1514" t="s">
        <v>2718</v>
      </c>
      <c r="B1514">
        <v>40000000</v>
      </c>
      <c r="C1514">
        <v>53337608</v>
      </c>
      <c r="D1514">
        <f>Table2[[#This Row],[gross]]-Table2[[#This Row],[budget]]</f>
        <v>13337608</v>
      </c>
    </row>
    <row r="1515" spans="1:4" x14ac:dyDescent="0.45">
      <c r="A1515" t="s">
        <v>2719</v>
      </c>
      <c r="B1515">
        <v>30000000</v>
      </c>
      <c r="C1515">
        <v>46875468</v>
      </c>
      <c r="D1515">
        <f>Table2[[#This Row],[gross]]-Table2[[#This Row],[budget]]</f>
        <v>16875468</v>
      </c>
    </row>
    <row r="1516" spans="1:4" x14ac:dyDescent="0.45">
      <c r="A1516" t="s">
        <v>2720</v>
      </c>
      <c r="B1516">
        <v>30000000</v>
      </c>
      <c r="C1516">
        <v>52418902</v>
      </c>
      <c r="D1516">
        <f>Table2[[#This Row],[gross]]-Table2[[#This Row],[budget]]</f>
        <v>22418902</v>
      </c>
    </row>
    <row r="1517" spans="1:4" x14ac:dyDescent="0.45">
      <c r="A1517" t="s">
        <v>2721</v>
      </c>
      <c r="B1517">
        <v>30000000</v>
      </c>
      <c r="C1517">
        <v>42057340</v>
      </c>
      <c r="D1517">
        <f>Table2[[#This Row],[gross]]-Table2[[#This Row],[budget]]</f>
        <v>12057340</v>
      </c>
    </row>
    <row r="1518" spans="1:4" x14ac:dyDescent="0.45">
      <c r="A1518" t="s">
        <v>2723</v>
      </c>
      <c r="B1518">
        <v>25000000</v>
      </c>
      <c r="C1518">
        <v>42478175</v>
      </c>
      <c r="D1518">
        <f>Table2[[#This Row],[gross]]-Table2[[#This Row],[budget]]</f>
        <v>17478175</v>
      </c>
    </row>
    <row r="1519" spans="1:4" x14ac:dyDescent="0.45">
      <c r="A1519" t="s">
        <v>2725</v>
      </c>
      <c r="B1519">
        <v>30000000</v>
      </c>
      <c r="C1519">
        <v>41407470</v>
      </c>
      <c r="D1519">
        <f>Table2[[#This Row],[gross]]-Table2[[#This Row],[budget]]</f>
        <v>11407470</v>
      </c>
    </row>
    <row r="1520" spans="1:4" x14ac:dyDescent="0.45">
      <c r="A1520" t="s">
        <v>2726</v>
      </c>
      <c r="B1520">
        <v>30000000</v>
      </c>
      <c r="C1520">
        <v>42385520</v>
      </c>
      <c r="D1520">
        <f>Table2[[#This Row],[gross]]-Table2[[#This Row],[budget]]</f>
        <v>12385520</v>
      </c>
    </row>
    <row r="1521" spans="1:4" x14ac:dyDescent="0.45">
      <c r="A1521" t="s">
        <v>2727</v>
      </c>
      <c r="B1521">
        <v>30000000</v>
      </c>
      <c r="C1521">
        <v>40118420</v>
      </c>
      <c r="D1521">
        <f>Table2[[#This Row],[gross]]-Table2[[#This Row],[budget]]</f>
        <v>10118420</v>
      </c>
    </row>
    <row r="1522" spans="1:4" x14ac:dyDescent="0.45">
      <c r="A1522" t="s">
        <v>2728</v>
      </c>
      <c r="B1522">
        <v>38000000</v>
      </c>
      <c r="C1522">
        <v>40137776</v>
      </c>
      <c r="D1522">
        <f>Table2[[#This Row],[gross]]-Table2[[#This Row],[budget]]</f>
        <v>2137776</v>
      </c>
    </row>
    <row r="1523" spans="1:4" x14ac:dyDescent="0.45">
      <c r="A1523" t="s">
        <v>2729</v>
      </c>
      <c r="B1523">
        <v>32000000</v>
      </c>
      <c r="C1523">
        <v>39568996</v>
      </c>
      <c r="D1523">
        <f>Table2[[#This Row],[gross]]-Table2[[#This Row],[budget]]</f>
        <v>7568996</v>
      </c>
    </row>
    <row r="1524" spans="1:4" x14ac:dyDescent="0.45">
      <c r="A1524" t="s">
        <v>2731</v>
      </c>
      <c r="B1524">
        <v>30000000</v>
      </c>
      <c r="C1524">
        <v>42043633</v>
      </c>
      <c r="D1524">
        <f>Table2[[#This Row],[gross]]-Table2[[#This Row],[budget]]</f>
        <v>12043633</v>
      </c>
    </row>
    <row r="1525" spans="1:4" x14ac:dyDescent="0.45">
      <c r="A1525" t="s">
        <v>2732</v>
      </c>
      <c r="B1525">
        <v>30000000</v>
      </c>
      <c r="C1525">
        <v>38413606</v>
      </c>
      <c r="D1525">
        <f>Table2[[#This Row],[gross]]-Table2[[#This Row],[budget]]</f>
        <v>8413606</v>
      </c>
    </row>
    <row r="1526" spans="1:4" x14ac:dyDescent="0.45">
      <c r="A1526" t="s">
        <v>2733</v>
      </c>
      <c r="B1526">
        <v>27000000</v>
      </c>
      <c r="C1526">
        <v>38122105</v>
      </c>
      <c r="D1526">
        <f>Table2[[#This Row],[gross]]-Table2[[#This Row],[budget]]</f>
        <v>11122105</v>
      </c>
    </row>
    <row r="1527" spans="1:4" x14ac:dyDescent="0.45">
      <c r="A1527" t="s">
        <v>2735</v>
      </c>
      <c r="B1527">
        <v>25000000</v>
      </c>
      <c r="C1527">
        <v>38747385</v>
      </c>
      <c r="D1527">
        <f>Table2[[#This Row],[gross]]-Table2[[#This Row],[budget]]</f>
        <v>13747385</v>
      </c>
    </row>
    <row r="1528" spans="1:4" x14ac:dyDescent="0.45">
      <c r="A1528" t="s">
        <v>2736</v>
      </c>
      <c r="B1528">
        <v>30000000</v>
      </c>
      <c r="C1528">
        <v>40247512</v>
      </c>
      <c r="D1528">
        <f>Table2[[#This Row],[gross]]-Table2[[#This Row],[budget]]</f>
        <v>10247512</v>
      </c>
    </row>
    <row r="1529" spans="1:4" x14ac:dyDescent="0.45">
      <c r="A1529" t="s">
        <v>2738</v>
      </c>
      <c r="B1529">
        <v>30000000</v>
      </c>
      <c r="C1529">
        <v>35565975</v>
      </c>
      <c r="D1529">
        <f>Table2[[#This Row],[gross]]-Table2[[#This Row],[budget]]</f>
        <v>5565975</v>
      </c>
    </row>
    <row r="1530" spans="1:4" x14ac:dyDescent="0.45">
      <c r="A1530" t="s">
        <v>2740</v>
      </c>
      <c r="B1530">
        <v>30000000</v>
      </c>
      <c r="C1530">
        <v>35266619</v>
      </c>
      <c r="D1530">
        <f>Table2[[#This Row],[gross]]-Table2[[#This Row],[budget]]</f>
        <v>5266619</v>
      </c>
    </row>
    <row r="1531" spans="1:4" x14ac:dyDescent="0.45">
      <c r="A1531" t="s">
        <v>2742</v>
      </c>
      <c r="B1531">
        <v>30000000</v>
      </c>
      <c r="C1531">
        <v>34703228</v>
      </c>
      <c r="D1531">
        <f>Table2[[#This Row],[gross]]-Table2[[#This Row],[budget]]</f>
        <v>4703228</v>
      </c>
    </row>
    <row r="1532" spans="1:4" x14ac:dyDescent="0.45">
      <c r="A1532" t="s">
        <v>2745</v>
      </c>
      <c r="B1532">
        <v>30000000</v>
      </c>
      <c r="C1532">
        <v>38432823</v>
      </c>
      <c r="D1532">
        <f>Table2[[#This Row],[gross]]-Table2[[#This Row],[budget]]</f>
        <v>8432823</v>
      </c>
    </row>
    <row r="1533" spans="1:4" x14ac:dyDescent="0.45">
      <c r="A1533" t="s">
        <v>2746</v>
      </c>
      <c r="B1533">
        <v>45000000</v>
      </c>
      <c r="C1533">
        <v>32095318</v>
      </c>
      <c r="D1533">
        <f>Table2[[#This Row],[gross]]-Table2[[#This Row],[budget]]</f>
        <v>-12904682</v>
      </c>
    </row>
    <row r="1534" spans="1:4" x14ac:dyDescent="0.45">
      <c r="A1534" t="s">
        <v>2749</v>
      </c>
      <c r="B1534">
        <v>30000000</v>
      </c>
      <c r="C1534">
        <v>31743332</v>
      </c>
      <c r="D1534">
        <f>Table2[[#This Row],[gross]]-Table2[[#This Row],[budget]]</f>
        <v>1743332</v>
      </c>
    </row>
    <row r="1535" spans="1:4" x14ac:dyDescent="0.45">
      <c r="A1535" t="s">
        <v>2750</v>
      </c>
      <c r="B1535">
        <v>30000000</v>
      </c>
      <c r="C1535">
        <v>32154410</v>
      </c>
      <c r="D1535">
        <f>Table2[[#This Row],[gross]]-Table2[[#This Row],[budget]]</f>
        <v>2154410</v>
      </c>
    </row>
    <row r="1536" spans="1:4" x14ac:dyDescent="0.45">
      <c r="A1536" t="s">
        <v>2752</v>
      </c>
      <c r="B1536">
        <v>30000000</v>
      </c>
      <c r="C1536">
        <v>26687172</v>
      </c>
      <c r="D1536">
        <f>Table2[[#This Row],[gross]]-Table2[[#This Row],[budget]]</f>
        <v>-3312828</v>
      </c>
    </row>
    <row r="1537" spans="1:4" x14ac:dyDescent="0.45">
      <c r="A1537" t="s">
        <v>2753</v>
      </c>
      <c r="B1537">
        <v>30000000</v>
      </c>
      <c r="C1537">
        <v>26525834</v>
      </c>
      <c r="D1537">
        <f>Table2[[#This Row],[gross]]-Table2[[#This Row],[budget]]</f>
        <v>-3474166</v>
      </c>
    </row>
    <row r="1538" spans="1:4" x14ac:dyDescent="0.45">
      <c r="A1538" t="s">
        <v>2754</v>
      </c>
      <c r="B1538">
        <v>30000000</v>
      </c>
      <c r="C1538">
        <v>30513940</v>
      </c>
      <c r="D1538">
        <f>Table2[[#This Row],[gross]]-Table2[[#This Row],[budget]]</f>
        <v>513940</v>
      </c>
    </row>
    <row r="1539" spans="1:4" x14ac:dyDescent="0.45">
      <c r="A1539" t="s">
        <v>2755</v>
      </c>
      <c r="B1539">
        <v>30000000</v>
      </c>
      <c r="C1539">
        <v>23209440</v>
      </c>
      <c r="D1539">
        <f>Table2[[#This Row],[gross]]-Table2[[#This Row],[budget]]</f>
        <v>-6790560</v>
      </c>
    </row>
    <row r="1540" spans="1:4" x14ac:dyDescent="0.45">
      <c r="A1540" t="s">
        <v>2757</v>
      </c>
      <c r="B1540">
        <v>30000000</v>
      </c>
      <c r="C1540">
        <v>24048000</v>
      </c>
      <c r="D1540">
        <f>Table2[[#This Row],[gross]]-Table2[[#This Row],[budget]]</f>
        <v>-5952000</v>
      </c>
    </row>
    <row r="1541" spans="1:4" x14ac:dyDescent="0.45">
      <c r="A1541" t="s">
        <v>2758</v>
      </c>
      <c r="B1541">
        <v>30000000</v>
      </c>
      <c r="C1541">
        <v>22526144</v>
      </c>
      <c r="D1541">
        <f>Table2[[#This Row],[gross]]-Table2[[#This Row],[budget]]</f>
        <v>-7473856</v>
      </c>
    </row>
    <row r="1542" spans="1:4" x14ac:dyDescent="0.45">
      <c r="A1542" t="s">
        <v>2759</v>
      </c>
      <c r="B1542">
        <v>30000000</v>
      </c>
      <c r="C1542">
        <v>30523568</v>
      </c>
      <c r="D1542">
        <f>Table2[[#This Row],[gross]]-Table2[[#This Row],[budget]]</f>
        <v>523568</v>
      </c>
    </row>
    <row r="1543" spans="1:4" x14ac:dyDescent="0.45">
      <c r="A1543" t="s">
        <v>2761</v>
      </c>
      <c r="B1543">
        <v>30000000</v>
      </c>
      <c r="C1543">
        <v>23070045</v>
      </c>
      <c r="D1543">
        <f>Table2[[#This Row],[gross]]-Table2[[#This Row],[budget]]</f>
        <v>-6929955</v>
      </c>
    </row>
    <row r="1544" spans="1:4" x14ac:dyDescent="0.45">
      <c r="A1544" t="s">
        <v>2763</v>
      </c>
      <c r="B1544">
        <v>35000000</v>
      </c>
      <c r="C1544">
        <v>20422207</v>
      </c>
      <c r="D1544">
        <f>Table2[[#This Row],[gross]]-Table2[[#This Row],[budget]]</f>
        <v>-14577793</v>
      </c>
    </row>
    <row r="1545" spans="1:4" x14ac:dyDescent="0.45">
      <c r="A1545" t="s">
        <v>2764</v>
      </c>
      <c r="B1545">
        <v>30000000</v>
      </c>
      <c r="C1545">
        <v>28644770</v>
      </c>
      <c r="D1545">
        <f>Table2[[#This Row],[gross]]-Table2[[#This Row],[budget]]</f>
        <v>-1355230</v>
      </c>
    </row>
    <row r="1546" spans="1:4" x14ac:dyDescent="0.45">
      <c r="A1546" t="s">
        <v>2766</v>
      </c>
      <c r="B1546">
        <v>30000000</v>
      </c>
      <c r="C1546">
        <v>21800302</v>
      </c>
      <c r="D1546">
        <f>Table2[[#This Row],[gross]]-Table2[[#This Row],[budget]]</f>
        <v>-8199698</v>
      </c>
    </row>
    <row r="1547" spans="1:4" x14ac:dyDescent="0.45">
      <c r="A1547" t="s">
        <v>2768</v>
      </c>
      <c r="B1547">
        <v>35000000</v>
      </c>
      <c r="C1547">
        <v>21129348</v>
      </c>
      <c r="D1547">
        <f>Table2[[#This Row],[gross]]-Table2[[#This Row],[budget]]</f>
        <v>-13870652</v>
      </c>
    </row>
    <row r="1548" spans="1:4" x14ac:dyDescent="0.45">
      <c r="A1548" t="s">
        <v>2770</v>
      </c>
      <c r="B1548">
        <v>30000000</v>
      </c>
      <c r="C1548">
        <v>18500966</v>
      </c>
      <c r="D1548">
        <f>Table2[[#This Row],[gross]]-Table2[[#This Row],[budget]]</f>
        <v>-11499034</v>
      </c>
    </row>
    <row r="1549" spans="1:4" x14ac:dyDescent="0.45">
      <c r="A1549" t="s">
        <v>2772</v>
      </c>
      <c r="B1549">
        <v>20000000</v>
      </c>
      <c r="C1549">
        <v>19976073</v>
      </c>
      <c r="D1549">
        <f>Table2[[#This Row],[gross]]-Table2[[#This Row],[budget]]</f>
        <v>-23927</v>
      </c>
    </row>
    <row r="1550" spans="1:4" x14ac:dyDescent="0.45">
      <c r="A1550" t="s">
        <v>2773</v>
      </c>
      <c r="B1550">
        <v>30000000</v>
      </c>
      <c r="C1550">
        <v>18967571</v>
      </c>
      <c r="D1550">
        <f>Table2[[#This Row],[gross]]-Table2[[#This Row],[budget]]</f>
        <v>-11032429</v>
      </c>
    </row>
    <row r="1551" spans="1:4" x14ac:dyDescent="0.45">
      <c r="A1551" t="s">
        <v>2776</v>
      </c>
      <c r="B1551">
        <v>25000000</v>
      </c>
      <c r="C1551">
        <v>17100000</v>
      </c>
      <c r="D1551">
        <f>Table2[[#This Row],[gross]]-Table2[[#This Row],[budget]]</f>
        <v>-7900000</v>
      </c>
    </row>
    <row r="1552" spans="1:4" x14ac:dyDescent="0.45">
      <c r="A1552" t="s">
        <v>2779</v>
      </c>
      <c r="B1552">
        <v>30000000</v>
      </c>
      <c r="C1552">
        <v>17266505</v>
      </c>
      <c r="D1552">
        <f>Table2[[#This Row],[gross]]-Table2[[#This Row],[budget]]</f>
        <v>-12733495</v>
      </c>
    </row>
    <row r="1553" spans="1:4" x14ac:dyDescent="0.45">
      <c r="A1553" t="s">
        <v>2780</v>
      </c>
      <c r="B1553">
        <v>30000000</v>
      </c>
      <c r="C1553">
        <v>32357532</v>
      </c>
      <c r="D1553">
        <f>Table2[[#This Row],[gross]]-Table2[[#This Row],[budget]]</f>
        <v>2357532</v>
      </c>
    </row>
    <row r="1554" spans="1:4" x14ac:dyDescent="0.45">
      <c r="A1554" t="s">
        <v>2781</v>
      </c>
      <c r="B1554">
        <v>30000000</v>
      </c>
      <c r="C1554">
        <v>16930884</v>
      </c>
      <c r="D1554">
        <f>Table2[[#This Row],[gross]]-Table2[[#This Row],[budget]]</f>
        <v>-13069116</v>
      </c>
    </row>
    <row r="1555" spans="1:4" x14ac:dyDescent="0.45">
      <c r="A1555" t="s">
        <v>2783</v>
      </c>
      <c r="B1555">
        <v>35000000</v>
      </c>
      <c r="C1555">
        <v>18324242</v>
      </c>
      <c r="D1555">
        <f>Table2[[#This Row],[gross]]-Table2[[#This Row],[budget]]</f>
        <v>-16675758</v>
      </c>
    </row>
    <row r="1556" spans="1:4" x14ac:dyDescent="0.45">
      <c r="A1556" t="s">
        <v>2784</v>
      </c>
      <c r="B1556">
        <v>40000000</v>
      </c>
      <c r="C1556">
        <v>16323969</v>
      </c>
      <c r="D1556">
        <f>Table2[[#This Row],[gross]]-Table2[[#This Row],[budget]]</f>
        <v>-23676031</v>
      </c>
    </row>
    <row r="1557" spans="1:4" x14ac:dyDescent="0.45">
      <c r="A1557" t="s">
        <v>2786</v>
      </c>
      <c r="B1557">
        <v>26000000</v>
      </c>
      <c r="C1557">
        <v>16999046</v>
      </c>
      <c r="D1557">
        <f>Table2[[#This Row],[gross]]-Table2[[#This Row],[budget]]</f>
        <v>-9000954</v>
      </c>
    </row>
    <row r="1558" spans="1:4" x14ac:dyDescent="0.45">
      <c r="A1558" t="s">
        <v>2788</v>
      </c>
      <c r="B1558">
        <v>35000000</v>
      </c>
      <c r="C1558">
        <v>16295774</v>
      </c>
      <c r="D1558">
        <f>Table2[[#This Row],[gross]]-Table2[[#This Row],[budget]]</f>
        <v>-18704226</v>
      </c>
    </row>
    <row r="1559" spans="1:4" x14ac:dyDescent="0.45">
      <c r="A1559" t="s">
        <v>2790</v>
      </c>
      <c r="B1559">
        <v>30000000</v>
      </c>
      <c r="C1559">
        <v>15709385</v>
      </c>
      <c r="D1559">
        <f>Table2[[#This Row],[gross]]-Table2[[#This Row],[budget]]</f>
        <v>-14290615</v>
      </c>
    </row>
    <row r="1560" spans="1:4" x14ac:dyDescent="0.45">
      <c r="A1560" t="s">
        <v>2793</v>
      </c>
      <c r="B1560">
        <v>30000000</v>
      </c>
      <c r="C1560">
        <v>14888028</v>
      </c>
      <c r="D1560">
        <f>Table2[[#This Row],[gross]]-Table2[[#This Row],[budget]]</f>
        <v>-15111972</v>
      </c>
    </row>
    <row r="1561" spans="1:4" x14ac:dyDescent="0.45">
      <c r="A1561" t="s">
        <v>2794</v>
      </c>
      <c r="B1561">
        <v>30000000</v>
      </c>
      <c r="C1561">
        <v>14208384</v>
      </c>
      <c r="D1561">
        <f>Table2[[#This Row],[gross]]-Table2[[#This Row],[budget]]</f>
        <v>-15791616</v>
      </c>
    </row>
    <row r="1562" spans="1:4" x14ac:dyDescent="0.45">
      <c r="A1562" t="s">
        <v>2795</v>
      </c>
      <c r="B1562">
        <v>30000000</v>
      </c>
      <c r="C1562">
        <v>12831121</v>
      </c>
      <c r="D1562">
        <f>Table2[[#This Row],[gross]]-Table2[[#This Row],[budget]]</f>
        <v>-17168879</v>
      </c>
    </row>
    <row r="1563" spans="1:4" x14ac:dyDescent="0.45">
      <c r="A1563" t="s">
        <v>2796</v>
      </c>
      <c r="B1563">
        <v>30000000</v>
      </c>
      <c r="C1563">
        <v>18298649</v>
      </c>
      <c r="D1563">
        <f>Table2[[#This Row],[gross]]-Table2[[#This Row],[budget]]</f>
        <v>-11701351</v>
      </c>
    </row>
    <row r="1564" spans="1:4" x14ac:dyDescent="0.45">
      <c r="A1564" t="s">
        <v>2797</v>
      </c>
      <c r="B1564">
        <v>30000000</v>
      </c>
      <c r="C1564">
        <v>12712093</v>
      </c>
      <c r="D1564">
        <f>Table2[[#This Row],[gross]]-Table2[[#This Row],[budget]]</f>
        <v>-17287907</v>
      </c>
    </row>
    <row r="1565" spans="1:4" x14ac:dyDescent="0.45">
      <c r="A1565" t="s">
        <v>2799</v>
      </c>
      <c r="B1565">
        <v>30000000</v>
      </c>
      <c r="C1565">
        <v>11576087</v>
      </c>
      <c r="D1565">
        <f>Table2[[#This Row],[gross]]-Table2[[#This Row],[budget]]</f>
        <v>-18423913</v>
      </c>
    </row>
    <row r="1566" spans="1:4" x14ac:dyDescent="0.45">
      <c r="A1566" t="s">
        <v>2800</v>
      </c>
      <c r="B1566">
        <v>30000000</v>
      </c>
      <c r="C1566">
        <v>11900000</v>
      </c>
      <c r="D1566">
        <f>Table2[[#This Row],[gross]]-Table2[[#This Row],[budget]]</f>
        <v>-18100000</v>
      </c>
    </row>
    <row r="1567" spans="1:4" x14ac:dyDescent="0.45">
      <c r="A1567" t="s">
        <v>2802</v>
      </c>
      <c r="B1567">
        <v>45000000</v>
      </c>
      <c r="C1567">
        <v>12026670</v>
      </c>
      <c r="D1567">
        <f>Table2[[#This Row],[gross]]-Table2[[#This Row],[budget]]</f>
        <v>-32973330</v>
      </c>
    </row>
    <row r="1568" spans="1:4" x14ac:dyDescent="0.45">
      <c r="A1568" t="s">
        <v>2804</v>
      </c>
      <c r="B1568">
        <v>25000000</v>
      </c>
      <c r="C1568">
        <v>14334645</v>
      </c>
      <c r="D1568">
        <f>Table2[[#This Row],[gross]]-Table2[[#This Row],[budget]]</f>
        <v>-10665355</v>
      </c>
    </row>
    <row r="1569" spans="1:4" x14ac:dyDescent="0.45">
      <c r="A1569" t="s">
        <v>2806</v>
      </c>
      <c r="B1569">
        <v>23000000</v>
      </c>
      <c r="C1569">
        <v>12189514</v>
      </c>
      <c r="D1569">
        <f>Table2[[#This Row],[gross]]-Table2[[#This Row],[budget]]</f>
        <v>-10810486</v>
      </c>
    </row>
    <row r="1570" spans="1:4" x14ac:dyDescent="0.45">
      <c r="A1570" t="s">
        <v>2808</v>
      </c>
      <c r="B1570">
        <v>30000000</v>
      </c>
      <c r="C1570">
        <v>10134754</v>
      </c>
      <c r="D1570">
        <f>Table2[[#This Row],[gross]]-Table2[[#This Row],[budget]]</f>
        <v>-19865246</v>
      </c>
    </row>
    <row r="1571" spans="1:4" x14ac:dyDescent="0.45">
      <c r="A1571" t="s">
        <v>2809</v>
      </c>
      <c r="B1571">
        <v>30000000</v>
      </c>
      <c r="C1571">
        <v>8535575</v>
      </c>
      <c r="D1571">
        <f>Table2[[#This Row],[gross]]-Table2[[#This Row],[budget]]</f>
        <v>-21464425</v>
      </c>
    </row>
    <row r="1572" spans="1:4" x14ac:dyDescent="0.45">
      <c r="A1572" t="s">
        <v>2811</v>
      </c>
      <c r="B1572">
        <v>40000000</v>
      </c>
      <c r="C1572">
        <v>7689458</v>
      </c>
      <c r="D1572">
        <f>Table2[[#This Row],[gross]]-Table2[[#This Row],[budget]]</f>
        <v>-32310542</v>
      </c>
    </row>
    <row r="1573" spans="1:4" x14ac:dyDescent="0.45">
      <c r="A1573" t="s">
        <v>2815</v>
      </c>
      <c r="B1573">
        <v>30000000</v>
      </c>
      <c r="C1573">
        <v>19316646</v>
      </c>
      <c r="D1573">
        <f>Table2[[#This Row],[gross]]-Table2[[#This Row],[budget]]</f>
        <v>-10683354</v>
      </c>
    </row>
    <row r="1574" spans="1:4" x14ac:dyDescent="0.45">
      <c r="A1574" t="s">
        <v>2816</v>
      </c>
      <c r="B1574">
        <v>30000000</v>
      </c>
      <c r="C1574">
        <v>10965209</v>
      </c>
      <c r="D1574">
        <f>Table2[[#This Row],[gross]]-Table2[[#This Row],[budget]]</f>
        <v>-19034791</v>
      </c>
    </row>
    <row r="1575" spans="1:4" x14ac:dyDescent="0.45">
      <c r="A1575" t="s">
        <v>2817</v>
      </c>
      <c r="B1575">
        <v>18000000</v>
      </c>
      <c r="C1575">
        <v>26830000</v>
      </c>
      <c r="D1575">
        <f>Table2[[#This Row],[gross]]-Table2[[#This Row],[budget]]</f>
        <v>8830000</v>
      </c>
    </row>
    <row r="1576" spans="1:4" x14ac:dyDescent="0.45">
      <c r="A1576" t="s">
        <v>2819</v>
      </c>
      <c r="B1576">
        <v>30000000</v>
      </c>
      <c r="C1576">
        <v>5300000</v>
      </c>
      <c r="D1576">
        <f>Table2[[#This Row],[gross]]-Table2[[#This Row],[budget]]</f>
        <v>-24700000</v>
      </c>
    </row>
    <row r="1577" spans="1:4" x14ac:dyDescent="0.45">
      <c r="A1577" t="s">
        <v>2821</v>
      </c>
      <c r="B1577">
        <v>30000000</v>
      </c>
      <c r="C1577">
        <v>10880926</v>
      </c>
      <c r="D1577">
        <f>Table2[[#This Row],[gross]]-Table2[[#This Row],[budget]]</f>
        <v>-19119074</v>
      </c>
    </row>
    <row r="1578" spans="1:4" x14ac:dyDescent="0.45">
      <c r="A1578" t="s">
        <v>2823</v>
      </c>
      <c r="B1578">
        <v>18000000</v>
      </c>
      <c r="C1578">
        <v>3752725</v>
      </c>
      <c r="D1578">
        <f>Table2[[#This Row],[gross]]-Table2[[#This Row],[budget]]</f>
        <v>-14247275</v>
      </c>
    </row>
    <row r="1579" spans="1:4" x14ac:dyDescent="0.45">
      <c r="A1579" t="s">
        <v>2824</v>
      </c>
      <c r="B1579">
        <v>25000000</v>
      </c>
      <c r="C1579">
        <v>3517797</v>
      </c>
      <c r="D1579">
        <f>Table2[[#This Row],[gross]]-Table2[[#This Row],[budget]]</f>
        <v>-21482203</v>
      </c>
    </row>
    <row r="1580" spans="1:4" x14ac:dyDescent="0.45">
      <c r="A1580" t="s">
        <v>2825</v>
      </c>
      <c r="B1580">
        <v>30000000</v>
      </c>
      <c r="C1580">
        <v>2975649</v>
      </c>
      <c r="D1580">
        <f>Table2[[#This Row],[gross]]-Table2[[#This Row],[budget]]</f>
        <v>-27024351</v>
      </c>
    </row>
    <row r="1581" spans="1:4" x14ac:dyDescent="0.45">
      <c r="A1581" t="s">
        <v>2827</v>
      </c>
      <c r="B1581">
        <v>60000000</v>
      </c>
      <c r="C1581">
        <v>668171</v>
      </c>
      <c r="D1581">
        <f>Table2[[#This Row],[gross]]-Table2[[#This Row],[budget]]</f>
        <v>-59331829</v>
      </c>
    </row>
    <row r="1582" spans="1:4" x14ac:dyDescent="0.45">
      <c r="A1582" t="s">
        <v>2829</v>
      </c>
      <c r="B1582">
        <v>21000000</v>
      </c>
      <c r="C1582">
        <v>480314</v>
      </c>
      <c r="D1582">
        <f>Table2[[#This Row],[gross]]-Table2[[#This Row],[budget]]</f>
        <v>-20519686</v>
      </c>
    </row>
    <row r="1583" spans="1:4" x14ac:dyDescent="0.45">
      <c r="A1583" t="s">
        <v>2832</v>
      </c>
      <c r="B1583">
        <v>30000000</v>
      </c>
      <c r="C1583">
        <v>3904982</v>
      </c>
      <c r="D1583">
        <f>Table2[[#This Row],[gross]]-Table2[[#This Row],[budget]]</f>
        <v>-26095018</v>
      </c>
    </row>
    <row r="1584" spans="1:4" x14ac:dyDescent="0.45">
      <c r="A1584" t="s">
        <v>2834</v>
      </c>
      <c r="B1584">
        <v>18000000</v>
      </c>
      <c r="C1584">
        <v>127437</v>
      </c>
      <c r="D1584">
        <f>Table2[[#This Row],[gross]]-Table2[[#This Row],[budget]]</f>
        <v>-17872563</v>
      </c>
    </row>
    <row r="1585" spans="1:4" x14ac:dyDescent="0.45">
      <c r="A1585" t="s">
        <v>2837</v>
      </c>
      <c r="B1585">
        <v>30000000</v>
      </c>
      <c r="C1585">
        <v>537580</v>
      </c>
      <c r="D1585">
        <f>Table2[[#This Row],[gross]]-Table2[[#This Row],[budget]]</f>
        <v>-29462420</v>
      </c>
    </row>
    <row r="1586" spans="1:4" x14ac:dyDescent="0.45">
      <c r="A1586" t="s">
        <v>2841</v>
      </c>
      <c r="B1586">
        <v>29000000</v>
      </c>
      <c r="C1586">
        <v>183436380</v>
      </c>
      <c r="D1586">
        <f>Table2[[#This Row],[gross]]-Table2[[#This Row],[budget]]</f>
        <v>154436380</v>
      </c>
    </row>
    <row r="1587" spans="1:4" x14ac:dyDescent="0.45">
      <c r="A1587" t="s">
        <v>2843</v>
      </c>
      <c r="B1587">
        <v>28000000</v>
      </c>
      <c r="C1587">
        <v>119518352</v>
      </c>
      <c r="D1587">
        <f>Table2[[#This Row],[gross]]-Table2[[#This Row],[budget]]</f>
        <v>91518352</v>
      </c>
    </row>
    <row r="1588" spans="1:4" x14ac:dyDescent="0.45">
      <c r="A1588" t="s">
        <v>2845</v>
      </c>
      <c r="B1588">
        <v>30000000</v>
      </c>
      <c r="C1588">
        <v>37036404</v>
      </c>
      <c r="D1588">
        <f>Table2[[#This Row],[gross]]-Table2[[#This Row],[budget]]</f>
        <v>7036404</v>
      </c>
    </row>
    <row r="1589" spans="1:4" x14ac:dyDescent="0.45">
      <c r="A1589" t="s">
        <v>2846</v>
      </c>
      <c r="B1589">
        <v>29000000</v>
      </c>
      <c r="C1589">
        <v>22359293</v>
      </c>
      <c r="D1589">
        <f>Table2[[#This Row],[gross]]-Table2[[#This Row],[budget]]</f>
        <v>-6640707</v>
      </c>
    </row>
    <row r="1590" spans="1:4" x14ac:dyDescent="0.45">
      <c r="A1590" t="s">
        <v>2847</v>
      </c>
      <c r="B1590">
        <v>35000000</v>
      </c>
      <c r="C1590">
        <v>18593156</v>
      </c>
      <c r="D1590">
        <f>Table2[[#This Row],[gross]]-Table2[[#This Row],[budget]]</f>
        <v>-16406844</v>
      </c>
    </row>
    <row r="1591" spans="1:4" x14ac:dyDescent="0.45">
      <c r="A1591" t="s">
        <v>2848</v>
      </c>
      <c r="B1591">
        <v>29000000</v>
      </c>
      <c r="C1591">
        <v>16930185</v>
      </c>
      <c r="D1591">
        <f>Table2[[#This Row],[gross]]-Table2[[#This Row],[budget]]</f>
        <v>-12069815</v>
      </c>
    </row>
    <row r="1592" spans="1:4" x14ac:dyDescent="0.45">
      <c r="A1592" t="s">
        <v>2849</v>
      </c>
      <c r="B1592">
        <v>29000000</v>
      </c>
      <c r="C1592">
        <v>63034755</v>
      </c>
      <c r="D1592">
        <f>Table2[[#This Row],[gross]]-Table2[[#This Row],[budget]]</f>
        <v>34034755</v>
      </c>
    </row>
    <row r="1593" spans="1:4" x14ac:dyDescent="0.45">
      <c r="A1593" t="s">
        <v>2851</v>
      </c>
      <c r="B1593">
        <v>29000000</v>
      </c>
      <c r="C1593">
        <v>5899797</v>
      </c>
      <c r="D1593">
        <f>Table2[[#This Row],[gross]]-Table2[[#This Row],[budget]]</f>
        <v>-23100203</v>
      </c>
    </row>
    <row r="1594" spans="1:4" x14ac:dyDescent="0.45">
      <c r="A1594" t="s">
        <v>2852</v>
      </c>
      <c r="B1594">
        <v>28000000</v>
      </c>
      <c r="C1594">
        <v>4554569</v>
      </c>
      <c r="D1594">
        <f>Table2[[#This Row],[gross]]-Table2[[#This Row],[budget]]</f>
        <v>-23445431</v>
      </c>
    </row>
    <row r="1595" spans="1:4" x14ac:dyDescent="0.45">
      <c r="A1595" t="s">
        <v>2854</v>
      </c>
      <c r="B1595">
        <v>12000000</v>
      </c>
      <c r="C1595">
        <v>17016190</v>
      </c>
      <c r="D1595">
        <f>Table2[[#This Row],[gross]]-Table2[[#This Row],[budget]]</f>
        <v>5016190</v>
      </c>
    </row>
    <row r="1596" spans="1:4" x14ac:dyDescent="0.45">
      <c r="A1596" t="s">
        <v>2856</v>
      </c>
      <c r="B1596">
        <v>29000000</v>
      </c>
      <c r="C1596">
        <v>6301131</v>
      </c>
      <c r="D1596">
        <f>Table2[[#This Row],[gross]]-Table2[[#This Row],[budget]]</f>
        <v>-22698869</v>
      </c>
    </row>
    <row r="1597" spans="1:4" x14ac:dyDescent="0.45">
      <c r="A1597" t="s">
        <v>2857</v>
      </c>
      <c r="B1597">
        <v>28000000</v>
      </c>
      <c r="C1597">
        <v>217350219</v>
      </c>
      <c r="D1597">
        <f>Table2[[#This Row],[gross]]-Table2[[#This Row],[budget]]</f>
        <v>189350219</v>
      </c>
    </row>
    <row r="1598" spans="1:4" x14ac:dyDescent="0.45">
      <c r="A1598" t="s">
        <v>2859</v>
      </c>
      <c r="B1598">
        <v>28000000</v>
      </c>
      <c r="C1598">
        <v>161029270</v>
      </c>
      <c r="D1598">
        <f>Table2[[#This Row],[gross]]-Table2[[#This Row],[budget]]</f>
        <v>133029270</v>
      </c>
    </row>
    <row r="1599" spans="1:4" x14ac:dyDescent="0.45">
      <c r="A1599" t="s">
        <v>2860</v>
      </c>
      <c r="B1599">
        <v>28000000</v>
      </c>
      <c r="C1599">
        <v>179870271</v>
      </c>
      <c r="D1599">
        <f>Table2[[#This Row],[gross]]-Table2[[#This Row],[budget]]</f>
        <v>151870271</v>
      </c>
    </row>
    <row r="1600" spans="1:4" x14ac:dyDescent="0.45">
      <c r="A1600" t="s">
        <v>2863</v>
      </c>
      <c r="B1600">
        <v>24000000</v>
      </c>
      <c r="C1600">
        <v>100491683</v>
      </c>
      <c r="D1600">
        <f>Table2[[#This Row],[gross]]-Table2[[#This Row],[budget]]</f>
        <v>76491683</v>
      </c>
    </row>
    <row r="1601" spans="1:4" x14ac:dyDescent="0.45">
      <c r="A1601" t="s">
        <v>2864</v>
      </c>
      <c r="B1601">
        <v>60000000</v>
      </c>
      <c r="C1601">
        <v>74058698</v>
      </c>
      <c r="D1601">
        <f>Table2[[#This Row],[gross]]-Table2[[#This Row],[budget]]</f>
        <v>14058698</v>
      </c>
    </row>
    <row r="1602" spans="1:4" x14ac:dyDescent="0.45">
      <c r="A1602" t="s">
        <v>2865</v>
      </c>
      <c r="B1602">
        <v>29000000</v>
      </c>
      <c r="C1602">
        <v>55845943</v>
      </c>
      <c r="D1602">
        <f>Table2[[#This Row],[gross]]-Table2[[#This Row],[budget]]</f>
        <v>26845943</v>
      </c>
    </row>
    <row r="1603" spans="1:4" x14ac:dyDescent="0.45">
      <c r="A1603" t="s">
        <v>2866</v>
      </c>
      <c r="B1603">
        <v>28000000</v>
      </c>
      <c r="C1603">
        <v>81350242</v>
      </c>
      <c r="D1603">
        <f>Table2[[#This Row],[gross]]-Table2[[#This Row],[budget]]</f>
        <v>53350242</v>
      </c>
    </row>
    <row r="1604" spans="1:4" x14ac:dyDescent="0.45">
      <c r="A1604" t="s">
        <v>2867</v>
      </c>
      <c r="B1604">
        <v>28000000</v>
      </c>
      <c r="C1604">
        <v>67266300</v>
      </c>
      <c r="D1604">
        <f>Table2[[#This Row],[gross]]-Table2[[#This Row],[budget]]</f>
        <v>39266300</v>
      </c>
    </row>
    <row r="1605" spans="1:4" x14ac:dyDescent="0.45">
      <c r="A1605" t="s">
        <v>2868</v>
      </c>
      <c r="B1605">
        <v>28000000</v>
      </c>
      <c r="C1605">
        <v>70235322</v>
      </c>
      <c r="D1605">
        <f>Table2[[#This Row],[gross]]-Table2[[#This Row],[budget]]</f>
        <v>42235322</v>
      </c>
    </row>
    <row r="1606" spans="1:4" x14ac:dyDescent="0.45">
      <c r="A1606" t="s">
        <v>2869</v>
      </c>
      <c r="B1606">
        <v>30000000</v>
      </c>
      <c r="C1606">
        <v>7443007</v>
      </c>
      <c r="D1606">
        <f>Table2[[#This Row],[gross]]-Table2[[#This Row],[budget]]</f>
        <v>-22556993</v>
      </c>
    </row>
    <row r="1607" spans="1:4" x14ac:dyDescent="0.45">
      <c r="A1607" t="s">
        <v>2870</v>
      </c>
      <c r="B1607">
        <v>28000000</v>
      </c>
      <c r="C1607">
        <v>64371181</v>
      </c>
      <c r="D1607">
        <f>Table2[[#This Row],[gross]]-Table2[[#This Row],[budget]]</f>
        <v>36371181</v>
      </c>
    </row>
    <row r="1608" spans="1:4" x14ac:dyDescent="0.45">
      <c r="A1608" t="s">
        <v>2871</v>
      </c>
      <c r="B1608">
        <v>26000000</v>
      </c>
      <c r="C1608">
        <v>58885635</v>
      </c>
      <c r="D1608">
        <f>Table2[[#This Row],[gross]]-Table2[[#This Row],[budget]]</f>
        <v>32885635</v>
      </c>
    </row>
    <row r="1609" spans="1:4" x14ac:dyDescent="0.45">
      <c r="A1609" t="s">
        <v>2872</v>
      </c>
      <c r="B1609">
        <v>35000000</v>
      </c>
      <c r="C1609">
        <v>60400856</v>
      </c>
      <c r="D1609">
        <f>Table2[[#This Row],[gross]]-Table2[[#This Row],[budget]]</f>
        <v>25400856</v>
      </c>
    </row>
    <row r="1610" spans="1:4" x14ac:dyDescent="0.45">
      <c r="A1610" t="s">
        <v>2873</v>
      </c>
      <c r="B1610">
        <v>21000000</v>
      </c>
      <c r="C1610">
        <v>52353636</v>
      </c>
      <c r="D1610">
        <f>Table2[[#This Row],[gross]]-Table2[[#This Row],[budget]]</f>
        <v>31353636</v>
      </c>
    </row>
    <row r="1611" spans="1:4" x14ac:dyDescent="0.45">
      <c r="A1611" t="s">
        <v>2874</v>
      </c>
      <c r="B1611">
        <v>30000000</v>
      </c>
      <c r="C1611">
        <v>51475962</v>
      </c>
      <c r="D1611">
        <f>Table2[[#This Row],[gross]]-Table2[[#This Row],[budget]]</f>
        <v>21475962</v>
      </c>
    </row>
    <row r="1612" spans="1:4" x14ac:dyDescent="0.45">
      <c r="A1612" t="s">
        <v>2875</v>
      </c>
      <c r="B1612">
        <v>28000000</v>
      </c>
      <c r="C1612">
        <v>63910583</v>
      </c>
      <c r="D1612">
        <f>Table2[[#This Row],[gross]]-Table2[[#This Row],[budget]]</f>
        <v>35910583</v>
      </c>
    </row>
    <row r="1613" spans="1:4" x14ac:dyDescent="0.45">
      <c r="A1613" t="s">
        <v>2876</v>
      </c>
      <c r="B1613">
        <v>28000000</v>
      </c>
      <c r="C1613">
        <v>62300000</v>
      </c>
      <c r="D1613">
        <f>Table2[[#This Row],[gross]]-Table2[[#This Row],[budget]]</f>
        <v>34300000</v>
      </c>
    </row>
    <row r="1614" spans="1:4" x14ac:dyDescent="0.45">
      <c r="A1614" t="s">
        <v>2877</v>
      </c>
      <c r="B1614">
        <v>28000000</v>
      </c>
      <c r="C1614">
        <v>49968653</v>
      </c>
      <c r="D1614">
        <f>Table2[[#This Row],[gross]]-Table2[[#This Row],[budget]]</f>
        <v>21968653</v>
      </c>
    </row>
    <row r="1615" spans="1:4" x14ac:dyDescent="0.45">
      <c r="A1615" t="s">
        <v>2878</v>
      </c>
      <c r="B1615">
        <v>27000000</v>
      </c>
      <c r="C1615">
        <v>44450000</v>
      </c>
      <c r="D1615">
        <f>Table2[[#This Row],[gross]]-Table2[[#This Row],[budget]]</f>
        <v>17450000</v>
      </c>
    </row>
    <row r="1616" spans="1:4" x14ac:dyDescent="0.45">
      <c r="A1616" t="s">
        <v>2879</v>
      </c>
      <c r="B1616">
        <v>28000000</v>
      </c>
      <c r="C1616">
        <v>45162741</v>
      </c>
      <c r="D1616">
        <f>Table2[[#This Row],[gross]]-Table2[[#This Row],[budget]]</f>
        <v>17162741</v>
      </c>
    </row>
    <row r="1617" spans="1:4" x14ac:dyDescent="0.45">
      <c r="A1617" t="s">
        <v>2881</v>
      </c>
      <c r="B1617">
        <v>28000000</v>
      </c>
      <c r="C1617">
        <v>71346930</v>
      </c>
      <c r="D1617">
        <f>Table2[[#This Row],[gross]]-Table2[[#This Row],[budget]]</f>
        <v>43346930</v>
      </c>
    </row>
    <row r="1618" spans="1:4" x14ac:dyDescent="0.45">
      <c r="A1618" t="s">
        <v>2882</v>
      </c>
      <c r="B1618">
        <v>28000000</v>
      </c>
      <c r="C1618">
        <v>39514713</v>
      </c>
      <c r="D1618">
        <f>Table2[[#This Row],[gross]]-Table2[[#This Row],[budget]]</f>
        <v>11514713</v>
      </c>
    </row>
    <row r="1619" spans="1:4" x14ac:dyDescent="0.45">
      <c r="A1619" t="s">
        <v>2883</v>
      </c>
      <c r="B1619">
        <v>28000000</v>
      </c>
      <c r="C1619">
        <v>43097652</v>
      </c>
      <c r="D1619">
        <f>Table2[[#This Row],[gross]]-Table2[[#This Row],[budget]]</f>
        <v>15097652</v>
      </c>
    </row>
    <row r="1620" spans="1:4" x14ac:dyDescent="0.45">
      <c r="A1620" t="s">
        <v>2884</v>
      </c>
      <c r="B1620">
        <v>30000000</v>
      </c>
      <c r="C1620">
        <v>48043505</v>
      </c>
      <c r="D1620">
        <f>Table2[[#This Row],[gross]]-Table2[[#This Row],[budget]]</f>
        <v>18043505</v>
      </c>
    </row>
    <row r="1621" spans="1:4" x14ac:dyDescent="0.45">
      <c r="A1621" t="s">
        <v>2885</v>
      </c>
      <c r="B1621">
        <v>28000000</v>
      </c>
      <c r="C1621">
        <v>37053924</v>
      </c>
      <c r="D1621">
        <f>Table2[[#This Row],[gross]]-Table2[[#This Row],[budget]]</f>
        <v>9053924</v>
      </c>
    </row>
    <row r="1622" spans="1:4" x14ac:dyDescent="0.45">
      <c r="A1622" t="s">
        <v>2887</v>
      </c>
      <c r="B1622">
        <v>28000000</v>
      </c>
      <c r="C1622">
        <v>33000377</v>
      </c>
      <c r="D1622">
        <f>Table2[[#This Row],[gross]]-Table2[[#This Row],[budget]]</f>
        <v>5000377</v>
      </c>
    </row>
    <row r="1623" spans="1:4" x14ac:dyDescent="0.45">
      <c r="A1623" t="s">
        <v>2889</v>
      </c>
      <c r="B1623">
        <v>28000000</v>
      </c>
      <c r="C1623">
        <v>66950483</v>
      </c>
      <c r="D1623">
        <f>Table2[[#This Row],[gross]]-Table2[[#This Row],[budget]]</f>
        <v>38950483</v>
      </c>
    </row>
    <row r="1624" spans="1:4" x14ac:dyDescent="0.45">
      <c r="A1624" t="s">
        <v>2890</v>
      </c>
      <c r="B1624">
        <v>28000000</v>
      </c>
      <c r="C1624">
        <v>38372662</v>
      </c>
      <c r="D1624">
        <f>Table2[[#This Row],[gross]]-Table2[[#This Row],[budget]]</f>
        <v>10372662</v>
      </c>
    </row>
    <row r="1625" spans="1:4" x14ac:dyDescent="0.45">
      <c r="A1625" t="s">
        <v>2891</v>
      </c>
      <c r="B1625">
        <v>28000000</v>
      </c>
      <c r="C1625">
        <v>27000000</v>
      </c>
      <c r="D1625">
        <f>Table2[[#This Row],[gross]]-Table2[[#This Row],[budget]]</f>
        <v>-1000000</v>
      </c>
    </row>
    <row r="1626" spans="1:4" x14ac:dyDescent="0.45">
      <c r="A1626" t="s">
        <v>2893</v>
      </c>
      <c r="B1626">
        <v>28000000</v>
      </c>
      <c r="C1626">
        <v>31600000</v>
      </c>
      <c r="D1626">
        <f>Table2[[#This Row],[gross]]-Table2[[#This Row],[budget]]</f>
        <v>3600000</v>
      </c>
    </row>
    <row r="1627" spans="1:4" x14ac:dyDescent="0.45">
      <c r="A1627" t="s">
        <v>2894</v>
      </c>
      <c r="B1627">
        <v>28000000</v>
      </c>
      <c r="C1627">
        <v>30688364</v>
      </c>
      <c r="D1627">
        <f>Table2[[#This Row],[gross]]-Table2[[#This Row],[budget]]</f>
        <v>2688364</v>
      </c>
    </row>
    <row r="1628" spans="1:4" x14ac:dyDescent="0.45">
      <c r="A1628" t="s">
        <v>2896</v>
      </c>
      <c r="B1628">
        <v>21000000</v>
      </c>
      <c r="C1628">
        <v>28563179</v>
      </c>
      <c r="D1628">
        <f>Table2[[#This Row],[gross]]-Table2[[#This Row],[budget]]</f>
        <v>7563179</v>
      </c>
    </row>
    <row r="1629" spans="1:4" x14ac:dyDescent="0.45">
      <c r="A1629" t="s">
        <v>2898</v>
      </c>
      <c r="B1629">
        <v>28000000</v>
      </c>
      <c r="C1629">
        <v>16779636</v>
      </c>
      <c r="D1629">
        <f>Table2[[#This Row],[gross]]-Table2[[#This Row],[budget]]</f>
        <v>-11220364</v>
      </c>
    </row>
    <row r="1630" spans="1:4" x14ac:dyDescent="0.45">
      <c r="A1630" t="s">
        <v>2899</v>
      </c>
      <c r="B1630">
        <v>160000000</v>
      </c>
      <c r="C1630">
        <v>10762178</v>
      </c>
      <c r="D1630">
        <f>Table2[[#This Row],[gross]]-Table2[[#This Row],[budget]]</f>
        <v>-149237822</v>
      </c>
    </row>
    <row r="1631" spans="1:4" x14ac:dyDescent="0.45">
      <c r="A1631" t="s">
        <v>2900</v>
      </c>
      <c r="B1631">
        <v>28000000</v>
      </c>
      <c r="C1631">
        <v>17324744</v>
      </c>
      <c r="D1631">
        <f>Table2[[#This Row],[gross]]-Table2[[#This Row],[budget]]</f>
        <v>-10675256</v>
      </c>
    </row>
    <row r="1632" spans="1:4" x14ac:dyDescent="0.45">
      <c r="A1632" t="s">
        <v>2901</v>
      </c>
      <c r="B1632">
        <v>28000000</v>
      </c>
      <c r="C1632">
        <v>8888143</v>
      </c>
      <c r="D1632">
        <f>Table2[[#This Row],[gross]]-Table2[[#This Row],[budget]]</f>
        <v>-19111857</v>
      </c>
    </row>
    <row r="1633" spans="1:4" x14ac:dyDescent="0.45">
      <c r="A1633" t="s">
        <v>2903</v>
      </c>
      <c r="B1633">
        <v>28000000</v>
      </c>
      <c r="C1633">
        <v>24268828</v>
      </c>
      <c r="D1633">
        <f>Table2[[#This Row],[gross]]-Table2[[#This Row],[budget]]</f>
        <v>-3731172</v>
      </c>
    </row>
    <row r="1634" spans="1:4" x14ac:dyDescent="0.45">
      <c r="A1634" t="s">
        <v>2904</v>
      </c>
      <c r="B1634">
        <v>28000000</v>
      </c>
      <c r="C1634">
        <v>8119205</v>
      </c>
      <c r="D1634">
        <f>Table2[[#This Row],[gross]]-Table2[[#This Row],[budget]]</f>
        <v>-19880795</v>
      </c>
    </row>
    <row r="1635" spans="1:4" x14ac:dyDescent="0.45">
      <c r="A1635" t="s">
        <v>2905</v>
      </c>
      <c r="B1635">
        <v>28000000</v>
      </c>
      <c r="C1635">
        <v>8434601</v>
      </c>
      <c r="D1635">
        <f>Table2[[#This Row],[gross]]-Table2[[#This Row],[budget]]</f>
        <v>-19565399</v>
      </c>
    </row>
    <row r="1636" spans="1:4" x14ac:dyDescent="0.45">
      <c r="A1636" t="s">
        <v>2906</v>
      </c>
      <c r="B1636">
        <v>28000000</v>
      </c>
      <c r="C1636">
        <v>6998324</v>
      </c>
      <c r="D1636">
        <f>Table2[[#This Row],[gross]]-Table2[[#This Row],[budget]]</f>
        <v>-21001676</v>
      </c>
    </row>
    <row r="1637" spans="1:4" x14ac:dyDescent="0.45">
      <c r="A1637" t="s">
        <v>2908</v>
      </c>
      <c r="B1637">
        <v>28000000</v>
      </c>
      <c r="C1637">
        <v>10907291</v>
      </c>
      <c r="D1637">
        <f>Table2[[#This Row],[gross]]-Table2[[#This Row],[budget]]</f>
        <v>-17092709</v>
      </c>
    </row>
    <row r="1638" spans="1:4" x14ac:dyDescent="0.45">
      <c r="A1638" t="s">
        <v>2909</v>
      </c>
      <c r="B1638">
        <v>28000000</v>
      </c>
      <c r="C1638">
        <v>5532301</v>
      </c>
      <c r="D1638">
        <f>Table2[[#This Row],[gross]]-Table2[[#This Row],[budget]]</f>
        <v>-22467699</v>
      </c>
    </row>
    <row r="1639" spans="1:4" x14ac:dyDescent="0.45">
      <c r="A1639" t="s">
        <v>2911</v>
      </c>
      <c r="B1639">
        <v>27000000</v>
      </c>
      <c r="C1639">
        <v>2775593</v>
      </c>
      <c r="D1639">
        <f>Table2[[#This Row],[gross]]-Table2[[#This Row],[budget]]</f>
        <v>-24224407</v>
      </c>
    </row>
    <row r="1640" spans="1:4" x14ac:dyDescent="0.45">
      <c r="A1640" t="s">
        <v>2913</v>
      </c>
      <c r="B1640">
        <v>28000000</v>
      </c>
      <c r="C1640">
        <v>28751715</v>
      </c>
      <c r="D1640">
        <f>Table2[[#This Row],[gross]]-Table2[[#This Row],[budget]]</f>
        <v>751715</v>
      </c>
    </row>
    <row r="1641" spans="1:4" x14ac:dyDescent="0.45">
      <c r="A1641" t="s">
        <v>2915</v>
      </c>
      <c r="B1641">
        <v>28000000</v>
      </c>
      <c r="C1641">
        <v>20285518</v>
      </c>
      <c r="D1641">
        <f>Table2[[#This Row],[gross]]-Table2[[#This Row],[budget]]</f>
        <v>-7714482</v>
      </c>
    </row>
    <row r="1642" spans="1:4" x14ac:dyDescent="0.45">
      <c r="A1642" t="s">
        <v>2916</v>
      </c>
      <c r="B1642">
        <v>27500000</v>
      </c>
      <c r="C1642">
        <v>67900000</v>
      </c>
      <c r="D1642">
        <f>Table2[[#This Row],[gross]]-Table2[[#This Row],[budget]]</f>
        <v>40400000</v>
      </c>
    </row>
    <row r="1643" spans="1:4" x14ac:dyDescent="0.45">
      <c r="A1643" t="s">
        <v>2917</v>
      </c>
      <c r="B1643">
        <v>30000000</v>
      </c>
      <c r="C1643">
        <v>148734225</v>
      </c>
      <c r="D1643">
        <f>Table2[[#This Row],[gross]]-Table2[[#This Row],[budget]]</f>
        <v>118734225</v>
      </c>
    </row>
    <row r="1644" spans="1:4" x14ac:dyDescent="0.45">
      <c r="A1644" t="s">
        <v>2918</v>
      </c>
      <c r="B1644">
        <v>30000000</v>
      </c>
      <c r="C1644">
        <v>49185998</v>
      </c>
      <c r="D1644">
        <f>Table2[[#This Row],[gross]]-Table2[[#This Row],[budget]]</f>
        <v>19185998</v>
      </c>
    </row>
    <row r="1645" spans="1:4" x14ac:dyDescent="0.45">
      <c r="A1645" t="s">
        <v>2919</v>
      </c>
      <c r="B1645">
        <v>35000000</v>
      </c>
      <c r="C1645">
        <v>42168445</v>
      </c>
      <c r="D1645">
        <f>Table2[[#This Row],[gross]]-Table2[[#This Row],[budget]]</f>
        <v>7168445</v>
      </c>
    </row>
    <row r="1646" spans="1:4" x14ac:dyDescent="0.45">
      <c r="A1646" t="s">
        <v>2921</v>
      </c>
      <c r="B1646">
        <v>16000000</v>
      </c>
      <c r="C1646">
        <v>26400000</v>
      </c>
      <c r="D1646">
        <f>Table2[[#This Row],[gross]]-Table2[[#This Row],[budget]]</f>
        <v>10400000</v>
      </c>
    </row>
    <row r="1647" spans="1:4" x14ac:dyDescent="0.45">
      <c r="A1647" t="s">
        <v>2923</v>
      </c>
      <c r="B1647">
        <v>15000000</v>
      </c>
      <c r="C1647">
        <v>17508670</v>
      </c>
      <c r="D1647">
        <f>Table2[[#This Row],[gross]]-Table2[[#This Row],[budget]]</f>
        <v>2508670</v>
      </c>
    </row>
    <row r="1648" spans="1:4" x14ac:dyDescent="0.45">
      <c r="A1648" t="s">
        <v>2924</v>
      </c>
      <c r="B1648">
        <v>27500000</v>
      </c>
      <c r="C1648">
        <v>9664316</v>
      </c>
      <c r="D1648">
        <f>Table2[[#This Row],[gross]]-Table2[[#This Row],[budget]]</f>
        <v>-17835684</v>
      </c>
    </row>
    <row r="1649" spans="1:4" x14ac:dyDescent="0.45">
      <c r="A1649" t="s">
        <v>2926</v>
      </c>
      <c r="B1649">
        <v>30000000</v>
      </c>
      <c r="C1649">
        <v>74888996</v>
      </c>
      <c r="D1649">
        <f>Table2[[#This Row],[gross]]-Table2[[#This Row],[budget]]</f>
        <v>44888996</v>
      </c>
    </row>
    <row r="1650" spans="1:4" x14ac:dyDescent="0.45">
      <c r="A1650" t="s">
        <v>2928</v>
      </c>
      <c r="B1650">
        <v>27000000</v>
      </c>
      <c r="C1650">
        <v>69586544</v>
      </c>
      <c r="D1650">
        <f>Table2[[#This Row],[gross]]-Table2[[#This Row],[budget]]</f>
        <v>42586544</v>
      </c>
    </row>
    <row r="1651" spans="1:4" x14ac:dyDescent="0.45">
      <c r="A1651" t="s">
        <v>2929</v>
      </c>
      <c r="B1651">
        <v>27000000</v>
      </c>
      <c r="C1651">
        <v>60491560</v>
      </c>
      <c r="D1651">
        <f>Table2[[#This Row],[gross]]-Table2[[#This Row],[budget]]</f>
        <v>33491560</v>
      </c>
    </row>
    <row r="1652" spans="1:4" x14ac:dyDescent="0.45">
      <c r="A1652" t="s">
        <v>2931</v>
      </c>
      <c r="B1652">
        <v>27000000</v>
      </c>
      <c r="C1652">
        <v>54200000</v>
      </c>
      <c r="D1652">
        <f>Table2[[#This Row],[gross]]-Table2[[#This Row],[budget]]</f>
        <v>27200000</v>
      </c>
    </row>
    <row r="1653" spans="1:4" x14ac:dyDescent="0.45">
      <c r="A1653" t="s">
        <v>2933</v>
      </c>
      <c r="B1653">
        <v>25000000</v>
      </c>
      <c r="C1653">
        <v>30920167</v>
      </c>
      <c r="D1653">
        <f>Table2[[#This Row],[gross]]-Table2[[#This Row],[budget]]</f>
        <v>5920167</v>
      </c>
    </row>
    <row r="1654" spans="1:4" x14ac:dyDescent="0.45">
      <c r="A1654" t="s">
        <v>2934</v>
      </c>
      <c r="B1654">
        <v>30000000</v>
      </c>
      <c r="C1654">
        <v>40566655</v>
      </c>
      <c r="D1654">
        <f>Table2[[#This Row],[gross]]-Table2[[#This Row],[budget]]</f>
        <v>10566655</v>
      </c>
    </row>
    <row r="1655" spans="1:4" x14ac:dyDescent="0.45">
      <c r="A1655" t="s">
        <v>2935</v>
      </c>
      <c r="B1655">
        <v>27000000</v>
      </c>
      <c r="C1655">
        <v>31768374</v>
      </c>
      <c r="D1655">
        <f>Table2[[#This Row],[gross]]-Table2[[#This Row],[budget]]</f>
        <v>4768374</v>
      </c>
    </row>
    <row r="1656" spans="1:4" x14ac:dyDescent="0.45">
      <c r="A1656" t="s">
        <v>2936</v>
      </c>
      <c r="B1656">
        <v>27000000</v>
      </c>
      <c r="C1656">
        <v>22494487</v>
      </c>
      <c r="D1656">
        <f>Table2[[#This Row],[gross]]-Table2[[#This Row],[budget]]</f>
        <v>-4505513</v>
      </c>
    </row>
    <row r="1657" spans="1:4" x14ac:dyDescent="0.45">
      <c r="A1657" t="s">
        <v>2938</v>
      </c>
      <c r="B1657">
        <v>27000000</v>
      </c>
      <c r="C1657">
        <v>21500000</v>
      </c>
      <c r="D1657">
        <f>Table2[[#This Row],[gross]]-Table2[[#This Row],[budget]]</f>
        <v>-5500000</v>
      </c>
    </row>
    <row r="1658" spans="1:4" x14ac:dyDescent="0.45">
      <c r="A1658" t="s">
        <v>2939</v>
      </c>
      <c r="B1658">
        <v>30000000</v>
      </c>
      <c r="C1658">
        <v>4463292</v>
      </c>
      <c r="D1658">
        <f>Table2[[#This Row],[gross]]-Table2[[#This Row],[budget]]</f>
        <v>-25536708</v>
      </c>
    </row>
    <row r="1659" spans="1:4" x14ac:dyDescent="0.45">
      <c r="A1659" t="s">
        <v>2941</v>
      </c>
      <c r="B1659">
        <v>27000000</v>
      </c>
      <c r="C1659">
        <v>14337579</v>
      </c>
      <c r="D1659">
        <f>Table2[[#This Row],[gross]]-Table2[[#This Row],[budget]]</f>
        <v>-12662421</v>
      </c>
    </row>
    <row r="1660" spans="1:4" x14ac:dyDescent="0.45">
      <c r="A1660" t="s">
        <v>2943</v>
      </c>
      <c r="B1660">
        <v>13500000</v>
      </c>
      <c r="C1660">
        <v>13823741</v>
      </c>
      <c r="D1660">
        <f>Table2[[#This Row],[gross]]-Table2[[#This Row],[budget]]</f>
        <v>323741</v>
      </c>
    </row>
    <row r="1661" spans="1:4" x14ac:dyDescent="0.45">
      <c r="A1661" t="s">
        <v>2946</v>
      </c>
      <c r="B1661">
        <v>27000000</v>
      </c>
      <c r="C1661">
        <v>10297897</v>
      </c>
      <c r="D1661">
        <f>Table2[[#This Row],[gross]]-Table2[[#This Row],[budget]]</f>
        <v>-16702103</v>
      </c>
    </row>
    <row r="1662" spans="1:4" x14ac:dyDescent="0.45">
      <c r="A1662" t="s">
        <v>2947</v>
      </c>
      <c r="B1662">
        <v>27000000</v>
      </c>
      <c r="C1662">
        <v>13248477</v>
      </c>
      <c r="D1662">
        <f>Table2[[#This Row],[gross]]-Table2[[#This Row],[budget]]</f>
        <v>-13751523</v>
      </c>
    </row>
    <row r="1663" spans="1:4" x14ac:dyDescent="0.45">
      <c r="A1663" t="s">
        <v>2949</v>
      </c>
      <c r="B1663">
        <v>27000000</v>
      </c>
      <c r="C1663">
        <v>8712564</v>
      </c>
      <c r="D1663">
        <f>Table2[[#This Row],[gross]]-Table2[[#This Row],[budget]]</f>
        <v>-18287436</v>
      </c>
    </row>
    <row r="1664" spans="1:4" x14ac:dyDescent="0.45">
      <c r="A1664" t="s">
        <v>2951</v>
      </c>
      <c r="B1664">
        <v>27000000</v>
      </c>
      <c r="C1664">
        <v>7486906</v>
      </c>
      <c r="D1664">
        <f>Table2[[#This Row],[gross]]-Table2[[#This Row],[budget]]</f>
        <v>-19513094</v>
      </c>
    </row>
    <row r="1665" spans="1:4" x14ac:dyDescent="0.45">
      <c r="A1665" t="s">
        <v>2953</v>
      </c>
      <c r="B1665">
        <v>27000000</v>
      </c>
      <c r="C1665">
        <v>41008532</v>
      </c>
      <c r="D1665">
        <f>Table2[[#This Row],[gross]]-Table2[[#This Row],[budget]]</f>
        <v>14008532</v>
      </c>
    </row>
    <row r="1666" spans="1:4" x14ac:dyDescent="0.45">
      <c r="A1666" t="s">
        <v>2954</v>
      </c>
      <c r="B1666">
        <v>28000000</v>
      </c>
      <c r="C1666">
        <v>5204007</v>
      </c>
      <c r="D1666">
        <f>Table2[[#This Row],[gross]]-Table2[[#This Row],[budget]]</f>
        <v>-22795993</v>
      </c>
    </row>
    <row r="1667" spans="1:4" x14ac:dyDescent="0.45">
      <c r="A1667" t="s">
        <v>2956</v>
      </c>
      <c r="B1667">
        <v>15000000</v>
      </c>
      <c r="C1667">
        <v>4485485</v>
      </c>
      <c r="D1667">
        <f>Table2[[#This Row],[gross]]-Table2[[#This Row],[budget]]</f>
        <v>-10514515</v>
      </c>
    </row>
    <row r="1668" spans="1:4" x14ac:dyDescent="0.45">
      <c r="A1668" t="s">
        <v>2957</v>
      </c>
      <c r="B1668">
        <v>27000000</v>
      </c>
      <c r="C1668">
        <v>4476235</v>
      </c>
      <c r="D1668">
        <f>Table2[[#This Row],[gross]]-Table2[[#This Row],[budget]]</f>
        <v>-22523765</v>
      </c>
    </row>
    <row r="1669" spans="1:4" x14ac:dyDescent="0.45">
      <c r="A1669" t="s">
        <v>2958</v>
      </c>
      <c r="B1669">
        <v>25000000</v>
      </c>
      <c r="C1669">
        <v>1089365</v>
      </c>
      <c r="D1669">
        <f>Table2[[#This Row],[gross]]-Table2[[#This Row],[budget]]</f>
        <v>-23910635</v>
      </c>
    </row>
    <row r="1670" spans="1:4" x14ac:dyDescent="0.45">
      <c r="A1670" t="s">
        <v>2959</v>
      </c>
      <c r="B1670">
        <v>23000000</v>
      </c>
      <c r="C1670">
        <v>763044</v>
      </c>
      <c r="D1670">
        <f>Table2[[#This Row],[gross]]-Table2[[#This Row],[budget]]</f>
        <v>-22236956</v>
      </c>
    </row>
    <row r="1671" spans="1:4" x14ac:dyDescent="0.45">
      <c r="A1671" t="s">
        <v>2960</v>
      </c>
      <c r="B1671">
        <v>26000000</v>
      </c>
      <c r="C1671">
        <v>20819129</v>
      </c>
      <c r="D1671">
        <f>Table2[[#This Row],[gross]]-Table2[[#This Row],[budget]]</f>
        <v>-5180871</v>
      </c>
    </row>
    <row r="1672" spans="1:4" x14ac:dyDescent="0.45">
      <c r="A1672" t="s">
        <v>2962</v>
      </c>
      <c r="B1672">
        <v>26000000</v>
      </c>
      <c r="C1672">
        <v>110222438</v>
      </c>
      <c r="D1672">
        <f>Table2[[#This Row],[gross]]-Table2[[#This Row],[budget]]</f>
        <v>84222438</v>
      </c>
    </row>
    <row r="1673" spans="1:4" x14ac:dyDescent="0.45">
      <c r="A1673" t="s">
        <v>2963</v>
      </c>
      <c r="B1673">
        <v>26000000</v>
      </c>
      <c r="C1673">
        <v>109243478</v>
      </c>
      <c r="D1673">
        <f>Table2[[#This Row],[gross]]-Table2[[#This Row],[budget]]</f>
        <v>83243478</v>
      </c>
    </row>
    <row r="1674" spans="1:4" x14ac:dyDescent="0.45">
      <c r="A1674" t="s">
        <v>2964</v>
      </c>
      <c r="B1674">
        <v>25000000</v>
      </c>
      <c r="C1674">
        <v>100241322</v>
      </c>
      <c r="D1674">
        <f>Table2[[#This Row],[gross]]-Table2[[#This Row],[budget]]</f>
        <v>75241322</v>
      </c>
    </row>
    <row r="1675" spans="1:4" x14ac:dyDescent="0.45">
      <c r="A1675" t="s">
        <v>2966</v>
      </c>
      <c r="B1675">
        <v>28000000</v>
      </c>
      <c r="C1675">
        <v>25977365</v>
      </c>
      <c r="D1675">
        <f>Table2[[#This Row],[gross]]-Table2[[#This Row],[budget]]</f>
        <v>-2022635</v>
      </c>
    </row>
    <row r="1676" spans="1:4" x14ac:dyDescent="0.45">
      <c r="A1676" t="s">
        <v>2967</v>
      </c>
      <c r="B1676">
        <v>26000000</v>
      </c>
      <c r="C1676">
        <v>91457688</v>
      </c>
      <c r="D1676">
        <f>Table2[[#This Row],[gross]]-Table2[[#This Row],[budget]]</f>
        <v>65457688</v>
      </c>
    </row>
    <row r="1677" spans="1:4" x14ac:dyDescent="0.45">
      <c r="A1677" t="s">
        <v>2968</v>
      </c>
      <c r="B1677">
        <v>27000000</v>
      </c>
      <c r="C1677">
        <v>87341380</v>
      </c>
      <c r="D1677">
        <f>Table2[[#This Row],[gross]]-Table2[[#This Row],[budget]]</f>
        <v>60341380</v>
      </c>
    </row>
    <row r="1678" spans="1:4" x14ac:dyDescent="0.45">
      <c r="A1678" t="s">
        <v>2969</v>
      </c>
      <c r="B1678">
        <v>26000000</v>
      </c>
      <c r="C1678">
        <v>65703412</v>
      </c>
      <c r="D1678">
        <f>Table2[[#This Row],[gross]]-Table2[[#This Row],[budget]]</f>
        <v>39703412</v>
      </c>
    </row>
    <row r="1679" spans="1:4" x14ac:dyDescent="0.45">
      <c r="A1679" t="s">
        <v>2970</v>
      </c>
      <c r="B1679">
        <v>22000000</v>
      </c>
      <c r="C1679">
        <v>58328680</v>
      </c>
      <c r="D1679">
        <f>Table2[[#This Row],[gross]]-Table2[[#This Row],[budget]]</f>
        <v>36328680</v>
      </c>
    </row>
    <row r="1680" spans="1:4" x14ac:dyDescent="0.45">
      <c r="A1680" t="s">
        <v>2971</v>
      </c>
      <c r="B1680">
        <v>26000000</v>
      </c>
      <c r="C1680">
        <v>61490000</v>
      </c>
      <c r="D1680">
        <f>Table2[[#This Row],[gross]]-Table2[[#This Row],[budget]]</f>
        <v>35490000</v>
      </c>
    </row>
    <row r="1681" spans="1:4" x14ac:dyDescent="0.45">
      <c r="A1681" t="s">
        <v>2972</v>
      </c>
      <c r="B1681">
        <v>26000000</v>
      </c>
      <c r="C1681">
        <v>50800000</v>
      </c>
      <c r="D1681">
        <f>Table2[[#This Row],[gross]]-Table2[[#This Row],[budget]]</f>
        <v>24800000</v>
      </c>
    </row>
    <row r="1682" spans="1:4" x14ac:dyDescent="0.45">
      <c r="A1682" t="s">
        <v>2973</v>
      </c>
      <c r="B1682">
        <v>26000000</v>
      </c>
      <c r="C1682">
        <v>57859105</v>
      </c>
      <c r="D1682">
        <f>Table2[[#This Row],[gross]]-Table2[[#This Row],[budget]]</f>
        <v>31859105</v>
      </c>
    </row>
    <row r="1683" spans="1:4" x14ac:dyDescent="0.45">
      <c r="A1683" t="s">
        <v>2974</v>
      </c>
      <c r="B1683">
        <v>26000000</v>
      </c>
      <c r="C1683">
        <v>46455802</v>
      </c>
      <c r="D1683">
        <f>Table2[[#This Row],[gross]]-Table2[[#This Row],[budget]]</f>
        <v>20455802</v>
      </c>
    </row>
    <row r="1684" spans="1:4" x14ac:dyDescent="0.45">
      <c r="A1684" t="s">
        <v>2976</v>
      </c>
      <c r="B1684">
        <v>26000000</v>
      </c>
      <c r="C1684">
        <v>45506619</v>
      </c>
      <c r="D1684">
        <f>Table2[[#This Row],[gross]]-Table2[[#This Row],[budget]]</f>
        <v>19506619</v>
      </c>
    </row>
    <row r="1685" spans="1:4" x14ac:dyDescent="0.45">
      <c r="A1685" t="s">
        <v>2977</v>
      </c>
      <c r="B1685">
        <v>26000000</v>
      </c>
      <c r="C1685">
        <v>40168080</v>
      </c>
      <c r="D1685">
        <f>Table2[[#This Row],[gross]]-Table2[[#This Row],[budget]]</f>
        <v>14168080</v>
      </c>
    </row>
    <row r="1686" spans="1:4" x14ac:dyDescent="0.45">
      <c r="A1686" t="s">
        <v>2978</v>
      </c>
      <c r="B1686">
        <v>26000000</v>
      </c>
      <c r="C1686">
        <v>49874933</v>
      </c>
      <c r="D1686">
        <f>Table2[[#This Row],[gross]]-Table2[[#This Row],[budget]]</f>
        <v>23874933</v>
      </c>
    </row>
    <row r="1687" spans="1:4" x14ac:dyDescent="0.45">
      <c r="A1687" t="s">
        <v>2979</v>
      </c>
      <c r="B1687">
        <v>26000000</v>
      </c>
      <c r="C1687">
        <v>45489752</v>
      </c>
      <c r="D1687">
        <f>Table2[[#This Row],[gross]]-Table2[[#This Row],[budget]]</f>
        <v>19489752</v>
      </c>
    </row>
    <row r="1688" spans="1:4" x14ac:dyDescent="0.45">
      <c r="A1688" t="s">
        <v>2981</v>
      </c>
      <c r="B1688">
        <v>26000000</v>
      </c>
      <c r="C1688">
        <v>36985501</v>
      </c>
      <c r="D1688">
        <f>Table2[[#This Row],[gross]]-Table2[[#This Row],[budget]]</f>
        <v>10985501</v>
      </c>
    </row>
    <row r="1689" spans="1:4" x14ac:dyDescent="0.45">
      <c r="A1689" t="s">
        <v>2983</v>
      </c>
      <c r="B1689">
        <v>26000000</v>
      </c>
      <c r="C1689">
        <v>33200000</v>
      </c>
      <c r="D1689">
        <f>Table2[[#This Row],[gross]]-Table2[[#This Row],[budget]]</f>
        <v>7200000</v>
      </c>
    </row>
    <row r="1690" spans="1:4" x14ac:dyDescent="0.45">
      <c r="A1690" t="s">
        <v>2984</v>
      </c>
      <c r="B1690">
        <v>26000000</v>
      </c>
      <c r="C1690">
        <v>28501651</v>
      </c>
      <c r="D1690">
        <f>Table2[[#This Row],[gross]]-Table2[[#This Row],[budget]]</f>
        <v>2501651</v>
      </c>
    </row>
    <row r="1691" spans="1:4" x14ac:dyDescent="0.45">
      <c r="A1691" t="s">
        <v>2987</v>
      </c>
      <c r="B1691">
        <v>26000000</v>
      </c>
      <c r="C1691">
        <v>23222861</v>
      </c>
      <c r="D1691">
        <f>Table2[[#This Row],[gross]]-Table2[[#This Row],[budget]]</f>
        <v>-2777139</v>
      </c>
    </row>
    <row r="1692" spans="1:4" x14ac:dyDescent="0.45">
      <c r="A1692" t="s">
        <v>2988</v>
      </c>
      <c r="B1692">
        <v>56000000</v>
      </c>
      <c r="C1692">
        <v>54540525</v>
      </c>
      <c r="D1692">
        <f>Table2[[#This Row],[gross]]-Table2[[#This Row],[budget]]</f>
        <v>-1459475</v>
      </c>
    </row>
    <row r="1693" spans="1:4" x14ac:dyDescent="0.45">
      <c r="A1693" t="s">
        <v>2990</v>
      </c>
      <c r="B1693">
        <v>42000000</v>
      </c>
      <c r="C1693">
        <v>16252765</v>
      </c>
      <c r="D1693">
        <f>Table2[[#This Row],[gross]]-Table2[[#This Row],[budget]]</f>
        <v>-25747235</v>
      </c>
    </row>
    <row r="1694" spans="1:4" x14ac:dyDescent="0.45">
      <c r="A1694" t="s">
        <v>2991</v>
      </c>
      <c r="B1694">
        <v>26000000</v>
      </c>
      <c r="C1694">
        <v>16005978</v>
      </c>
      <c r="D1694">
        <f>Table2[[#This Row],[gross]]-Table2[[#This Row],[budget]]</f>
        <v>-9994022</v>
      </c>
    </row>
    <row r="1695" spans="1:4" x14ac:dyDescent="0.45">
      <c r="A1695" t="s">
        <v>2992</v>
      </c>
      <c r="B1695">
        <v>26000000</v>
      </c>
      <c r="C1695">
        <v>14469428</v>
      </c>
      <c r="D1695">
        <f>Table2[[#This Row],[gross]]-Table2[[#This Row],[budget]]</f>
        <v>-11530572</v>
      </c>
    </row>
    <row r="1696" spans="1:4" x14ac:dyDescent="0.45">
      <c r="A1696" t="s">
        <v>2995</v>
      </c>
      <c r="B1696">
        <v>26000000</v>
      </c>
      <c r="C1696">
        <v>13829734</v>
      </c>
      <c r="D1696">
        <f>Table2[[#This Row],[gross]]-Table2[[#This Row],[budget]]</f>
        <v>-12170266</v>
      </c>
    </row>
    <row r="1697" spans="1:4" x14ac:dyDescent="0.45">
      <c r="A1697" t="s">
        <v>2997</v>
      </c>
      <c r="B1697">
        <v>22000000</v>
      </c>
      <c r="C1697">
        <v>1075288</v>
      </c>
      <c r="D1697">
        <f>Table2[[#This Row],[gross]]-Table2[[#This Row],[budget]]</f>
        <v>-20924712</v>
      </c>
    </row>
    <row r="1698" spans="1:4" x14ac:dyDescent="0.45">
      <c r="A1698" t="s">
        <v>2999</v>
      </c>
      <c r="B1698">
        <v>26000000</v>
      </c>
      <c r="C1698">
        <v>7496522</v>
      </c>
      <c r="D1698">
        <f>Table2[[#This Row],[gross]]-Table2[[#This Row],[budget]]</f>
        <v>-18503478</v>
      </c>
    </row>
    <row r="1699" spans="1:4" x14ac:dyDescent="0.45">
      <c r="A1699" t="s">
        <v>3002</v>
      </c>
      <c r="B1699">
        <v>25530000</v>
      </c>
      <c r="C1699">
        <v>20047715</v>
      </c>
      <c r="D1699">
        <f>Table2[[#This Row],[gross]]-Table2[[#This Row],[budget]]</f>
        <v>-5482285</v>
      </c>
    </row>
    <row r="1700" spans="1:4" x14ac:dyDescent="0.45">
      <c r="A1700" t="s">
        <v>3003</v>
      </c>
      <c r="B1700">
        <v>26000000</v>
      </c>
      <c r="C1700">
        <v>12276810</v>
      </c>
      <c r="D1700">
        <f>Table2[[#This Row],[gross]]-Table2[[#This Row],[budget]]</f>
        <v>-13723190</v>
      </c>
    </row>
    <row r="1701" spans="1:4" x14ac:dyDescent="0.45">
      <c r="A1701" t="s">
        <v>3005</v>
      </c>
      <c r="B1701">
        <v>15000000</v>
      </c>
      <c r="C1701">
        <v>33565375</v>
      </c>
      <c r="D1701">
        <f>Table2[[#This Row],[gross]]-Table2[[#This Row],[budget]]</f>
        <v>18565375</v>
      </c>
    </row>
    <row r="1702" spans="1:4" x14ac:dyDescent="0.45">
      <c r="A1702" t="s">
        <v>3006</v>
      </c>
      <c r="B1702">
        <v>30000000</v>
      </c>
      <c r="C1702">
        <v>499263</v>
      </c>
      <c r="D1702">
        <f>Table2[[#This Row],[gross]]-Table2[[#This Row],[budget]]</f>
        <v>-29500737</v>
      </c>
    </row>
    <row r="1703" spans="1:4" x14ac:dyDescent="0.45">
      <c r="A1703" t="s">
        <v>3008</v>
      </c>
      <c r="B1703">
        <v>25000000</v>
      </c>
      <c r="C1703">
        <v>219200000</v>
      </c>
      <c r="D1703">
        <f>Table2[[#This Row],[gross]]-Table2[[#This Row],[budget]]</f>
        <v>194200000</v>
      </c>
    </row>
    <row r="1704" spans="1:4" x14ac:dyDescent="0.45">
      <c r="A1704" t="s">
        <v>3009</v>
      </c>
      <c r="B1704">
        <v>25000000</v>
      </c>
      <c r="C1704">
        <v>172825435</v>
      </c>
      <c r="D1704">
        <f>Table2[[#This Row],[gross]]-Table2[[#This Row],[budget]]</f>
        <v>147825435</v>
      </c>
    </row>
    <row r="1705" spans="1:4" x14ac:dyDescent="0.45">
      <c r="A1705" t="s">
        <v>3010</v>
      </c>
      <c r="B1705">
        <v>33000000</v>
      </c>
      <c r="C1705">
        <v>148085755</v>
      </c>
      <c r="D1705">
        <f>Table2[[#This Row],[gross]]-Table2[[#This Row],[budget]]</f>
        <v>115085755</v>
      </c>
    </row>
    <row r="1706" spans="1:4" x14ac:dyDescent="0.45">
      <c r="A1706" t="s">
        <v>3011</v>
      </c>
      <c r="B1706">
        <v>25100000</v>
      </c>
      <c r="C1706">
        <v>25517500</v>
      </c>
      <c r="D1706">
        <f>Table2[[#This Row],[gross]]-Table2[[#This Row],[budget]]</f>
        <v>417500</v>
      </c>
    </row>
    <row r="1707" spans="1:4" x14ac:dyDescent="0.45">
      <c r="A1707" t="s">
        <v>3012</v>
      </c>
      <c r="B1707">
        <v>25000000</v>
      </c>
      <c r="C1707">
        <v>145000989</v>
      </c>
      <c r="D1707">
        <f>Table2[[#This Row],[gross]]-Table2[[#This Row],[budget]]</f>
        <v>120000989</v>
      </c>
    </row>
    <row r="1708" spans="1:4" x14ac:dyDescent="0.45">
      <c r="A1708" t="s">
        <v>3014</v>
      </c>
      <c r="B1708">
        <v>26000000</v>
      </c>
      <c r="C1708">
        <v>26761283</v>
      </c>
      <c r="D1708">
        <f>Table2[[#This Row],[gross]]-Table2[[#This Row],[budget]]</f>
        <v>761283</v>
      </c>
    </row>
    <row r="1709" spans="1:4" x14ac:dyDescent="0.45">
      <c r="A1709" t="s">
        <v>3016</v>
      </c>
      <c r="B1709">
        <v>25000000</v>
      </c>
      <c r="C1709">
        <v>121945720</v>
      </c>
      <c r="D1709">
        <f>Table2[[#This Row],[gross]]-Table2[[#This Row],[budget]]</f>
        <v>96945720</v>
      </c>
    </row>
    <row r="1710" spans="1:4" x14ac:dyDescent="0.45">
      <c r="A1710" t="s">
        <v>3017</v>
      </c>
      <c r="B1710">
        <v>22000000</v>
      </c>
      <c r="C1710">
        <v>96067179</v>
      </c>
      <c r="D1710">
        <f>Table2[[#This Row],[gross]]-Table2[[#This Row],[budget]]</f>
        <v>74067179</v>
      </c>
    </row>
    <row r="1711" spans="1:4" x14ac:dyDescent="0.45">
      <c r="A1711" t="s">
        <v>3018</v>
      </c>
      <c r="B1711">
        <v>25000000</v>
      </c>
      <c r="C1711">
        <v>169705587</v>
      </c>
      <c r="D1711">
        <f>Table2[[#This Row],[gross]]-Table2[[#This Row],[budget]]</f>
        <v>144705587</v>
      </c>
    </row>
    <row r="1712" spans="1:4" x14ac:dyDescent="0.45">
      <c r="A1712" t="s">
        <v>3019</v>
      </c>
      <c r="B1712">
        <v>28000000</v>
      </c>
      <c r="C1712">
        <v>3254172</v>
      </c>
      <c r="D1712">
        <f>Table2[[#This Row],[gross]]-Table2[[#This Row],[budget]]</f>
        <v>-24745828</v>
      </c>
    </row>
    <row r="1713" spans="1:4" x14ac:dyDescent="0.45">
      <c r="A1713" t="s">
        <v>3021</v>
      </c>
      <c r="B1713">
        <v>80000000</v>
      </c>
      <c r="C1713">
        <v>84185387</v>
      </c>
      <c r="D1713">
        <f>Table2[[#This Row],[gross]]-Table2[[#This Row],[budget]]</f>
        <v>4185387</v>
      </c>
    </row>
    <row r="1714" spans="1:4" x14ac:dyDescent="0.45">
      <c r="A1714" t="s">
        <v>3023</v>
      </c>
      <c r="B1714">
        <v>30000000</v>
      </c>
      <c r="C1714">
        <v>82163317</v>
      </c>
      <c r="D1714">
        <f>Table2[[#This Row],[gross]]-Table2[[#This Row],[budget]]</f>
        <v>52163317</v>
      </c>
    </row>
    <row r="1715" spans="1:4" x14ac:dyDescent="0.45">
      <c r="A1715" t="s">
        <v>3025</v>
      </c>
      <c r="B1715">
        <v>30000000</v>
      </c>
      <c r="C1715">
        <v>80920948</v>
      </c>
      <c r="D1715">
        <f>Table2[[#This Row],[gross]]-Table2[[#This Row],[budget]]</f>
        <v>50920948</v>
      </c>
    </row>
    <row r="1716" spans="1:4" x14ac:dyDescent="0.45">
      <c r="A1716" t="s">
        <v>3026</v>
      </c>
      <c r="B1716">
        <v>25000000</v>
      </c>
      <c r="C1716">
        <v>80034302</v>
      </c>
      <c r="D1716">
        <f>Table2[[#This Row],[gross]]-Table2[[#This Row],[budget]]</f>
        <v>55034302</v>
      </c>
    </row>
    <row r="1717" spans="1:4" x14ac:dyDescent="0.45">
      <c r="A1717" t="s">
        <v>3028</v>
      </c>
      <c r="B1717">
        <v>25000000</v>
      </c>
      <c r="C1717">
        <v>78656813</v>
      </c>
      <c r="D1717">
        <f>Table2[[#This Row],[gross]]-Table2[[#This Row],[budget]]</f>
        <v>53656813</v>
      </c>
    </row>
    <row r="1718" spans="1:4" x14ac:dyDescent="0.45">
      <c r="A1718" t="s">
        <v>3029</v>
      </c>
      <c r="B1718">
        <v>25000000</v>
      </c>
      <c r="C1718">
        <v>76270454</v>
      </c>
      <c r="D1718">
        <f>Table2[[#This Row],[gross]]-Table2[[#This Row],[budget]]</f>
        <v>51270454</v>
      </c>
    </row>
    <row r="1719" spans="1:4" x14ac:dyDescent="0.45">
      <c r="A1719" t="s">
        <v>3030</v>
      </c>
      <c r="B1719">
        <v>25000000</v>
      </c>
      <c r="C1719">
        <v>74273505</v>
      </c>
      <c r="D1719">
        <f>Table2[[#This Row],[gross]]-Table2[[#This Row],[budget]]</f>
        <v>49273505</v>
      </c>
    </row>
    <row r="1720" spans="1:4" x14ac:dyDescent="0.45">
      <c r="A1720" t="s">
        <v>3031</v>
      </c>
      <c r="B1720">
        <v>25000000</v>
      </c>
      <c r="C1720">
        <v>134141530</v>
      </c>
      <c r="D1720">
        <f>Table2[[#This Row],[gross]]-Table2[[#This Row],[budget]]</f>
        <v>109141530</v>
      </c>
    </row>
    <row r="1721" spans="1:4" x14ac:dyDescent="0.45">
      <c r="A1721" t="s">
        <v>3033</v>
      </c>
      <c r="B1721">
        <v>26000000</v>
      </c>
      <c r="C1721">
        <v>71500556</v>
      </c>
      <c r="D1721">
        <f>Table2[[#This Row],[gross]]-Table2[[#This Row],[budget]]</f>
        <v>45500556</v>
      </c>
    </row>
    <row r="1722" spans="1:4" x14ac:dyDescent="0.45">
      <c r="A1722" t="s">
        <v>3034</v>
      </c>
      <c r="B1722">
        <v>25000000</v>
      </c>
      <c r="C1722">
        <v>71309760</v>
      </c>
      <c r="D1722">
        <f>Table2[[#This Row],[gross]]-Table2[[#This Row],[budget]]</f>
        <v>46309760</v>
      </c>
    </row>
    <row r="1723" spans="1:4" x14ac:dyDescent="0.45">
      <c r="A1723" t="s">
        <v>3036</v>
      </c>
      <c r="B1723">
        <v>45000000</v>
      </c>
      <c r="C1723">
        <v>89808372</v>
      </c>
      <c r="D1723">
        <f>Table2[[#This Row],[gross]]-Table2[[#This Row],[budget]]</f>
        <v>44808372</v>
      </c>
    </row>
    <row r="1724" spans="1:4" x14ac:dyDescent="0.45">
      <c r="A1724" t="s">
        <v>3037</v>
      </c>
      <c r="B1724">
        <v>25000000</v>
      </c>
      <c r="C1724">
        <v>77264926</v>
      </c>
      <c r="D1724">
        <f>Table2[[#This Row],[gross]]-Table2[[#This Row],[budget]]</f>
        <v>52264926</v>
      </c>
    </row>
    <row r="1725" spans="1:4" x14ac:dyDescent="0.45">
      <c r="A1725" t="s">
        <v>3038</v>
      </c>
      <c r="B1725">
        <v>25000000</v>
      </c>
      <c r="C1725">
        <v>70625986</v>
      </c>
      <c r="D1725">
        <f>Table2[[#This Row],[gross]]-Table2[[#This Row],[budget]]</f>
        <v>45625986</v>
      </c>
    </row>
    <row r="1726" spans="1:4" x14ac:dyDescent="0.45">
      <c r="A1726" t="s">
        <v>3040</v>
      </c>
      <c r="B1726">
        <v>25000000</v>
      </c>
      <c r="C1726">
        <v>56505065</v>
      </c>
      <c r="D1726">
        <f>Table2[[#This Row],[gross]]-Table2[[#This Row],[budget]]</f>
        <v>31505065</v>
      </c>
    </row>
    <row r="1727" spans="1:4" x14ac:dyDescent="0.45">
      <c r="A1727" t="s">
        <v>3041</v>
      </c>
      <c r="B1727">
        <v>25000000</v>
      </c>
      <c r="C1727">
        <v>55973336</v>
      </c>
      <c r="D1727">
        <f>Table2[[#This Row],[gross]]-Table2[[#This Row],[budget]]</f>
        <v>30973336</v>
      </c>
    </row>
    <row r="1728" spans="1:4" x14ac:dyDescent="0.45">
      <c r="A1728" t="s">
        <v>3043</v>
      </c>
      <c r="B1728">
        <v>25000000</v>
      </c>
      <c r="C1728">
        <v>54098051</v>
      </c>
      <c r="D1728">
        <f>Table2[[#This Row],[gross]]-Table2[[#This Row],[budget]]</f>
        <v>29098051</v>
      </c>
    </row>
    <row r="1729" spans="1:4" x14ac:dyDescent="0.45">
      <c r="A1729" t="s">
        <v>3044</v>
      </c>
      <c r="B1729">
        <v>25000000</v>
      </c>
      <c r="C1729">
        <v>60443237</v>
      </c>
      <c r="D1729">
        <f>Table2[[#This Row],[gross]]-Table2[[#This Row],[budget]]</f>
        <v>35443237</v>
      </c>
    </row>
    <row r="1730" spans="1:4" x14ac:dyDescent="0.45">
      <c r="A1730" t="s">
        <v>3046</v>
      </c>
      <c r="B1730">
        <v>17000000</v>
      </c>
      <c r="C1730">
        <v>82234139</v>
      </c>
      <c r="D1730">
        <f>Table2[[#This Row],[gross]]-Table2[[#This Row],[budget]]</f>
        <v>65234139</v>
      </c>
    </row>
    <row r="1731" spans="1:4" x14ac:dyDescent="0.45">
      <c r="A1731" t="s">
        <v>3048</v>
      </c>
      <c r="B1731">
        <v>25000000</v>
      </c>
      <c r="C1731">
        <v>51676606</v>
      </c>
      <c r="D1731">
        <f>Table2[[#This Row],[gross]]-Table2[[#This Row],[budget]]</f>
        <v>26676606</v>
      </c>
    </row>
    <row r="1732" spans="1:4" x14ac:dyDescent="0.45">
      <c r="A1732" t="s">
        <v>3050</v>
      </c>
      <c r="B1732">
        <v>25000000</v>
      </c>
      <c r="C1732">
        <v>52528330</v>
      </c>
      <c r="D1732">
        <f>Table2[[#This Row],[gross]]-Table2[[#This Row],[budget]]</f>
        <v>27528330</v>
      </c>
    </row>
    <row r="1733" spans="1:4" x14ac:dyDescent="0.45">
      <c r="A1733" t="s">
        <v>3052</v>
      </c>
      <c r="B1733">
        <v>25000000</v>
      </c>
      <c r="C1733">
        <v>51533608</v>
      </c>
      <c r="D1733">
        <f>Table2[[#This Row],[gross]]-Table2[[#This Row],[budget]]</f>
        <v>26533608</v>
      </c>
    </row>
    <row r="1734" spans="1:4" x14ac:dyDescent="0.45">
      <c r="A1734" t="s">
        <v>3054</v>
      </c>
      <c r="B1734">
        <v>30000000</v>
      </c>
      <c r="C1734">
        <v>51097664</v>
      </c>
      <c r="D1734">
        <f>Table2[[#This Row],[gross]]-Table2[[#This Row],[budget]]</f>
        <v>21097664</v>
      </c>
    </row>
    <row r="1735" spans="1:4" x14ac:dyDescent="0.45">
      <c r="A1735" t="s">
        <v>3055</v>
      </c>
      <c r="B1735">
        <v>26000000</v>
      </c>
      <c r="C1735">
        <v>84136909</v>
      </c>
      <c r="D1735">
        <f>Table2[[#This Row],[gross]]-Table2[[#This Row],[budget]]</f>
        <v>58136909</v>
      </c>
    </row>
    <row r="1736" spans="1:4" x14ac:dyDescent="0.45">
      <c r="A1736" t="s">
        <v>3056</v>
      </c>
      <c r="B1736">
        <v>25000000</v>
      </c>
      <c r="C1736">
        <v>46836394</v>
      </c>
      <c r="D1736">
        <f>Table2[[#This Row],[gross]]-Table2[[#This Row],[budget]]</f>
        <v>21836394</v>
      </c>
    </row>
    <row r="1737" spans="1:4" x14ac:dyDescent="0.45">
      <c r="A1737" t="s">
        <v>3058</v>
      </c>
      <c r="B1737">
        <v>26000000</v>
      </c>
      <c r="C1737">
        <v>47285499</v>
      </c>
      <c r="D1737">
        <f>Table2[[#This Row],[gross]]-Table2[[#This Row],[budget]]</f>
        <v>21285499</v>
      </c>
    </row>
    <row r="1738" spans="1:4" x14ac:dyDescent="0.45">
      <c r="A1738" t="s">
        <v>3059</v>
      </c>
      <c r="B1738">
        <v>25000000</v>
      </c>
      <c r="C1738">
        <v>47124400</v>
      </c>
      <c r="D1738">
        <f>Table2[[#This Row],[gross]]-Table2[[#This Row],[budget]]</f>
        <v>22124400</v>
      </c>
    </row>
    <row r="1739" spans="1:4" x14ac:dyDescent="0.45">
      <c r="A1739" t="s">
        <v>3060</v>
      </c>
      <c r="B1739">
        <v>25000000</v>
      </c>
      <c r="C1739">
        <v>44700000</v>
      </c>
      <c r="D1739">
        <f>Table2[[#This Row],[gross]]-Table2[[#This Row],[budget]]</f>
        <v>19700000</v>
      </c>
    </row>
    <row r="1740" spans="1:4" x14ac:dyDescent="0.45">
      <c r="A1740" t="s">
        <v>3061</v>
      </c>
      <c r="B1740">
        <v>25000000</v>
      </c>
      <c r="C1740">
        <v>44455658</v>
      </c>
      <c r="D1740">
        <f>Table2[[#This Row],[gross]]-Table2[[#This Row],[budget]]</f>
        <v>19455658</v>
      </c>
    </row>
    <row r="1741" spans="1:4" x14ac:dyDescent="0.45">
      <c r="A1741" t="s">
        <v>3063</v>
      </c>
      <c r="B1741">
        <v>23000000</v>
      </c>
      <c r="C1741">
        <v>43984230</v>
      </c>
      <c r="D1741">
        <f>Table2[[#This Row],[gross]]-Table2[[#This Row],[budget]]</f>
        <v>20984230</v>
      </c>
    </row>
    <row r="1742" spans="1:4" x14ac:dyDescent="0.45">
      <c r="A1742" t="s">
        <v>3064</v>
      </c>
      <c r="B1742">
        <v>25000000</v>
      </c>
      <c r="C1742">
        <v>66489425</v>
      </c>
      <c r="D1742">
        <f>Table2[[#This Row],[gross]]-Table2[[#This Row],[budget]]</f>
        <v>41489425</v>
      </c>
    </row>
    <row r="1743" spans="1:4" x14ac:dyDescent="0.45">
      <c r="A1743" t="s">
        <v>3065</v>
      </c>
      <c r="B1743">
        <v>25000000</v>
      </c>
      <c r="C1743">
        <v>41067398</v>
      </c>
      <c r="D1743">
        <f>Table2[[#This Row],[gross]]-Table2[[#This Row],[budget]]</f>
        <v>16067398</v>
      </c>
    </row>
    <row r="1744" spans="1:4" x14ac:dyDescent="0.45">
      <c r="A1744" t="s">
        <v>3066</v>
      </c>
      <c r="B1744">
        <v>25000000</v>
      </c>
      <c r="C1744">
        <v>40218903</v>
      </c>
      <c r="D1744">
        <f>Table2[[#This Row],[gross]]-Table2[[#This Row],[budget]]</f>
        <v>15218903</v>
      </c>
    </row>
    <row r="1745" spans="1:4" x14ac:dyDescent="0.45">
      <c r="A1745" t="s">
        <v>3068</v>
      </c>
      <c r="B1745">
        <v>25000000</v>
      </c>
      <c r="C1745">
        <v>39880476</v>
      </c>
      <c r="D1745">
        <f>Table2[[#This Row],[gross]]-Table2[[#This Row],[budget]]</f>
        <v>14880476</v>
      </c>
    </row>
    <row r="1746" spans="1:4" x14ac:dyDescent="0.45">
      <c r="A1746" t="s">
        <v>3070</v>
      </c>
      <c r="B1746">
        <v>25000000</v>
      </c>
      <c r="C1746">
        <v>39399750</v>
      </c>
      <c r="D1746">
        <f>Table2[[#This Row],[gross]]-Table2[[#This Row],[budget]]</f>
        <v>14399750</v>
      </c>
    </row>
    <row r="1747" spans="1:4" x14ac:dyDescent="0.45">
      <c r="A1747" t="s">
        <v>3071</v>
      </c>
      <c r="B1747">
        <v>25000000</v>
      </c>
      <c r="C1747">
        <v>38230435</v>
      </c>
      <c r="D1747">
        <f>Table2[[#This Row],[gross]]-Table2[[#This Row],[budget]]</f>
        <v>13230435</v>
      </c>
    </row>
    <row r="1748" spans="1:4" x14ac:dyDescent="0.45">
      <c r="A1748" t="s">
        <v>3072</v>
      </c>
      <c r="B1748">
        <v>25000000</v>
      </c>
      <c r="C1748">
        <v>39008741</v>
      </c>
      <c r="D1748">
        <f>Table2[[#This Row],[gross]]-Table2[[#This Row],[budget]]</f>
        <v>14008741</v>
      </c>
    </row>
    <row r="1749" spans="1:4" x14ac:dyDescent="0.45">
      <c r="A1749" t="s">
        <v>3074</v>
      </c>
      <c r="B1749">
        <v>25000000</v>
      </c>
      <c r="C1749">
        <v>36833473</v>
      </c>
      <c r="D1749">
        <f>Table2[[#This Row],[gross]]-Table2[[#This Row],[budget]]</f>
        <v>11833473</v>
      </c>
    </row>
    <row r="1750" spans="1:4" x14ac:dyDescent="0.45">
      <c r="A1750" t="s">
        <v>3076</v>
      </c>
      <c r="B1750">
        <v>25000000</v>
      </c>
      <c r="C1750">
        <v>48237389</v>
      </c>
      <c r="D1750">
        <f>Table2[[#This Row],[gross]]-Table2[[#This Row],[budget]]</f>
        <v>23237389</v>
      </c>
    </row>
    <row r="1751" spans="1:4" x14ac:dyDescent="0.45">
      <c r="A1751" t="s">
        <v>3078</v>
      </c>
      <c r="B1751">
        <v>25000000</v>
      </c>
      <c r="C1751">
        <v>36447959</v>
      </c>
      <c r="D1751">
        <f>Table2[[#This Row],[gross]]-Table2[[#This Row],[budget]]</f>
        <v>11447959</v>
      </c>
    </row>
    <row r="1752" spans="1:4" x14ac:dyDescent="0.45">
      <c r="A1752" t="s">
        <v>3079</v>
      </c>
      <c r="B1752">
        <v>25000000</v>
      </c>
      <c r="C1752">
        <v>45089048</v>
      </c>
      <c r="D1752">
        <f>Table2[[#This Row],[gross]]-Table2[[#This Row],[budget]]</f>
        <v>20089048</v>
      </c>
    </row>
    <row r="1753" spans="1:4" x14ac:dyDescent="0.45">
      <c r="A1753" t="s">
        <v>3080</v>
      </c>
      <c r="B1753">
        <v>20000000</v>
      </c>
      <c r="C1753">
        <v>35990505</v>
      </c>
      <c r="D1753">
        <f>Table2[[#This Row],[gross]]-Table2[[#This Row],[budget]]</f>
        <v>15990505</v>
      </c>
    </row>
    <row r="1754" spans="1:4" x14ac:dyDescent="0.45">
      <c r="A1754" t="s">
        <v>3082</v>
      </c>
      <c r="B1754">
        <v>17000000</v>
      </c>
      <c r="C1754">
        <v>35143332</v>
      </c>
      <c r="D1754">
        <f>Table2[[#This Row],[gross]]-Table2[[#This Row],[budget]]</f>
        <v>18143332</v>
      </c>
    </row>
    <row r="1755" spans="1:4" x14ac:dyDescent="0.45">
      <c r="A1755" t="s">
        <v>3084</v>
      </c>
      <c r="B1755">
        <v>25000000</v>
      </c>
      <c r="C1755">
        <v>35000629</v>
      </c>
      <c r="D1755">
        <f>Table2[[#This Row],[gross]]-Table2[[#This Row],[budget]]</f>
        <v>10000629</v>
      </c>
    </row>
    <row r="1756" spans="1:4" x14ac:dyDescent="0.45">
      <c r="A1756" t="s">
        <v>3085</v>
      </c>
      <c r="B1756">
        <v>30000000</v>
      </c>
      <c r="C1756">
        <v>34604054</v>
      </c>
      <c r="D1756">
        <f>Table2[[#This Row],[gross]]-Table2[[#This Row],[budget]]</f>
        <v>4604054</v>
      </c>
    </row>
    <row r="1757" spans="1:4" x14ac:dyDescent="0.45">
      <c r="A1757" t="s">
        <v>3086</v>
      </c>
      <c r="B1757">
        <v>25000000</v>
      </c>
      <c r="C1757">
        <v>41597830</v>
      </c>
      <c r="D1757">
        <f>Table2[[#This Row],[gross]]-Table2[[#This Row],[budget]]</f>
        <v>16597830</v>
      </c>
    </row>
    <row r="1758" spans="1:4" x14ac:dyDescent="0.45">
      <c r="A1758" t="s">
        <v>3087</v>
      </c>
      <c r="B1758">
        <v>20000000</v>
      </c>
      <c r="C1758">
        <v>33687630</v>
      </c>
      <c r="D1758">
        <f>Table2[[#This Row],[gross]]-Table2[[#This Row],[budget]]</f>
        <v>13687630</v>
      </c>
    </row>
    <row r="1759" spans="1:4" x14ac:dyDescent="0.45">
      <c r="A1759" t="s">
        <v>3089</v>
      </c>
      <c r="B1759">
        <v>25000000</v>
      </c>
      <c r="C1759">
        <v>32553210</v>
      </c>
      <c r="D1759">
        <f>Table2[[#This Row],[gross]]-Table2[[#This Row],[budget]]</f>
        <v>7553210</v>
      </c>
    </row>
    <row r="1760" spans="1:4" x14ac:dyDescent="0.45">
      <c r="A1760" t="s">
        <v>3091</v>
      </c>
      <c r="B1760">
        <v>25000000</v>
      </c>
      <c r="C1760">
        <v>31526393</v>
      </c>
      <c r="D1760">
        <f>Table2[[#This Row],[gross]]-Table2[[#This Row],[budget]]</f>
        <v>6526393</v>
      </c>
    </row>
    <row r="1761" spans="1:4" x14ac:dyDescent="0.45">
      <c r="A1761" t="s">
        <v>3093</v>
      </c>
      <c r="B1761">
        <v>25500000</v>
      </c>
      <c r="C1761">
        <v>41229</v>
      </c>
      <c r="D1761">
        <f>Table2[[#This Row],[gross]]-Table2[[#This Row],[budget]]</f>
        <v>-25458771</v>
      </c>
    </row>
    <row r="1762" spans="1:4" x14ac:dyDescent="0.45">
      <c r="A1762" t="s">
        <v>3095</v>
      </c>
      <c r="B1762">
        <v>30000000</v>
      </c>
      <c r="C1762">
        <v>31655091</v>
      </c>
      <c r="D1762">
        <f>Table2[[#This Row],[gross]]-Table2[[#This Row],[budget]]</f>
        <v>1655091</v>
      </c>
    </row>
    <row r="1763" spans="1:4" x14ac:dyDescent="0.45">
      <c r="A1763" t="s">
        <v>3096</v>
      </c>
      <c r="B1763">
        <v>25000000</v>
      </c>
      <c r="C1763">
        <v>30012990</v>
      </c>
      <c r="D1763">
        <f>Table2[[#This Row],[gross]]-Table2[[#This Row],[budget]]</f>
        <v>5012990</v>
      </c>
    </row>
    <row r="1764" spans="1:4" x14ac:dyDescent="0.45">
      <c r="A1764" t="s">
        <v>3098</v>
      </c>
      <c r="B1764">
        <v>25000000</v>
      </c>
      <c r="C1764">
        <v>32368960</v>
      </c>
      <c r="D1764">
        <f>Table2[[#This Row],[gross]]-Table2[[#This Row],[budget]]</f>
        <v>7368960</v>
      </c>
    </row>
    <row r="1765" spans="1:4" x14ac:dyDescent="0.45">
      <c r="A1765" t="s">
        <v>3100</v>
      </c>
      <c r="B1765">
        <v>25000000</v>
      </c>
      <c r="C1765">
        <v>14500000</v>
      </c>
      <c r="D1765">
        <f>Table2[[#This Row],[gross]]-Table2[[#This Row],[budget]]</f>
        <v>-10500000</v>
      </c>
    </row>
    <row r="1766" spans="1:4" x14ac:dyDescent="0.45">
      <c r="A1766" t="s">
        <v>3102</v>
      </c>
      <c r="B1766">
        <v>21150000</v>
      </c>
      <c r="C1766">
        <v>25590119</v>
      </c>
      <c r="D1766">
        <f>Table2[[#This Row],[gross]]-Table2[[#This Row],[budget]]</f>
        <v>4440119</v>
      </c>
    </row>
    <row r="1767" spans="1:4" x14ac:dyDescent="0.45">
      <c r="A1767" t="s">
        <v>3103</v>
      </c>
      <c r="B1767">
        <v>27000000</v>
      </c>
      <c r="C1767">
        <v>24944213</v>
      </c>
      <c r="D1767">
        <f>Table2[[#This Row],[gross]]-Table2[[#This Row],[budget]]</f>
        <v>-2055787</v>
      </c>
    </row>
    <row r="1768" spans="1:4" x14ac:dyDescent="0.45">
      <c r="A1768" t="s">
        <v>3104</v>
      </c>
      <c r="B1768">
        <v>25000000</v>
      </c>
      <c r="C1768">
        <v>33631221</v>
      </c>
      <c r="D1768">
        <f>Table2[[#This Row],[gross]]-Table2[[#This Row],[budget]]</f>
        <v>8631221</v>
      </c>
    </row>
    <row r="1769" spans="1:4" x14ac:dyDescent="0.45">
      <c r="A1769" t="s">
        <v>3106</v>
      </c>
      <c r="B1769">
        <v>25000000</v>
      </c>
      <c r="C1769">
        <v>37738400</v>
      </c>
      <c r="D1769">
        <f>Table2[[#This Row],[gross]]-Table2[[#This Row],[budget]]</f>
        <v>12738400</v>
      </c>
    </row>
    <row r="1770" spans="1:4" x14ac:dyDescent="0.45">
      <c r="A1770" t="s">
        <v>3108</v>
      </c>
      <c r="B1770">
        <v>30000000</v>
      </c>
      <c r="C1770">
        <v>21835784</v>
      </c>
      <c r="D1770">
        <f>Table2[[#This Row],[gross]]-Table2[[#This Row],[budget]]</f>
        <v>-8164216</v>
      </c>
    </row>
    <row r="1771" spans="1:4" x14ac:dyDescent="0.45">
      <c r="A1771" t="s">
        <v>3110</v>
      </c>
      <c r="B1771">
        <v>23000000</v>
      </c>
      <c r="C1771">
        <v>15785632</v>
      </c>
      <c r="D1771">
        <f>Table2[[#This Row],[gross]]-Table2[[#This Row],[budget]]</f>
        <v>-7214368</v>
      </c>
    </row>
    <row r="1772" spans="1:4" x14ac:dyDescent="0.45">
      <c r="A1772" t="s">
        <v>3111</v>
      </c>
      <c r="B1772">
        <v>25000000</v>
      </c>
      <c r="C1772">
        <v>21554585</v>
      </c>
      <c r="D1772">
        <f>Table2[[#This Row],[gross]]-Table2[[#This Row],[budget]]</f>
        <v>-3445415</v>
      </c>
    </row>
    <row r="1773" spans="1:4" x14ac:dyDescent="0.45">
      <c r="A1773" t="s">
        <v>3113</v>
      </c>
      <c r="B1773">
        <v>25000000</v>
      </c>
      <c r="C1773">
        <v>22200000</v>
      </c>
      <c r="D1773">
        <f>Table2[[#This Row],[gross]]-Table2[[#This Row],[budget]]</f>
        <v>-2800000</v>
      </c>
    </row>
    <row r="1774" spans="1:4" x14ac:dyDescent="0.45">
      <c r="A1774" t="s">
        <v>3114</v>
      </c>
      <c r="B1774">
        <v>25000000</v>
      </c>
      <c r="C1774">
        <v>80014842</v>
      </c>
      <c r="D1774">
        <f>Table2[[#This Row],[gross]]-Table2[[#This Row],[budget]]</f>
        <v>55014842</v>
      </c>
    </row>
    <row r="1775" spans="1:4" x14ac:dyDescent="0.45">
      <c r="A1775" t="s">
        <v>3116</v>
      </c>
      <c r="B1775">
        <v>25000000</v>
      </c>
      <c r="C1775">
        <v>23527955</v>
      </c>
      <c r="D1775">
        <f>Table2[[#This Row],[gross]]-Table2[[#This Row],[budget]]</f>
        <v>-1472045</v>
      </c>
    </row>
    <row r="1776" spans="1:4" x14ac:dyDescent="0.45">
      <c r="A1776" t="s">
        <v>3119</v>
      </c>
      <c r="B1776">
        <v>25000000</v>
      </c>
      <c r="C1776">
        <v>24042490</v>
      </c>
      <c r="D1776">
        <f>Table2[[#This Row],[gross]]-Table2[[#This Row],[budget]]</f>
        <v>-957510</v>
      </c>
    </row>
    <row r="1777" spans="1:4" x14ac:dyDescent="0.45">
      <c r="A1777" t="s">
        <v>3121</v>
      </c>
      <c r="B1777">
        <v>25000000</v>
      </c>
      <c r="C1777">
        <v>22466994</v>
      </c>
      <c r="D1777">
        <f>Table2[[#This Row],[gross]]-Table2[[#This Row],[budget]]</f>
        <v>-2533006</v>
      </c>
    </row>
    <row r="1778" spans="1:4" x14ac:dyDescent="0.45">
      <c r="A1778" t="s">
        <v>3123</v>
      </c>
      <c r="B1778">
        <v>25000000</v>
      </c>
      <c r="C1778">
        <v>17791031</v>
      </c>
      <c r="D1778">
        <f>Table2[[#This Row],[gross]]-Table2[[#This Row],[budget]]</f>
        <v>-7208969</v>
      </c>
    </row>
    <row r="1779" spans="1:4" x14ac:dyDescent="0.45">
      <c r="A1779" t="s">
        <v>3125</v>
      </c>
      <c r="B1779">
        <v>25000000</v>
      </c>
      <c r="C1779">
        <v>17718223</v>
      </c>
      <c r="D1779">
        <f>Table2[[#This Row],[gross]]-Table2[[#This Row],[budget]]</f>
        <v>-7281777</v>
      </c>
    </row>
    <row r="1780" spans="1:4" x14ac:dyDescent="0.45">
      <c r="A1780" t="s">
        <v>3127</v>
      </c>
      <c r="B1780">
        <v>13000000</v>
      </c>
      <c r="C1780">
        <v>15361537</v>
      </c>
      <c r="D1780">
        <f>Table2[[#This Row],[gross]]-Table2[[#This Row],[budget]]</f>
        <v>2361537</v>
      </c>
    </row>
    <row r="1781" spans="1:4" x14ac:dyDescent="0.45">
      <c r="A1781" t="s">
        <v>3129</v>
      </c>
      <c r="B1781">
        <v>26000000</v>
      </c>
      <c r="C1781">
        <v>16647384</v>
      </c>
      <c r="D1781">
        <f>Table2[[#This Row],[gross]]-Table2[[#This Row],[budget]]</f>
        <v>-9352616</v>
      </c>
    </row>
    <row r="1782" spans="1:4" x14ac:dyDescent="0.45">
      <c r="A1782" t="s">
        <v>3131</v>
      </c>
      <c r="B1782">
        <v>25000000</v>
      </c>
      <c r="C1782">
        <v>16118077</v>
      </c>
      <c r="D1782">
        <f>Table2[[#This Row],[gross]]-Table2[[#This Row],[budget]]</f>
        <v>-8881923</v>
      </c>
    </row>
    <row r="1783" spans="1:4" x14ac:dyDescent="0.45">
      <c r="A1783" t="s">
        <v>3134</v>
      </c>
      <c r="B1783">
        <v>25000000</v>
      </c>
      <c r="C1783">
        <v>15091542</v>
      </c>
      <c r="D1783">
        <f>Table2[[#This Row],[gross]]-Table2[[#This Row],[budget]]</f>
        <v>-9908458</v>
      </c>
    </row>
    <row r="1784" spans="1:4" x14ac:dyDescent="0.45">
      <c r="A1784" t="s">
        <v>3138</v>
      </c>
      <c r="B1784">
        <v>16000000</v>
      </c>
      <c r="C1784">
        <v>15045676</v>
      </c>
      <c r="D1784">
        <f>Table2[[#This Row],[gross]]-Table2[[#This Row],[budget]]</f>
        <v>-954324</v>
      </c>
    </row>
    <row r="1785" spans="1:4" x14ac:dyDescent="0.45">
      <c r="A1785" t="s">
        <v>3140</v>
      </c>
      <c r="B1785">
        <v>8000000</v>
      </c>
      <c r="C1785">
        <v>17427926</v>
      </c>
      <c r="D1785">
        <f>Table2[[#This Row],[gross]]-Table2[[#This Row],[budget]]</f>
        <v>9427926</v>
      </c>
    </row>
    <row r="1786" spans="1:4" x14ac:dyDescent="0.45">
      <c r="A1786" t="s">
        <v>3142</v>
      </c>
      <c r="B1786">
        <v>25000000</v>
      </c>
      <c r="C1786">
        <v>14983572</v>
      </c>
      <c r="D1786">
        <f>Table2[[#This Row],[gross]]-Table2[[#This Row],[budget]]</f>
        <v>-10016428</v>
      </c>
    </row>
    <row r="1787" spans="1:4" x14ac:dyDescent="0.45">
      <c r="A1787" t="s">
        <v>3143</v>
      </c>
      <c r="B1787">
        <v>25000000</v>
      </c>
      <c r="C1787">
        <v>14637490</v>
      </c>
      <c r="D1787">
        <f>Table2[[#This Row],[gross]]-Table2[[#This Row],[budget]]</f>
        <v>-10362510</v>
      </c>
    </row>
    <row r="1788" spans="1:4" x14ac:dyDescent="0.45">
      <c r="A1788" t="s">
        <v>3144</v>
      </c>
      <c r="B1788">
        <v>25000000</v>
      </c>
      <c r="C1788">
        <v>14589444</v>
      </c>
      <c r="D1788">
        <f>Table2[[#This Row],[gross]]-Table2[[#This Row],[budget]]</f>
        <v>-10410556</v>
      </c>
    </row>
    <row r="1789" spans="1:4" x14ac:dyDescent="0.45">
      <c r="A1789" t="s">
        <v>3146</v>
      </c>
      <c r="B1789">
        <v>25000000</v>
      </c>
      <c r="C1789">
        <v>14095303</v>
      </c>
      <c r="D1789">
        <f>Table2[[#This Row],[gross]]-Table2[[#This Row],[budget]]</f>
        <v>-10904697</v>
      </c>
    </row>
    <row r="1790" spans="1:4" x14ac:dyDescent="0.45">
      <c r="A1790" t="s">
        <v>3148</v>
      </c>
      <c r="B1790">
        <v>25000000</v>
      </c>
      <c r="C1790">
        <v>13973532</v>
      </c>
      <c r="D1790">
        <f>Table2[[#This Row],[gross]]-Table2[[#This Row],[budget]]</f>
        <v>-11026468</v>
      </c>
    </row>
    <row r="1791" spans="1:4" x14ac:dyDescent="0.45">
      <c r="A1791" t="s">
        <v>3150</v>
      </c>
      <c r="B1791">
        <v>30000000</v>
      </c>
      <c r="C1791">
        <v>1865774</v>
      </c>
      <c r="D1791">
        <f>Table2[[#This Row],[gross]]-Table2[[#This Row],[budget]]</f>
        <v>-28134226</v>
      </c>
    </row>
    <row r="1792" spans="1:4" x14ac:dyDescent="0.45">
      <c r="A1792" t="s">
        <v>3152</v>
      </c>
      <c r="B1792">
        <v>25000000</v>
      </c>
      <c r="C1792">
        <v>18860403</v>
      </c>
      <c r="D1792">
        <f>Table2[[#This Row],[gross]]-Table2[[#This Row],[budget]]</f>
        <v>-6139597</v>
      </c>
    </row>
    <row r="1793" spans="1:4" x14ac:dyDescent="0.45">
      <c r="A1793" t="s">
        <v>3153</v>
      </c>
      <c r="B1793">
        <v>25000000</v>
      </c>
      <c r="C1793">
        <v>13038660</v>
      </c>
      <c r="D1793">
        <f>Table2[[#This Row],[gross]]-Table2[[#This Row],[budget]]</f>
        <v>-11961340</v>
      </c>
    </row>
    <row r="1794" spans="1:4" x14ac:dyDescent="0.45">
      <c r="A1794" t="s">
        <v>3154</v>
      </c>
      <c r="B1794">
        <v>25000000</v>
      </c>
      <c r="C1794">
        <v>28831145</v>
      </c>
      <c r="D1794">
        <f>Table2[[#This Row],[gross]]-Table2[[#This Row],[budget]]</f>
        <v>3831145</v>
      </c>
    </row>
    <row r="1795" spans="1:4" x14ac:dyDescent="0.45">
      <c r="A1795" t="s">
        <v>3156</v>
      </c>
      <c r="B1795">
        <v>25000000</v>
      </c>
      <c r="C1795">
        <v>11538204</v>
      </c>
      <c r="D1795">
        <f>Table2[[#This Row],[gross]]-Table2[[#This Row],[budget]]</f>
        <v>-13461796</v>
      </c>
    </row>
    <row r="1796" spans="1:4" x14ac:dyDescent="0.45">
      <c r="A1796" t="s">
        <v>3157</v>
      </c>
      <c r="B1796">
        <v>25000000</v>
      </c>
      <c r="C1796">
        <v>11008432</v>
      </c>
      <c r="D1796">
        <f>Table2[[#This Row],[gross]]-Table2[[#This Row],[budget]]</f>
        <v>-13991568</v>
      </c>
    </row>
    <row r="1797" spans="1:4" x14ac:dyDescent="0.45">
      <c r="A1797" t="s">
        <v>3159</v>
      </c>
      <c r="B1797">
        <v>26000000</v>
      </c>
      <c r="C1797">
        <v>12188642</v>
      </c>
      <c r="D1797">
        <f>Table2[[#This Row],[gross]]-Table2[[#This Row],[budget]]</f>
        <v>-13811358</v>
      </c>
    </row>
    <row r="1798" spans="1:4" x14ac:dyDescent="0.45">
      <c r="A1798" t="s">
        <v>3160</v>
      </c>
      <c r="B1798">
        <v>25000000</v>
      </c>
      <c r="C1798">
        <v>11100000</v>
      </c>
      <c r="D1798">
        <f>Table2[[#This Row],[gross]]-Table2[[#This Row],[budget]]</f>
        <v>-13900000</v>
      </c>
    </row>
    <row r="1799" spans="1:4" x14ac:dyDescent="0.45">
      <c r="A1799" t="s">
        <v>3161</v>
      </c>
      <c r="B1799">
        <v>25000000</v>
      </c>
      <c r="C1799">
        <v>13651662</v>
      </c>
      <c r="D1799">
        <f>Table2[[#This Row],[gross]]-Table2[[#This Row],[budget]]</f>
        <v>-11348338</v>
      </c>
    </row>
    <row r="1800" spans="1:4" x14ac:dyDescent="0.45">
      <c r="A1800" t="s">
        <v>3163</v>
      </c>
      <c r="B1800">
        <v>28000000</v>
      </c>
      <c r="C1800">
        <v>11030963</v>
      </c>
      <c r="D1800">
        <f>Table2[[#This Row],[gross]]-Table2[[#This Row],[budget]]</f>
        <v>-16969037</v>
      </c>
    </row>
    <row r="1801" spans="1:4" x14ac:dyDescent="0.45">
      <c r="A1801" t="s">
        <v>3164</v>
      </c>
      <c r="B1801">
        <v>25000000</v>
      </c>
      <c r="C1801">
        <v>10769960</v>
      </c>
      <c r="D1801">
        <f>Table2[[#This Row],[gross]]-Table2[[#This Row],[budget]]</f>
        <v>-14230040</v>
      </c>
    </row>
    <row r="1802" spans="1:4" x14ac:dyDescent="0.45">
      <c r="A1802" t="s">
        <v>3165</v>
      </c>
      <c r="B1802">
        <v>25000000</v>
      </c>
      <c r="C1802">
        <v>10911750</v>
      </c>
      <c r="D1802">
        <f>Table2[[#This Row],[gross]]-Table2[[#This Row],[budget]]</f>
        <v>-14088250</v>
      </c>
    </row>
    <row r="1803" spans="1:4" x14ac:dyDescent="0.45">
      <c r="A1803" t="s">
        <v>3167</v>
      </c>
      <c r="B1803">
        <v>25000000</v>
      </c>
      <c r="C1803">
        <v>10719367</v>
      </c>
      <c r="D1803">
        <f>Table2[[#This Row],[gross]]-Table2[[#This Row],[budget]]</f>
        <v>-14280633</v>
      </c>
    </row>
    <row r="1804" spans="1:4" x14ac:dyDescent="0.45">
      <c r="A1804" t="s">
        <v>3169</v>
      </c>
      <c r="B1804">
        <v>25000000</v>
      </c>
      <c r="C1804">
        <v>10114315</v>
      </c>
      <c r="D1804">
        <f>Table2[[#This Row],[gross]]-Table2[[#This Row],[budget]]</f>
        <v>-14885685</v>
      </c>
    </row>
    <row r="1805" spans="1:4" x14ac:dyDescent="0.45">
      <c r="A1805" t="s">
        <v>3171</v>
      </c>
      <c r="B1805">
        <v>14000000</v>
      </c>
      <c r="C1805">
        <v>49122319</v>
      </c>
      <c r="D1805">
        <f>Table2[[#This Row],[gross]]-Table2[[#This Row],[budget]]</f>
        <v>35122319</v>
      </c>
    </row>
    <row r="1806" spans="1:4" x14ac:dyDescent="0.45">
      <c r="A1806" t="s">
        <v>3173</v>
      </c>
      <c r="B1806">
        <v>25000000</v>
      </c>
      <c r="C1806">
        <v>10070000</v>
      </c>
      <c r="D1806">
        <f>Table2[[#This Row],[gross]]-Table2[[#This Row],[budget]]</f>
        <v>-14930000</v>
      </c>
    </row>
    <row r="1807" spans="1:4" x14ac:dyDescent="0.45">
      <c r="A1807" t="s">
        <v>3174</v>
      </c>
      <c r="B1807">
        <v>25000000</v>
      </c>
      <c r="C1807">
        <v>10324441</v>
      </c>
      <c r="D1807">
        <f>Table2[[#This Row],[gross]]-Table2[[#This Row],[budget]]</f>
        <v>-14675559</v>
      </c>
    </row>
    <row r="1808" spans="1:4" x14ac:dyDescent="0.45">
      <c r="A1808" t="s">
        <v>3175</v>
      </c>
      <c r="B1808">
        <v>25000000</v>
      </c>
      <c r="C1808">
        <v>7156933</v>
      </c>
      <c r="D1808">
        <f>Table2[[#This Row],[gross]]-Table2[[#This Row],[budget]]</f>
        <v>-17843067</v>
      </c>
    </row>
    <row r="1809" spans="1:4" x14ac:dyDescent="0.45">
      <c r="A1809" t="s">
        <v>3177</v>
      </c>
      <c r="B1809">
        <v>17000000</v>
      </c>
      <c r="C1809">
        <v>9286314</v>
      </c>
      <c r="D1809">
        <f>Table2[[#This Row],[gross]]-Table2[[#This Row],[budget]]</f>
        <v>-7713686</v>
      </c>
    </row>
    <row r="1810" spans="1:4" x14ac:dyDescent="0.45">
      <c r="A1810" t="s">
        <v>3179</v>
      </c>
      <c r="B1810">
        <v>25000000</v>
      </c>
      <c r="C1810">
        <v>56692</v>
      </c>
      <c r="D1810">
        <f>Table2[[#This Row],[gross]]-Table2[[#This Row],[budget]]</f>
        <v>-24943308</v>
      </c>
    </row>
    <row r="1811" spans="1:4" x14ac:dyDescent="0.45">
      <c r="A1811" t="s">
        <v>3181</v>
      </c>
      <c r="B1811">
        <v>25000000</v>
      </c>
      <c r="C1811">
        <v>5654777</v>
      </c>
      <c r="D1811">
        <f>Table2[[#This Row],[gross]]-Table2[[#This Row],[budget]]</f>
        <v>-19345223</v>
      </c>
    </row>
    <row r="1812" spans="1:4" x14ac:dyDescent="0.45">
      <c r="A1812" t="s">
        <v>3182</v>
      </c>
      <c r="B1812">
        <v>25000000</v>
      </c>
      <c r="C1812">
        <v>5516708</v>
      </c>
      <c r="D1812">
        <f>Table2[[#This Row],[gross]]-Table2[[#This Row],[budget]]</f>
        <v>-19483292</v>
      </c>
    </row>
    <row r="1813" spans="1:4" x14ac:dyDescent="0.45">
      <c r="A1813" t="s">
        <v>3183</v>
      </c>
      <c r="B1813">
        <v>25000000</v>
      </c>
      <c r="C1813">
        <v>5128124</v>
      </c>
      <c r="D1813">
        <f>Table2[[#This Row],[gross]]-Table2[[#This Row],[budget]]</f>
        <v>-19871876</v>
      </c>
    </row>
    <row r="1814" spans="1:4" x14ac:dyDescent="0.45">
      <c r="A1814" t="s">
        <v>3185</v>
      </c>
      <c r="B1814">
        <v>25000000</v>
      </c>
      <c r="C1814">
        <v>4064333</v>
      </c>
      <c r="D1814">
        <f>Table2[[#This Row],[gross]]-Table2[[#This Row],[budget]]</f>
        <v>-20935667</v>
      </c>
    </row>
    <row r="1815" spans="1:4" x14ac:dyDescent="0.45">
      <c r="A1815" t="s">
        <v>3187</v>
      </c>
      <c r="B1815">
        <v>15000000</v>
      </c>
      <c r="C1815">
        <v>4006906</v>
      </c>
      <c r="D1815">
        <f>Table2[[#This Row],[gross]]-Table2[[#This Row],[budget]]</f>
        <v>-10993094</v>
      </c>
    </row>
    <row r="1816" spans="1:4" x14ac:dyDescent="0.45">
      <c r="A1816" t="s">
        <v>3188</v>
      </c>
      <c r="B1816">
        <v>25000000</v>
      </c>
      <c r="C1816">
        <v>3073392</v>
      </c>
      <c r="D1816">
        <f>Table2[[#This Row],[gross]]-Table2[[#This Row],[budget]]</f>
        <v>-21926608</v>
      </c>
    </row>
    <row r="1817" spans="1:4" x14ac:dyDescent="0.45">
      <c r="A1817" t="s">
        <v>3189</v>
      </c>
      <c r="B1817">
        <v>25000000</v>
      </c>
      <c r="C1817">
        <v>871527</v>
      </c>
      <c r="D1817">
        <f>Table2[[#This Row],[gross]]-Table2[[#This Row],[budget]]</f>
        <v>-24128473</v>
      </c>
    </row>
    <row r="1818" spans="1:4" x14ac:dyDescent="0.45">
      <c r="A1818" t="s">
        <v>3191</v>
      </c>
      <c r="B1818">
        <v>25000000</v>
      </c>
      <c r="C1818">
        <v>777423</v>
      </c>
      <c r="D1818">
        <f>Table2[[#This Row],[gross]]-Table2[[#This Row],[budget]]</f>
        <v>-24222577</v>
      </c>
    </row>
    <row r="1819" spans="1:4" x14ac:dyDescent="0.45">
      <c r="A1819" t="s">
        <v>3192</v>
      </c>
      <c r="B1819">
        <v>25000000</v>
      </c>
      <c r="C1819">
        <v>1186957</v>
      </c>
      <c r="D1819">
        <f>Table2[[#This Row],[gross]]-Table2[[#This Row],[budget]]</f>
        <v>-23813043</v>
      </c>
    </row>
    <row r="1820" spans="1:4" x14ac:dyDescent="0.45">
      <c r="A1820" t="s">
        <v>3195</v>
      </c>
      <c r="B1820">
        <v>13500000</v>
      </c>
      <c r="C1820">
        <v>85433</v>
      </c>
      <c r="D1820">
        <f>Table2[[#This Row],[gross]]-Table2[[#This Row],[budget]]</f>
        <v>-13414567</v>
      </c>
    </row>
    <row r="1821" spans="1:4" x14ac:dyDescent="0.45">
      <c r="A1821" t="s">
        <v>3197</v>
      </c>
      <c r="B1821">
        <v>20000000</v>
      </c>
      <c r="C1821">
        <v>1697956</v>
      </c>
      <c r="D1821">
        <f>Table2[[#This Row],[gross]]-Table2[[#This Row],[budget]]</f>
        <v>-18302044</v>
      </c>
    </row>
    <row r="1822" spans="1:4" x14ac:dyDescent="0.45">
      <c r="A1822" t="s">
        <v>3198</v>
      </c>
      <c r="B1822">
        <v>25000000</v>
      </c>
      <c r="C1822">
        <v>183662</v>
      </c>
      <c r="D1822">
        <f>Table2[[#This Row],[gross]]-Table2[[#This Row],[budget]]</f>
        <v>-24816338</v>
      </c>
    </row>
    <row r="1823" spans="1:4" x14ac:dyDescent="0.45">
      <c r="A1823" t="s">
        <v>3199</v>
      </c>
      <c r="B1823">
        <v>25000000</v>
      </c>
      <c r="C1823">
        <v>134904</v>
      </c>
      <c r="D1823">
        <f>Table2[[#This Row],[gross]]-Table2[[#This Row],[budget]]</f>
        <v>-24865096</v>
      </c>
    </row>
    <row r="1824" spans="1:4" x14ac:dyDescent="0.45">
      <c r="A1824" t="s">
        <v>3200</v>
      </c>
      <c r="B1824">
        <v>25000000</v>
      </c>
      <c r="C1824">
        <v>16969390</v>
      </c>
      <c r="D1824">
        <f>Table2[[#This Row],[gross]]-Table2[[#This Row],[budget]]</f>
        <v>-8030610</v>
      </c>
    </row>
    <row r="1825" spans="1:4" x14ac:dyDescent="0.45">
      <c r="A1825" t="s">
        <v>3202</v>
      </c>
      <c r="B1825">
        <v>25000000</v>
      </c>
      <c r="C1825">
        <v>129115</v>
      </c>
      <c r="D1825">
        <f>Table2[[#This Row],[gross]]-Table2[[#This Row],[budget]]</f>
        <v>-24870885</v>
      </c>
    </row>
    <row r="1826" spans="1:4" x14ac:dyDescent="0.45">
      <c r="A1826" t="s">
        <v>3203</v>
      </c>
      <c r="B1826">
        <v>14000000</v>
      </c>
      <c r="C1826">
        <v>34700000</v>
      </c>
      <c r="D1826">
        <f>Table2[[#This Row],[gross]]-Table2[[#This Row],[budget]]</f>
        <v>20700000</v>
      </c>
    </row>
    <row r="1827" spans="1:4" x14ac:dyDescent="0.45">
      <c r="A1827" t="s">
        <v>3204</v>
      </c>
      <c r="B1827">
        <v>25000000</v>
      </c>
      <c r="C1827">
        <v>717753</v>
      </c>
      <c r="D1827">
        <f>Table2[[#This Row],[gross]]-Table2[[#This Row],[budget]]</f>
        <v>-24282247</v>
      </c>
    </row>
    <row r="1828" spans="1:4" x14ac:dyDescent="0.45">
      <c r="A1828" t="s">
        <v>3205</v>
      </c>
      <c r="B1828">
        <v>25000000</v>
      </c>
      <c r="C1828">
        <v>109713132</v>
      </c>
      <c r="D1828">
        <f>Table2[[#This Row],[gross]]-Table2[[#This Row],[budget]]</f>
        <v>84713132</v>
      </c>
    </row>
    <row r="1829" spans="1:4" x14ac:dyDescent="0.45">
      <c r="A1829" t="s">
        <v>3206</v>
      </c>
      <c r="B1829">
        <v>24000000</v>
      </c>
      <c r="C1829">
        <v>70269171</v>
      </c>
      <c r="D1829">
        <f>Table2[[#This Row],[gross]]-Table2[[#This Row],[budget]]</f>
        <v>46269171</v>
      </c>
    </row>
    <row r="1830" spans="1:4" x14ac:dyDescent="0.45">
      <c r="A1830" t="s">
        <v>3207</v>
      </c>
      <c r="B1830">
        <v>24000000</v>
      </c>
      <c r="C1830">
        <v>101334374</v>
      </c>
      <c r="D1830">
        <f>Table2[[#This Row],[gross]]-Table2[[#This Row],[budget]]</f>
        <v>77334374</v>
      </c>
    </row>
    <row r="1831" spans="1:4" x14ac:dyDescent="0.45">
      <c r="A1831" t="s">
        <v>3209</v>
      </c>
      <c r="B1831">
        <v>25000000</v>
      </c>
      <c r="C1831">
        <v>1512815</v>
      </c>
      <c r="D1831">
        <f>Table2[[#This Row],[gross]]-Table2[[#This Row],[budget]]</f>
        <v>-23487185</v>
      </c>
    </row>
    <row r="1832" spans="1:4" x14ac:dyDescent="0.45">
      <c r="A1832" t="s">
        <v>3210</v>
      </c>
      <c r="B1832">
        <v>24000000</v>
      </c>
      <c r="C1832">
        <v>65182182</v>
      </c>
      <c r="D1832">
        <f>Table2[[#This Row],[gross]]-Table2[[#This Row],[budget]]</f>
        <v>41182182</v>
      </c>
    </row>
    <row r="1833" spans="1:4" x14ac:dyDescent="0.45">
      <c r="A1833" t="s">
        <v>3211</v>
      </c>
      <c r="B1833">
        <v>24000000</v>
      </c>
      <c r="C1833">
        <v>57262492</v>
      </c>
      <c r="D1833">
        <f>Table2[[#This Row],[gross]]-Table2[[#This Row],[budget]]</f>
        <v>33262492</v>
      </c>
    </row>
    <row r="1834" spans="1:4" x14ac:dyDescent="0.45">
      <c r="A1834" t="s">
        <v>3213</v>
      </c>
      <c r="B1834">
        <v>8200000</v>
      </c>
      <c r="C1834">
        <v>80000000</v>
      </c>
      <c r="D1834">
        <f>Table2[[#This Row],[gross]]-Table2[[#This Row],[budget]]</f>
        <v>71800000</v>
      </c>
    </row>
    <row r="1835" spans="1:4" x14ac:dyDescent="0.45">
      <c r="A1835" t="s">
        <v>3214</v>
      </c>
      <c r="B1835">
        <v>24000000</v>
      </c>
      <c r="C1835">
        <v>74608545</v>
      </c>
      <c r="D1835">
        <f>Table2[[#This Row],[gross]]-Table2[[#This Row],[budget]]</f>
        <v>50608545</v>
      </c>
    </row>
    <row r="1836" spans="1:4" x14ac:dyDescent="0.45">
      <c r="A1836" t="s">
        <v>3215</v>
      </c>
      <c r="B1836">
        <v>24000000</v>
      </c>
      <c r="C1836">
        <v>41895491</v>
      </c>
      <c r="D1836">
        <f>Table2[[#This Row],[gross]]-Table2[[#This Row],[budget]]</f>
        <v>17895491</v>
      </c>
    </row>
    <row r="1837" spans="1:4" x14ac:dyDescent="0.45">
      <c r="A1837" t="s">
        <v>3216</v>
      </c>
      <c r="B1837">
        <v>24000000</v>
      </c>
      <c r="C1837">
        <v>39989008</v>
      </c>
      <c r="D1837">
        <f>Table2[[#This Row],[gross]]-Table2[[#This Row],[budget]]</f>
        <v>15989008</v>
      </c>
    </row>
    <row r="1838" spans="1:4" x14ac:dyDescent="0.45">
      <c r="A1838" t="s">
        <v>3217</v>
      </c>
      <c r="B1838">
        <v>24000000</v>
      </c>
      <c r="C1838">
        <v>32662299</v>
      </c>
      <c r="D1838">
        <f>Table2[[#This Row],[gross]]-Table2[[#This Row],[budget]]</f>
        <v>8662299</v>
      </c>
    </row>
    <row r="1839" spans="1:4" x14ac:dyDescent="0.45">
      <c r="A1839" t="s">
        <v>3218</v>
      </c>
      <c r="B1839">
        <v>24000000</v>
      </c>
      <c r="C1839">
        <v>31452765</v>
      </c>
      <c r="D1839">
        <f>Table2[[#This Row],[gross]]-Table2[[#This Row],[budget]]</f>
        <v>7452765</v>
      </c>
    </row>
    <row r="1840" spans="1:4" x14ac:dyDescent="0.45">
      <c r="A1840" t="s">
        <v>3220</v>
      </c>
      <c r="B1840">
        <v>24000000</v>
      </c>
      <c r="C1840">
        <v>25167270</v>
      </c>
      <c r="D1840">
        <f>Table2[[#This Row],[gross]]-Table2[[#This Row],[budget]]</f>
        <v>1167270</v>
      </c>
    </row>
    <row r="1841" spans="1:4" x14ac:dyDescent="0.45">
      <c r="A1841" t="s">
        <v>3221</v>
      </c>
      <c r="B1841">
        <v>25000000</v>
      </c>
      <c r="C1841">
        <v>32416109</v>
      </c>
      <c r="D1841">
        <f>Table2[[#This Row],[gross]]-Table2[[#This Row],[budget]]</f>
        <v>7416109</v>
      </c>
    </row>
    <row r="1842" spans="1:4" x14ac:dyDescent="0.45">
      <c r="A1842" t="s">
        <v>3223</v>
      </c>
      <c r="B1842">
        <v>24000000</v>
      </c>
      <c r="C1842">
        <v>20218</v>
      </c>
      <c r="D1842">
        <f>Table2[[#This Row],[gross]]-Table2[[#This Row],[budget]]</f>
        <v>-23979782</v>
      </c>
    </row>
    <row r="1843" spans="1:4" x14ac:dyDescent="0.45">
      <c r="A1843" t="s">
        <v>3224</v>
      </c>
      <c r="B1843">
        <v>24000000</v>
      </c>
      <c r="C1843">
        <v>28871190</v>
      </c>
      <c r="D1843">
        <f>Table2[[#This Row],[gross]]-Table2[[#This Row],[budget]]</f>
        <v>4871190</v>
      </c>
    </row>
    <row r="1844" spans="1:4" x14ac:dyDescent="0.45">
      <c r="A1844" t="s">
        <v>3225</v>
      </c>
      <c r="B1844">
        <v>24000000</v>
      </c>
      <c r="C1844">
        <v>16964743</v>
      </c>
      <c r="D1844">
        <f>Table2[[#This Row],[gross]]-Table2[[#This Row],[budget]]</f>
        <v>-7035257</v>
      </c>
    </row>
    <row r="1845" spans="1:4" x14ac:dyDescent="0.45">
      <c r="A1845" t="s">
        <v>3227</v>
      </c>
      <c r="B1845">
        <v>24000000</v>
      </c>
      <c r="C1845">
        <v>16290976</v>
      </c>
      <c r="D1845">
        <f>Table2[[#This Row],[gross]]-Table2[[#This Row],[budget]]</f>
        <v>-7709024</v>
      </c>
    </row>
    <row r="1846" spans="1:4" x14ac:dyDescent="0.45">
      <c r="A1846" t="s">
        <v>3230</v>
      </c>
      <c r="B1846">
        <v>24000000</v>
      </c>
      <c r="C1846">
        <v>13000000</v>
      </c>
      <c r="D1846">
        <f>Table2[[#This Row],[gross]]-Table2[[#This Row],[budget]]</f>
        <v>-11000000</v>
      </c>
    </row>
    <row r="1847" spans="1:4" x14ac:dyDescent="0.45">
      <c r="A1847" t="s">
        <v>3231</v>
      </c>
      <c r="B1847">
        <v>24000000</v>
      </c>
      <c r="C1847">
        <v>12372410</v>
      </c>
      <c r="D1847">
        <f>Table2[[#This Row],[gross]]-Table2[[#This Row],[budget]]</f>
        <v>-11627590</v>
      </c>
    </row>
    <row r="1848" spans="1:4" x14ac:dyDescent="0.45">
      <c r="A1848" t="s">
        <v>3232</v>
      </c>
      <c r="B1848">
        <v>24000000</v>
      </c>
      <c r="C1848">
        <v>8427204</v>
      </c>
      <c r="D1848">
        <f>Table2[[#This Row],[gross]]-Table2[[#This Row],[budget]]</f>
        <v>-15572796</v>
      </c>
    </row>
    <row r="1849" spans="1:4" x14ac:dyDescent="0.45">
      <c r="A1849" t="s">
        <v>3234</v>
      </c>
      <c r="B1849">
        <v>24000000</v>
      </c>
      <c r="C1849">
        <v>9639242</v>
      </c>
      <c r="D1849">
        <f>Table2[[#This Row],[gross]]-Table2[[#This Row],[budget]]</f>
        <v>-14360758</v>
      </c>
    </row>
    <row r="1850" spans="1:4" x14ac:dyDescent="0.45">
      <c r="A1850" t="s">
        <v>3235</v>
      </c>
      <c r="B1850">
        <v>24000000</v>
      </c>
      <c r="C1850">
        <v>25003072</v>
      </c>
      <c r="D1850">
        <f>Table2[[#This Row],[gross]]-Table2[[#This Row],[budget]]</f>
        <v>1003072</v>
      </c>
    </row>
    <row r="1851" spans="1:4" x14ac:dyDescent="0.45">
      <c r="A1851" t="s">
        <v>3236</v>
      </c>
      <c r="B1851">
        <v>23000000</v>
      </c>
      <c r="C1851">
        <v>6144806</v>
      </c>
      <c r="D1851">
        <f>Table2[[#This Row],[gross]]-Table2[[#This Row],[budget]]</f>
        <v>-16855194</v>
      </c>
    </row>
    <row r="1852" spans="1:4" x14ac:dyDescent="0.45">
      <c r="A1852" t="s">
        <v>3239</v>
      </c>
      <c r="B1852">
        <v>28000000</v>
      </c>
      <c r="C1852">
        <v>669276</v>
      </c>
      <c r="D1852">
        <f>Table2[[#This Row],[gross]]-Table2[[#This Row],[budget]]</f>
        <v>-27330724</v>
      </c>
    </row>
    <row r="1853" spans="1:4" x14ac:dyDescent="0.45">
      <c r="A1853" t="s">
        <v>3241</v>
      </c>
      <c r="B1853">
        <v>24000000</v>
      </c>
      <c r="C1853">
        <v>42880</v>
      </c>
      <c r="D1853">
        <f>Table2[[#This Row],[gross]]-Table2[[#This Row],[budget]]</f>
        <v>-23957120</v>
      </c>
    </row>
    <row r="1854" spans="1:4" x14ac:dyDescent="0.45">
      <c r="A1854" t="s">
        <v>3242</v>
      </c>
      <c r="B1854">
        <v>24000000</v>
      </c>
      <c r="C1854">
        <v>23225911</v>
      </c>
      <c r="D1854">
        <f>Table2[[#This Row],[gross]]-Table2[[#This Row],[budget]]</f>
        <v>-774089</v>
      </c>
    </row>
    <row r="1855" spans="1:4" x14ac:dyDescent="0.45">
      <c r="A1855" t="s">
        <v>3243</v>
      </c>
      <c r="B1855">
        <v>24000000</v>
      </c>
      <c r="C1855">
        <v>4710455</v>
      </c>
      <c r="D1855">
        <f>Table2[[#This Row],[gross]]-Table2[[#This Row],[budget]]</f>
        <v>-19289545</v>
      </c>
    </row>
    <row r="1856" spans="1:4" x14ac:dyDescent="0.45">
      <c r="A1856" t="s">
        <v>3245</v>
      </c>
      <c r="B1856">
        <v>23600000</v>
      </c>
      <c r="C1856">
        <v>75590286</v>
      </c>
      <c r="D1856">
        <f>Table2[[#This Row],[gross]]-Table2[[#This Row],[budget]]</f>
        <v>51990286</v>
      </c>
    </row>
    <row r="1857" spans="1:4" x14ac:dyDescent="0.45">
      <c r="A1857" t="s">
        <v>3246</v>
      </c>
      <c r="B1857">
        <v>20000000</v>
      </c>
      <c r="C1857">
        <v>161487252</v>
      </c>
      <c r="D1857">
        <f>Table2[[#This Row],[gross]]-Table2[[#This Row],[budget]]</f>
        <v>141487252</v>
      </c>
    </row>
    <row r="1858" spans="1:4" x14ac:dyDescent="0.45">
      <c r="A1858" t="s">
        <v>3247</v>
      </c>
      <c r="B1858">
        <v>18000000</v>
      </c>
      <c r="C1858">
        <v>290158751</v>
      </c>
      <c r="D1858">
        <f>Table2[[#This Row],[gross]]-Table2[[#This Row],[budget]]</f>
        <v>272158751</v>
      </c>
    </row>
    <row r="1859" spans="1:4" x14ac:dyDescent="0.45">
      <c r="A1859" t="s">
        <v>3248</v>
      </c>
      <c r="B1859">
        <v>19000000</v>
      </c>
      <c r="C1859">
        <v>65807024</v>
      </c>
      <c r="D1859">
        <f>Table2[[#This Row],[gross]]-Table2[[#This Row],[budget]]</f>
        <v>46807024</v>
      </c>
    </row>
    <row r="1860" spans="1:4" x14ac:dyDescent="0.45">
      <c r="A1860" t="s">
        <v>3249</v>
      </c>
      <c r="B1860">
        <v>23000000</v>
      </c>
      <c r="C1860">
        <v>86930411</v>
      </c>
      <c r="D1860">
        <f>Table2[[#This Row],[gross]]-Table2[[#This Row],[budget]]</f>
        <v>63930411</v>
      </c>
    </row>
    <row r="1861" spans="1:4" x14ac:dyDescent="0.45">
      <c r="A1861" t="s">
        <v>3250</v>
      </c>
      <c r="B1861">
        <v>23000000</v>
      </c>
      <c r="C1861">
        <v>53302314</v>
      </c>
      <c r="D1861">
        <f>Table2[[#This Row],[gross]]-Table2[[#This Row],[budget]]</f>
        <v>30302314</v>
      </c>
    </row>
    <row r="1862" spans="1:4" x14ac:dyDescent="0.45">
      <c r="A1862" t="s">
        <v>3251</v>
      </c>
      <c r="B1862">
        <v>12500000</v>
      </c>
      <c r="C1862">
        <v>40962534</v>
      </c>
      <c r="D1862">
        <f>Table2[[#This Row],[gross]]-Table2[[#This Row],[budget]]</f>
        <v>28462534</v>
      </c>
    </row>
    <row r="1863" spans="1:4" x14ac:dyDescent="0.45">
      <c r="A1863" t="s">
        <v>3253</v>
      </c>
      <c r="B1863">
        <v>23000000</v>
      </c>
      <c r="C1863">
        <v>39235088</v>
      </c>
      <c r="D1863">
        <f>Table2[[#This Row],[gross]]-Table2[[#This Row],[budget]]</f>
        <v>16235088</v>
      </c>
    </row>
    <row r="1864" spans="1:4" x14ac:dyDescent="0.45">
      <c r="A1864" t="s">
        <v>3254</v>
      </c>
      <c r="B1864">
        <v>23000000</v>
      </c>
      <c r="C1864">
        <v>27338033</v>
      </c>
      <c r="D1864">
        <f>Table2[[#This Row],[gross]]-Table2[[#This Row],[budget]]</f>
        <v>4338033</v>
      </c>
    </row>
    <row r="1865" spans="1:4" x14ac:dyDescent="0.45">
      <c r="A1865" t="s">
        <v>3255</v>
      </c>
      <c r="B1865">
        <v>23000000</v>
      </c>
      <c r="C1865">
        <v>25556065</v>
      </c>
      <c r="D1865">
        <f>Table2[[#This Row],[gross]]-Table2[[#This Row],[budget]]</f>
        <v>2556065</v>
      </c>
    </row>
    <row r="1866" spans="1:4" x14ac:dyDescent="0.45">
      <c r="A1866" t="s">
        <v>3256</v>
      </c>
      <c r="B1866">
        <v>23000000</v>
      </c>
      <c r="C1866">
        <v>21973182</v>
      </c>
      <c r="D1866">
        <f>Table2[[#This Row],[gross]]-Table2[[#This Row],[budget]]</f>
        <v>-1026818</v>
      </c>
    </row>
    <row r="1867" spans="1:4" x14ac:dyDescent="0.45">
      <c r="A1867" t="s">
        <v>3258</v>
      </c>
      <c r="B1867">
        <v>25000000</v>
      </c>
      <c r="C1867">
        <v>4756</v>
      </c>
      <c r="D1867">
        <f>Table2[[#This Row],[gross]]-Table2[[#This Row],[budget]]</f>
        <v>-24995244</v>
      </c>
    </row>
    <row r="1868" spans="1:4" x14ac:dyDescent="0.45">
      <c r="A1868" t="s">
        <v>3259</v>
      </c>
      <c r="B1868">
        <v>23000000</v>
      </c>
      <c r="C1868">
        <v>18653615</v>
      </c>
      <c r="D1868">
        <f>Table2[[#This Row],[gross]]-Table2[[#This Row],[budget]]</f>
        <v>-4346385</v>
      </c>
    </row>
    <row r="1869" spans="1:4" x14ac:dyDescent="0.45">
      <c r="A1869" t="s">
        <v>3261</v>
      </c>
      <c r="B1869">
        <v>23000000</v>
      </c>
      <c r="C1869">
        <v>13019253</v>
      </c>
      <c r="D1869">
        <f>Table2[[#This Row],[gross]]-Table2[[#This Row],[budget]]</f>
        <v>-9980747</v>
      </c>
    </row>
    <row r="1870" spans="1:4" x14ac:dyDescent="0.45">
      <c r="A1870" t="s">
        <v>3262</v>
      </c>
      <c r="B1870">
        <v>23000000</v>
      </c>
      <c r="C1870">
        <v>18934858</v>
      </c>
      <c r="D1870">
        <f>Table2[[#This Row],[gross]]-Table2[[#This Row],[budget]]</f>
        <v>-4065142</v>
      </c>
    </row>
    <row r="1871" spans="1:4" x14ac:dyDescent="0.45">
      <c r="A1871" t="s">
        <v>3264</v>
      </c>
      <c r="B1871">
        <v>23000000</v>
      </c>
      <c r="C1871">
        <v>12782508</v>
      </c>
      <c r="D1871">
        <f>Table2[[#This Row],[gross]]-Table2[[#This Row],[budget]]</f>
        <v>-10217492</v>
      </c>
    </row>
    <row r="1872" spans="1:4" x14ac:dyDescent="0.45">
      <c r="A1872" t="s">
        <v>3267</v>
      </c>
      <c r="B1872">
        <v>23000000</v>
      </c>
      <c r="C1872">
        <v>11508423</v>
      </c>
      <c r="D1872">
        <f>Table2[[#This Row],[gross]]-Table2[[#This Row],[budget]]</f>
        <v>-11491577</v>
      </c>
    </row>
    <row r="1873" spans="1:4" x14ac:dyDescent="0.45">
      <c r="A1873" t="s">
        <v>3268</v>
      </c>
      <c r="B1873">
        <v>23000000</v>
      </c>
      <c r="C1873">
        <v>10660147</v>
      </c>
      <c r="D1873">
        <f>Table2[[#This Row],[gross]]-Table2[[#This Row],[budget]]</f>
        <v>-12339853</v>
      </c>
    </row>
    <row r="1874" spans="1:4" x14ac:dyDescent="0.45">
      <c r="A1874" t="s">
        <v>3270</v>
      </c>
      <c r="B1874">
        <v>23000000</v>
      </c>
      <c r="C1874">
        <v>7434726</v>
      </c>
      <c r="D1874">
        <f>Table2[[#This Row],[gross]]-Table2[[#This Row],[budget]]</f>
        <v>-15565274</v>
      </c>
    </row>
    <row r="1875" spans="1:4" x14ac:dyDescent="0.45">
      <c r="A1875" t="s">
        <v>3272</v>
      </c>
      <c r="B1875">
        <v>19430000</v>
      </c>
      <c r="C1875">
        <v>6109075</v>
      </c>
      <c r="D1875">
        <f>Table2[[#This Row],[gross]]-Table2[[#This Row],[budget]]</f>
        <v>-13320925</v>
      </c>
    </row>
    <row r="1876" spans="1:4" x14ac:dyDescent="0.45">
      <c r="A1876" t="s">
        <v>3273</v>
      </c>
      <c r="B1876">
        <v>23000000</v>
      </c>
      <c r="C1876">
        <v>2708188</v>
      </c>
      <c r="D1876">
        <f>Table2[[#This Row],[gross]]-Table2[[#This Row],[budget]]</f>
        <v>-20291812</v>
      </c>
    </row>
    <row r="1877" spans="1:4" x14ac:dyDescent="0.45">
      <c r="A1877" t="s">
        <v>3275</v>
      </c>
      <c r="B1877">
        <v>23000000</v>
      </c>
      <c r="C1877">
        <v>16123851</v>
      </c>
      <c r="D1877">
        <f>Table2[[#This Row],[gross]]-Table2[[#This Row],[budget]]</f>
        <v>-6876149</v>
      </c>
    </row>
    <row r="1878" spans="1:4" x14ac:dyDescent="0.45">
      <c r="A1878" t="s">
        <v>3276</v>
      </c>
      <c r="B1878">
        <v>25000000</v>
      </c>
      <c r="C1878">
        <v>71975611</v>
      </c>
      <c r="D1878">
        <f>Table2[[#This Row],[gross]]-Table2[[#This Row],[budget]]</f>
        <v>46975611</v>
      </c>
    </row>
    <row r="1879" spans="1:4" x14ac:dyDescent="0.45">
      <c r="A1879" t="s">
        <v>3278</v>
      </c>
      <c r="B1879">
        <v>22700000</v>
      </c>
      <c r="C1879">
        <v>38119483</v>
      </c>
      <c r="D1879">
        <f>Table2[[#This Row],[gross]]-Table2[[#This Row],[budget]]</f>
        <v>15419483</v>
      </c>
    </row>
    <row r="1880" spans="1:4" x14ac:dyDescent="0.45">
      <c r="A1880" t="s">
        <v>3280</v>
      </c>
      <c r="B1880">
        <v>22500000</v>
      </c>
      <c r="C1880">
        <v>4190530</v>
      </c>
      <c r="D1880">
        <f>Table2[[#This Row],[gross]]-Table2[[#This Row],[budget]]</f>
        <v>-18309470</v>
      </c>
    </row>
    <row r="1881" spans="1:4" x14ac:dyDescent="0.45">
      <c r="A1881" t="s">
        <v>3282</v>
      </c>
      <c r="B1881">
        <v>22000000</v>
      </c>
      <c r="C1881">
        <v>217631306</v>
      </c>
      <c r="D1881">
        <f>Table2[[#This Row],[gross]]-Table2[[#This Row],[budget]]</f>
        <v>195631306</v>
      </c>
    </row>
    <row r="1882" spans="1:4" x14ac:dyDescent="0.45">
      <c r="A1882" t="s">
        <v>3283</v>
      </c>
      <c r="B1882">
        <v>23000000</v>
      </c>
      <c r="C1882">
        <v>176483808</v>
      </c>
      <c r="D1882">
        <f>Table2[[#This Row],[gross]]-Table2[[#This Row],[budget]]</f>
        <v>153483808</v>
      </c>
    </row>
    <row r="1883" spans="1:4" x14ac:dyDescent="0.45">
      <c r="A1883" t="s">
        <v>3284</v>
      </c>
      <c r="B1883">
        <v>22000000</v>
      </c>
      <c r="C1883">
        <v>144833357</v>
      </c>
      <c r="D1883">
        <f>Table2[[#This Row],[gross]]-Table2[[#This Row],[budget]]</f>
        <v>122833357</v>
      </c>
    </row>
    <row r="1884" spans="1:4" x14ac:dyDescent="0.45">
      <c r="A1884" t="s">
        <v>3285</v>
      </c>
      <c r="B1884">
        <v>20000000</v>
      </c>
      <c r="C1884">
        <v>75597042</v>
      </c>
      <c r="D1884">
        <f>Table2[[#This Row],[gross]]-Table2[[#This Row],[budget]]</f>
        <v>55597042</v>
      </c>
    </row>
    <row r="1885" spans="1:4" x14ac:dyDescent="0.45">
      <c r="A1885" t="s">
        <v>3286</v>
      </c>
      <c r="B1885">
        <v>22000000</v>
      </c>
      <c r="C1885">
        <v>90636983</v>
      </c>
      <c r="D1885">
        <f>Table2[[#This Row],[gross]]-Table2[[#This Row],[budget]]</f>
        <v>68636983</v>
      </c>
    </row>
    <row r="1886" spans="1:4" x14ac:dyDescent="0.45">
      <c r="A1886" t="s">
        <v>3287</v>
      </c>
      <c r="B1886">
        <v>35000000</v>
      </c>
      <c r="C1886">
        <v>70960517</v>
      </c>
      <c r="D1886">
        <f>Table2[[#This Row],[gross]]-Table2[[#This Row],[budget]]</f>
        <v>35960517</v>
      </c>
    </row>
    <row r="1887" spans="1:4" x14ac:dyDescent="0.45">
      <c r="A1887" t="s">
        <v>3288</v>
      </c>
      <c r="B1887">
        <v>22000000</v>
      </c>
      <c r="C1887">
        <v>55762229</v>
      </c>
      <c r="D1887">
        <f>Table2[[#This Row],[gross]]-Table2[[#This Row],[budget]]</f>
        <v>33762229</v>
      </c>
    </row>
    <row r="1888" spans="1:4" x14ac:dyDescent="0.45">
      <c r="A1888" t="s">
        <v>3289</v>
      </c>
      <c r="B1888">
        <v>22000000</v>
      </c>
      <c r="C1888">
        <v>54235441</v>
      </c>
      <c r="D1888">
        <f>Table2[[#This Row],[gross]]-Table2[[#This Row],[budget]]</f>
        <v>32235441</v>
      </c>
    </row>
    <row r="1889" spans="1:4" x14ac:dyDescent="0.45">
      <c r="A1889" t="s">
        <v>3290</v>
      </c>
      <c r="B1889">
        <v>22000000</v>
      </c>
      <c r="C1889">
        <v>50728000</v>
      </c>
      <c r="D1889">
        <f>Table2[[#This Row],[gross]]-Table2[[#This Row],[budget]]</f>
        <v>28728000</v>
      </c>
    </row>
    <row r="1890" spans="1:4" x14ac:dyDescent="0.45">
      <c r="A1890" t="s">
        <v>3292</v>
      </c>
      <c r="B1890">
        <v>22000000</v>
      </c>
      <c r="C1890">
        <v>40270895</v>
      </c>
      <c r="D1890">
        <f>Table2[[#This Row],[gross]]-Table2[[#This Row],[budget]]</f>
        <v>18270895</v>
      </c>
    </row>
    <row r="1891" spans="1:4" x14ac:dyDescent="0.45">
      <c r="A1891" t="s">
        <v>3294</v>
      </c>
      <c r="B1891">
        <v>22000000</v>
      </c>
      <c r="C1891">
        <v>59696176</v>
      </c>
      <c r="D1891">
        <f>Table2[[#This Row],[gross]]-Table2[[#This Row],[budget]]</f>
        <v>37696176</v>
      </c>
    </row>
    <row r="1892" spans="1:4" x14ac:dyDescent="0.45">
      <c r="A1892" t="s">
        <v>3295</v>
      </c>
      <c r="B1892">
        <v>22000000</v>
      </c>
      <c r="C1892">
        <v>51483949</v>
      </c>
      <c r="D1892">
        <f>Table2[[#This Row],[gross]]-Table2[[#This Row],[budget]]</f>
        <v>29483949</v>
      </c>
    </row>
    <row r="1893" spans="1:4" x14ac:dyDescent="0.45">
      <c r="A1893" t="s">
        <v>3296</v>
      </c>
      <c r="B1893">
        <v>22000000</v>
      </c>
      <c r="C1893">
        <v>36020063</v>
      </c>
      <c r="D1893">
        <f>Table2[[#This Row],[gross]]-Table2[[#This Row],[budget]]</f>
        <v>14020063</v>
      </c>
    </row>
    <row r="1894" spans="1:4" x14ac:dyDescent="0.45">
      <c r="A1894" t="s">
        <v>3297</v>
      </c>
      <c r="B1894">
        <v>21000000</v>
      </c>
      <c r="C1894">
        <v>33313582</v>
      </c>
      <c r="D1894">
        <f>Table2[[#This Row],[gross]]-Table2[[#This Row],[budget]]</f>
        <v>12313582</v>
      </c>
    </row>
    <row r="1895" spans="1:4" x14ac:dyDescent="0.45">
      <c r="A1895" t="s">
        <v>3298</v>
      </c>
      <c r="B1895">
        <v>22000000</v>
      </c>
      <c r="C1895">
        <v>25842000</v>
      </c>
      <c r="D1895">
        <f>Table2[[#This Row],[gross]]-Table2[[#This Row],[budget]]</f>
        <v>3842000</v>
      </c>
    </row>
    <row r="1896" spans="1:4" x14ac:dyDescent="0.45">
      <c r="A1896" t="s">
        <v>3300</v>
      </c>
      <c r="B1896">
        <v>22000000</v>
      </c>
      <c r="C1896">
        <v>22264487</v>
      </c>
      <c r="D1896">
        <f>Table2[[#This Row],[gross]]-Table2[[#This Row],[budget]]</f>
        <v>264487</v>
      </c>
    </row>
    <row r="1897" spans="1:4" x14ac:dyDescent="0.45">
      <c r="A1897" t="s">
        <v>3301</v>
      </c>
      <c r="B1897">
        <v>26000000</v>
      </c>
      <c r="C1897">
        <v>30659817</v>
      </c>
      <c r="D1897">
        <f>Table2[[#This Row],[gross]]-Table2[[#This Row],[budget]]</f>
        <v>4659817</v>
      </c>
    </row>
    <row r="1898" spans="1:4" x14ac:dyDescent="0.45">
      <c r="A1898" t="s">
        <v>3303</v>
      </c>
      <c r="B1898">
        <v>22000000</v>
      </c>
      <c r="C1898">
        <v>19351569</v>
      </c>
      <c r="D1898">
        <f>Table2[[#This Row],[gross]]-Table2[[#This Row],[budget]]</f>
        <v>-2648431</v>
      </c>
    </row>
    <row r="1899" spans="1:4" x14ac:dyDescent="0.45">
      <c r="A1899" t="s">
        <v>3304</v>
      </c>
      <c r="B1899">
        <v>22000000</v>
      </c>
      <c r="C1899">
        <v>49002815</v>
      </c>
      <c r="D1899">
        <f>Table2[[#This Row],[gross]]-Table2[[#This Row],[budget]]</f>
        <v>27002815</v>
      </c>
    </row>
    <row r="1900" spans="1:4" x14ac:dyDescent="0.45">
      <c r="A1900" t="s">
        <v>3305</v>
      </c>
      <c r="B1900">
        <v>22000000</v>
      </c>
      <c r="C1900">
        <v>19283782</v>
      </c>
      <c r="D1900">
        <f>Table2[[#This Row],[gross]]-Table2[[#This Row],[budget]]</f>
        <v>-2716218</v>
      </c>
    </row>
    <row r="1901" spans="1:4" x14ac:dyDescent="0.45">
      <c r="A1901" t="s">
        <v>3306</v>
      </c>
      <c r="B1901">
        <v>22000000</v>
      </c>
      <c r="C1901">
        <v>30059386</v>
      </c>
      <c r="D1901">
        <f>Table2[[#This Row],[gross]]-Table2[[#This Row],[budget]]</f>
        <v>8059386</v>
      </c>
    </row>
    <row r="1902" spans="1:4" x14ac:dyDescent="0.45">
      <c r="A1902" t="s">
        <v>3308</v>
      </c>
      <c r="B1902">
        <v>30000000</v>
      </c>
      <c r="C1902">
        <v>17951431</v>
      </c>
      <c r="D1902">
        <f>Table2[[#This Row],[gross]]-Table2[[#This Row],[budget]]</f>
        <v>-12048569</v>
      </c>
    </row>
    <row r="1903" spans="1:4" x14ac:dyDescent="0.45">
      <c r="A1903" t="s">
        <v>3310</v>
      </c>
      <c r="B1903">
        <v>22000000</v>
      </c>
      <c r="C1903">
        <v>29997095</v>
      </c>
      <c r="D1903">
        <f>Table2[[#This Row],[gross]]-Table2[[#This Row],[budget]]</f>
        <v>7997095</v>
      </c>
    </row>
    <row r="1904" spans="1:4" x14ac:dyDescent="0.45">
      <c r="A1904" t="s">
        <v>3312</v>
      </c>
      <c r="B1904">
        <v>22000000</v>
      </c>
      <c r="C1904">
        <v>14252830</v>
      </c>
      <c r="D1904">
        <f>Table2[[#This Row],[gross]]-Table2[[#This Row],[budget]]</f>
        <v>-7747170</v>
      </c>
    </row>
    <row r="1905" spans="1:4" x14ac:dyDescent="0.45">
      <c r="A1905" t="s">
        <v>3313</v>
      </c>
      <c r="B1905">
        <v>22000000</v>
      </c>
      <c r="C1905">
        <v>19783777</v>
      </c>
      <c r="D1905">
        <f>Table2[[#This Row],[gross]]-Table2[[#This Row],[budget]]</f>
        <v>-2216223</v>
      </c>
    </row>
    <row r="1906" spans="1:4" x14ac:dyDescent="0.45">
      <c r="A1906" t="s">
        <v>3315</v>
      </c>
      <c r="B1906">
        <v>22000000</v>
      </c>
      <c r="C1906">
        <v>13555988</v>
      </c>
      <c r="D1906">
        <f>Table2[[#This Row],[gross]]-Table2[[#This Row],[budget]]</f>
        <v>-8444012</v>
      </c>
    </row>
    <row r="1907" spans="1:4" x14ac:dyDescent="0.45">
      <c r="A1907" t="s">
        <v>3316</v>
      </c>
      <c r="B1907">
        <v>22000000</v>
      </c>
      <c r="C1907">
        <v>12784713</v>
      </c>
      <c r="D1907">
        <f>Table2[[#This Row],[gross]]-Table2[[#This Row],[budget]]</f>
        <v>-9215287</v>
      </c>
    </row>
    <row r="1908" spans="1:4" x14ac:dyDescent="0.45">
      <c r="A1908" t="s">
        <v>3318</v>
      </c>
      <c r="B1908">
        <v>22000000</v>
      </c>
      <c r="C1908">
        <v>5974653</v>
      </c>
      <c r="D1908">
        <f>Table2[[#This Row],[gross]]-Table2[[#This Row],[budget]]</f>
        <v>-16025347</v>
      </c>
    </row>
    <row r="1909" spans="1:4" x14ac:dyDescent="0.45">
      <c r="A1909" t="s">
        <v>3321</v>
      </c>
      <c r="B1909">
        <v>25000000</v>
      </c>
      <c r="C1909">
        <v>5000000</v>
      </c>
      <c r="D1909">
        <f>Table2[[#This Row],[gross]]-Table2[[#This Row],[budget]]</f>
        <v>-20000000</v>
      </c>
    </row>
    <row r="1910" spans="1:4" x14ac:dyDescent="0.45">
      <c r="A1910" t="s">
        <v>3322</v>
      </c>
      <c r="B1910">
        <v>25000000</v>
      </c>
      <c r="C1910">
        <v>16027866</v>
      </c>
      <c r="D1910">
        <f>Table2[[#This Row],[gross]]-Table2[[#This Row],[budget]]</f>
        <v>-8972134</v>
      </c>
    </row>
    <row r="1911" spans="1:4" x14ac:dyDescent="0.45">
      <c r="A1911" t="s">
        <v>3323</v>
      </c>
      <c r="B1911">
        <v>21000000</v>
      </c>
      <c r="C1911">
        <v>4398392</v>
      </c>
      <c r="D1911">
        <f>Table2[[#This Row],[gross]]-Table2[[#This Row],[budget]]</f>
        <v>-16601608</v>
      </c>
    </row>
    <row r="1912" spans="1:4" x14ac:dyDescent="0.45">
      <c r="A1912" t="s">
        <v>3327</v>
      </c>
      <c r="B1912">
        <v>22000000</v>
      </c>
      <c r="C1912">
        <v>1050445</v>
      </c>
      <c r="D1912">
        <f>Table2[[#This Row],[gross]]-Table2[[#This Row],[budget]]</f>
        <v>-20949555</v>
      </c>
    </row>
    <row r="1913" spans="1:4" x14ac:dyDescent="0.45">
      <c r="A1913" t="s">
        <v>3329</v>
      </c>
      <c r="B1913">
        <v>2000000</v>
      </c>
      <c r="C1913">
        <v>13746550</v>
      </c>
      <c r="D1913">
        <f>Table2[[#This Row],[gross]]-Table2[[#This Row],[budget]]</f>
        <v>11746550</v>
      </c>
    </row>
    <row r="1914" spans="1:4" x14ac:dyDescent="0.45">
      <c r="A1914" t="s">
        <v>3330</v>
      </c>
      <c r="B1914">
        <v>22000000</v>
      </c>
      <c r="C1914">
        <v>20668843</v>
      </c>
      <c r="D1914">
        <f>Table2[[#This Row],[gross]]-Table2[[#This Row],[budget]]</f>
        <v>-1331157</v>
      </c>
    </row>
    <row r="1915" spans="1:4" x14ac:dyDescent="0.45">
      <c r="A1915" t="s">
        <v>3332</v>
      </c>
      <c r="B1915">
        <v>22000000</v>
      </c>
      <c r="C1915">
        <v>2963012</v>
      </c>
      <c r="D1915">
        <f>Table2[[#This Row],[gross]]-Table2[[#This Row],[budget]]</f>
        <v>-19036988</v>
      </c>
    </row>
    <row r="1916" spans="1:4" x14ac:dyDescent="0.45">
      <c r="A1916" t="s">
        <v>3334</v>
      </c>
      <c r="B1916">
        <v>22000000</v>
      </c>
      <c r="C1916">
        <v>1796024</v>
      </c>
      <c r="D1916">
        <f>Table2[[#This Row],[gross]]-Table2[[#This Row],[budget]]</f>
        <v>-20203976</v>
      </c>
    </row>
    <row r="1917" spans="1:4" x14ac:dyDescent="0.45">
      <c r="A1917" t="s">
        <v>3336</v>
      </c>
      <c r="B1917">
        <v>16000000</v>
      </c>
      <c r="C1917">
        <v>634277</v>
      </c>
      <c r="D1917">
        <f>Table2[[#This Row],[gross]]-Table2[[#This Row],[budget]]</f>
        <v>-15365723</v>
      </c>
    </row>
    <row r="1918" spans="1:4" x14ac:dyDescent="0.45">
      <c r="A1918" t="s">
        <v>3337</v>
      </c>
      <c r="B1918">
        <v>22000000</v>
      </c>
      <c r="C1918">
        <v>11326836</v>
      </c>
      <c r="D1918">
        <f>Table2[[#This Row],[gross]]-Table2[[#This Row],[budget]]</f>
        <v>-10673164</v>
      </c>
    </row>
    <row r="1919" spans="1:4" x14ac:dyDescent="0.45">
      <c r="A1919" t="s">
        <v>3338</v>
      </c>
      <c r="B1919">
        <v>25000000</v>
      </c>
      <c r="C1919">
        <v>49024969</v>
      </c>
      <c r="D1919">
        <f>Table2[[#This Row],[gross]]-Table2[[#This Row],[budget]]</f>
        <v>24024969</v>
      </c>
    </row>
    <row r="1920" spans="1:4" x14ac:dyDescent="0.45">
      <c r="A1920" t="s">
        <v>3339</v>
      </c>
      <c r="B1920">
        <v>21500000</v>
      </c>
      <c r="C1920">
        <v>22294341</v>
      </c>
      <c r="D1920">
        <f>Table2[[#This Row],[gross]]-Table2[[#This Row],[budget]]</f>
        <v>794341</v>
      </c>
    </row>
    <row r="1921" spans="1:4" x14ac:dyDescent="0.45">
      <c r="A1921" t="s">
        <v>3340</v>
      </c>
      <c r="B1921">
        <v>21500000</v>
      </c>
      <c r="C1921">
        <v>24362501</v>
      </c>
      <c r="D1921">
        <f>Table2[[#This Row],[gross]]-Table2[[#This Row],[budget]]</f>
        <v>2862501</v>
      </c>
    </row>
    <row r="1922" spans="1:4" x14ac:dyDescent="0.45">
      <c r="A1922" t="s">
        <v>3342</v>
      </c>
      <c r="B1922">
        <v>17000000</v>
      </c>
      <c r="C1922">
        <v>16684352</v>
      </c>
      <c r="D1922">
        <f>Table2[[#This Row],[gross]]-Table2[[#This Row],[budget]]</f>
        <v>-315648</v>
      </c>
    </row>
    <row r="1923" spans="1:4" x14ac:dyDescent="0.45">
      <c r="A1923" t="s">
        <v>3343</v>
      </c>
      <c r="B1923">
        <v>21000000</v>
      </c>
      <c r="C1923">
        <v>46700000</v>
      </c>
      <c r="D1923">
        <f>Table2[[#This Row],[gross]]-Table2[[#This Row],[budget]]</f>
        <v>25700000</v>
      </c>
    </row>
    <row r="1924" spans="1:4" x14ac:dyDescent="0.45">
      <c r="A1924" t="s">
        <v>3346</v>
      </c>
      <c r="B1924">
        <v>21000000</v>
      </c>
      <c r="C1924">
        <v>52008288</v>
      </c>
      <c r="D1924">
        <f>Table2[[#This Row],[gross]]-Table2[[#This Row],[budget]]</f>
        <v>31008288</v>
      </c>
    </row>
    <row r="1925" spans="1:4" x14ac:dyDescent="0.45">
      <c r="A1925" t="s">
        <v>3347</v>
      </c>
      <c r="B1925">
        <v>9000000</v>
      </c>
      <c r="C1925">
        <v>8579684</v>
      </c>
      <c r="D1925">
        <f>Table2[[#This Row],[gross]]-Table2[[#This Row],[budget]]</f>
        <v>-420316</v>
      </c>
    </row>
    <row r="1926" spans="1:4" x14ac:dyDescent="0.45">
      <c r="A1926" t="s">
        <v>3349</v>
      </c>
      <c r="B1926">
        <v>17000000</v>
      </c>
      <c r="C1926">
        <v>42660000</v>
      </c>
      <c r="D1926">
        <f>Table2[[#This Row],[gross]]-Table2[[#This Row],[budget]]</f>
        <v>25660000</v>
      </c>
    </row>
    <row r="1927" spans="1:4" x14ac:dyDescent="0.45">
      <c r="A1927" t="s">
        <v>3350</v>
      </c>
      <c r="B1927">
        <v>21000000</v>
      </c>
      <c r="C1927">
        <v>40219708</v>
      </c>
      <c r="D1927">
        <f>Table2[[#This Row],[gross]]-Table2[[#This Row],[budget]]</f>
        <v>19219708</v>
      </c>
    </row>
    <row r="1928" spans="1:4" x14ac:dyDescent="0.45">
      <c r="A1928" t="s">
        <v>3351</v>
      </c>
      <c r="B1928">
        <v>21000000</v>
      </c>
      <c r="C1928">
        <v>132088910</v>
      </c>
      <c r="D1928">
        <f>Table2[[#This Row],[gross]]-Table2[[#This Row],[budget]]</f>
        <v>111088910</v>
      </c>
    </row>
    <row r="1929" spans="1:4" x14ac:dyDescent="0.45">
      <c r="A1929" t="s">
        <v>3352</v>
      </c>
      <c r="B1929">
        <v>21000000</v>
      </c>
      <c r="C1929">
        <v>36581633</v>
      </c>
      <c r="D1929">
        <f>Table2[[#This Row],[gross]]-Table2[[#This Row],[budget]]</f>
        <v>15581633</v>
      </c>
    </row>
    <row r="1930" spans="1:4" x14ac:dyDescent="0.45">
      <c r="A1930" t="s">
        <v>3353</v>
      </c>
      <c r="B1930">
        <v>21000000</v>
      </c>
      <c r="C1930">
        <v>25296447</v>
      </c>
      <c r="D1930">
        <f>Table2[[#This Row],[gross]]-Table2[[#This Row],[budget]]</f>
        <v>4296447</v>
      </c>
    </row>
    <row r="1931" spans="1:4" x14ac:dyDescent="0.45">
      <c r="A1931" t="s">
        <v>3354</v>
      </c>
      <c r="B1931">
        <v>20000000</v>
      </c>
      <c r="C1931">
        <v>24848292</v>
      </c>
      <c r="D1931">
        <f>Table2[[#This Row],[gross]]-Table2[[#This Row],[budget]]</f>
        <v>4848292</v>
      </c>
    </row>
    <row r="1932" spans="1:4" x14ac:dyDescent="0.45">
      <c r="A1932" t="s">
        <v>3356</v>
      </c>
      <c r="B1932">
        <v>21000000</v>
      </c>
      <c r="C1932">
        <v>17757087</v>
      </c>
      <c r="D1932">
        <f>Table2[[#This Row],[gross]]-Table2[[#This Row],[budget]]</f>
        <v>-3242913</v>
      </c>
    </row>
    <row r="1933" spans="1:4" x14ac:dyDescent="0.45">
      <c r="A1933" t="s">
        <v>3357</v>
      </c>
      <c r="B1933">
        <v>17000000</v>
      </c>
      <c r="C1933">
        <v>9430988</v>
      </c>
      <c r="D1933">
        <f>Table2[[#This Row],[gross]]-Table2[[#This Row],[budget]]</f>
        <v>-7569012</v>
      </c>
    </row>
    <row r="1934" spans="1:4" x14ac:dyDescent="0.45">
      <c r="A1934" t="s">
        <v>3359</v>
      </c>
      <c r="B1934">
        <v>21000000</v>
      </c>
      <c r="C1934">
        <v>16284360</v>
      </c>
      <c r="D1934">
        <f>Table2[[#This Row],[gross]]-Table2[[#This Row],[budget]]</f>
        <v>-4715640</v>
      </c>
    </row>
    <row r="1935" spans="1:4" x14ac:dyDescent="0.45">
      <c r="A1935" t="s">
        <v>3360</v>
      </c>
      <c r="B1935">
        <v>21000000</v>
      </c>
      <c r="C1935">
        <v>6830957</v>
      </c>
      <c r="D1935">
        <f>Table2[[#This Row],[gross]]-Table2[[#This Row],[budget]]</f>
        <v>-14169043</v>
      </c>
    </row>
    <row r="1936" spans="1:4" x14ac:dyDescent="0.45">
      <c r="A1936" t="s">
        <v>3362</v>
      </c>
      <c r="B1936">
        <v>20000000</v>
      </c>
      <c r="C1936">
        <v>24104113</v>
      </c>
      <c r="D1936">
        <f>Table2[[#This Row],[gross]]-Table2[[#This Row],[budget]]</f>
        <v>4104113</v>
      </c>
    </row>
    <row r="1937" spans="1:4" x14ac:dyDescent="0.45">
      <c r="A1937" t="s">
        <v>3364</v>
      </c>
      <c r="B1937">
        <v>21000000</v>
      </c>
      <c r="C1937">
        <v>15593</v>
      </c>
      <c r="D1937">
        <f>Table2[[#This Row],[gross]]-Table2[[#This Row],[budget]]</f>
        <v>-20984407</v>
      </c>
    </row>
    <row r="1938" spans="1:4" x14ac:dyDescent="0.45">
      <c r="A1938" t="s">
        <v>3365</v>
      </c>
      <c r="B1938">
        <v>21000000</v>
      </c>
      <c r="C1938">
        <v>958319</v>
      </c>
      <c r="D1938">
        <f>Table2[[#This Row],[gross]]-Table2[[#This Row],[budget]]</f>
        <v>-20041681</v>
      </c>
    </row>
    <row r="1939" spans="1:4" x14ac:dyDescent="0.45">
      <c r="A1939" t="s">
        <v>3367</v>
      </c>
      <c r="B1939">
        <v>35000000</v>
      </c>
      <c r="C1939">
        <v>69700000</v>
      </c>
      <c r="D1939">
        <f>Table2[[#This Row],[gross]]-Table2[[#This Row],[budget]]</f>
        <v>34700000</v>
      </c>
    </row>
    <row r="1940" spans="1:4" x14ac:dyDescent="0.45">
      <c r="A1940" t="s">
        <v>3368</v>
      </c>
      <c r="B1940">
        <v>31000000</v>
      </c>
      <c r="C1940">
        <v>2840417</v>
      </c>
      <c r="D1940">
        <f>Table2[[#This Row],[gross]]-Table2[[#This Row],[budget]]</f>
        <v>-28159583</v>
      </c>
    </row>
    <row r="1941" spans="1:4" x14ac:dyDescent="0.45">
      <c r="A1941" t="s">
        <v>3369</v>
      </c>
      <c r="B1941">
        <v>18000000</v>
      </c>
      <c r="C1941">
        <v>242374454</v>
      </c>
      <c r="D1941">
        <f>Table2[[#This Row],[gross]]-Table2[[#This Row],[budget]]</f>
        <v>224374454</v>
      </c>
    </row>
    <row r="1942" spans="1:4" x14ac:dyDescent="0.45">
      <c r="A1942" t="s">
        <v>3370</v>
      </c>
      <c r="B1942">
        <v>18000000</v>
      </c>
      <c r="C1942">
        <v>173585516</v>
      </c>
      <c r="D1942">
        <f>Table2[[#This Row],[gross]]-Table2[[#This Row],[budget]]</f>
        <v>155585516</v>
      </c>
    </row>
    <row r="1943" spans="1:4" x14ac:dyDescent="0.45">
      <c r="A1943" t="s">
        <v>3371</v>
      </c>
      <c r="B1943">
        <v>19400870</v>
      </c>
      <c r="C1943">
        <v>128300000</v>
      </c>
      <c r="D1943">
        <f>Table2[[#This Row],[gross]]-Table2[[#This Row],[budget]]</f>
        <v>108899130</v>
      </c>
    </row>
    <row r="1944" spans="1:4" x14ac:dyDescent="0.45">
      <c r="A1944" t="s">
        <v>3373</v>
      </c>
      <c r="B1944">
        <v>20000000</v>
      </c>
      <c r="C1944">
        <v>20259297</v>
      </c>
      <c r="D1944">
        <f>Table2[[#This Row],[gross]]-Table2[[#This Row],[budget]]</f>
        <v>259297</v>
      </c>
    </row>
    <row r="1945" spans="1:4" x14ac:dyDescent="0.45">
      <c r="A1945" t="s">
        <v>3374</v>
      </c>
      <c r="B1945">
        <v>28000000</v>
      </c>
      <c r="C1945">
        <v>153665036</v>
      </c>
      <c r="D1945">
        <f>Table2[[#This Row],[gross]]-Table2[[#This Row],[budget]]</f>
        <v>125665036</v>
      </c>
    </row>
    <row r="1946" spans="1:4" x14ac:dyDescent="0.45">
      <c r="A1946" t="s">
        <v>3375</v>
      </c>
      <c r="B1946">
        <v>33000000</v>
      </c>
      <c r="C1946">
        <v>132541238</v>
      </c>
      <c r="D1946">
        <f>Table2[[#This Row],[gross]]-Table2[[#This Row],[budget]]</f>
        <v>99541238</v>
      </c>
    </row>
    <row r="1947" spans="1:4" x14ac:dyDescent="0.45">
      <c r="A1947" t="s">
        <v>3376</v>
      </c>
      <c r="B1947">
        <v>19000000</v>
      </c>
      <c r="C1947">
        <v>130727000</v>
      </c>
      <c r="D1947">
        <f>Table2[[#This Row],[gross]]-Table2[[#This Row],[budget]]</f>
        <v>111727000</v>
      </c>
    </row>
    <row r="1948" spans="1:4" x14ac:dyDescent="0.45">
      <c r="A1948" t="s">
        <v>3378</v>
      </c>
      <c r="B1948">
        <v>20000000</v>
      </c>
      <c r="C1948">
        <v>121697350</v>
      </c>
      <c r="D1948">
        <f>Table2[[#This Row],[gross]]-Table2[[#This Row],[budget]]</f>
        <v>101697350</v>
      </c>
    </row>
    <row r="1949" spans="1:4" x14ac:dyDescent="0.45">
      <c r="A1949" t="s">
        <v>3381</v>
      </c>
      <c r="B1949">
        <v>20000000</v>
      </c>
      <c r="C1949">
        <v>117224271</v>
      </c>
      <c r="D1949">
        <f>Table2[[#This Row],[gross]]-Table2[[#This Row],[budget]]</f>
        <v>97224271</v>
      </c>
    </row>
    <row r="1950" spans="1:4" x14ac:dyDescent="0.45">
      <c r="A1950" t="s">
        <v>3383</v>
      </c>
      <c r="B1950">
        <v>20000000</v>
      </c>
      <c r="C1950">
        <v>102922376</v>
      </c>
      <c r="D1950">
        <f>Table2[[#This Row],[gross]]-Table2[[#This Row],[budget]]</f>
        <v>82922376</v>
      </c>
    </row>
    <row r="1951" spans="1:4" x14ac:dyDescent="0.45">
      <c r="A1951" t="s">
        <v>3384</v>
      </c>
      <c r="B1951">
        <v>20000000</v>
      </c>
      <c r="C1951">
        <v>137387272</v>
      </c>
      <c r="D1951">
        <f>Table2[[#This Row],[gross]]-Table2[[#This Row],[budget]]</f>
        <v>117387272</v>
      </c>
    </row>
    <row r="1952" spans="1:4" x14ac:dyDescent="0.45">
      <c r="A1952" t="s">
        <v>3385</v>
      </c>
      <c r="B1952">
        <v>32000000</v>
      </c>
      <c r="C1952">
        <v>82301521</v>
      </c>
      <c r="D1952">
        <f>Table2[[#This Row],[gross]]-Table2[[#This Row],[budget]]</f>
        <v>50301521</v>
      </c>
    </row>
    <row r="1953" spans="1:4" x14ac:dyDescent="0.45">
      <c r="A1953" t="s">
        <v>3386</v>
      </c>
      <c r="B1953">
        <v>20000000</v>
      </c>
      <c r="C1953">
        <v>84518155</v>
      </c>
      <c r="D1953">
        <f>Table2[[#This Row],[gross]]-Table2[[#This Row],[budget]]</f>
        <v>64518155</v>
      </c>
    </row>
    <row r="1954" spans="1:4" x14ac:dyDescent="0.45">
      <c r="A1954" t="s">
        <v>3387</v>
      </c>
      <c r="B1954">
        <v>35000000</v>
      </c>
      <c r="C1954">
        <v>81257845</v>
      </c>
      <c r="D1954">
        <f>Table2[[#This Row],[gross]]-Table2[[#This Row],[budget]]</f>
        <v>46257845</v>
      </c>
    </row>
    <row r="1955" spans="1:4" x14ac:dyDescent="0.45">
      <c r="A1955" t="s">
        <v>3388</v>
      </c>
      <c r="B1955">
        <v>18000000</v>
      </c>
      <c r="C1955">
        <v>70360285</v>
      </c>
      <c r="D1955">
        <f>Table2[[#This Row],[gross]]-Table2[[#This Row],[budget]]</f>
        <v>52360285</v>
      </c>
    </row>
    <row r="1956" spans="1:4" x14ac:dyDescent="0.45">
      <c r="A1956" t="s">
        <v>3389</v>
      </c>
      <c r="B1956">
        <v>37000000</v>
      </c>
      <c r="C1956">
        <v>69148997</v>
      </c>
      <c r="D1956">
        <f>Table2[[#This Row],[gross]]-Table2[[#This Row],[budget]]</f>
        <v>32148997</v>
      </c>
    </row>
    <row r="1957" spans="1:4" x14ac:dyDescent="0.45">
      <c r="A1957" t="s">
        <v>3390</v>
      </c>
      <c r="B1957">
        <v>20000000</v>
      </c>
      <c r="C1957">
        <v>82624961</v>
      </c>
      <c r="D1957">
        <f>Table2[[#This Row],[gross]]-Table2[[#This Row],[budget]]</f>
        <v>62624961</v>
      </c>
    </row>
    <row r="1958" spans="1:4" x14ac:dyDescent="0.45">
      <c r="A1958" t="s">
        <v>3392</v>
      </c>
      <c r="B1958">
        <v>20000000</v>
      </c>
      <c r="C1958">
        <v>67325559</v>
      </c>
      <c r="D1958">
        <f>Table2[[#This Row],[gross]]-Table2[[#This Row],[budget]]</f>
        <v>47325559</v>
      </c>
    </row>
    <row r="1959" spans="1:4" x14ac:dyDescent="0.45">
      <c r="A1959" t="s">
        <v>3394</v>
      </c>
      <c r="B1959">
        <v>20000000</v>
      </c>
      <c r="C1959">
        <v>62933793</v>
      </c>
      <c r="D1959">
        <f>Table2[[#This Row],[gross]]-Table2[[#This Row],[budget]]</f>
        <v>42933793</v>
      </c>
    </row>
    <row r="1960" spans="1:4" x14ac:dyDescent="0.45">
      <c r="A1960" t="s">
        <v>3396</v>
      </c>
      <c r="B1960">
        <v>20000000</v>
      </c>
      <c r="C1960">
        <v>56667870</v>
      </c>
      <c r="D1960">
        <f>Table2[[#This Row],[gross]]-Table2[[#This Row],[budget]]</f>
        <v>36667870</v>
      </c>
    </row>
    <row r="1961" spans="1:4" x14ac:dyDescent="0.45">
      <c r="A1961" t="s">
        <v>3397</v>
      </c>
      <c r="B1961">
        <v>20000000</v>
      </c>
      <c r="C1961">
        <v>56398162</v>
      </c>
      <c r="D1961">
        <f>Table2[[#This Row],[gross]]-Table2[[#This Row],[budget]]</f>
        <v>36398162</v>
      </c>
    </row>
    <row r="1962" spans="1:4" x14ac:dyDescent="0.45">
      <c r="A1962" t="s">
        <v>3398</v>
      </c>
      <c r="B1962">
        <v>20000000</v>
      </c>
      <c r="C1962">
        <v>60072596</v>
      </c>
      <c r="D1962">
        <f>Table2[[#This Row],[gross]]-Table2[[#This Row],[budget]]</f>
        <v>40072596</v>
      </c>
    </row>
    <row r="1963" spans="1:4" x14ac:dyDescent="0.45">
      <c r="A1963" t="s">
        <v>3400</v>
      </c>
      <c r="B1963">
        <v>20000000</v>
      </c>
      <c r="C1963">
        <v>56362352</v>
      </c>
      <c r="D1963">
        <f>Table2[[#This Row],[gross]]-Table2[[#This Row],[budget]]</f>
        <v>36362352</v>
      </c>
    </row>
    <row r="1964" spans="1:4" x14ac:dyDescent="0.45">
      <c r="A1964" t="s">
        <v>3402</v>
      </c>
      <c r="B1964">
        <v>20000000</v>
      </c>
      <c r="C1964">
        <v>56154094</v>
      </c>
      <c r="D1964">
        <f>Table2[[#This Row],[gross]]-Table2[[#This Row],[budget]]</f>
        <v>36154094</v>
      </c>
    </row>
    <row r="1965" spans="1:4" x14ac:dyDescent="0.45">
      <c r="A1965" t="s">
        <v>3403</v>
      </c>
      <c r="B1965">
        <v>20000000</v>
      </c>
      <c r="C1965">
        <v>65623128</v>
      </c>
      <c r="D1965">
        <f>Table2[[#This Row],[gross]]-Table2[[#This Row],[budget]]</f>
        <v>45623128</v>
      </c>
    </row>
    <row r="1966" spans="1:4" x14ac:dyDescent="0.45">
      <c r="A1966" t="s">
        <v>3405</v>
      </c>
      <c r="B1966">
        <v>20000000</v>
      </c>
      <c r="C1966">
        <v>55461307</v>
      </c>
      <c r="D1966">
        <f>Table2[[#This Row],[gross]]-Table2[[#This Row],[budget]]</f>
        <v>35461307</v>
      </c>
    </row>
    <row r="1967" spans="1:4" x14ac:dyDescent="0.45">
      <c r="A1967" t="s">
        <v>3407</v>
      </c>
      <c r="B1967">
        <v>20000000</v>
      </c>
      <c r="C1967">
        <v>48423368</v>
      </c>
      <c r="D1967">
        <f>Table2[[#This Row],[gross]]-Table2[[#This Row],[budget]]</f>
        <v>28423368</v>
      </c>
    </row>
    <row r="1968" spans="1:4" x14ac:dyDescent="0.45">
      <c r="A1968" t="s">
        <v>3409</v>
      </c>
      <c r="B1968">
        <v>20000000</v>
      </c>
      <c r="C1968">
        <v>52066000</v>
      </c>
      <c r="D1968">
        <f>Table2[[#This Row],[gross]]-Table2[[#This Row],[budget]]</f>
        <v>32066000</v>
      </c>
    </row>
    <row r="1969" spans="1:4" x14ac:dyDescent="0.45">
      <c r="A1969" t="s">
        <v>3412</v>
      </c>
      <c r="B1969">
        <v>20000000</v>
      </c>
      <c r="C1969">
        <v>47887943</v>
      </c>
      <c r="D1969">
        <f>Table2[[#This Row],[gross]]-Table2[[#This Row],[budget]]</f>
        <v>27887943</v>
      </c>
    </row>
    <row r="1970" spans="1:4" x14ac:dyDescent="0.45">
      <c r="A1970" t="s">
        <v>3413</v>
      </c>
      <c r="B1970">
        <v>20000000</v>
      </c>
      <c r="C1970">
        <v>46363118</v>
      </c>
      <c r="D1970">
        <f>Table2[[#This Row],[gross]]-Table2[[#This Row],[budget]]</f>
        <v>26363118</v>
      </c>
    </row>
    <row r="1971" spans="1:4" x14ac:dyDescent="0.45">
      <c r="A1971" t="s">
        <v>3415</v>
      </c>
      <c r="B1971">
        <v>20000000</v>
      </c>
      <c r="C1971">
        <v>47852604</v>
      </c>
      <c r="D1971">
        <f>Table2[[#This Row],[gross]]-Table2[[#This Row],[budget]]</f>
        <v>27852604</v>
      </c>
    </row>
    <row r="1972" spans="1:4" x14ac:dyDescent="0.45">
      <c r="A1972" t="s">
        <v>3418</v>
      </c>
      <c r="B1972">
        <v>30000000</v>
      </c>
      <c r="C1972">
        <v>45542421</v>
      </c>
      <c r="D1972">
        <f>Table2[[#This Row],[gross]]-Table2[[#This Row],[budget]]</f>
        <v>15542421</v>
      </c>
    </row>
    <row r="1973" spans="1:4" x14ac:dyDescent="0.45">
      <c r="A1973" t="s">
        <v>3419</v>
      </c>
      <c r="B1973">
        <v>20000000</v>
      </c>
      <c r="C1973">
        <v>42652003</v>
      </c>
      <c r="D1973">
        <f>Table2[[#This Row],[gross]]-Table2[[#This Row],[budget]]</f>
        <v>22652003</v>
      </c>
    </row>
    <row r="1974" spans="1:4" x14ac:dyDescent="0.45">
      <c r="A1974" t="s">
        <v>3421</v>
      </c>
      <c r="B1974">
        <v>20000000</v>
      </c>
      <c r="C1974">
        <v>44988180</v>
      </c>
      <c r="D1974">
        <f>Table2[[#This Row],[gross]]-Table2[[#This Row],[budget]]</f>
        <v>24988180</v>
      </c>
    </row>
    <row r="1975" spans="1:4" x14ac:dyDescent="0.45">
      <c r="A1975" t="s">
        <v>3422</v>
      </c>
      <c r="B1975">
        <v>22000000</v>
      </c>
      <c r="C1975">
        <v>39263506</v>
      </c>
      <c r="D1975">
        <f>Table2[[#This Row],[gross]]-Table2[[#This Row],[budget]]</f>
        <v>17263506</v>
      </c>
    </row>
    <row r="1976" spans="1:4" x14ac:dyDescent="0.45">
      <c r="A1976" t="s">
        <v>3424</v>
      </c>
      <c r="B1976">
        <v>20000000</v>
      </c>
      <c r="C1976">
        <v>39143839</v>
      </c>
      <c r="D1976">
        <f>Table2[[#This Row],[gross]]-Table2[[#This Row],[budget]]</f>
        <v>19143839</v>
      </c>
    </row>
    <row r="1977" spans="1:4" x14ac:dyDescent="0.45">
      <c r="A1977" t="s">
        <v>3425</v>
      </c>
      <c r="B1977">
        <v>20000000</v>
      </c>
      <c r="C1977">
        <v>37672350</v>
      </c>
      <c r="D1977">
        <f>Table2[[#This Row],[gross]]-Table2[[#This Row],[budget]]</f>
        <v>17672350</v>
      </c>
    </row>
    <row r="1978" spans="1:4" x14ac:dyDescent="0.45">
      <c r="A1978" t="s">
        <v>3427</v>
      </c>
      <c r="B1978">
        <v>20000000</v>
      </c>
      <c r="C1978">
        <v>38037513</v>
      </c>
      <c r="D1978">
        <f>Table2[[#This Row],[gross]]-Table2[[#This Row],[budget]]</f>
        <v>18037513</v>
      </c>
    </row>
    <row r="1979" spans="1:4" x14ac:dyDescent="0.45">
      <c r="A1979" t="s">
        <v>3428</v>
      </c>
      <c r="B1979">
        <v>20000000</v>
      </c>
      <c r="C1979">
        <v>37442180</v>
      </c>
      <c r="D1979">
        <f>Table2[[#This Row],[gross]]-Table2[[#This Row],[budget]]</f>
        <v>17442180</v>
      </c>
    </row>
    <row r="1980" spans="1:4" x14ac:dyDescent="0.45">
      <c r="A1980" t="s">
        <v>3430</v>
      </c>
      <c r="B1980">
        <v>20000000</v>
      </c>
      <c r="C1980">
        <v>35596227</v>
      </c>
      <c r="D1980">
        <f>Table2[[#This Row],[gross]]-Table2[[#This Row],[budget]]</f>
        <v>15596227</v>
      </c>
    </row>
    <row r="1981" spans="1:4" x14ac:dyDescent="0.45">
      <c r="A1981" t="s">
        <v>3432</v>
      </c>
      <c r="B1981">
        <v>20000000</v>
      </c>
      <c r="C1981">
        <v>35422828</v>
      </c>
      <c r="D1981">
        <f>Table2[[#This Row],[gross]]-Table2[[#This Row],[budget]]</f>
        <v>15422828</v>
      </c>
    </row>
    <row r="1982" spans="1:4" x14ac:dyDescent="0.45">
      <c r="A1982" t="s">
        <v>3433</v>
      </c>
      <c r="B1982">
        <v>25000000</v>
      </c>
      <c r="C1982">
        <v>34300771</v>
      </c>
      <c r="D1982">
        <f>Table2[[#This Row],[gross]]-Table2[[#This Row],[budget]]</f>
        <v>9300771</v>
      </c>
    </row>
    <row r="1983" spans="1:4" x14ac:dyDescent="0.45">
      <c r="A1983" t="s">
        <v>3434</v>
      </c>
      <c r="B1983">
        <v>19800000</v>
      </c>
      <c r="C1983">
        <v>34290142</v>
      </c>
      <c r="D1983">
        <f>Table2[[#This Row],[gross]]-Table2[[#This Row],[budget]]</f>
        <v>14490142</v>
      </c>
    </row>
    <row r="1984" spans="1:4" x14ac:dyDescent="0.45">
      <c r="A1984" t="s">
        <v>3436</v>
      </c>
      <c r="B1984">
        <v>20000000</v>
      </c>
      <c r="C1984">
        <v>33422556</v>
      </c>
      <c r="D1984">
        <f>Table2[[#This Row],[gross]]-Table2[[#This Row],[budget]]</f>
        <v>13422556</v>
      </c>
    </row>
    <row r="1985" spans="1:4" x14ac:dyDescent="0.45">
      <c r="A1985" t="s">
        <v>3437</v>
      </c>
      <c r="B1985">
        <v>30000000</v>
      </c>
      <c r="C1985">
        <v>32774834</v>
      </c>
      <c r="D1985">
        <f>Table2[[#This Row],[gross]]-Table2[[#This Row],[budget]]</f>
        <v>2774834</v>
      </c>
    </row>
    <row r="1986" spans="1:4" x14ac:dyDescent="0.45">
      <c r="A1986" t="s">
        <v>3438</v>
      </c>
      <c r="B1986">
        <v>11000000</v>
      </c>
      <c r="C1986">
        <v>34334256</v>
      </c>
      <c r="D1986">
        <f>Table2[[#This Row],[gross]]-Table2[[#This Row],[budget]]</f>
        <v>23334256</v>
      </c>
    </row>
    <row r="1987" spans="1:4" x14ac:dyDescent="0.45">
      <c r="A1987" t="s">
        <v>3439</v>
      </c>
      <c r="B1987">
        <v>20000000</v>
      </c>
      <c r="C1987">
        <v>32051917</v>
      </c>
      <c r="D1987">
        <f>Table2[[#This Row],[gross]]-Table2[[#This Row],[budget]]</f>
        <v>12051917</v>
      </c>
    </row>
    <row r="1988" spans="1:4" x14ac:dyDescent="0.45">
      <c r="A1988" t="s">
        <v>3440</v>
      </c>
      <c r="B1988">
        <v>20000000</v>
      </c>
      <c r="C1988">
        <v>31838002</v>
      </c>
      <c r="D1988">
        <f>Table2[[#This Row],[gross]]-Table2[[#This Row],[budget]]</f>
        <v>11838002</v>
      </c>
    </row>
    <row r="1989" spans="1:4" x14ac:dyDescent="0.45">
      <c r="A1989" t="s">
        <v>3442</v>
      </c>
      <c r="B1989">
        <v>20000000</v>
      </c>
      <c r="C1989">
        <v>36874745</v>
      </c>
      <c r="D1989">
        <f>Table2[[#This Row],[gross]]-Table2[[#This Row],[budget]]</f>
        <v>16874745</v>
      </c>
    </row>
    <row r="1990" spans="1:4" x14ac:dyDescent="0.45">
      <c r="A1990" t="s">
        <v>3444</v>
      </c>
      <c r="B1990">
        <v>35000000</v>
      </c>
      <c r="C1990">
        <v>30079316</v>
      </c>
      <c r="D1990">
        <f>Table2[[#This Row],[gross]]-Table2[[#This Row],[budget]]</f>
        <v>-4920684</v>
      </c>
    </row>
    <row r="1991" spans="1:4" x14ac:dyDescent="0.45">
      <c r="A1991" t="s">
        <v>3446</v>
      </c>
      <c r="B1991">
        <v>19000000</v>
      </c>
      <c r="C1991">
        <v>35033759</v>
      </c>
      <c r="D1991">
        <f>Table2[[#This Row],[gross]]-Table2[[#This Row],[budget]]</f>
        <v>16033759</v>
      </c>
    </row>
    <row r="1992" spans="1:4" x14ac:dyDescent="0.45">
      <c r="A1992" t="s">
        <v>3448</v>
      </c>
      <c r="B1992">
        <v>20000000</v>
      </c>
      <c r="C1992">
        <v>29753944</v>
      </c>
      <c r="D1992">
        <f>Table2[[#This Row],[gross]]-Table2[[#This Row],[budget]]</f>
        <v>9753944</v>
      </c>
    </row>
    <row r="1993" spans="1:4" x14ac:dyDescent="0.45">
      <c r="A1993" t="s">
        <v>3449</v>
      </c>
      <c r="B1993">
        <v>20000000</v>
      </c>
      <c r="C1993">
        <v>31146570</v>
      </c>
      <c r="D1993">
        <f>Table2[[#This Row],[gross]]-Table2[[#This Row],[budget]]</f>
        <v>11146570</v>
      </c>
    </row>
    <row r="1994" spans="1:4" x14ac:dyDescent="0.45">
      <c r="A1994" t="s">
        <v>3450</v>
      </c>
      <c r="B1994">
        <v>20000000</v>
      </c>
      <c r="C1994">
        <v>27277055</v>
      </c>
      <c r="D1994">
        <f>Table2[[#This Row],[gross]]-Table2[[#This Row],[budget]]</f>
        <v>7277055</v>
      </c>
    </row>
    <row r="1995" spans="1:4" x14ac:dyDescent="0.45">
      <c r="A1995" t="s">
        <v>3451</v>
      </c>
      <c r="B1995">
        <v>20000000</v>
      </c>
      <c r="C1995">
        <v>53146000</v>
      </c>
      <c r="D1995">
        <f>Table2[[#This Row],[gross]]-Table2[[#This Row],[budget]]</f>
        <v>33146000</v>
      </c>
    </row>
    <row r="1996" spans="1:4" x14ac:dyDescent="0.45">
      <c r="A1996" t="s">
        <v>3452</v>
      </c>
      <c r="B1996">
        <v>20000000</v>
      </c>
      <c r="C1996">
        <v>30028592</v>
      </c>
      <c r="D1996">
        <f>Table2[[#This Row],[gross]]-Table2[[#This Row],[budget]]</f>
        <v>10028592</v>
      </c>
    </row>
    <row r="1997" spans="1:4" x14ac:dyDescent="0.45">
      <c r="A1997" t="s">
        <v>3453</v>
      </c>
      <c r="B1997">
        <v>20000000</v>
      </c>
      <c r="C1997">
        <v>34126138</v>
      </c>
      <c r="D1997">
        <f>Table2[[#This Row],[gross]]-Table2[[#This Row],[budget]]</f>
        <v>14126138</v>
      </c>
    </row>
    <row r="1998" spans="1:4" x14ac:dyDescent="0.45">
      <c r="A1998" t="s">
        <v>3454</v>
      </c>
      <c r="B1998">
        <v>20000000</v>
      </c>
      <c r="C1998">
        <v>25677801</v>
      </c>
      <c r="D1998">
        <f>Table2[[#This Row],[gross]]-Table2[[#This Row],[budget]]</f>
        <v>5677801</v>
      </c>
    </row>
    <row r="1999" spans="1:4" x14ac:dyDescent="0.45">
      <c r="A1999" t="s">
        <v>3455</v>
      </c>
      <c r="B1999">
        <v>20000000</v>
      </c>
      <c r="C1999">
        <v>26415649</v>
      </c>
      <c r="D1999">
        <f>Table2[[#This Row],[gross]]-Table2[[#This Row],[budget]]</f>
        <v>6415649</v>
      </c>
    </row>
    <row r="2000" spans="1:4" x14ac:dyDescent="0.45">
      <c r="A2000" t="s">
        <v>3456</v>
      </c>
      <c r="B2000">
        <v>20000000</v>
      </c>
      <c r="C2000">
        <v>26003149</v>
      </c>
      <c r="D2000">
        <f>Table2[[#This Row],[gross]]-Table2[[#This Row],[budget]]</f>
        <v>6003149</v>
      </c>
    </row>
    <row r="2001" spans="1:4" x14ac:dyDescent="0.45">
      <c r="A2001" t="s">
        <v>3459</v>
      </c>
      <c r="B2001">
        <v>20000000</v>
      </c>
      <c r="C2001">
        <v>25584685</v>
      </c>
      <c r="D2001">
        <f>Table2[[#This Row],[gross]]-Table2[[#This Row],[budget]]</f>
        <v>5584685</v>
      </c>
    </row>
    <row r="2002" spans="1:4" x14ac:dyDescent="0.45">
      <c r="A2002" t="s">
        <v>3461</v>
      </c>
      <c r="B2002">
        <v>20000000</v>
      </c>
      <c r="C2002">
        <v>29975979</v>
      </c>
      <c r="D2002">
        <f>Table2[[#This Row],[gross]]-Table2[[#This Row],[budget]]</f>
        <v>9975979</v>
      </c>
    </row>
    <row r="2003" spans="1:4" x14ac:dyDescent="0.45">
      <c r="A2003" t="s">
        <v>3463</v>
      </c>
      <c r="B2003">
        <v>20000000</v>
      </c>
      <c r="C2003">
        <v>31584722</v>
      </c>
      <c r="D2003">
        <f>Table2[[#This Row],[gross]]-Table2[[#This Row],[budget]]</f>
        <v>11584722</v>
      </c>
    </row>
    <row r="2004" spans="1:4" x14ac:dyDescent="0.45">
      <c r="A2004" t="s">
        <v>3465</v>
      </c>
      <c r="B2004">
        <v>20000000</v>
      </c>
      <c r="C2004">
        <v>23179303</v>
      </c>
      <c r="D2004">
        <f>Table2[[#This Row],[gross]]-Table2[[#This Row],[budget]]</f>
        <v>3179303</v>
      </c>
    </row>
    <row r="2005" spans="1:4" x14ac:dyDescent="0.45">
      <c r="A2005" t="s">
        <v>3467</v>
      </c>
      <c r="B2005">
        <v>9000000</v>
      </c>
      <c r="C2005">
        <v>23078294</v>
      </c>
      <c r="D2005">
        <f>Table2[[#This Row],[gross]]-Table2[[#This Row],[budget]]</f>
        <v>14078294</v>
      </c>
    </row>
    <row r="2006" spans="1:4" x14ac:dyDescent="0.45">
      <c r="A2006" t="s">
        <v>3469</v>
      </c>
      <c r="B2006">
        <v>20000000</v>
      </c>
      <c r="C2006">
        <v>21413105</v>
      </c>
      <c r="D2006">
        <f>Table2[[#This Row],[gross]]-Table2[[#This Row],[budget]]</f>
        <v>1413105</v>
      </c>
    </row>
    <row r="2007" spans="1:4" x14ac:dyDescent="0.45">
      <c r="A2007" t="s">
        <v>3471</v>
      </c>
      <c r="B2007">
        <v>20000000</v>
      </c>
      <c r="C2007">
        <v>25077977</v>
      </c>
      <c r="D2007">
        <f>Table2[[#This Row],[gross]]-Table2[[#This Row],[budget]]</f>
        <v>5077977</v>
      </c>
    </row>
    <row r="2008" spans="1:4" x14ac:dyDescent="0.45">
      <c r="A2008" t="s">
        <v>3472</v>
      </c>
      <c r="B2008">
        <v>20000000</v>
      </c>
      <c r="C2008">
        <v>23292105</v>
      </c>
      <c r="D2008">
        <f>Table2[[#This Row],[gross]]-Table2[[#This Row],[budget]]</f>
        <v>3292105</v>
      </c>
    </row>
    <row r="2009" spans="1:4" x14ac:dyDescent="0.45">
      <c r="A2009" t="s">
        <v>3473</v>
      </c>
      <c r="B2009">
        <v>40000000</v>
      </c>
      <c r="C2009">
        <v>20916309</v>
      </c>
      <c r="D2009">
        <f>Table2[[#This Row],[gross]]-Table2[[#This Row],[budget]]</f>
        <v>-19083691</v>
      </c>
    </row>
    <row r="2010" spans="1:4" x14ac:dyDescent="0.45">
      <c r="A2010" t="s">
        <v>3474</v>
      </c>
      <c r="B2010">
        <v>20000000</v>
      </c>
      <c r="C2010">
        <v>21200000</v>
      </c>
      <c r="D2010">
        <f>Table2[[#This Row],[gross]]-Table2[[#This Row],[budget]]</f>
        <v>1200000</v>
      </c>
    </row>
    <row r="2011" spans="1:4" x14ac:dyDescent="0.45">
      <c r="A2011" t="s">
        <v>3477</v>
      </c>
      <c r="B2011">
        <v>20000000</v>
      </c>
      <c r="C2011">
        <v>28876924</v>
      </c>
      <c r="D2011">
        <f>Table2[[#This Row],[gross]]-Table2[[#This Row],[budget]]</f>
        <v>8876924</v>
      </c>
    </row>
    <row r="2012" spans="1:4" x14ac:dyDescent="0.45">
      <c r="A2012" t="s">
        <v>3480</v>
      </c>
      <c r="B2012">
        <v>20000000</v>
      </c>
      <c r="C2012">
        <v>20241395</v>
      </c>
      <c r="D2012">
        <f>Table2[[#This Row],[gross]]-Table2[[#This Row],[budget]]</f>
        <v>241395</v>
      </c>
    </row>
    <row r="2013" spans="1:4" x14ac:dyDescent="0.45">
      <c r="A2013" t="s">
        <v>3482</v>
      </c>
      <c r="B2013">
        <v>806947</v>
      </c>
      <c r="C2013">
        <v>32000000</v>
      </c>
      <c r="D2013">
        <f>Table2[[#This Row],[gross]]-Table2[[#This Row],[budget]]</f>
        <v>31193053</v>
      </c>
    </row>
    <row r="2014" spans="1:4" x14ac:dyDescent="0.45">
      <c r="A2014" t="s">
        <v>3483</v>
      </c>
      <c r="B2014">
        <v>40000000</v>
      </c>
      <c r="C2014">
        <v>19151864</v>
      </c>
      <c r="D2014">
        <f>Table2[[#This Row],[gross]]-Table2[[#This Row],[budget]]</f>
        <v>-20848136</v>
      </c>
    </row>
    <row r="2015" spans="1:4" x14ac:dyDescent="0.45">
      <c r="A2015" t="s">
        <v>3485</v>
      </c>
      <c r="B2015">
        <v>20000000</v>
      </c>
      <c r="C2015">
        <v>23393765</v>
      </c>
      <c r="D2015">
        <f>Table2[[#This Row],[gross]]-Table2[[#This Row],[budget]]</f>
        <v>3393765</v>
      </c>
    </row>
    <row r="2016" spans="1:4" x14ac:dyDescent="0.45">
      <c r="A2016" t="s">
        <v>3486</v>
      </c>
      <c r="B2016">
        <v>20000000</v>
      </c>
      <c r="C2016">
        <v>18882880</v>
      </c>
      <c r="D2016">
        <f>Table2[[#This Row],[gross]]-Table2[[#This Row],[budget]]</f>
        <v>-1117120</v>
      </c>
    </row>
    <row r="2017" spans="1:4" x14ac:dyDescent="0.45">
      <c r="A2017" t="s">
        <v>3488</v>
      </c>
      <c r="B2017">
        <v>20000000</v>
      </c>
      <c r="C2017">
        <v>8500000</v>
      </c>
      <c r="D2017">
        <f>Table2[[#This Row],[gross]]-Table2[[#This Row],[budget]]</f>
        <v>-11500000</v>
      </c>
    </row>
    <row r="2018" spans="1:4" x14ac:dyDescent="0.45">
      <c r="A2018" t="s">
        <v>3490</v>
      </c>
      <c r="B2018">
        <v>30000000</v>
      </c>
      <c r="C2018">
        <v>18252684</v>
      </c>
      <c r="D2018">
        <f>Table2[[#This Row],[gross]]-Table2[[#This Row],[budget]]</f>
        <v>-11747316</v>
      </c>
    </row>
    <row r="2019" spans="1:4" x14ac:dyDescent="0.45">
      <c r="A2019" t="s">
        <v>3492</v>
      </c>
      <c r="B2019">
        <v>20000000</v>
      </c>
      <c r="C2019">
        <v>19661987</v>
      </c>
      <c r="D2019">
        <f>Table2[[#This Row],[gross]]-Table2[[#This Row],[budget]]</f>
        <v>-338013</v>
      </c>
    </row>
    <row r="2020" spans="1:4" x14ac:dyDescent="0.45">
      <c r="A2020" t="s">
        <v>3494</v>
      </c>
      <c r="B2020">
        <v>15000000</v>
      </c>
      <c r="C2020">
        <v>18352454</v>
      </c>
      <c r="D2020">
        <f>Table2[[#This Row],[gross]]-Table2[[#This Row],[budget]]</f>
        <v>3352454</v>
      </c>
    </row>
    <row r="2021" spans="1:4" x14ac:dyDescent="0.45">
      <c r="A2021" t="s">
        <v>3495</v>
      </c>
      <c r="B2021">
        <v>20000000</v>
      </c>
      <c r="C2021">
        <v>17803796</v>
      </c>
      <c r="D2021">
        <f>Table2[[#This Row],[gross]]-Table2[[#This Row],[budget]]</f>
        <v>-2196204</v>
      </c>
    </row>
    <row r="2022" spans="1:4" x14ac:dyDescent="0.45">
      <c r="A2022" t="s">
        <v>3498</v>
      </c>
      <c r="B2022">
        <v>20000000</v>
      </c>
      <c r="C2022">
        <v>17529157</v>
      </c>
      <c r="D2022">
        <f>Table2[[#This Row],[gross]]-Table2[[#This Row],[budget]]</f>
        <v>-2470843</v>
      </c>
    </row>
    <row r="2023" spans="1:4" x14ac:dyDescent="0.45">
      <c r="A2023" t="s">
        <v>3500</v>
      </c>
      <c r="B2023">
        <v>19000000</v>
      </c>
      <c r="C2023">
        <v>25753840</v>
      </c>
      <c r="D2023">
        <f>Table2[[#This Row],[gross]]-Table2[[#This Row],[budget]]</f>
        <v>6753840</v>
      </c>
    </row>
    <row r="2024" spans="1:4" x14ac:dyDescent="0.45">
      <c r="A2024" t="s">
        <v>3503</v>
      </c>
      <c r="B2024">
        <v>20000000</v>
      </c>
      <c r="C2024">
        <v>18081626</v>
      </c>
      <c r="D2024">
        <f>Table2[[#This Row],[gross]]-Table2[[#This Row],[budget]]</f>
        <v>-1918374</v>
      </c>
    </row>
    <row r="2025" spans="1:4" x14ac:dyDescent="0.45">
      <c r="A2025" t="s">
        <v>3504</v>
      </c>
      <c r="B2025">
        <v>20000000</v>
      </c>
      <c r="C2025">
        <v>17518220</v>
      </c>
      <c r="D2025">
        <f>Table2[[#This Row],[gross]]-Table2[[#This Row],[budget]]</f>
        <v>-2481780</v>
      </c>
    </row>
    <row r="2026" spans="1:4" x14ac:dyDescent="0.45">
      <c r="A2026" t="s">
        <v>3507</v>
      </c>
      <c r="B2026">
        <v>20000000</v>
      </c>
      <c r="C2026">
        <v>17104669</v>
      </c>
      <c r="D2026">
        <f>Table2[[#This Row],[gross]]-Table2[[#This Row],[budget]]</f>
        <v>-2895331</v>
      </c>
    </row>
    <row r="2027" spans="1:4" x14ac:dyDescent="0.45">
      <c r="A2027" t="s">
        <v>3510</v>
      </c>
      <c r="B2027">
        <v>35000000</v>
      </c>
      <c r="C2027">
        <v>16988996</v>
      </c>
      <c r="D2027">
        <f>Table2[[#This Row],[gross]]-Table2[[#This Row],[budget]]</f>
        <v>-18011004</v>
      </c>
    </row>
    <row r="2028" spans="1:4" x14ac:dyDescent="0.45">
      <c r="A2028" t="s">
        <v>3511</v>
      </c>
      <c r="B2028">
        <v>20000000</v>
      </c>
      <c r="C2028">
        <v>15797907</v>
      </c>
      <c r="D2028">
        <f>Table2[[#This Row],[gross]]-Table2[[#This Row],[budget]]</f>
        <v>-4202093</v>
      </c>
    </row>
    <row r="2029" spans="1:4" x14ac:dyDescent="0.45">
      <c r="A2029" t="s">
        <v>3513</v>
      </c>
      <c r="B2029">
        <v>20000000</v>
      </c>
      <c r="C2029">
        <v>16248701</v>
      </c>
      <c r="D2029">
        <f>Table2[[#This Row],[gross]]-Table2[[#This Row],[budget]]</f>
        <v>-3751299</v>
      </c>
    </row>
    <row r="2030" spans="1:4" x14ac:dyDescent="0.45">
      <c r="A2030" t="s">
        <v>3515</v>
      </c>
      <c r="B2030">
        <v>20000000</v>
      </c>
      <c r="C2030">
        <v>15712072</v>
      </c>
      <c r="D2030">
        <f>Table2[[#This Row],[gross]]-Table2[[#This Row],[budget]]</f>
        <v>-4287928</v>
      </c>
    </row>
    <row r="2031" spans="1:4" x14ac:dyDescent="0.45">
      <c r="A2031" t="s">
        <v>3517</v>
      </c>
      <c r="B2031">
        <v>20000000</v>
      </c>
      <c r="C2031">
        <v>15408822</v>
      </c>
      <c r="D2031">
        <f>Table2[[#This Row],[gross]]-Table2[[#This Row],[budget]]</f>
        <v>-4591178</v>
      </c>
    </row>
    <row r="2032" spans="1:4" x14ac:dyDescent="0.45">
      <c r="A2032" t="s">
        <v>3519</v>
      </c>
      <c r="B2032">
        <v>20000000</v>
      </c>
      <c r="C2032">
        <v>15464026</v>
      </c>
      <c r="D2032">
        <f>Table2[[#This Row],[gross]]-Table2[[#This Row],[budget]]</f>
        <v>-4535974</v>
      </c>
    </row>
    <row r="2033" spans="1:4" x14ac:dyDescent="0.45">
      <c r="A2033" t="s">
        <v>3521</v>
      </c>
      <c r="B2033">
        <v>20000000</v>
      </c>
      <c r="C2033">
        <v>8000000</v>
      </c>
      <c r="D2033">
        <f>Table2[[#This Row],[gross]]-Table2[[#This Row],[budget]]</f>
        <v>-12000000</v>
      </c>
    </row>
    <row r="2034" spans="1:4" x14ac:dyDescent="0.45">
      <c r="A2034" t="s">
        <v>3523</v>
      </c>
      <c r="B2034">
        <v>27000000</v>
      </c>
      <c r="C2034">
        <v>15988876</v>
      </c>
      <c r="D2034">
        <f>Table2[[#This Row],[gross]]-Table2[[#This Row],[budget]]</f>
        <v>-11011124</v>
      </c>
    </row>
    <row r="2035" spans="1:4" x14ac:dyDescent="0.45">
      <c r="A2035" t="s">
        <v>3524</v>
      </c>
      <c r="B2035">
        <v>20000000</v>
      </c>
      <c r="C2035">
        <v>13801755</v>
      </c>
      <c r="D2035">
        <f>Table2[[#This Row],[gross]]-Table2[[#This Row],[budget]]</f>
        <v>-6198245</v>
      </c>
    </row>
    <row r="2036" spans="1:4" x14ac:dyDescent="0.45">
      <c r="A2036" t="s">
        <v>3526</v>
      </c>
      <c r="B2036">
        <v>20000000</v>
      </c>
      <c r="C2036">
        <v>13987482</v>
      </c>
      <c r="D2036">
        <f>Table2[[#This Row],[gross]]-Table2[[#This Row],[budget]]</f>
        <v>-6012518</v>
      </c>
    </row>
    <row r="2037" spans="1:4" x14ac:dyDescent="0.45">
      <c r="A2037" t="s">
        <v>3528</v>
      </c>
      <c r="B2037">
        <v>20000000</v>
      </c>
      <c r="C2037">
        <v>14291570</v>
      </c>
      <c r="D2037">
        <f>Table2[[#This Row],[gross]]-Table2[[#This Row],[budget]]</f>
        <v>-5708430</v>
      </c>
    </row>
    <row r="2038" spans="1:4" x14ac:dyDescent="0.45">
      <c r="A2038" t="s">
        <v>3529</v>
      </c>
      <c r="B2038">
        <v>40000000</v>
      </c>
      <c r="C2038">
        <v>12181484</v>
      </c>
      <c r="D2038">
        <f>Table2[[#This Row],[gross]]-Table2[[#This Row],[budget]]</f>
        <v>-27818516</v>
      </c>
    </row>
    <row r="2039" spans="1:4" x14ac:dyDescent="0.45">
      <c r="A2039" t="s">
        <v>3530</v>
      </c>
      <c r="B2039">
        <v>20000000</v>
      </c>
      <c r="C2039">
        <v>13630226</v>
      </c>
      <c r="D2039">
        <f>Table2[[#This Row],[gross]]-Table2[[#This Row],[budget]]</f>
        <v>-6369774</v>
      </c>
    </row>
    <row r="2040" spans="1:4" x14ac:dyDescent="0.45">
      <c r="A2040" t="s">
        <v>3531</v>
      </c>
      <c r="B2040">
        <v>20000000</v>
      </c>
      <c r="C2040">
        <v>13383737</v>
      </c>
      <c r="D2040">
        <f>Table2[[#This Row],[gross]]-Table2[[#This Row],[budget]]</f>
        <v>-6616263</v>
      </c>
    </row>
    <row r="2041" spans="1:4" x14ac:dyDescent="0.45">
      <c r="A2041" t="s">
        <v>3533</v>
      </c>
      <c r="B2041">
        <v>20000000</v>
      </c>
      <c r="C2041">
        <v>13391174</v>
      </c>
      <c r="D2041">
        <f>Table2[[#This Row],[gross]]-Table2[[#This Row],[budget]]</f>
        <v>-6608826</v>
      </c>
    </row>
    <row r="2042" spans="1:4" x14ac:dyDescent="0.45">
      <c r="A2042" t="s">
        <v>3535</v>
      </c>
      <c r="B2042">
        <v>30000000</v>
      </c>
      <c r="C2042">
        <v>12987647</v>
      </c>
      <c r="D2042">
        <f>Table2[[#This Row],[gross]]-Table2[[#This Row],[budget]]</f>
        <v>-17012353</v>
      </c>
    </row>
    <row r="2043" spans="1:4" x14ac:dyDescent="0.45">
      <c r="A2043" t="s">
        <v>3536</v>
      </c>
      <c r="B2043">
        <v>22000000</v>
      </c>
      <c r="C2043">
        <v>12469811</v>
      </c>
      <c r="D2043">
        <f>Table2[[#This Row],[gross]]-Table2[[#This Row],[budget]]</f>
        <v>-9530189</v>
      </c>
    </row>
    <row r="2044" spans="1:4" x14ac:dyDescent="0.45">
      <c r="A2044" t="s">
        <v>3538</v>
      </c>
      <c r="B2044">
        <v>20000000</v>
      </c>
      <c r="C2044">
        <v>12398628</v>
      </c>
      <c r="D2044">
        <f>Table2[[#This Row],[gross]]-Table2[[#This Row],[budget]]</f>
        <v>-7601372</v>
      </c>
    </row>
    <row r="2045" spans="1:4" x14ac:dyDescent="0.45">
      <c r="A2045" t="s">
        <v>3539</v>
      </c>
      <c r="B2045">
        <v>20000000</v>
      </c>
      <c r="C2045">
        <v>13214030</v>
      </c>
      <c r="D2045">
        <f>Table2[[#This Row],[gross]]-Table2[[#This Row],[budget]]</f>
        <v>-6785970</v>
      </c>
    </row>
    <row r="2046" spans="1:4" x14ac:dyDescent="0.45">
      <c r="A2046" t="s">
        <v>3540</v>
      </c>
      <c r="B2046">
        <v>22000000</v>
      </c>
      <c r="C2046">
        <v>12232937</v>
      </c>
      <c r="D2046">
        <f>Table2[[#This Row],[gross]]-Table2[[#This Row],[budget]]</f>
        <v>-9767063</v>
      </c>
    </row>
    <row r="2047" spans="1:4" x14ac:dyDescent="0.45">
      <c r="A2047" t="s">
        <v>3542</v>
      </c>
      <c r="B2047">
        <v>20000000</v>
      </c>
      <c r="C2047">
        <v>12134420</v>
      </c>
      <c r="D2047">
        <f>Table2[[#This Row],[gross]]-Table2[[#This Row],[budget]]</f>
        <v>-7865580</v>
      </c>
    </row>
    <row r="2048" spans="1:4" x14ac:dyDescent="0.45">
      <c r="A2048" t="s">
        <v>3544</v>
      </c>
      <c r="B2048">
        <v>20000000</v>
      </c>
      <c r="C2048">
        <v>11784000</v>
      </c>
      <c r="D2048">
        <f>Table2[[#This Row],[gross]]-Table2[[#This Row],[budget]]</f>
        <v>-8216000</v>
      </c>
    </row>
    <row r="2049" spans="1:4" x14ac:dyDescent="0.45">
      <c r="A2049" t="s">
        <v>3545</v>
      </c>
      <c r="B2049">
        <v>20000000</v>
      </c>
      <c r="C2049">
        <v>11169531</v>
      </c>
      <c r="D2049">
        <f>Table2[[#This Row],[gross]]-Table2[[#This Row],[budget]]</f>
        <v>-8830469</v>
      </c>
    </row>
    <row r="2050" spans="1:4" x14ac:dyDescent="0.45">
      <c r="A2050" t="s">
        <v>3548</v>
      </c>
      <c r="B2050">
        <v>20000000</v>
      </c>
      <c r="C2050">
        <v>11034436</v>
      </c>
      <c r="D2050">
        <f>Table2[[#This Row],[gross]]-Table2[[#This Row],[budget]]</f>
        <v>-8965564</v>
      </c>
    </row>
    <row r="2051" spans="1:4" x14ac:dyDescent="0.45">
      <c r="A2051" t="s">
        <v>3549</v>
      </c>
      <c r="B2051">
        <v>20000000</v>
      </c>
      <c r="C2051">
        <v>12626905</v>
      </c>
      <c r="D2051">
        <f>Table2[[#This Row],[gross]]-Table2[[#This Row],[budget]]</f>
        <v>-7373095</v>
      </c>
    </row>
    <row r="2052" spans="1:4" x14ac:dyDescent="0.45">
      <c r="A2052" t="s">
        <v>3550</v>
      </c>
      <c r="B2052">
        <v>20000000</v>
      </c>
      <c r="C2052">
        <v>10569071</v>
      </c>
      <c r="D2052">
        <f>Table2[[#This Row],[gross]]-Table2[[#This Row],[budget]]</f>
        <v>-9430929</v>
      </c>
    </row>
    <row r="2053" spans="1:4" x14ac:dyDescent="0.45">
      <c r="A2053" t="s">
        <v>3552</v>
      </c>
      <c r="B2053">
        <v>20000000</v>
      </c>
      <c r="C2053">
        <v>10544143</v>
      </c>
      <c r="D2053">
        <f>Table2[[#This Row],[gross]]-Table2[[#This Row],[budget]]</f>
        <v>-9455857</v>
      </c>
    </row>
    <row r="2054" spans="1:4" x14ac:dyDescent="0.45">
      <c r="A2054" t="s">
        <v>3553</v>
      </c>
      <c r="B2054">
        <v>20000000</v>
      </c>
      <c r="C2054">
        <v>13650738</v>
      </c>
      <c r="D2054">
        <f>Table2[[#This Row],[gross]]-Table2[[#This Row],[budget]]</f>
        <v>-6349262</v>
      </c>
    </row>
    <row r="2055" spans="1:4" x14ac:dyDescent="0.45">
      <c r="A2055" t="s">
        <v>3554</v>
      </c>
      <c r="B2055">
        <v>20000000</v>
      </c>
      <c r="C2055">
        <v>10555348</v>
      </c>
      <c r="D2055">
        <f>Table2[[#This Row],[gross]]-Table2[[#This Row],[budget]]</f>
        <v>-9444652</v>
      </c>
    </row>
    <row r="2056" spans="1:4" x14ac:dyDescent="0.45">
      <c r="A2056" t="s">
        <v>3556</v>
      </c>
      <c r="B2056">
        <v>20000000</v>
      </c>
      <c r="C2056">
        <v>9714482</v>
      </c>
      <c r="D2056">
        <f>Table2[[#This Row],[gross]]-Table2[[#This Row],[budget]]</f>
        <v>-10285518</v>
      </c>
    </row>
    <row r="2057" spans="1:4" x14ac:dyDescent="0.45">
      <c r="A2057" t="s">
        <v>3557</v>
      </c>
      <c r="B2057">
        <v>20000000</v>
      </c>
      <c r="C2057">
        <v>9525276</v>
      </c>
      <c r="D2057">
        <f>Table2[[#This Row],[gross]]-Table2[[#This Row],[budget]]</f>
        <v>-10474724</v>
      </c>
    </row>
    <row r="2058" spans="1:4" x14ac:dyDescent="0.45">
      <c r="A2058" t="s">
        <v>3558</v>
      </c>
      <c r="B2058">
        <v>21000000</v>
      </c>
      <c r="C2058">
        <v>8855646</v>
      </c>
      <c r="D2058">
        <f>Table2[[#This Row],[gross]]-Table2[[#This Row],[budget]]</f>
        <v>-12144354</v>
      </c>
    </row>
    <row r="2059" spans="1:4" x14ac:dyDescent="0.45">
      <c r="A2059" t="s">
        <v>3560</v>
      </c>
      <c r="B2059">
        <v>33000000</v>
      </c>
      <c r="C2059">
        <v>8326035</v>
      </c>
      <c r="D2059">
        <f>Table2[[#This Row],[gross]]-Table2[[#This Row],[budget]]</f>
        <v>-24673965</v>
      </c>
    </row>
    <row r="2060" spans="1:4" x14ac:dyDescent="0.45">
      <c r="A2060" t="s">
        <v>3561</v>
      </c>
      <c r="B2060">
        <v>20000000</v>
      </c>
      <c r="C2060">
        <v>8104069</v>
      </c>
      <c r="D2060">
        <f>Table2[[#This Row],[gross]]-Table2[[#This Row],[budget]]</f>
        <v>-11895931</v>
      </c>
    </row>
    <row r="2061" spans="1:4" x14ac:dyDescent="0.45">
      <c r="A2061" t="s">
        <v>3562</v>
      </c>
      <c r="B2061">
        <v>20000000</v>
      </c>
      <c r="C2061">
        <v>8054280</v>
      </c>
      <c r="D2061">
        <f>Table2[[#This Row],[gross]]-Table2[[#This Row],[budget]]</f>
        <v>-11945720</v>
      </c>
    </row>
    <row r="2062" spans="1:4" x14ac:dyDescent="0.45">
      <c r="A2062" t="s">
        <v>3564</v>
      </c>
      <c r="B2062">
        <v>20000000</v>
      </c>
      <c r="C2062">
        <v>8093318</v>
      </c>
      <c r="D2062">
        <f>Table2[[#This Row],[gross]]-Table2[[#This Row],[budget]]</f>
        <v>-11906682</v>
      </c>
    </row>
    <row r="2063" spans="1:4" x14ac:dyDescent="0.45">
      <c r="A2063" t="s">
        <v>3566</v>
      </c>
      <c r="B2063">
        <v>20000000</v>
      </c>
      <c r="C2063">
        <v>8888355</v>
      </c>
      <c r="D2063">
        <f>Table2[[#This Row],[gross]]-Table2[[#This Row],[budget]]</f>
        <v>-11111645</v>
      </c>
    </row>
    <row r="2064" spans="1:4" x14ac:dyDescent="0.45">
      <c r="A2064" t="s">
        <v>3567</v>
      </c>
      <c r="B2064">
        <v>12000000</v>
      </c>
      <c r="C2064">
        <v>7001720</v>
      </c>
      <c r="D2064">
        <f>Table2[[#This Row],[gross]]-Table2[[#This Row],[budget]]</f>
        <v>-4998280</v>
      </c>
    </row>
    <row r="2065" spans="1:4" x14ac:dyDescent="0.45">
      <c r="A2065" t="s">
        <v>3568</v>
      </c>
      <c r="B2065">
        <v>20000000</v>
      </c>
      <c r="C2065">
        <v>7268659</v>
      </c>
      <c r="D2065">
        <f>Table2[[#This Row],[gross]]-Table2[[#This Row],[budget]]</f>
        <v>-12731341</v>
      </c>
    </row>
    <row r="2066" spans="1:4" x14ac:dyDescent="0.45">
      <c r="A2066" t="s">
        <v>3570</v>
      </c>
      <c r="B2066">
        <v>22000000</v>
      </c>
      <c r="C2066">
        <v>6852144</v>
      </c>
      <c r="D2066">
        <f>Table2[[#This Row],[gross]]-Table2[[#This Row],[budget]]</f>
        <v>-15147856</v>
      </c>
    </row>
    <row r="2067" spans="1:4" x14ac:dyDescent="0.45">
      <c r="A2067" t="s">
        <v>3571</v>
      </c>
      <c r="B2067">
        <v>20000000</v>
      </c>
      <c r="C2067">
        <v>6563357</v>
      </c>
      <c r="D2067">
        <f>Table2[[#This Row],[gross]]-Table2[[#This Row],[budget]]</f>
        <v>-13436643</v>
      </c>
    </row>
    <row r="2068" spans="1:4" x14ac:dyDescent="0.45">
      <c r="A2068" t="s">
        <v>3574</v>
      </c>
      <c r="B2068">
        <v>10000000</v>
      </c>
      <c r="C2068">
        <v>6201757</v>
      </c>
      <c r="D2068">
        <f>Table2[[#This Row],[gross]]-Table2[[#This Row],[budget]]</f>
        <v>-3798243</v>
      </c>
    </row>
    <row r="2069" spans="1:4" x14ac:dyDescent="0.45">
      <c r="A2069" t="s">
        <v>3576</v>
      </c>
      <c r="B2069">
        <v>20000000</v>
      </c>
      <c r="C2069">
        <v>6420319</v>
      </c>
      <c r="D2069">
        <f>Table2[[#This Row],[gross]]-Table2[[#This Row],[budget]]</f>
        <v>-13579681</v>
      </c>
    </row>
    <row r="2070" spans="1:4" x14ac:dyDescent="0.45">
      <c r="A2070" t="s">
        <v>3577</v>
      </c>
      <c r="B2070">
        <v>15000000</v>
      </c>
      <c r="C2070">
        <v>5702083</v>
      </c>
      <c r="D2070">
        <f>Table2[[#This Row],[gross]]-Table2[[#This Row],[budget]]</f>
        <v>-9297917</v>
      </c>
    </row>
    <row r="2071" spans="1:4" x14ac:dyDescent="0.45">
      <c r="A2071" t="s">
        <v>3579</v>
      </c>
      <c r="B2071">
        <v>8700000</v>
      </c>
      <c r="C2071">
        <v>5480996</v>
      </c>
      <c r="D2071">
        <f>Table2[[#This Row],[gross]]-Table2[[#This Row],[budget]]</f>
        <v>-3219004</v>
      </c>
    </row>
    <row r="2072" spans="1:4" x14ac:dyDescent="0.45">
      <c r="A2072" t="s">
        <v>3580</v>
      </c>
      <c r="B2072">
        <v>20000000</v>
      </c>
      <c r="C2072">
        <v>6002756</v>
      </c>
      <c r="D2072">
        <f>Table2[[#This Row],[gross]]-Table2[[#This Row],[budget]]</f>
        <v>-13997244</v>
      </c>
    </row>
    <row r="2073" spans="1:4" x14ac:dyDescent="0.45">
      <c r="A2073" t="s">
        <v>3581</v>
      </c>
      <c r="B2073">
        <v>20000000</v>
      </c>
      <c r="C2073">
        <v>5205343</v>
      </c>
      <c r="D2073">
        <f>Table2[[#This Row],[gross]]-Table2[[#This Row],[budget]]</f>
        <v>-14794657</v>
      </c>
    </row>
    <row r="2074" spans="1:4" x14ac:dyDescent="0.45">
      <c r="A2074" t="s">
        <v>3583</v>
      </c>
      <c r="B2074">
        <v>20000000</v>
      </c>
      <c r="C2074">
        <v>5005883</v>
      </c>
      <c r="D2074">
        <f>Table2[[#This Row],[gross]]-Table2[[#This Row],[budget]]</f>
        <v>-14994117</v>
      </c>
    </row>
    <row r="2075" spans="1:4" x14ac:dyDescent="0.45">
      <c r="A2075" t="s">
        <v>3585</v>
      </c>
      <c r="B2075">
        <v>20000000</v>
      </c>
      <c r="C2075">
        <v>5749134</v>
      </c>
      <c r="D2075">
        <f>Table2[[#This Row],[gross]]-Table2[[#This Row],[budget]]</f>
        <v>-14250866</v>
      </c>
    </row>
    <row r="2076" spans="1:4" x14ac:dyDescent="0.45">
      <c r="A2076" t="s">
        <v>3587</v>
      </c>
      <c r="B2076">
        <v>20000000</v>
      </c>
      <c r="C2076">
        <v>4234040</v>
      </c>
      <c r="D2076">
        <f>Table2[[#This Row],[gross]]-Table2[[#This Row],[budget]]</f>
        <v>-15765960</v>
      </c>
    </row>
    <row r="2077" spans="1:4" x14ac:dyDescent="0.45">
      <c r="A2077" t="s">
        <v>3589</v>
      </c>
      <c r="B2077">
        <v>20000000</v>
      </c>
      <c r="C2077">
        <v>4001121</v>
      </c>
      <c r="D2077">
        <f>Table2[[#This Row],[gross]]-Table2[[#This Row],[budget]]</f>
        <v>-15998879</v>
      </c>
    </row>
    <row r="2078" spans="1:4" x14ac:dyDescent="0.45">
      <c r="A2078" t="s">
        <v>3591</v>
      </c>
      <c r="B2078">
        <v>20000000</v>
      </c>
      <c r="C2078">
        <v>3749061</v>
      </c>
      <c r="D2078">
        <f>Table2[[#This Row],[gross]]-Table2[[#This Row],[budget]]</f>
        <v>-16250939</v>
      </c>
    </row>
    <row r="2079" spans="1:4" x14ac:dyDescent="0.45">
      <c r="A2079" t="s">
        <v>3593</v>
      </c>
      <c r="B2079">
        <v>20000000</v>
      </c>
      <c r="C2079">
        <v>3519627</v>
      </c>
      <c r="D2079">
        <f>Table2[[#This Row],[gross]]-Table2[[#This Row],[budget]]</f>
        <v>-16480373</v>
      </c>
    </row>
    <row r="2080" spans="1:4" x14ac:dyDescent="0.45">
      <c r="A2080" t="s">
        <v>3595</v>
      </c>
      <c r="B2080">
        <v>21000000</v>
      </c>
      <c r="C2080">
        <v>3081925</v>
      </c>
      <c r="D2080">
        <f>Table2[[#This Row],[gross]]-Table2[[#This Row],[budget]]</f>
        <v>-17918075</v>
      </c>
    </row>
    <row r="2081" spans="1:4" x14ac:dyDescent="0.45">
      <c r="A2081" t="s">
        <v>3596</v>
      </c>
      <c r="B2081">
        <v>2400000000</v>
      </c>
      <c r="C2081">
        <v>2298191</v>
      </c>
      <c r="D2081">
        <f>Table2[[#This Row],[gross]]-Table2[[#This Row],[budget]]</f>
        <v>-2397701809</v>
      </c>
    </row>
    <row r="2082" spans="1:4" x14ac:dyDescent="0.45">
      <c r="A2082" t="s">
        <v>3598</v>
      </c>
      <c r="B2082">
        <v>20000000</v>
      </c>
      <c r="C2082">
        <v>2353728</v>
      </c>
      <c r="D2082">
        <f>Table2[[#This Row],[gross]]-Table2[[#This Row],[budget]]</f>
        <v>-17646272</v>
      </c>
    </row>
    <row r="2083" spans="1:4" x14ac:dyDescent="0.45">
      <c r="A2083" t="s">
        <v>3601</v>
      </c>
      <c r="B2083">
        <v>20000000</v>
      </c>
      <c r="C2083">
        <v>2000000</v>
      </c>
      <c r="D2083">
        <f>Table2[[#This Row],[gross]]-Table2[[#This Row],[budget]]</f>
        <v>-18000000</v>
      </c>
    </row>
    <row r="2084" spans="1:4" x14ac:dyDescent="0.45">
      <c r="A2084" t="s">
        <v>3602</v>
      </c>
      <c r="B2084">
        <v>2000000</v>
      </c>
      <c r="C2084">
        <v>1900725</v>
      </c>
      <c r="D2084">
        <f>Table2[[#This Row],[gross]]-Table2[[#This Row],[budget]]</f>
        <v>-99275</v>
      </c>
    </row>
    <row r="2085" spans="1:4" x14ac:dyDescent="0.45">
      <c r="A2085" t="s">
        <v>3604</v>
      </c>
      <c r="B2085">
        <v>20000000</v>
      </c>
      <c r="C2085">
        <v>2246000</v>
      </c>
      <c r="D2085">
        <f>Table2[[#This Row],[gross]]-Table2[[#This Row],[budget]]</f>
        <v>-17754000</v>
      </c>
    </row>
    <row r="2086" spans="1:4" x14ac:dyDescent="0.45">
      <c r="A2086" t="s">
        <v>3605</v>
      </c>
      <c r="B2086">
        <v>20000000</v>
      </c>
      <c r="C2086">
        <v>1190018</v>
      </c>
      <c r="D2086">
        <f>Table2[[#This Row],[gross]]-Table2[[#This Row],[budget]]</f>
        <v>-18809982</v>
      </c>
    </row>
    <row r="2087" spans="1:4" x14ac:dyDescent="0.45">
      <c r="A2087" t="s">
        <v>3606</v>
      </c>
      <c r="B2087">
        <v>40000000</v>
      </c>
      <c r="C2087">
        <v>1027749</v>
      </c>
      <c r="D2087">
        <f>Table2[[#This Row],[gross]]-Table2[[#This Row],[budget]]</f>
        <v>-38972251</v>
      </c>
    </row>
    <row r="2088" spans="1:4" x14ac:dyDescent="0.45">
      <c r="A2088" t="s">
        <v>3607</v>
      </c>
      <c r="B2088">
        <v>24000000</v>
      </c>
      <c r="C2088">
        <v>882710</v>
      </c>
      <c r="D2088">
        <f>Table2[[#This Row],[gross]]-Table2[[#This Row],[budget]]</f>
        <v>-23117290</v>
      </c>
    </row>
    <row r="2089" spans="1:4" x14ac:dyDescent="0.45">
      <c r="A2089" t="s">
        <v>3609</v>
      </c>
      <c r="B2089">
        <v>20000000</v>
      </c>
      <c r="C2089">
        <v>1064277</v>
      </c>
      <c r="D2089">
        <f>Table2[[#This Row],[gross]]-Table2[[#This Row],[budget]]</f>
        <v>-18935723</v>
      </c>
    </row>
    <row r="2090" spans="1:4" x14ac:dyDescent="0.45">
      <c r="A2090" t="s">
        <v>3610</v>
      </c>
      <c r="B2090">
        <v>10000000</v>
      </c>
      <c r="C2090">
        <v>531009</v>
      </c>
      <c r="D2090">
        <f>Table2[[#This Row],[gross]]-Table2[[#This Row],[budget]]</f>
        <v>-9468991</v>
      </c>
    </row>
    <row r="2091" spans="1:4" x14ac:dyDescent="0.45">
      <c r="A2091" t="s">
        <v>3613</v>
      </c>
      <c r="B2091">
        <v>2127519898</v>
      </c>
      <c r="C2091">
        <v>410388</v>
      </c>
      <c r="D2091">
        <f>Table2[[#This Row],[gross]]-Table2[[#This Row],[budget]]</f>
        <v>-2127109510</v>
      </c>
    </row>
    <row r="2092" spans="1:4" x14ac:dyDescent="0.45">
      <c r="A2092" t="s">
        <v>3615</v>
      </c>
      <c r="B2092">
        <v>20000000</v>
      </c>
      <c r="C2092">
        <v>375474</v>
      </c>
      <c r="D2092">
        <f>Table2[[#This Row],[gross]]-Table2[[#This Row],[budget]]</f>
        <v>-19624526</v>
      </c>
    </row>
    <row r="2093" spans="1:4" x14ac:dyDescent="0.45">
      <c r="A2093" t="s">
        <v>3616</v>
      </c>
      <c r="B2093">
        <v>20000000</v>
      </c>
      <c r="C2093">
        <v>305070</v>
      </c>
      <c r="D2093">
        <f>Table2[[#This Row],[gross]]-Table2[[#This Row],[budget]]</f>
        <v>-19694930</v>
      </c>
    </row>
    <row r="2094" spans="1:4" x14ac:dyDescent="0.45">
      <c r="A2094" t="s">
        <v>3618</v>
      </c>
      <c r="B2094">
        <v>140000000</v>
      </c>
      <c r="C2094">
        <v>146072</v>
      </c>
      <c r="D2094">
        <f>Table2[[#This Row],[gross]]-Table2[[#This Row],[budget]]</f>
        <v>-139853928</v>
      </c>
    </row>
    <row r="2095" spans="1:4" x14ac:dyDescent="0.45">
      <c r="A2095" t="s">
        <v>3620</v>
      </c>
      <c r="B2095">
        <v>20000000</v>
      </c>
      <c r="C2095">
        <v>1183354</v>
      </c>
      <c r="D2095">
        <f>Table2[[#This Row],[gross]]-Table2[[#This Row],[budget]]</f>
        <v>-18816646</v>
      </c>
    </row>
    <row r="2096" spans="1:4" x14ac:dyDescent="0.45">
      <c r="A2096" t="s">
        <v>3622</v>
      </c>
      <c r="B2096">
        <v>22000000</v>
      </c>
      <c r="C2096">
        <v>121972</v>
      </c>
      <c r="D2096">
        <f>Table2[[#This Row],[gross]]-Table2[[#This Row],[budget]]</f>
        <v>-21878028</v>
      </c>
    </row>
    <row r="2097" spans="1:4" x14ac:dyDescent="0.45">
      <c r="A2097" t="s">
        <v>3623</v>
      </c>
      <c r="B2097">
        <v>20000000</v>
      </c>
      <c r="C2097">
        <v>263365</v>
      </c>
      <c r="D2097">
        <f>Table2[[#This Row],[gross]]-Table2[[#This Row],[budget]]</f>
        <v>-19736635</v>
      </c>
    </row>
    <row r="2098" spans="1:4" x14ac:dyDescent="0.45">
      <c r="A2098" t="s">
        <v>3624</v>
      </c>
      <c r="B2098">
        <v>19400000</v>
      </c>
      <c r="C2098">
        <v>8047690</v>
      </c>
      <c r="D2098">
        <f>Table2[[#This Row],[gross]]-Table2[[#This Row],[budget]]</f>
        <v>-11352310</v>
      </c>
    </row>
    <row r="2099" spans="1:4" x14ac:dyDescent="0.45">
      <c r="A2099" t="s">
        <v>3625</v>
      </c>
      <c r="B2099">
        <v>20000000</v>
      </c>
      <c r="C2099">
        <v>476270</v>
      </c>
      <c r="D2099">
        <f>Table2[[#This Row],[gross]]-Table2[[#This Row],[budget]]</f>
        <v>-19523730</v>
      </c>
    </row>
    <row r="2100" spans="1:4" x14ac:dyDescent="0.45">
      <c r="A2100" t="s">
        <v>3626</v>
      </c>
      <c r="B2100">
        <v>22000000</v>
      </c>
      <c r="C2100">
        <v>184208848</v>
      </c>
      <c r="D2100">
        <f>Table2[[#This Row],[gross]]-Table2[[#This Row],[budget]]</f>
        <v>162208848</v>
      </c>
    </row>
    <row r="2101" spans="1:4" x14ac:dyDescent="0.45">
      <c r="A2101" t="s">
        <v>3627</v>
      </c>
      <c r="B2101">
        <v>20000000</v>
      </c>
      <c r="C2101">
        <v>100292856</v>
      </c>
      <c r="D2101">
        <f>Table2[[#This Row],[gross]]-Table2[[#This Row],[budget]]</f>
        <v>80292856</v>
      </c>
    </row>
    <row r="2102" spans="1:4" x14ac:dyDescent="0.45">
      <c r="A2102" t="s">
        <v>3628</v>
      </c>
      <c r="B2102">
        <v>19000000</v>
      </c>
      <c r="C2102">
        <v>58571513</v>
      </c>
      <c r="D2102">
        <f>Table2[[#This Row],[gross]]-Table2[[#This Row],[budget]]</f>
        <v>39571513</v>
      </c>
    </row>
    <row r="2103" spans="1:4" x14ac:dyDescent="0.45">
      <c r="A2103" t="s">
        <v>3630</v>
      </c>
      <c r="B2103">
        <v>20000000</v>
      </c>
      <c r="C2103">
        <v>51431160</v>
      </c>
      <c r="D2103">
        <f>Table2[[#This Row],[gross]]-Table2[[#This Row],[budget]]</f>
        <v>31431160</v>
      </c>
    </row>
    <row r="2104" spans="1:4" x14ac:dyDescent="0.45">
      <c r="A2104" t="s">
        <v>3631</v>
      </c>
      <c r="B2104">
        <v>15000000</v>
      </c>
      <c r="C2104">
        <v>103001286</v>
      </c>
      <c r="D2104">
        <f>Table2[[#This Row],[gross]]-Table2[[#This Row],[budget]]</f>
        <v>88001286</v>
      </c>
    </row>
    <row r="2105" spans="1:4" x14ac:dyDescent="0.45">
      <c r="A2105" t="s">
        <v>3632</v>
      </c>
      <c r="B2105">
        <v>20000000</v>
      </c>
      <c r="C2105">
        <v>41867960</v>
      </c>
      <c r="D2105">
        <f>Table2[[#This Row],[gross]]-Table2[[#This Row],[budget]]</f>
        <v>21867960</v>
      </c>
    </row>
    <row r="2106" spans="1:4" x14ac:dyDescent="0.45">
      <c r="A2106" t="s">
        <v>3634</v>
      </c>
      <c r="B2106">
        <v>19000000</v>
      </c>
      <c r="C2106">
        <v>210609762</v>
      </c>
      <c r="D2106">
        <f>Table2[[#This Row],[gross]]-Table2[[#This Row],[budget]]</f>
        <v>191609762</v>
      </c>
    </row>
    <row r="2107" spans="1:4" x14ac:dyDescent="0.45">
      <c r="A2107" t="s">
        <v>3635</v>
      </c>
      <c r="B2107">
        <v>19000000</v>
      </c>
      <c r="C2107">
        <v>40846082</v>
      </c>
      <c r="D2107">
        <f>Table2[[#This Row],[gross]]-Table2[[#This Row],[budget]]</f>
        <v>21846082</v>
      </c>
    </row>
    <row r="2108" spans="1:4" x14ac:dyDescent="0.45">
      <c r="A2108" t="s">
        <v>3636</v>
      </c>
      <c r="B2108">
        <v>13000000</v>
      </c>
      <c r="C2108">
        <v>51697449</v>
      </c>
      <c r="D2108">
        <f>Table2[[#This Row],[gross]]-Table2[[#This Row],[budget]]</f>
        <v>38697449</v>
      </c>
    </row>
    <row r="2109" spans="1:4" x14ac:dyDescent="0.45">
      <c r="A2109" t="s">
        <v>3637</v>
      </c>
      <c r="B2109">
        <v>19000000</v>
      </c>
      <c r="C2109">
        <v>27758465</v>
      </c>
      <c r="D2109">
        <f>Table2[[#This Row],[gross]]-Table2[[#This Row],[budget]]</f>
        <v>8758465</v>
      </c>
    </row>
    <row r="2110" spans="1:4" x14ac:dyDescent="0.45">
      <c r="A2110" t="s">
        <v>3638</v>
      </c>
      <c r="B2110">
        <v>18000000</v>
      </c>
      <c r="C2110">
        <v>56127162</v>
      </c>
      <c r="D2110">
        <f>Table2[[#This Row],[gross]]-Table2[[#This Row],[budget]]</f>
        <v>38127162</v>
      </c>
    </row>
    <row r="2111" spans="1:4" x14ac:dyDescent="0.45">
      <c r="A2111" t="s">
        <v>3639</v>
      </c>
      <c r="B2111">
        <v>15000000</v>
      </c>
      <c r="C2111">
        <v>1357042</v>
      </c>
      <c r="D2111">
        <f>Table2[[#This Row],[gross]]-Table2[[#This Row],[budget]]</f>
        <v>-13642958</v>
      </c>
    </row>
    <row r="2112" spans="1:4" x14ac:dyDescent="0.45">
      <c r="A2112" t="s">
        <v>3640</v>
      </c>
      <c r="B2112">
        <v>20000000</v>
      </c>
      <c r="C2112">
        <v>39103378</v>
      </c>
      <c r="D2112">
        <f>Table2[[#This Row],[gross]]-Table2[[#This Row],[budget]]</f>
        <v>19103378</v>
      </c>
    </row>
    <row r="2113" spans="1:4" x14ac:dyDescent="0.45">
      <c r="A2113" t="s">
        <v>3641</v>
      </c>
      <c r="B2113">
        <v>19000000</v>
      </c>
      <c r="C2113">
        <v>10049886</v>
      </c>
      <c r="D2113">
        <f>Table2[[#This Row],[gross]]-Table2[[#This Row],[budget]]</f>
        <v>-8950114</v>
      </c>
    </row>
    <row r="2114" spans="1:4" x14ac:dyDescent="0.45">
      <c r="A2114" t="s">
        <v>3642</v>
      </c>
      <c r="B2114">
        <v>25000000</v>
      </c>
      <c r="C2114">
        <v>8600000</v>
      </c>
      <c r="D2114">
        <f>Table2[[#This Row],[gross]]-Table2[[#This Row],[budget]]</f>
        <v>-16400000</v>
      </c>
    </row>
    <row r="2115" spans="1:4" x14ac:dyDescent="0.45">
      <c r="A2115" t="s">
        <v>3644</v>
      </c>
      <c r="B2115">
        <v>19000000</v>
      </c>
      <c r="C2115">
        <v>21483154</v>
      </c>
      <c r="D2115">
        <f>Table2[[#This Row],[gross]]-Table2[[#This Row],[budget]]</f>
        <v>2483154</v>
      </c>
    </row>
    <row r="2116" spans="1:4" x14ac:dyDescent="0.45">
      <c r="A2116" t="s">
        <v>3646</v>
      </c>
      <c r="B2116">
        <v>19000000</v>
      </c>
      <c r="C2116">
        <v>8396942</v>
      </c>
      <c r="D2116">
        <f>Table2[[#This Row],[gross]]-Table2[[#This Row],[budget]]</f>
        <v>-10603058</v>
      </c>
    </row>
    <row r="2117" spans="1:4" x14ac:dyDescent="0.45">
      <c r="A2117" t="s">
        <v>3648</v>
      </c>
      <c r="B2117">
        <v>19000000</v>
      </c>
      <c r="C2117">
        <v>12561</v>
      </c>
      <c r="D2117">
        <f>Table2[[#This Row],[gross]]-Table2[[#This Row],[budget]]</f>
        <v>-18987439</v>
      </c>
    </row>
    <row r="2118" spans="1:4" x14ac:dyDescent="0.45">
      <c r="A2118" t="s">
        <v>3650</v>
      </c>
      <c r="B2118">
        <v>23000000</v>
      </c>
      <c r="C2118">
        <v>6923891</v>
      </c>
      <c r="D2118">
        <f>Table2[[#This Row],[gross]]-Table2[[#This Row],[budget]]</f>
        <v>-16076109</v>
      </c>
    </row>
    <row r="2119" spans="1:4" x14ac:dyDescent="0.45">
      <c r="A2119" t="s">
        <v>3654</v>
      </c>
      <c r="B2119">
        <v>19000000</v>
      </c>
      <c r="C2119">
        <v>2119994</v>
      </c>
      <c r="D2119">
        <f>Table2[[#This Row],[gross]]-Table2[[#This Row],[budget]]</f>
        <v>-16880006</v>
      </c>
    </row>
    <row r="2120" spans="1:4" x14ac:dyDescent="0.45">
      <c r="A2120" t="s">
        <v>3657</v>
      </c>
      <c r="B2120">
        <v>19000000</v>
      </c>
      <c r="C2120">
        <v>1292527</v>
      </c>
      <c r="D2120">
        <f>Table2[[#This Row],[gross]]-Table2[[#This Row],[budget]]</f>
        <v>-17707473</v>
      </c>
    </row>
    <row r="2121" spans="1:4" x14ac:dyDescent="0.45">
      <c r="A2121" t="s">
        <v>3660</v>
      </c>
      <c r="B2121">
        <v>19000000</v>
      </c>
      <c r="C2121">
        <v>64255243</v>
      </c>
      <c r="D2121">
        <f>Table2[[#This Row],[gross]]-Table2[[#This Row],[budget]]</f>
        <v>45255243</v>
      </c>
    </row>
    <row r="2122" spans="1:4" x14ac:dyDescent="0.45">
      <c r="A2122" t="s">
        <v>3661</v>
      </c>
      <c r="B2122">
        <v>19000000</v>
      </c>
      <c r="C2122">
        <v>22245861</v>
      </c>
      <c r="D2122">
        <f>Table2[[#This Row],[gross]]-Table2[[#This Row],[budget]]</f>
        <v>3245861</v>
      </c>
    </row>
    <row r="2123" spans="1:4" x14ac:dyDescent="0.45">
      <c r="A2123" t="s">
        <v>3662</v>
      </c>
      <c r="B2123">
        <v>15000000</v>
      </c>
      <c r="C2123">
        <v>20433940</v>
      </c>
      <c r="D2123">
        <f>Table2[[#This Row],[gross]]-Table2[[#This Row],[budget]]</f>
        <v>5433940</v>
      </c>
    </row>
    <row r="2124" spans="1:4" x14ac:dyDescent="0.45">
      <c r="A2124" t="s">
        <v>3663</v>
      </c>
      <c r="B2124">
        <v>18500000</v>
      </c>
      <c r="C2124">
        <v>10562387</v>
      </c>
      <c r="D2124">
        <f>Table2[[#This Row],[gross]]-Table2[[#This Row],[budget]]</f>
        <v>-7937613</v>
      </c>
    </row>
    <row r="2125" spans="1:4" x14ac:dyDescent="0.45">
      <c r="A2125" t="s">
        <v>3665</v>
      </c>
      <c r="B2125">
        <v>18500000</v>
      </c>
      <c r="C2125">
        <v>18439082</v>
      </c>
      <c r="D2125">
        <f>Table2[[#This Row],[gross]]-Table2[[#This Row],[budget]]</f>
        <v>-60918</v>
      </c>
    </row>
    <row r="2126" spans="1:4" x14ac:dyDescent="0.45">
      <c r="A2126" t="s">
        <v>3666</v>
      </c>
      <c r="B2126">
        <v>18000000</v>
      </c>
      <c r="C2126">
        <v>150056505</v>
      </c>
      <c r="D2126">
        <f>Table2[[#This Row],[gross]]-Table2[[#This Row],[budget]]</f>
        <v>132056505</v>
      </c>
    </row>
    <row r="2127" spans="1:4" x14ac:dyDescent="0.45">
      <c r="A2127" t="s">
        <v>3667</v>
      </c>
      <c r="B2127">
        <v>18000000</v>
      </c>
      <c r="C2127">
        <v>119938730</v>
      </c>
      <c r="D2127">
        <f>Table2[[#This Row],[gross]]-Table2[[#This Row],[budget]]</f>
        <v>101938730</v>
      </c>
    </row>
    <row r="2128" spans="1:4" x14ac:dyDescent="0.45">
      <c r="A2128" t="s">
        <v>3668</v>
      </c>
      <c r="B2128">
        <v>18000000</v>
      </c>
      <c r="C2128">
        <v>114968774</v>
      </c>
      <c r="D2128">
        <f>Table2[[#This Row],[gross]]-Table2[[#This Row],[budget]]</f>
        <v>96968774</v>
      </c>
    </row>
    <row r="2129" spans="1:4" x14ac:dyDescent="0.45">
      <c r="A2129" t="s">
        <v>3669</v>
      </c>
      <c r="B2129">
        <v>18000000</v>
      </c>
      <c r="C2129">
        <v>128505958</v>
      </c>
      <c r="D2129">
        <f>Table2[[#This Row],[gross]]-Table2[[#This Row],[budget]]</f>
        <v>110505958</v>
      </c>
    </row>
    <row r="2130" spans="1:4" x14ac:dyDescent="0.45">
      <c r="A2130" t="s">
        <v>3670</v>
      </c>
      <c r="B2130">
        <v>18000000</v>
      </c>
      <c r="C2130">
        <v>95001351</v>
      </c>
      <c r="D2130">
        <f>Table2[[#This Row],[gross]]-Table2[[#This Row],[budget]]</f>
        <v>77001351</v>
      </c>
    </row>
    <row r="2131" spans="1:4" x14ac:dyDescent="0.45">
      <c r="A2131" t="s">
        <v>3671</v>
      </c>
      <c r="B2131">
        <v>17000000</v>
      </c>
      <c r="C2131">
        <v>76400000</v>
      </c>
      <c r="D2131">
        <f>Table2[[#This Row],[gross]]-Table2[[#This Row],[budget]]</f>
        <v>59400000</v>
      </c>
    </row>
    <row r="2132" spans="1:4" x14ac:dyDescent="0.45">
      <c r="A2132" t="s">
        <v>3672</v>
      </c>
      <c r="B2132">
        <v>20000000</v>
      </c>
      <c r="C2132">
        <v>75072454</v>
      </c>
      <c r="D2132">
        <f>Table2[[#This Row],[gross]]-Table2[[#This Row],[budget]]</f>
        <v>55072454</v>
      </c>
    </row>
    <row r="2133" spans="1:4" x14ac:dyDescent="0.45">
      <c r="A2133" t="s">
        <v>3673</v>
      </c>
      <c r="B2133">
        <v>17000000</v>
      </c>
      <c r="C2133">
        <v>65535067</v>
      </c>
      <c r="D2133">
        <f>Table2[[#This Row],[gross]]-Table2[[#This Row],[budget]]</f>
        <v>48535067</v>
      </c>
    </row>
    <row r="2134" spans="1:4" x14ac:dyDescent="0.45">
      <c r="A2134" t="s">
        <v>3674</v>
      </c>
      <c r="B2134">
        <v>17000000</v>
      </c>
      <c r="C2134">
        <v>6061759</v>
      </c>
      <c r="D2134">
        <f>Table2[[#This Row],[gross]]-Table2[[#This Row],[budget]]</f>
        <v>-10938241</v>
      </c>
    </row>
    <row r="2135" spans="1:4" x14ac:dyDescent="0.45">
      <c r="A2135" t="s">
        <v>3675</v>
      </c>
      <c r="B2135">
        <v>18000000</v>
      </c>
      <c r="C2135">
        <v>64955956</v>
      </c>
      <c r="D2135">
        <f>Table2[[#This Row],[gross]]-Table2[[#This Row],[budget]]</f>
        <v>46955956</v>
      </c>
    </row>
    <row r="2136" spans="1:4" x14ac:dyDescent="0.45">
      <c r="A2136" t="s">
        <v>3677</v>
      </c>
      <c r="B2136">
        <v>18000000</v>
      </c>
      <c r="C2136">
        <v>60057639</v>
      </c>
      <c r="D2136">
        <f>Table2[[#This Row],[gross]]-Table2[[#This Row],[budget]]</f>
        <v>42057639</v>
      </c>
    </row>
    <row r="2137" spans="1:4" x14ac:dyDescent="0.45">
      <c r="A2137" t="s">
        <v>3678</v>
      </c>
      <c r="B2137">
        <v>17000000</v>
      </c>
      <c r="C2137">
        <v>53868030</v>
      </c>
      <c r="D2137">
        <f>Table2[[#This Row],[gross]]-Table2[[#This Row],[budget]]</f>
        <v>36868030</v>
      </c>
    </row>
    <row r="2138" spans="1:4" x14ac:dyDescent="0.45">
      <c r="A2138" t="s">
        <v>3679</v>
      </c>
      <c r="B2138">
        <v>18000000</v>
      </c>
      <c r="C2138">
        <v>59573085</v>
      </c>
      <c r="D2138">
        <f>Table2[[#This Row],[gross]]-Table2[[#This Row],[budget]]</f>
        <v>41573085</v>
      </c>
    </row>
    <row r="2139" spans="1:4" x14ac:dyDescent="0.45">
      <c r="A2139" t="s">
        <v>3680</v>
      </c>
      <c r="B2139">
        <v>21000000</v>
      </c>
      <c r="C2139">
        <v>52691009</v>
      </c>
      <c r="D2139">
        <f>Table2[[#This Row],[gross]]-Table2[[#This Row],[budget]]</f>
        <v>31691009</v>
      </c>
    </row>
    <row r="2140" spans="1:4" x14ac:dyDescent="0.45">
      <c r="A2140" t="s">
        <v>3681</v>
      </c>
      <c r="B2140">
        <v>15000000</v>
      </c>
      <c r="C2140">
        <v>59735548</v>
      </c>
      <c r="D2140">
        <f>Table2[[#This Row],[gross]]-Table2[[#This Row],[budget]]</f>
        <v>44735548</v>
      </c>
    </row>
    <row r="2141" spans="1:4" x14ac:dyDescent="0.45">
      <c r="A2141" t="s">
        <v>3683</v>
      </c>
      <c r="B2141">
        <v>18000000</v>
      </c>
      <c r="C2141">
        <v>51600000</v>
      </c>
      <c r="D2141">
        <f>Table2[[#This Row],[gross]]-Table2[[#This Row],[budget]]</f>
        <v>33600000</v>
      </c>
    </row>
    <row r="2142" spans="1:4" x14ac:dyDescent="0.45">
      <c r="A2142" t="s">
        <v>3684</v>
      </c>
      <c r="B2142">
        <v>17000000</v>
      </c>
      <c r="C2142">
        <v>86049418</v>
      </c>
      <c r="D2142">
        <f>Table2[[#This Row],[gross]]-Table2[[#This Row],[budget]]</f>
        <v>69049418</v>
      </c>
    </row>
    <row r="2143" spans="1:4" x14ac:dyDescent="0.45">
      <c r="A2143" t="s">
        <v>3686</v>
      </c>
      <c r="B2143">
        <v>18000000</v>
      </c>
      <c r="C2143">
        <v>43601508</v>
      </c>
      <c r="D2143">
        <f>Table2[[#This Row],[gross]]-Table2[[#This Row],[budget]]</f>
        <v>25601508</v>
      </c>
    </row>
    <row r="2144" spans="1:4" x14ac:dyDescent="0.45">
      <c r="A2144" t="s">
        <v>3687</v>
      </c>
      <c r="B2144">
        <v>19800000</v>
      </c>
      <c r="C2144">
        <v>41300105</v>
      </c>
      <c r="D2144">
        <f>Table2[[#This Row],[gross]]-Table2[[#This Row],[budget]]</f>
        <v>21500105</v>
      </c>
    </row>
    <row r="2145" spans="1:4" x14ac:dyDescent="0.45">
      <c r="A2145" t="s">
        <v>3688</v>
      </c>
      <c r="B2145">
        <v>18000000</v>
      </c>
      <c r="C2145">
        <v>41382841</v>
      </c>
      <c r="D2145">
        <f>Table2[[#This Row],[gross]]-Table2[[#This Row],[budget]]</f>
        <v>23382841</v>
      </c>
    </row>
    <row r="2146" spans="1:4" x14ac:dyDescent="0.45">
      <c r="A2146" t="s">
        <v>3689</v>
      </c>
      <c r="B2146">
        <v>18000000</v>
      </c>
      <c r="C2146">
        <v>42335698</v>
      </c>
      <c r="D2146">
        <f>Table2[[#This Row],[gross]]-Table2[[#This Row],[budget]]</f>
        <v>24335698</v>
      </c>
    </row>
    <row r="2147" spans="1:4" x14ac:dyDescent="0.45">
      <c r="A2147" t="s">
        <v>3690</v>
      </c>
      <c r="B2147">
        <v>18000000</v>
      </c>
      <c r="C2147">
        <v>33404871</v>
      </c>
      <c r="D2147">
        <f>Table2[[#This Row],[gross]]-Table2[[#This Row],[budget]]</f>
        <v>15404871</v>
      </c>
    </row>
    <row r="2148" spans="1:4" x14ac:dyDescent="0.45">
      <c r="A2148" t="s">
        <v>3691</v>
      </c>
      <c r="B2148">
        <v>15000000</v>
      </c>
      <c r="C2148">
        <v>31471430</v>
      </c>
      <c r="D2148">
        <f>Table2[[#This Row],[gross]]-Table2[[#This Row],[budget]]</f>
        <v>16471430</v>
      </c>
    </row>
    <row r="2149" spans="1:4" x14ac:dyDescent="0.45">
      <c r="A2149" t="s">
        <v>3692</v>
      </c>
      <c r="B2149">
        <v>25000000</v>
      </c>
      <c r="C2149">
        <v>30222640</v>
      </c>
      <c r="D2149">
        <f>Table2[[#This Row],[gross]]-Table2[[#This Row],[budget]]</f>
        <v>5222640</v>
      </c>
    </row>
    <row r="2150" spans="1:4" x14ac:dyDescent="0.45">
      <c r="A2150" t="s">
        <v>3694</v>
      </c>
      <c r="B2150">
        <v>18000000</v>
      </c>
      <c r="C2150">
        <v>26906039</v>
      </c>
      <c r="D2150">
        <f>Table2[[#This Row],[gross]]-Table2[[#This Row],[budget]]</f>
        <v>8906039</v>
      </c>
    </row>
    <row r="2151" spans="1:4" x14ac:dyDescent="0.45">
      <c r="A2151" t="s">
        <v>3695</v>
      </c>
      <c r="B2151">
        <v>1000000</v>
      </c>
      <c r="C2151">
        <v>21378000</v>
      </c>
      <c r="D2151">
        <f>Table2[[#This Row],[gross]]-Table2[[#This Row],[budget]]</f>
        <v>20378000</v>
      </c>
    </row>
    <row r="2152" spans="1:4" x14ac:dyDescent="0.45">
      <c r="A2152" t="s">
        <v>3698</v>
      </c>
      <c r="B2152">
        <v>18000000</v>
      </c>
      <c r="C2152">
        <v>43853424</v>
      </c>
      <c r="D2152">
        <f>Table2[[#This Row],[gross]]-Table2[[#This Row],[budget]]</f>
        <v>25853424</v>
      </c>
    </row>
    <row r="2153" spans="1:4" x14ac:dyDescent="0.45">
      <c r="A2153" t="s">
        <v>3701</v>
      </c>
      <c r="B2153">
        <v>18000000</v>
      </c>
      <c r="C2153">
        <v>23993605</v>
      </c>
      <c r="D2153">
        <f>Table2[[#This Row],[gross]]-Table2[[#This Row],[budget]]</f>
        <v>5993605</v>
      </c>
    </row>
    <row r="2154" spans="1:4" x14ac:dyDescent="0.45">
      <c r="A2154" t="s">
        <v>3702</v>
      </c>
      <c r="B2154">
        <v>18000000</v>
      </c>
      <c r="C2154">
        <v>26400000</v>
      </c>
      <c r="D2154">
        <f>Table2[[#This Row],[gross]]-Table2[[#This Row],[budget]]</f>
        <v>8400000</v>
      </c>
    </row>
    <row r="2155" spans="1:4" x14ac:dyDescent="0.45">
      <c r="A2155" t="s">
        <v>3703</v>
      </c>
      <c r="B2155">
        <v>18000000</v>
      </c>
      <c r="C2155">
        <v>45250</v>
      </c>
      <c r="D2155">
        <f>Table2[[#This Row],[gross]]-Table2[[#This Row],[budget]]</f>
        <v>-17954750</v>
      </c>
    </row>
    <row r="2156" spans="1:4" x14ac:dyDescent="0.45">
      <c r="A2156" t="s">
        <v>3705</v>
      </c>
      <c r="B2156">
        <v>18000000</v>
      </c>
      <c r="C2156">
        <v>22927390</v>
      </c>
      <c r="D2156">
        <f>Table2[[#This Row],[gross]]-Table2[[#This Row],[budget]]</f>
        <v>4927390</v>
      </c>
    </row>
    <row r="2157" spans="1:4" x14ac:dyDescent="0.45">
      <c r="A2157" t="s">
        <v>3706</v>
      </c>
      <c r="B2157">
        <v>18000000</v>
      </c>
      <c r="C2157">
        <v>4250320</v>
      </c>
      <c r="D2157">
        <f>Table2[[#This Row],[gross]]-Table2[[#This Row],[budget]]</f>
        <v>-13749680</v>
      </c>
    </row>
    <row r="2158" spans="1:4" x14ac:dyDescent="0.45">
      <c r="A2158" t="s">
        <v>3708</v>
      </c>
      <c r="B2158">
        <v>18000000</v>
      </c>
      <c r="C2158">
        <v>22452209</v>
      </c>
      <c r="D2158">
        <f>Table2[[#This Row],[gross]]-Table2[[#This Row],[budget]]</f>
        <v>4452209</v>
      </c>
    </row>
    <row r="2159" spans="1:4" x14ac:dyDescent="0.45">
      <c r="A2159" t="s">
        <v>3709</v>
      </c>
      <c r="B2159">
        <v>18000000</v>
      </c>
      <c r="C2159">
        <v>18329466</v>
      </c>
      <c r="D2159">
        <f>Table2[[#This Row],[gross]]-Table2[[#This Row],[budget]]</f>
        <v>329466</v>
      </c>
    </row>
    <row r="2160" spans="1:4" x14ac:dyDescent="0.45">
      <c r="A2160" t="s">
        <v>3710</v>
      </c>
      <c r="B2160">
        <v>18000000</v>
      </c>
      <c r="C2160">
        <v>17071230</v>
      </c>
      <c r="D2160">
        <f>Table2[[#This Row],[gross]]-Table2[[#This Row],[budget]]</f>
        <v>-928770</v>
      </c>
    </row>
    <row r="2161" spans="1:4" x14ac:dyDescent="0.45">
      <c r="A2161" t="s">
        <v>3712</v>
      </c>
      <c r="B2161">
        <v>18000000</v>
      </c>
      <c r="C2161">
        <v>17174870</v>
      </c>
      <c r="D2161">
        <f>Table2[[#This Row],[gross]]-Table2[[#This Row],[budget]]</f>
        <v>-825130</v>
      </c>
    </row>
    <row r="2162" spans="1:4" x14ac:dyDescent="0.45">
      <c r="A2162" t="s">
        <v>3713</v>
      </c>
      <c r="B2162">
        <v>17000000</v>
      </c>
      <c r="C2162">
        <v>26284475</v>
      </c>
      <c r="D2162">
        <f>Table2[[#This Row],[gross]]-Table2[[#This Row],[budget]]</f>
        <v>9284475</v>
      </c>
    </row>
    <row r="2163" spans="1:4" x14ac:dyDescent="0.45">
      <c r="A2163" t="s">
        <v>3715</v>
      </c>
      <c r="B2163">
        <v>18000000</v>
      </c>
      <c r="C2163">
        <v>16702864</v>
      </c>
      <c r="D2163">
        <f>Table2[[#This Row],[gross]]-Table2[[#This Row],[budget]]</f>
        <v>-1297136</v>
      </c>
    </row>
    <row r="2164" spans="1:4" x14ac:dyDescent="0.45">
      <c r="A2164" t="s">
        <v>3716</v>
      </c>
      <c r="B2164">
        <v>18000000</v>
      </c>
      <c r="C2164">
        <v>15561627</v>
      </c>
      <c r="D2164">
        <f>Table2[[#This Row],[gross]]-Table2[[#This Row],[budget]]</f>
        <v>-2438373</v>
      </c>
    </row>
    <row r="2165" spans="1:4" x14ac:dyDescent="0.45">
      <c r="A2165" t="s">
        <v>3717</v>
      </c>
      <c r="B2165">
        <v>30000000</v>
      </c>
      <c r="C2165">
        <v>17750583</v>
      </c>
      <c r="D2165">
        <f>Table2[[#This Row],[gross]]-Table2[[#This Row],[budget]]</f>
        <v>-12249417</v>
      </c>
    </row>
    <row r="2166" spans="1:4" x14ac:dyDescent="0.45">
      <c r="A2166" t="s">
        <v>3718</v>
      </c>
      <c r="B2166">
        <v>18000000</v>
      </c>
      <c r="C2166">
        <v>14793904</v>
      </c>
      <c r="D2166">
        <f>Table2[[#This Row],[gross]]-Table2[[#This Row],[budget]]</f>
        <v>-3206096</v>
      </c>
    </row>
    <row r="2167" spans="1:4" x14ac:dyDescent="0.45">
      <c r="A2167" t="s">
        <v>3719</v>
      </c>
      <c r="B2167">
        <v>18000000</v>
      </c>
      <c r="C2167">
        <v>15281286</v>
      </c>
      <c r="D2167">
        <f>Table2[[#This Row],[gross]]-Table2[[#This Row],[budget]]</f>
        <v>-2718714</v>
      </c>
    </row>
    <row r="2168" spans="1:4" x14ac:dyDescent="0.45">
      <c r="A2168" t="s">
        <v>3721</v>
      </c>
      <c r="B2168">
        <v>18000000</v>
      </c>
      <c r="C2168">
        <v>8000000</v>
      </c>
      <c r="D2168">
        <f>Table2[[#This Row],[gross]]-Table2[[#This Row],[budget]]</f>
        <v>-10000000</v>
      </c>
    </row>
    <row r="2169" spans="1:4" x14ac:dyDescent="0.45">
      <c r="A2169" t="s">
        <v>3723</v>
      </c>
      <c r="B2169">
        <v>18000000</v>
      </c>
      <c r="C2169">
        <v>13491653</v>
      </c>
      <c r="D2169">
        <f>Table2[[#This Row],[gross]]-Table2[[#This Row],[budget]]</f>
        <v>-4508347</v>
      </c>
    </row>
    <row r="2170" spans="1:4" x14ac:dyDescent="0.45">
      <c r="A2170" t="s">
        <v>3725</v>
      </c>
      <c r="B2170">
        <v>18000000</v>
      </c>
      <c r="C2170">
        <v>10494494</v>
      </c>
      <c r="D2170">
        <f>Table2[[#This Row],[gross]]-Table2[[#This Row],[budget]]</f>
        <v>-7505506</v>
      </c>
    </row>
    <row r="2171" spans="1:4" x14ac:dyDescent="0.45">
      <c r="A2171" t="s">
        <v>3726</v>
      </c>
      <c r="B2171">
        <v>18000000</v>
      </c>
      <c r="C2171">
        <v>7837632</v>
      </c>
      <c r="D2171">
        <f>Table2[[#This Row],[gross]]-Table2[[#This Row],[budget]]</f>
        <v>-10162368</v>
      </c>
    </row>
    <row r="2172" spans="1:4" x14ac:dyDescent="0.45">
      <c r="A2172" t="s">
        <v>3727</v>
      </c>
      <c r="B2172">
        <v>18000000</v>
      </c>
      <c r="C2172">
        <v>15155772</v>
      </c>
      <c r="D2172">
        <f>Table2[[#This Row],[gross]]-Table2[[#This Row],[budget]]</f>
        <v>-2844228</v>
      </c>
    </row>
    <row r="2173" spans="1:4" x14ac:dyDescent="0.45">
      <c r="A2173" t="s">
        <v>3729</v>
      </c>
      <c r="B2173">
        <v>18000000</v>
      </c>
      <c r="C2173">
        <v>8508843</v>
      </c>
      <c r="D2173">
        <f>Table2[[#This Row],[gross]]-Table2[[#This Row],[budget]]</f>
        <v>-9491157</v>
      </c>
    </row>
    <row r="2174" spans="1:4" x14ac:dyDescent="0.45">
      <c r="A2174" t="s">
        <v>3731</v>
      </c>
      <c r="B2174">
        <v>18000000</v>
      </c>
      <c r="C2174">
        <v>7739049</v>
      </c>
      <c r="D2174">
        <f>Table2[[#This Row],[gross]]-Table2[[#This Row],[budget]]</f>
        <v>-10260951</v>
      </c>
    </row>
    <row r="2175" spans="1:4" x14ac:dyDescent="0.45">
      <c r="A2175" t="s">
        <v>3732</v>
      </c>
      <c r="B2175">
        <v>17000000</v>
      </c>
      <c r="C2175">
        <v>6734844</v>
      </c>
      <c r="D2175">
        <f>Table2[[#This Row],[gross]]-Table2[[#This Row],[budget]]</f>
        <v>-10265156</v>
      </c>
    </row>
    <row r="2176" spans="1:4" x14ac:dyDescent="0.45">
      <c r="A2176" t="s">
        <v>3734</v>
      </c>
      <c r="B2176">
        <v>18000000</v>
      </c>
      <c r="C2176">
        <v>6000000</v>
      </c>
      <c r="D2176">
        <f>Table2[[#This Row],[gross]]-Table2[[#This Row],[budget]]</f>
        <v>-12000000</v>
      </c>
    </row>
    <row r="2177" spans="1:4" x14ac:dyDescent="0.45">
      <c r="A2177" t="s">
        <v>3735</v>
      </c>
      <c r="B2177">
        <v>13000000</v>
      </c>
      <c r="C2177">
        <v>6615578</v>
      </c>
      <c r="D2177">
        <f>Table2[[#This Row],[gross]]-Table2[[#This Row],[budget]]</f>
        <v>-6384422</v>
      </c>
    </row>
    <row r="2178" spans="1:4" x14ac:dyDescent="0.45">
      <c r="A2178" t="s">
        <v>3736</v>
      </c>
      <c r="B2178">
        <v>18000000</v>
      </c>
      <c r="C2178">
        <v>5887457</v>
      </c>
      <c r="D2178">
        <f>Table2[[#This Row],[gross]]-Table2[[#This Row],[budget]]</f>
        <v>-12112543</v>
      </c>
    </row>
    <row r="2179" spans="1:4" x14ac:dyDescent="0.45">
      <c r="A2179" t="s">
        <v>3737</v>
      </c>
      <c r="B2179">
        <v>18000000</v>
      </c>
      <c r="C2179">
        <v>13362308</v>
      </c>
      <c r="D2179">
        <f>Table2[[#This Row],[gross]]-Table2[[#This Row],[budget]]</f>
        <v>-4637692</v>
      </c>
    </row>
    <row r="2180" spans="1:4" x14ac:dyDescent="0.45">
      <c r="A2180" t="s">
        <v>3738</v>
      </c>
      <c r="B2180">
        <v>20000000</v>
      </c>
      <c r="C2180">
        <v>5701643</v>
      </c>
      <c r="D2180">
        <f>Table2[[#This Row],[gross]]-Table2[[#This Row],[budget]]</f>
        <v>-14298357</v>
      </c>
    </row>
    <row r="2181" spans="1:4" x14ac:dyDescent="0.45">
      <c r="A2181" t="s">
        <v>3740</v>
      </c>
      <c r="B2181">
        <v>18000000</v>
      </c>
      <c r="C2181">
        <v>5694401</v>
      </c>
      <c r="D2181">
        <f>Table2[[#This Row],[gross]]-Table2[[#This Row],[budget]]</f>
        <v>-12305599</v>
      </c>
    </row>
    <row r="2182" spans="1:4" x14ac:dyDescent="0.45">
      <c r="A2182" t="s">
        <v>3741</v>
      </c>
      <c r="B2182">
        <v>18000000</v>
      </c>
      <c r="C2182">
        <v>4414535</v>
      </c>
      <c r="D2182">
        <f>Table2[[#This Row],[gross]]-Table2[[#This Row],[budget]]</f>
        <v>-13585465</v>
      </c>
    </row>
    <row r="2183" spans="1:4" x14ac:dyDescent="0.45">
      <c r="A2183" t="s">
        <v>3743</v>
      </c>
      <c r="B2183">
        <v>18000000</v>
      </c>
      <c r="C2183">
        <v>3707794</v>
      </c>
      <c r="D2183">
        <f>Table2[[#This Row],[gross]]-Table2[[#This Row],[budget]]</f>
        <v>-14292206</v>
      </c>
    </row>
    <row r="2184" spans="1:4" x14ac:dyDescent="0.45">
      <c r="A2184" t="s">
        <v>3744</v>
      </c>
      <c r="B2184">
        <v>18000000</v>
      </c>
      <c r="C2184">
        <v>3203044</v>
      </c>
      <c r="D2184">
        <f>Table2[[#This Row],[gross]]-Table2[[#This Row],[budget]]</f>
        <v>-14796956</v>
      </c>
    </row>
    <row r="2185" spans="1:4" x14ac:dyDescent="0.45">
      <c r="A2185" t="s">
        <v>3747</v>
      </c>
      <c r="B2185">
        <v>18000000</v>
      </c>
      <c r="C2185">
        <v>4435083</v>
      </c>
      <c r="D2185">
        <f>Table2[[#This Row],[gross]]-Table2[[#This Row],[budget]]</f>
        <v>-13564917</v>
      </c>
    </row>
    <row r="2186" spans="1:4" x14ac:dyDescent="0.45">
      <c r="A2186" t="s">
        <v>3749</v>
      </c>
      <c r="B2186">
        <v>12000000</v>
      </c>
      <c r="C2186">
        <v>2222647</v>
      </c>
      <c r="D2186">
        <f>Table2[[#This Row],[gross]]-Table2[[#This Row],[budget]]</f>
        <v>-9777353</v>
      </c>
    </row>
    <row r="2187" spans="1:4" x14ac:dyDescent="0.45">
      <c r="A2187" t="s">
        <v>3752</v>
      </c>
      <c r="B2187">
        <v>2700000</v>
      </c>
      <c r="C2187">
        <v>3500000</v>
      </c>
      <c r="D2187">
        <f>Table2[[#This Row],[gross]]-Table2[[#This Row],[budget]]</f>
        <v>800000</v>
      </c>
    </row>
    <row r="2188" spans="1:4" x14ac:dyDescent="0.45">
      <c r="A2188" t="s">
        <v>3753</v>
      </c>
      <c r="B2188">
        <v>18000000</v>
      </c>
      <c r="C2188">
        <v>676698</v>
      </c>
      <c r="D2188">
        <f>Table2[[#This Row],[gross]]-Table2[[#This Row],[budget]]</f>
        <v>-17323302</v>
      </c>
    </row>
    <row r="2189" spans="1:4" x14ac:dyDescent="0.45">
      <c r="A2189" t="s">
        <v>3757</v>
      </c>
      <c r="B2189">
        <v>11350000</v>
      </c>
      <c r="C2189">
        <v>229311</v>
      </c>
      <c r="D2189">
        <f>Table2[[#This Row],[gross]]-Table2[[#This Row],[budget]]</f>
        <v>-11120689</v>
      </c>
    </row>
    <row r="2190" spans="1:4" x14ac:dyDescent="0.45">
      <c r="A2190" t="s">
        <v>3760</v>
      </c>
      <c r="B2190">
        <v>14000000</v>
      </c>
      <c r="C2190">
        <v>63260</v>
      </c>
      <c r="D2190">
        <f>Table2[[#This Row],[gross]]-Table2[[#This Row],[budget]]</f>
        <v>-13936740</v>
      </c>
    </row>
    <row r="2191" spans="1:4" x14ac:dyDescent="0.45">
      <c r="A2191" t="s">
        <v>3762</v>
      </c>
      <c r="B2191">
        <v>20000000</v>
      </c>
      <c r="C2191">
        <v>121463226</v>
      </c>
      <c r="D2191">
        <f>Table2[[#This Row],[gross]]-Table2[[#This Row],[budget]]</f>
        <v>101463226</v>
      </c>
    </row>
    <row r="2192" spans="1:4" x14ac:dyDescent="0.45">
      <c r="A2192" t="s">
        <v>3763</v>
      </c>
      <c r="B2192">
        <v>23000000</v>
      </c>
      <c r="C2192">
        <v>58006147</v>
      </c>
      <c r="D2192">
        <f>Table2[[#This Row],[gross]]-Table2[[#This Row],[budget]]</f>
        <v>35006147</v>
      </c>
    </row>
    <row r="2193" spans="1:4" x14ac:dyDescent="0.45">
      <c r="A2193" t="s">
        <v>3766</v>
      </c>
      <c r="B2193">
        <v>17500000</v>
      </c>
      <c r="C2193">
        <v>51053787</v>
      </c>
      <c r="D2193">
        <f>Table2[[#This Row],[gross]]-Table2[[#This Row],[budget]]</f>
        <v>33553787</v>
      </c>
    </row>
    <row r="2194" spans="1:4" x14ac:dyDescent="0.45">
      <c r="A2194" t="s">
        <v>3768</v>
      </c>
      <c r="B2194">
        <v>17500000</v>
      </c>
      <c r="C2194">
        <v>23472900</v>
      </c>
      <c r="D2194">
        <f>Table2[[#This Row],[gross]]-Table2[[#This Row],[budget]]</f>
        <v>5972900</v>
      </c>
    </row>
    <row r="2195" spans="1:4" x14ac:dyDescent="0.45">
      <c r="A2195" t="s">
        <v>3770</v>
      </c>
      <c r="B2195">
        <v>24000000</v>
      </c>
      <c r="C2195">
        <v>39687528</v>
      </c>
      <c r="D2195">
        <f>Table2[[#This Row],[gross]]-Table2[[#This Row],[budget]]</f>
        <v>15687528</v>
      </c>
    </row>
    <row r="2196" spans="1:4" x14ac:dyDescent="0.45">
      <c r="A2196" t="s">
        <v>3773</v>
      </c>
      <c r="B2196">
        <v>17500000</v>
      </c>
      <c r="C2196">
        <v>7017178</v>
      </c>
      <c r="D2196">
        <f>Table2[[#This Row],[gross]]-Table2[[#This Row],[budget]]</f>
        <v>-10482822</v>
      </c>
    </row>
    <row r="2197" spans="1:4" x14ac:dyDescent="0.45">
      <c r="A2197" t="s">
        <v>3775</v>
      </c>
      <c r="B2197">
        <v>17500000</v>
      </c>
      <c r="C2197">
        <v>325491</v>
      </c>
      <c r="D2197">
        <f>Table2[[#This Row],[gross]]-Table2[[#This Row],[budget]]</f>
        <v>-17174509</v>
      </c>
    </row>
    <row r="2198" spans="1:4" x14ac:dyDescent="0.45">
      <c r="A2198" t="s">
        <v>3776</v>
      </c>
      <c r="B2198">
        <v>17000000</v>
      </c>
      <c r="C2198">
        <v>96471845</v>
      </c>
      <c r="D2198">
        <f>Table2[[#This Row],[gross]]-Table2[[#This Row],[budget]]</f>
        <v>79471845</v>
      </c>
    </row>
    <row r="2199" spans="1:4" x14ac:dyDescent="0.45">
      <c r="A2199" t="s">
        <v>3777</v>
      </c>
      <c r="B2199">
        <v>18500000</v>
      </c>
      <c r="C2199">
        <v>85200000</v>
      </c>
      <c r="D2199">
        <f>Table2[[#This Row],[gross]]-Table2[[#This Row],[budget]]</f>
        <v>66700000</v>
      </c>
    </row>
    <row r="2200" spans="1:4" x14ac:dyDescent="0.45">
      <c r="A2200" t="s">
        <v>3780</v>
      </c>
      <c r="B2200">
        <v>17000000</v>
      </c>
      <c r="C2200">
        <v>72000000</v>
      </c>
      <c r="D2200">
        <f>Table2[[#This Row],[gross]]-Table2[[#This Row],[budget]]</f>
        <v>55000000</v>
      </c>
    </row>
    <row r="2201" spans="1:4" x14ac:dyDescent="0.45">
      <c r="A2201" t="s">
        <v>3781</v>
      </c>
      <c r="B2201">
        <v>17000000</v>
      </c>
      <c r="C2201">
        <v>72219395</v>
      </c>
      <c r="D2201">
        <f>Table2[[#This Row],[gross]]-Table2[[#This Row],[budget]]</f>
        <v>55219395</v>
      </c>
    </row>
    <row r="2202" spans="1:4" x14ac:dyDescent="0.45">
      <c r="A2202" t="s">
        <v>3782</v>
      </c>
      <c r="B2202">
        <v>17000000</v>
      </c>
      <c r="C2202">
        <v>82389560</v>
      </c>
      <c r="D2202">
        <f>Table2[[#This Row],[gross]]-Table2[[#This Row],[budget]]</f>
        <v>65389560</v>
      </c>
    </row>
    <row r="2203" spans="1:4" x14ac:dyDescent="0.45">
      <c r="A2203" t="s">
        <v>3783</v>
      </c>
      <c r="B2203">
        <v>12000000</v>
      </c>
      <c r="C2203">
        <v>71502303</v>
      </c>
      <c r="D2203">
        <f>Table2[[#This Row],[gross]]-Table2[[#This Row],[budget]]</f>
        <v>59502303</v>
      </c>
    </row>
    <row r="2204" spans="1:4" x14ac:dyDescent="0.45">
      <c r="A2204" t="s">
        <v>3784</v>
      </c>
      <c r="B2204">
        <v>17500000</v>
      </c>
      <c r="C2204">
        <v>19179969</v>
      </c>
      <c r="D2204">
        <f>Table2[[#This Row],[gross]]-Table2[[#This Row],[budget]]</f>
        <v>1679969</v>
      </c>
    </row>
    <row r="2205" spans="1:4" x14ac:dyDescent="0.45">
      <c r="A2205" t="s">
        <v>3785</v>
      </c>
      <c r="B2205">
        <v>300000</v>
      </c>
      <c r="C2205">
        <v>47000000</v>
      </c>
      <c r="D2205">
        <f>Table2[[#This Row],[gross]]-Table2[[#This Row],[budget]]</f>
        <v>46700000</v>
      </c>
    </row>
    <row r="2206" spans="1:4" x14ac:dyDescent="0.45">
      <c r="A2206" t="s">
        <v>3788</v>
      </c>
      <c r="B2206">
        <v>17000000</v>
      </c>
      <c r="C2206">
        <v>37566230</v>
      </c>
      <c r="D2206">
        <f>Table2[[#This Row],[gross]]-Table2[[#This Row],[budget]]</f>
        <v>20566230</v>
      </c>
    </row>
    <row r="2207" spans="1:4" x14ac:dyDescent="0.45">
      <c r="A2207" t="s">
        <v>3789</v>
      </c>
      <c r="B2207">
        <v>17000000</v>
      </c>
      <c r="C2207">
        <v>70492685</v>
      </c>
      <c r="D2207">
        <f>Table2[[#This Row],[gross]]-Table2[[#This Row],[budget]]</f>
        <v>53492685</v>
      </c>
    </row>
    <row r="2208" spans="1:4" x14ac:dyDescent="0.45">
      <c r="A2208" t="s">
        <v>3790</v>
      </c>
      <c r="B2208">
        <v>17000000</v>
      </c>
      <c r="C2208">
        <v>35635046</v>
      </c>
      <c r="D2208">
        <f>Table2[[#This Row],[gross]]-Table2[[#This Row],[budget]]</f>
        <v>18635046</v>
      </c>
    </row>
    <row r="2209" spans="1:4" x14ac:dyDescent="0.45">
      <c r="A2209" t="s">
        <v>3792</v>
      </c>
      <c r="B2209">
        <v>20000000</v>
      </c>
      <c r="C2209">
        <v>45670855</v>
      </c>
      <c r="D2209">
        <f>Table2[[#This Row],[gross]]-Table2[[#This Row],[budget]]</f>
        <v>25670855</v>
      </c>
    </row>
    <row r="2210" spans="1:4" x14ac:dyDescent="0.45">
      <c r="A2210" t="s">
        <v>3793</v>
      </c>
      <c r="B2210">
        <v>17000000</v>
      </c>
      <c r="C2210">
        <v>37939782</v>
      </c>
      <c r="D2210">
        <f>Table2[[#This Row],[gross]]-Table2[[#This Row],[budget]]</f>
        <v>20939782</v>
      </c>
    </row>
    <row r="2211" spans="1:4" x14ac:dyDescent="0.45">
      <c r="A2211" t="s">
        <v>3795</v>
      </c>
      <c r="B2211">
        <v>17000000</v>
      </c>
      <c r="C2211">
        <v>30324946</v>
      </c>
      <c r="D2211">
        <f>Table2[[#This Row],[gross]]-Table2[[#This Row],[budget]]</f>
        <v>13324946</v>
      </c>
    </row>
    <row r="2212" spans="1:4" x14ac:dyDescent="0.45">
      <c r="A2212" t="s">
        <v>3796</v>
      </c>
      <c r="B2212">
        <v>17000000</v>
      </c>
      <c r="C2212">
        <v>27854896</v>
      </c>
      <c r="D2212">
        <f>Table2[[#This Row],[gross]]-Table2[[#This Row],[budget]]</f>
        <v>10854896</v>
      </c>
    </row>
    <row r="2213" spans="1:4" x14ac:dyDescent="0.45">
      <c r="A2213" t="s">
        <v>3797</v>
      </c>
      <c r="B2213">
        <v>15000000</v>
      </c>
      <c r="C2213">
        <v>41777564</v>
      </c>
      <c r="D2213">
        <f>Table2[[#This Row],[gross]]-Table2[[#This Row],[budget]]</f>
        <v>26777564</v>
      </c>
    </row>
    <row r="2214" spans="1:4" x14ac:dyDescent="0.45">
      <c r="A2214" t="s">
        <v>3798</v>
      </c>
      <c r="B2214">
        <v>17000000</v>
      </c>
      <c r="C2214">
        <v>22734486</v>
      </c>
      <c r="D2214">
        <f>Table2[[#This Row],[gross]]-Table2[[#This Row],[budget]]</f>
        <v>5734486</v>
      </c>
    </row>
    <row r="2215" spans="1:4" x14ac:dyDescent="0.45">
      <c r="A2215" t="s">
        <v>3799</v>
      </c>
      <c r="B2215">
        <v>17000000</v>
      </c>
      <c r="C2215">
        <v>44469602</v>
      </c>
      <c r="D2215">
        <f>Table2[[#This Row],[gross]]-Table2[[#This Row],[budget]]</f>
        <v>27469602</v>
      </c>
    </row>
    <row r="2216" spans="1:4" x14ac:dyDescent="0.45">
      <c r="A2216" t="s">
        <v>3801</v>
      </c>
      <c r="B2216">
        <v>17000000</v>
      </c>
      <c r="C2216">
        <v>64998368</v>
      </c>
      <c r="D2216">
        <f>Table2[[#This Row],[gross]]-Table2[[#This Row],[budget]]</f>
        <v>47998368</v>
      </c>
    </row>
    <row r="2217" spans="1:4" x14ac:dyDescent="0.45">
      <c r="A2217" t="s">
        <v>3802</v>
      </c>
      <c r="B2217">
        <v>34000000</v>
      </c>
      <c r="C2217">
        <v>19693891</v>
      </c>
      <c r="D2217">
        <f>Table2[[#This Row],[gross]]-Table2[[#This Row],[budget]]</f>
        <v>-14306109</v>
      </c>
    </row>
    <row r="2218" spans="1:4" x14ac:dyDescent="0.45">
      <c r="A2218" t="s">
        <v>3803</v>
      </c>
      <c r="B2218">
        <v>17000000</v>
      </c>
      <c r="C2218">
        <v>16311763</v>
      </c>
      <c r="D2218">
        <f>Table2[[#This Row],[gross]]-Table2[[#This Row],[budget]]</f>
        <v>-688237</v>
      </c>
    </row>
    <row r="2219" spans="1:4" x14ac:dyDescent="0.45">
      <c r="A2219" t="s">
        <v>3805</v>
      </c>
      <c r="B2219">
        <v>17000000</v>
      </c>
      <c r="C2219">
        <v>12693621</v>
      </c>
      <c r="D2219">
        <f>Table2[[#This Row],[gross]]-Table2[[#This Row],[budget]]</f>
        <v>-4306379</v>
      </c>
    </row>
    <row r="2220" spans="1:4" x14ac:dyDescent="0.45">
      <c r="A2220" t="s">
        <v>3808</v>
      </c>
      <c r="B2220">
        <v>17000000</v>
      </c>
      <c r="C2220">
        <v>11634458</v>
      </c>
      <c r="D2220">
        <f>Table2[[#This Row],[gross]]-Table2[[#This Row],[budget]]</f>
        <v>-5365542</v>
      </c>
    </row>
    <row r="2221" spans="1:4" x14ac:dyDescent="0.45">
      <c r="A2221" t="s">
        <v>3809</v>
      </c>
      <c r="B2221">
        <v>17000000</v>
      </c>
      <c r="C2221">
        <v>27154426</v>
      </c>
      <c r="D2221">
        <f>Table2[[#This Row],[gross]]-Table2[[#This Row],[budget]]</f>
        <v>10154426</v>
      </c>
    </row>
    <row r="2222" spans="1:4" x14ac:dyDescent="0.45">
      <c r="A2222" t="s">
        <v>3811</v>
      </c>
      <c r="B2222">
        <v>17000000</v>
      </c>
      <c r="C2222">
        <v>54239856</v>
      </c>
      <c r="D2222">
        <f>Table2[[#This Row],[gross]]-Table2[[#This Row],[budget]]</f>
        <v>37239856</v>
      </c>
    </row>
    <row r="2223" spans="1:4" x14ac:dyDescent="0.45">
      <c r="A2223" t="s">
        <v>3812</v>
      </c>
      <c r="B2223">
        <v>17000000</v>
      </c>
      <c r="C2223">
        <v>8662318</v>
      </c>
      <c r="D2223">
        <f>Table2[[#This Row],[gross]]-Table2[[#This Row],[budget]]</f>
        <v>-8337682</v>
      </c>
    </row>
    <row r="2224" spans="1:4" x14ac:dyDescent="0.45">
      <c r="A2224" t="s">
        <v>3813</v>
      </c>
      <c r="B2224">
        <v>19000000</v>
      </c>
      <c r="C2224">
        <v>7156725</v>
      </c>
      <c r="D2224">
        <f>Table2[[#This Row],[gross]]-Table2[[#This Row],[budget]]</f>
        <v>-11843275</v>
      </c>
    </row>
    <row r="2225" spans="1:4" x14ac:dyDescent="0.45">
      <c r="A2225" t="s">
        <v>3815</v>
      </c>
      <c r="B2225">
        <v>17000000</v>
      </c>
      <c r="C2225">
        <v>6855137</v>
      </c>
      <c r="D2225">
        <f>Table2[[#This Row],[gross]]-Table2[[#This Row],[budget]]</f>
        <v>-10144863</v>
      </c>
    </row>
    <row r="2226" spans="1:4" x14ac:dyDescent="0.45">
      <c r="A2226" t="s">
        <v>3817</v>
      </c>
      <c r="B2226">
        <v>16000000</v>
      </c>
      <c r="C2226">
        <v>39825798</v>
      </c>
      <c r="D2226">
        <f>Table2[[#This Row],[gross]]-Table2[[#This Row],[budget]]</f>
        <v>23825798</v>
      </c>
    </row>
    <row r="2227" spans="1:4" x14ac:dyDescent="0.45">
      <c r="A2227" t="s">
        <v>3819</v>
      </c>
      <c r="B2227">
        <v>17000000</v>
      </c>
      <c r="C2227">
        <v>2000000</v>
      </c>
      <c r="D2227">
        <f>Table2[[#This Row],[gross]]-Table2[[#This Row],[budget]]</f>
        <v>-15000000</v>
      </c>
    </row>
    <row r="2228" spans="1:4" x14ac:dyDescent="0.45">
      <c r="A2228" t="s">
        <v>3820</v>
      </c>
      <c r="B2228">
        <v>17000000</v>
      </c>
      <c r="C2228">
        <v>1569918</v>
      </c>
      <c r="D2228">
        <f>Table2[[#This Row],[gross]]-Table2[[#This Row],[budget]]</f>
        <v>-15430082</v>
      </c>
    </row>
    <row r="2229" spans="1:4" x14ac:dyDescent="0.45">
      <c r="A2229" t="s">
        <v>3821</v>
      </c>
      <c r="B2229">
        <v>17000000</v>
      </c>
      <c r="C2229">
        <v>106869</v>
      </c>
      <c r="D2229">
        <f>Table2[[#This Row],[gross]]-Table2[[#This Row],[budget]]</f>
        <v>-16893131</v>
      </c>
    </row>
    <row r="2230" spans="1:4" x14ac:dyDescent="0.45">
      <c r="A2230" t="s">
        <v>3823</v>
      </c>
      <c r="B2230">
        <v>17000000</v>
      </c>
      <c r="C2230">
        <v>273420</v>
      </c>
      <c r="D2230">
        <f>Table2[[#This Row],[gross]]-Table2[[#This Row],[budget]]</f>
        <v>-16726580</v>
      </c>
    </row>
    <row r="2231" spans="1:4" x14ac:dyDescent="0.45">
      <c r="A2231" t="s">
        <v>3826</v>
      </c>
      <c r="B2231">
        <v>17000000</v>
      </c>
      <c r="C2231">
        <v>4930798</v>
      </c>
      <c r="D2231">
        <f>Table2[[#This Row],[gross]]-Table2[[#This Row],[budget]]</f>
        <v>-12069202</v>
      </c>
    </row>
    <row r="2232" spans="1:4" x14ac:dyDescent="0.45">
      <c r="A2232" t="s">
        <v>3828</v>
      </c>
      <c r="B2232">
        <v>16500000</v>
      </c>
      <c r="C2232">
        <v>59847242</v>
      </c>
      <c r="D2232">
        <f>Table2[[#This Row],[gross]]-Table2[[#This Row],[budget]]</f>
        <v>43347242</v>
      </c>
    </row>
    <row r="2233" spans="1:4" x14ac:dyDescent="0.45">
      <c r="A2233" t="s">
        <v>3830</v>
      </c>
      <c r="B2233">
        <v>16800000</v>
      </c>
      <c r="C2233">
        <v>220914</v>
      </c>
      <c r="D2233">
        <f>Table2[[#This Row],[gross]]-Table2[[#This Row],[budget]]</f>
        <v>-16579086</v>
      </c>
    </row>
    <row r="2234" spans="1:4" x14ac:dyDescent="0.45">
      <c r="A2234" t="s">
        <v>3831</v>
      </c>
      <c r="B2234">
        <v>15000000</v>
      </c>
      <c r="C2234">
        <v>43848100</v>
      </c>
      <c r="D2234">
        <f>Table2[[#This Row],[gross]]-Table2[[#This Row],[budget]]</f>
        <v>28848100</v>
      </c>
    </row>
    <row r="2235" spans="1:4" x14ac:dyDescent="0.45">
      <c r="A2235" t="s">
        <v>3832</v>
      </c>
      <c r="B2235">
        <v>16500000</v>
      </c>
      <c r="C2235">
        <v>42700000</v>
      </c>
      <c r="D2235">
        <f>Table2[[#This Row],[gross]]-Table2[[#This Row],[budget]]</f>
        <v>26200000</v>
      </c>
    </row>
    <row r="2236" spans="1:4" x14ac:dyDescent="0.45">
      <c r="A2236" t="s">
        <v>3834</v>
      </c>
      <c r="B2236">
        <v>16500000</v>
      </c>
      <c r="C2236">
        <v>18663911</v>
      </c>
      <c r="D2236">
        <f>Table2[[#This Row],[gross]]-Table2[[#This Row],[budget]]</f>
        <v>2163911</v>
      </c>
    </row>
    <row r="2237" spans="1:4" x14ac:dyDescent="0.45">
      <c r="A2237" t="s">
        <v>3836</v>
      </c>
      <c r="B2237">
        <v>16500000</v>
      </c>
      <c r="C2237">
        <v>11702090</v>
      </c>
      <c r="D2237">
        <f>Table2[[#This Row],[gross]]-Table2[[#This Row],[budget]]</f>
        <v>-4797910</v>
      </c>
    </row>
    <row r="2238" spans="1:4" x14ac:dyDescent="0.45">
      <c r="A2238" t="s">
        <v>3838</v>
      </c>
      <c r="B2238">
        <v>15000000</v>
      </c>
      <c r="C2238">
        <v>13005485</v>
      </c>
      <c r="D2238">
        <f>Table2[[#This Row],[gross]]-Table2[[#This Row],[budget]]</f>
        <v>-1994515</v>
      </c>
    </row>
    <row r="2239" spans="1:4" x14ac:dyDescent="0.45">
      <c r="A2239" t="s">
        <v>3839</v>
      </c>
      <c r="B2239">
        <v>16400000</v>
      </c>
      <c r="C2239">
        <v>95860116</v>
      </c>
      <c r="D2239">
        <f>Table2[[#This Row],[gross]]-Table2[[#This Row],[budget]]</f>
        <v>79460116</v>
      </c>
    </row>
    <row r="2240" spans="1:4" x14ac:dyDescent="0.45">
      <c r="A2240" t="s">
        <v>3841</v>
      </c>
      <c r="B2240">
        <v>16000000</v>
      </c>
      <c r="C2240">
        <v>127175354</v>
      </c>
      <c r="D2240">
        <f>Table2[[#This Row],[gross]]-Table2[[#This Row],[budget]]</f>
        <v>111175354</v>
      </c>
    </row>
    <row r="2241" spans="1:4" x14ac:dyDescent="0.45">
      <c r="A2241" t="s">
        <v>3842</v>
      </c>
      <c r="B2241">
        <v>16000000</v>
      </c>
      <c r="C2241">
        <v>92823600</v>
      </c>
      <c r="D2241">
        <f>Table2[[#This Row],[gross]]-Table2[[#This Row],[budget]]</f>
        <v>76823600</v>
      </c>
    </row>
    <row r="2242" spans="1:4" x14ac:dyDescent="0.45">
      <c r="A2242" t="s">
        <v>3843</v>
      </c>
      <c r="B2242">
        <v>16000000</v>
      </c>
      <c r="C2242">
        <v>54000000</v>
      </c>
      <c r="D2242">
        <f>Table2[[#This Row],[gross]]-Table2[[#This Row],[budget]]</f>
        <v>38000000</v>
      </c>
    </row>
    <row r="2243" spans="1:4" x14ac:dyDescent="0.45">
      <c r="A2243" t="s">
        <v>3844</v>
      </c>
      <c r="B2243">
        <v>15600000</v>
      </c>
      <c r="C2243">
        <v>68525609</v>
      </c>
      <c r="D2243">
        <f>Table2[[#This Row],[gross]]-Table2[[#This Row],[budget]]</f>
        <v>52925609</v>
      </c>
    </row>
    <row r="2244" spans="1:4" x14ac:dyDescent="0.45">
      <c r="A2244" t="s">
        <v>3845</v>
      </c>
      <c r="B2244">
        <v>16000000</v>
      </c>
      <c r="C2244">
        <v>52885587</v>
      </c>
      <c r="D2244">
        <f>Table2[[#This Row],[gross]]-Table2[[#This Row],[budget]]</f>
        <v>36885587</v>
      </c>
    </row>
    <row r="2245" spans="1:4" x14ac:dyDescent="0.45">
      <c r="A2245" t="s">
        <v>3847</v>
      </c>
      <c r="B2245">
        <v>15000000</v>
      </c>
      <c r="C2245">
        <v>44667095</v>
      </c>
      <c r="D2245">
        <f>Table2[[#This Row],[gross]]-Table2[[#This Row],[budget]]</f>
        <v>29667095</v>
      </c>
    </row>
    <row r="2246" spans="1:4" x14ac:dyDescent="0.45">
      <c r="A2246" t="s">
        <v>3848</v>
      </c>
      <c r="B2246">
        <v>16000000</v>
      </c>
      <c r="C2246">
        <v>42638165</v>
      </c>
      <c r="D2246">
        <f>Table2[[#This Row],[gross]]-Table2[[#This Row],[budget]]</f>
        <v>26638165</v>
      </c>
    </row>
    <row r="2247" spans="1:4" x14ac:dyDescent="0.45">
      <c r="A2247" t="s">
        <v>3849</v>
      </c>
      <c r="B2247">
        <v>16000000</v>
      </c>
      <c r="C2247">
        <v>45507053</v>
      </c>
      <c r="D2247">
        <f>Table2[[#This Row],[gross]]-Table2[[#This Row],[budget]]</f>
        <v>29507053</v>
      </c>
    </row>
    <row r="2248" spans="1:4" x14ac:dyDescent="0.45">
      <c r="A2248" t="s">
        <v>3850</v>
      </c>
      <c r="B2248">
        <v>16000000</v>
      </c>
      <c r="C2248">
        <v>39511038</v>
      </c>
      <c r="D2248">
        <f>Table2[[#This Row],[gross]]-Table2[[#This Row],[budget]]</f>
        <v>23511038</v>
      </c>
    </row>
    <row r="2249" spans="1:4" x14ac:dyDescent="0.45">
      <c r="A2249" t="s">
        <v>3852</v>
      </c>
      <c r="B2249">
        <v>18500000</v>
      </c>
      <c r="C2249">
        <v>6462576</v>
      </c>
      <c r="D2249">
        <f>Table2[[#This Row],[gross]]-Table2[[#This Row],[budget]]</f>
        <v>-12037424</v>
      </c>
    </row>
    <row r="2250" spans="1:4" x14ac:dyDescent="0.45">
      <c r="A2250" t="s">
        <v>3854</v>
      </c>
      <c r="B2250">
        <v>13500000</v>
      </c>
      <c r="C2250">
        <v>37623143</v>
      </c>
      <c r="D2250">
        <f>Table2[[#This Row],[gross]]-Table2[[#This Row],[budget]]</f>
        <v>24123143</v>
      </c>
    </row>
    <row r="2251" spans="1:4" x14ac:dyDescent="0.45">
      <c r="A2251" t="s">
        <v>3856</v>
      </c>
      <c r="B2251">
        <v>35000000</v>
      </c>
      <c r="C2251">
        <v>33357476</v>
      </c>
      <c r="D2251">
        <f>Table2[[#This Row],[gross]]-Table2[[#This Row],[budget]]</f>
        <v>-1642524</v>
      </c>
    </row>
    <row r="2252" spans="1:4" x14ac:dyDescent="0.45">
      <c r="A2252" t="s">
        <v>3857</v>
      </c>
      <c r="B2252">
        <v>16000000</v>
      </c>
      <c r="C2252">
        <v>28734552</v>
      </c>
      <c r="D2252">
        <f>Table2[[#This Row],[gross]]-Table2[[#This Row],[budget]]</f>
        <v>12734552</v>
      </c>
    </row>
    <row r="2253" spans="1:4" x14ac:dyDescent="0.45">
      <c r="A2253" t="s">
        <v>3859</v>
      </c>
      <c r="B2253">
        <v>16000000</v>
      </c>
      <c r="C2253">
        <v>37300107</v>
      </c>
      <c r="D2253">
        <f>Table2[[#This Row],[gross]]-Table2[[#This Row],[budget]]</f>
        <v>21300107</v>
      </c>
    </row>
    <row r="2254" spans="1:4" x14ac:dyDescent="0.45">
      <c r="A2254" t="s">
        <v>3860</v>
      </c>
      <c r="B2254">
        <v>17700000</v>
      </c>
      <c r="C2254">
        <v>27087695</v>
      </c>
      <c r="D2254">
        <f>Table2[[#This Row],[gross]]-Table2[[#This Row],[budget]]</f>
        <v>9387695</v>
      </c>
    </row>
    <row r="2255" spans="1:4" x14ac:dyDescent="0.45">
      <c r="A2255" t="s">
        <v>3862</v>
      </c>
      <c r="B2255">
        <v>15000000</v>
      </c>
      <c r="C2255">
        <v>30102717</v>
      </c>
      <c r="D2255">
        <f>Table2[[#This Row],[gross]]-Table2[[#This Row],[budget]]</f>
        <v>15102717</v>
      </c>
    </row>
    <row r="2256" spans="1:4" x14ac:dyDescent="0.45">
      <c r="A2256" t="s">
        <v>3865</v>
      </c>
      <c r="B2256">
        <v>8000000</v>
      </c>
      <c r="C2256">
        <v>23618786</v>
      </c>
      <c r="D2256">
        <f>Table2[[#This Row],[gross]]-Table2[[#This Row],[budget]]</f>
        <v>15618786</v>
      </c>
    </row>
    <row r="2257" spans="1:4" x14ac:dyDescent="0.45">
      <c r="A2257" t="s">
        <v>3867</v>
      </c>
      <c r="B2257">
        <v>16500000</v>
      </c>
      <c r="C2257">
        <v>26896744</v>
      </c>
      <c r="D2257">
        <f>Table2[[#This Row],[gross]]-Table2[[#This Row],[budget]]</f>
        <v>10396744</v>
      </c>
    </row>
    <row r="2258" spans="1:4" x14ac:dyDescent="0.45">
      <c r="A2258" t="s">
        <v>3868</v>
      </c>
      <c r="B2258">
        <v>15500000</v>
      </c>
      <c r="C2258">
        <v>23213577</v>
      </c>
      <c r="D2258">
        <f>Table2[[#This Row],[gross]]-Table2[[#This Row],[budget]]</f>
        <v>7713577</v>
      </c>
    </row>
    <row r="2259" spans="1:4" x14ac:dyDescent="0.45">
      <c r="A2259" t="s">
        <v>3871</v>
      </c>
      <c r="B2259">
        <v>16000000</v>
      </c>
      <c r="C2259">
        <v>20627372</v>
      </c>
      <c r="D2259">
        <f>Table2[[#This Row],[gross]]-Table2[[#This Row],[budget]]</f>
        <v>4627372</v>
      </c>
    </row>
    <row r="2260" spans="1:4" x14ac:dyDescent="0.45">
      <c r="A2260" t="s">
        <v>3873</v>
      </c>
      <c r="B2260">
        <v>16000000</v>
      </c>
      <c r="C2260">
        <v>16346122</v>
      </c>
      <c r="D2260">
        <f>Table2[[#This Row],[gross]]-Table2[[#This Row],[budget]]</f>
        <v>346122</v>
      </c>
    </row>
    <row r="2261" spans="1:4" x14ac:dyDescent="0.45">
      <c r="A2261" t="s">
        <v>3874</v>
      </c>
      <c r="B2261">
        <v>16000000</v>
      </c>
      <c r="C2261">
        <v>16204793</v>
      </c>
      <c r="D2261">
        <f>Table2[[#This Row],[gross]]-Table2[[#This Row],[budget]]</f>
        <v>204793</v>
      </c>
    </row>
    <row r="2262" spans="1:4" x14ac:dyDescent="0.45">
      <c r="A2262" t="s">
        <v>3876</v>
      </c>
      <c r="B2262">
        <v>16000000</v>
      </c>
      <c r="C2262">
        <v>15427192</v>
      </c>
      <c r="D2262">
        <f>Table2[[#This Row],[gross]]-Table2[[#This Row],[budget]]</f>
        <v>-572808</v>
      </c>
    </row>
    <row r="2263" spans="1:4" x14ac:dyDescent="0.45">
      <c r="A2263" t="s">
        <v>3877</v>
      </c>
      <c r="B2263">
        <v>16000000</v>
      </c>
      <c r="C2263">
        <v>14792779</v>
      </c>
      <c r="D2263">
        <f>Table2[[#This Row],[gross]]-Table2[[#This Row],[budget]]</f>
        <v>-1207221</v>
      </c>
    </row>
    <row r="2264" spans="1:4" x14ac:dyDescent="0.45">
      <c r="A2264" t="s">
        <v>3879</v>
      </c>
      <c r="B2264">
        <v>16000000</v>
      </c>
      <c r="C2264">
        <v>19057024</v>
      </c>
      <c r="D2264">
        <f>Table2[[#This Row],[gross]]-Table2[[#This Row],[budget]]</f>
        <v>3057024</v>
      </c>
    </row>
    <row r="2265" spans="1:4" x14ac:dyDescent="0.45">
      <c r="A2265" t="s">
        <v>3881</v>
      </c>
      <c r="B2265">
        <v>16000000</v>
      </c>
      <c r="C2265">
        <v>14108518</v>
      </c>
      <c r="D2265">
        <f>Table2[[#This Row],[gross]]-Table2[[#This Row],[budget]]</f>
        <v>-1891482</v>
      </c>
    </row>
    <row r="2266" spans="1:4" x14ac:dyDescent="0.45">
      <c r="A2266" t="s">
        <v>3882</v>
      </c>
      <c r="B2266">
        <v>20000000</v>
      </c>
      <c r="C2266">
        <v>13854000</v>
      </c>
      <c r="D2266">
        <f>Table2[[#This Row],[gross]]-Table2[[#This Row],[budget]]</f>
        <v>-6146000</v>
      </c>
    </row>
    <row r="2267" spans="1:4" x14ac:dyDescent="0.45">
      <c r="A2267" t="s">
        <v>3883</v>
      </c>
      <c r="B2267">
        <v>26000000</v>
      </c>
      <c r="C2267">
        <v>77324422</v>
      </c>
      <c r="D2267">
        <f>Table2[[#This Row],[gross]]-Table2[[#This Row],[budget]]</f>
        <v>51324422</v>
      </c>
    </row>
    <row r="2268" spans="1:4" x14ac:dyDescent="0.45">
      <c r="A2268" t="s">
        <v>3885</v>
      </c>
      <c r="B2268">
        <v>16000000</v>
      </c>
      <c r="C2268">
        <v>15500000</v>
      </c>
      <c r="D2268">
        <f>Table2[[#This Row],[gross]]-Table2[[#This Row],[budget]]</f>
        <v>-500000</v>
      </c>
    </row>
    <row r="2269" spans="1:4" x14ac:dyDescent="0.45">
      <c r="A2269" t="s">
        <v>3887</v>
      </c>
      <c r="B2269">
        <v>15000000</v>
      </c>
      <c r="C2269">
        <v>4734235</v>
      </c>
      <c r="D2269">
        <f>Table2[[#This Row],[gross]]-Table2[[#This Row],[budget]]</f>
        <v>-10265765</v>
      </c>
    </row>
    <row r="2270" spans="1:4" x14ac:dyDescent="0.45">
      <c r="A2270" t="s">
        <v>3888</v>
      </c>
      <c r="B2270">
        <v>16000000</v>
      </c>
      <c r="C2270">
        <v>4839383</v>
      </c>
      <c r="D2270">
        <f>Table2[[#This Row],[gross]]-Table2[[#This Row],[budget]]</f>
        <v>-11160617</v>
      </c>
    </row>
    <row r="2271" spans="1:4" x14ac:dyDescent="0.45">
      <c r="A2271" t="s">
        <v>3890</v>
      </c>
      <c r="B2271">
        <v>15000000</v>
      </c>
      <c r="C2271">
        <v>4193025</v>
      </c>
      <c r="D2271">
        <f>Table2[[#This Row],[gross]]-Table2[[#This Row],[budget]]</f>
        <v>-10806975</v>
      </c>
    </row>
    <row r="2272" spans="1:4" x14ac:dyDescent="0.45">
      <c r="A2272" t="s">
        <v>3891</v>
      </c>
      <c r="B2272">
        <v>16000000</v>
      </c>
      <c r="C2272">
        <v>5900000</v>
      </c>
      <c r="D2272">
        <f>Table2[[#This Row],[gross]]-Table2[[#This Row],[budget]]</f>
        <v>-10100000</v>
      </c>
    </row>
    <row r="2273" spans="1:4" x14ac:dyDescent="0.45">
      <c r="A2273" t="s">
        <v>3893</v>
      </c>
      <c r="B2273">
        <v>16000000</v>
      </c>
      <c r="C2273">
        <v>2849142</v>
      </c>
      <c r="D2273">
        <f>Table2[[#This Row],[gross]]-Table2[[#This Row],[budget]]</f>
        <v>-13150858</v>
      </c>
    </row>
    <row r="2274" spans="1:4" x14ac:dyDescent="0.45">
      <c r="A2274" t="s">
        <v>3894</v>
      </c>
      <c r="B2274">
        <v>16000000</v>
      </c>
      <c r="C2274">
        <v>1984743</v>
      </c>
      <c r="D2274">
        <f>Table2[[#This Row],[gross]]-Table2[[#This Row],[budget]]</f>
        <v>-14015257</v>
      </c>
    </row>
    <row r="2275" spans="1:4" x14ac:dyDescent="0.45">
      <c r="A2275" t="s">
        <v>3896</v>
      </c>
      <c r="B2275">
        <v>16000000</v>
      </c>
      <c r="C2275">
        <v>1666262</v>
      </c>
      <c r="D2275">
        <f>Table2[[#This Row],[gross]]-Table2[[#This Row],[budget]]</f>
        <v>-14333738</v>
      </c>
    </row>
    <row r="2276" spans="1:4" x14ac:dyDescent="0.45">
      <c r="A2276" t="s">
        <v>3897</v>
      </c>
      <c r="B2276">
        <v>20000000</v>
      </c>
      <c r="C2276">
        <v>2319187</v>
      </c>
      <c r="D2276">
        <f>Table2[[#This Row],[gross]]-Table2[[#This Row],[budget]]</f>
        <v>-17680813</v>
      </c>
    </row>
    <row r="2277" spans="1:4" x14ac:dyDescent="0.45">
      <c r="A2277" t="s">
        <v>3899</v>
      </c>
      <c r="B2277">
        <v>16000000</v>
      </c>
      <c r="C2277">
        <v>13922211</v>
      </c>
      <c r="D2277">
        <f>Table2[[#This Row],[gross]]-Table2[[#This Row],[budget]]</f>
        <v>-2077789</v>
      </c>
    </row>
    <row r="2278" spans="1:4" x14ac:dyDescent="0.45">
      <c r="A2278" t="s">
        <v>3901</v>
      </c>
      <c r="B2278">
        <v>15000000</v>
      </c>
      <c r="C2278">
        <v>23091</v>
      </c>
      <c r="D2278">
        <f>Table2[[#This Row],[gross]]-Table2[[#This Row],[budget]]</f>
        <v>-14976909</v>
      </c>
    </row>
    <row r="2279" spans="1:4" x14ac:dyDescent="0.45">
      <c r="A2279" t="s">
        <v>3903</v>
      </c>
      <c r="B2279">
        <v>13000000</v>
      </c>
      <c r="C2279">
        <v>336467</v>
      </c>
      <c r="D2279">
        <f>Table2[[#This Row],[gross]]-Table2[[#This Row],[budget]]</f>
        <v>-12663533</v>
      </c>
    </row>
    <row r="2280" spans="1:4" x14ac:dyDescent="0.45">
      <c r="A2280" t="s">
        <v>3904</v>
      </c>
      <c r="B2280">
        <v>16000000</v>
      </c>
      <c r="C2280">
        <v>2964</v>
      </c>
      <c r="D2280">
        <f>Table2[[#This Row],[gross]]-Table2[[#This Row],[budget]]</f>
        <v>-15997036</v>
      </c>
    </row>
    <row r="2281" spans="1:4" x14ac:dyDescent="0.45">
      <c r="A2281" t="s">
        <v>3906</v>
      </c>
      <c r="B2281">
        <v>16000000</v>
      </c>
      <c r="C2281">
        <v>2428883</v>
      </c>
      <c r="D2281">
        <f>Table2[[#This Row],[gross]]-Table2[[#This Row],[budget]]</f>
        <v>-13571117</v>
      </c>
    </row>
    <row r="2282" spans="1:4" x14ac:dyDescent="0.45">
      <c r="A2282" t="s">
        <v>3908</v>
      </c>
      <c r="B2282">
        <v>15600000</v>
      </c>
      <c r="C2282">
        <v>13571817</v>
      </c>
      <c r="D2282">
        <f>Table2[[#This Row],[gross]]-Table2[[#This Row],[budget]]</f>
        <v>-2028183</v>
      </c>
    </row>
    <row r="2283" spans="1:4" x14ac:dyDescent="0.45">
      <c r="A2283" t="s">
        <v>3910</v>
      </c>
      <c r="B2283">
        <v>15500000</v>
      </c>
      <c r="C2283">
        <v>1181197</v>
      </c>
      <c r="D2283">
        <f>Table2[[#This Row],[gross]]-Table2[[#This Row],[budget]]</f>
        <v>-14318803</v>
      </c>
    </row>
    <row r="2284" spans="1:4" x14ac:dyDescent="0.45">
      <c r="A2284" t="s">
        <v>3912</v>
      </c>
      <c r="B2284">
        <v>15300000</v>
      </c>
      <c r="C2284">
        <v>81525</v>
      </c>
      <c r="D2284">
        <f>Table2[[#This Row],[gross]]-Table2[[#This Row],[budget]]</f>
        <v>-15218475</v>
      </c>
    </row>
    <row r="2285" spans="1:4" x14ac:dyDescent="0.45">
      <c r="A2285" t="s">
        <v>3914</v>
      </c>
      <c r="B2285">
        <v>15500000</v>
      </c>
      <c r="C2285">
        <v>7774730</v>
      </c>
      <c r="D2285">
        <f>Table2[[#This Row],[gross]]-Table2[[#This Row],[budget]]</f>
        <v>-7725270</v>
      </c>
    </row>
    <row r="2286" spans="1:4" x14ac:dyDescent="0.45">
      <c r="A2286" t="s">
        <v>3915</v>
      </c>
      <c r="B2286">
        <v>14000000</v>
      </c>
      <c r="C2286">
        <v>234760500</v>
      </c>
      <c r="D2286">
        <f>Table2[[#This Row],[gross]]-Table2[[#This Row],[budget]]</f>
        <v>220760500</v>
      </c>
    </row>
    <row r="2287" spans="1:4" x14ac:dyDescent="0.45">
      <c r="A2287" t="s">
        <v>3916</v>
      </c>
      <c r="B2287">
        <v>18000000</v>
      </c>
      <c r="C2287">
        <v>285761243</v>
      </c>
      <c r="D2287">
        <f>Table2[[#This Row],[gross]]-Table2[[#This Row],[budget]]</f>
        <v>267761243</v>
      </c>
    </row>
    <row r="2288" spans="1:4" x14ac:dyDescent="0.45">
      <c r="A2288" t="s">
        <v>3917</v>
      </c>
      <c r="B2288">
        <v>11000000</v>
      </c>
      <c r="C2288">
        <v>167780960</v>
      </c>
      <c r="D2288">
        <f>Table2[[#This Row],[gross]]-Table2[[#This Row],[budget]]</f>
        <v>156780960</v>
      </c>
    </row>
    <row r="2289" spans="1:4" x14ac:dyDescent="0.45">
      <c r="A2289" t="s">
        <v>3918</v>
      </c>
      <c r="B2289">
        <v>22000000</v>
      </c>
      <c r="C2289">
        <v>177200000</v>
      </c>
      <c r="D2289">
        <f>Table2[[#This Row],[gross]]-Table2[[#This Row],[budget]]</f>
        <v>155200000</v>
      </c>
    </row>
    <row r="2290" spans="1:4" x14ac:dyDescent="0.45">
      <c r="A2290" t="s">
        <v>3919</v>
      </c>
      <c r="B2290">
        <v>15000000</v>
      </c>
      <c r="C2290">
        <v>176781728</v>
      </c>
      <c r="D2290">
        <f>Table2[[#This Row],[gross]]-Table2[[#This Row],[budget]]</f>
        <v>161781728</v>
      </c>
    </row>
    <row r="2291" spans="1:4" x14ac:dyDescent="0.45">
      <c r="A2291" t="s">
        <v>3920</v>
      </c>
      <c r="B2291">
        <v>15000000</v>
      </c>
      <c r="C2291">
        <v>128067808</v>
      </c>
      <c r="D2291">
        <f>Table2[[#This Row],[gross]]-Table2[[#This Row],[budget]]</f>
        <v>113067808</v>
      </c>
    </row>
    <row r="2292" spans="1:4" x14ac:dyDescent="0.45">
      <c r="A2292" t="s">
        <v>3921</v>
      </c>
      <c r="B2292">
        <v>15000000</v>
      </c>
      <c r="C2292">
        <v>130058047</v>
      </c>
      <c r="D2292">
        <f>Table2[[#This Row],[gross]]-Table2[[#This Row],[budget]]</f>
        <v>115058047</v>
      </c>
    </row>
    <row r="2293" spans="1:4" x14ac:dyDescent="0.45">
      <c r="A2293" t="s">
        <v>3922</v>
      </c>
      <c r="B2293">
        <v>15000000</v>
      </c>
      <c r="C2293">
        <v>138795342</v>
      </c>
      <c r="D2293">
        <f>Table2[[#This Row],[gross]]-Table2[[#This Row],[budget]]</f>
        <v>123795342</v>
      </c>
    </row>
    <row r="2294" spans="1:4" x14ac:dyDescent="0.45">
      <c r="A2294" t="s">
        <v>3923</v>
      </c>
      <c r="B2294">
        <v>15000000</v>
      </c>
      <c r="C2294">
        <v>111936400</v>
      </c>
      <c r="D2294">
        <f>Table2[[#This Row],[gross]]-Table2[[#This Row],[budget]]</f>
        <v>96936400</v>
      </c>
    </row>
    <row r="2295" spans="1:4" x14ac:dyDescent="0.45">
      <c r="A2295" t="s">
        <v>3925</v>
      </c>
      <c r="B2295">
        <v>15500000</v>
      </c>
      <c r="C2295">
        <v>317040</v>
      </c>
      <c r="D2295">
        <f>Table2[[#This Row],[gross]]-Table2[[#This Row],[budget]]</f>
        <v>-15182960</v>
      </c>
    </row>
    <row r="2296" spans="1:4" x14ac:dyDescent="0.45">
      <c r="A2296" t="s">
        <v>3926</v>
      </c>
      <c r="B2296">
        <v>15000000</v>
      </c>
      <c r="C2296">
        <v>94175854</v>
      </c>
      <c r="D2296">
        <f>Table2[[#This Row],[gross]]-Table2[[#This Row],[budget]]</f>
        <v>79175854</v>
      </c>
    </row>
    <row r="2297" spans="1:4" x14ac:dyDescent="0.45">
      <c r="A2297" t="s">
        <v>3930</v>
      </c>
      <c r="B2297">
        <v>14000000</v>
      </c>
      <c r="C2297">
        <v>91121452</v>
      </c>
      <c r="D2297">
        <f>Table2[[#This Row],[gross]]-Table2[[#This Row],[budget]]</f>
        <v>77121452</v>
      </c>
    </row>
    <row r="2298" spans="1:4" x14ac:dyDescent="0.45">
      <c r="A2298" t="s">
        <v>3931</v>
      </c>
      <c r="B2298">
        <v>10000000</v>
      </c>
      <c r="C2298">
        <v>69800000</v>
      </c>
      <c r="D2298">
        <f>Table2[[#This Row],[gross]]-Table2[[#This Row],[budget]]</f>
        <v>59800000</v>
      </c>
    </row>
    <row r="2299" spans="1:4" x14ac:dyDescent="0.45">
      <c r="A2299" t="s">
        <v>3932</v>
      </c>
      <c r="B2299">
        <v>15000000</v>
      </c>
      <c r="C2299">
        <v>64001297</v>
      </c>
      <c r="D2299">
        <f>Table2[[#This Row],[gross]]-Table2[[#This Row],[budget]]</f>
        <v>49001297</v>
      </c>
    </row>
    <row r="2300" spans="1:4" x14ac:dyDescent="0.45">
      <c r="A2300" t="s">
        <v>3934</v>
      </c>
      <c r="B2300">
        <v>20000000</v>
      </c>
      <c r="C2300">
        <v>71588220</v>
      </c>
      <c r="D2300">
        <f>Table2[[#This Row],[gross]]-Table2[[#This Row],[budget]]</f>
        <v>51588220</v>
      </c>
    </row>
    <row r="2301" spans="1:4" x14ac:dyDescent="0.45">
      <c r="A2301" t="s">
        <v>3935</v>
      </c>
      <c r="B2301">
        <v>15000000</v>
      </c>
      <c r="C2301">
        <v>61400000</v>
      </c>
      <c r="D2301">
        <f>Table2[[#This Row],[gross]]-Table2[[#This Row],[budget]]</f>
        <v>46400000</v>
      </c>
    </row>
    <row r="2302" spans="1:4" x14ac:dyDescent="0.45">
      <c r="A2302" t="s">
        <v>3936</v>
      </c>
      <c r="B2302">
        <v>15000000</v>
      </c>
      <c r="C2302">
        <v>101978840</v>
      </c>
      <c r="D2302">
        <f>Table2[[#This Row],[gross]]-Table2[[#This Row],[budget]]</f>
        <v>86978840</v>
      </c>
    </row>
    <row r="2303" spans="1:4" x14ac:dyDescent="0.45">
      <c r="A2303" t="s">
        <v>3937</v>
      </c>
      <c r="B2303">
        <v>9800000</v>
      </c>
      <c r="C2303">
        <v>56437947</v>
      </c>
      <c r="D2303">
        <f>Table2[[#This Row],[gross]]-Table2[[#This Row],[budget]]</f>
        <v>46637947</v>
      </c>
    </row>
    <row r="2304" spans="1:4" x14ac:dyDescent="0.45">
      <c r="A2304" t="s">
        <v>3938</v>
      </c>
      <c r="B2304">
        <v>15000000</v>
      </c>
      <c r="C2304">
        <v>73326666</v>
      </c>
      <c r="D2304">
        <f>Table2[[#This Row],[gross]]-Table2[[#This Row],[budget]]</f>
        <v>58326666</v>
      </c>
    </row>
    <row r="2305" spans="1:4" x14ac:dyDescent="0.45">
      <c r="A2305" t="s">
        <v>3939</v>
      </c>
      <c r="B2305">
        <v>15000000</v>
      </c>
      <c r="C2305">
        <v>55184721</v>
      </c>
      <c r="D2305">
        <f>Table2[[#This Row],[gross]]-Table2[[#This Row],[budget]]</f>
        <v>40184721</v>
      </c>
    </row>
    <row r="2306" spans="1:4" x14ac:dyDescent="0.45">
      <c r="A2306" t="s">
        <v>3942</v>
      </c>
      <c r="B2306">
        <v>15000000</v>
      </c>
      <c r="C2306">
        <v>50003300</v>
      </c>
      <c r="D2306">
        <f>Table2[[#This Row],[gross]]-Table2[[#This Row],[budget]]</f>
        <v>35003300</v>
      </c>
    </row>
    <row r="2307" spans="1:4" x14ac:dyDescent="0.45">
      <c r="A2307" t="s">
        <v>3944</v>
      </c>
      <c r="B2307">
        <v>17000000</v>
      </c>
      <c r="C2307">
        <v>54322273</v>
      </c>
      <c r="D2307">
        <f>Table2[[#This Row],[gross]]-Table2[[#This Row],[budget]]</f>
        <v>37322273</v>
      </c>
    </row>
    <row r="2308" spans="1:4" x14ac:dyDescent="0.45">
      <c r="A2308" t="s">
        <v>3945</v>
      </c>
      <c r="B2308">
        <v>15000000</v>
      </c>
      <c r="C2308">
        <v>47860214</v>
      </c>
      <c r="D2308">
        <f>Table2[[#This Row],[gross]]-Table2[[#This Row],[budget]]</f>
        <v>32860214</v>
      </c>
    </row>
    <row r="2309" spans="1:4" x14ac:dyDescent="0.45">
      <c r="A2309" t="s">
        <v>3946</v>
      </c>
      <c r="B2309">
        <v>15000000</v>
      </c>
      <c r="C2309">
        <v>47811275</v>
      </c>
      <c r="D2309">
        <f>Table2[[#This Row],[gross]]-Table2[[#This Row],[budget]]</f>
        <v>32811275</v>
      </c>
    </row>
    <row r="2310" spans="1:4" x14ac:dyDescent="0.45">
      <c r="A2310" t="s">
        <v>3947</v>
      </c>
      <c r="B2310">
        <v>15000000</v>
      </c>
      <c r="C2310">
        <v>43022524</v>
      </c>
      <c r="D2310">
        <f>Table2[[#This Row],[gross]]-Table2[[#This Row],[budget]]</f>
        <v>28022524</v>
      </c>
    </row>
    <row r="2311" spans="1:4" x14ac:dyDescent="0.45">
      <c r="A2311" t="s">
        <v>3950</v>
      </c>
      <c r="B2311">
        <v>17000000</v>
      </c>
      <c r="C2311">
        <v>42672630</v>
      </c>
      <c r="D2311">
        <f>Table2[[#This Row],[gross]]-Table2[[#This Row],[budget]]</f>
        <v>25672630</v>
      </c>
    </row>
    <row r="2312" spans="1:4" x14ac:dyDescent="0.45">
      <c r="A2312" t="s">
        <v>3952</v>
      </c>
      <c r="B2312">
        <v>15000000</v>
      </c>
      <c r="C2312">
        <v>42919096</v>
      </c>
      <c r="D2312">
        <f>Table2[[#This Row],[gross]]-Table2[[#This Row],[budget]]</f>
        <v>27919096</v>
      </c>
    </row>
    <row r="2313" spans="1:4" x14ac:dyDescent="0.45">
      <c r="A2313" t="s">
        <v>3954</v>
      </c>
      <c r="B2313">
        <v>15000000</v>
      </c>
      <c r="C2313">
        <v>42592530</v>
      </c>
      <c r="D2313">
        <f>Table2[[#This Row],[gross]]-Table2[[#This Row],[budget]]</f>
        <v>27592530</v>
      </c>
    </row>
    <row r="2314" spans="1:4" x14ac:dyDescent="0.45">
      <c r="A2314" t="s">
        <v>3955</v>
      </c>
      <c r="B2314">
        <v>15000000</v>
      </c>
      <c r="C2314">
        <v>40064955</v>
      </c>
      <c r="D2314">
        <f>Table2[[#This Row],[gross]]-Table2[[#This Row],[budget]]</f>
        <v>25064955</v>
      </c>
    </row>
    <row r="2315" spans="1:4" x14ac:dyDescent="0.45">
      <c r="A2315" t="s">
        <v>3956</v>
      </c>
      <c r="B2315">
        <v>10000000</v>
      </c>
      <c r="C2315">
        <v>44886089</v>
      </c>
      <c r="D2315">
        <f>Table2[[#This Row],[gross]]-Table2[[#This Row],[budget]]</f>
        <v>34886089</v>
      </c>
    </row>
    <row r="2316" spans="1:4" x14ac:dyDescent="0.45">
      <c r="A2316" t="s">
        <v>3958</v>
      </c>
      <c r="B2316">
        <v>16000000</v>
      </c>
      <c r="C2316">
        <v>37882551</v>
      </c>
      <c r="D2316">
        <f>Table2[[#This Row],[gross]]-Table2[[#This Row],[budget]]</f>
        <v>21882551</v>
      </c>
    </row>
    <row r="2317" spans="1:4" x14ac:dyDescent="0.45">
      <c r="A2317" t="s">
        <v>3959</v>
      </c>
      <c r="B2317">
        <v>7000000</v>
      </c>
      <c r="C2317">
        <v>40983001</v>
      </c>
      <c r="D2317">
        <f>Table2[[#This Row],[gross]]-Table2[[#This Row],[budget]]</f>
        <v>33983001</v>
      </c>
    </row>
    <row r="2318" spans="1:4" x14ac:dyDescent="0.45">
      <c r="A2318" t="s">
        <v>3960</v>
      </c>
      <c r="B2318">
        <v>15000000</v>
      </c>
      <c r="C2318">
        <v>35007180</v>
      </c>
      <c r="D2318">
        <f>Table2[[#This Row],[gross]]-Table2[[#This Row],[budget]]</f>
        <v>20007180</v>
      </c>
    </row>
    <row r="2319" spans="1:4" x14ac:dyDescent="0.45">
      <c r="A2319" t="s">
        <v>3962</v>
      </c>
      <c r="B2319">
        <v>15000000</v>
      </c>
      <c r="C2319">
        <v>35887263</v>
      </c>
      <c r="D2319">
        <f>Table2[[#This Row],[gross]]-Table2[[#This Row],[budget]]</f>
        <v>20887263</v>
      </c>
    </row>
    <row r="2320" spans="1:4" x14ac:dyDescent="0.45">
      <c r="A2320" t="s">
        <v>3963</v>
      </c>
      <c r="B2320">
        <v>16000000</v>
      </c>
      <c r="C2320">
        <v>34308901</v>
      </c>
      <c r="D2320">
        <f>Table2[[#This Row],[gross]]-Table2[[#This Row],[budget]]</f>
        <v>18308901</v>
      </c>
    </row>
    <row r="2321" spans="1:4" x14ac:dyDescent="0.45">
      <c r="A2321" t="s">
        <v>3965</v>
      </c>
      <c r="B2321">
        <v>15000000</v>
      </c>
      <c r="C2321">
        <v>33771174</v>
      </c>
      <c r="D2321">
        <f>Table2[[#This Row],[gross]]-Table2[[#This Row],[budget]]</f>
        <v>18771174</v>
      </c>
    </row>
    <row r="2322" spans="1:4" x14ac:dyDescent="0.45">
      <c r="A2322" t="s">
        <v>3966</v>
      </c>
      <c r="B2322">
        <v>15000000</v>
      </c>
      <c r="C2322">
        <v>6000000</v>
      </c>
      <c r="D2322">
        <f>Table2[[#This Row],[gross]]-Table2[[#This Row],[budget]]</f>
        <v>-9000000</v>
      </c>
    </row>
    <row r="2323" spans="1:4" x14ac:dyDescent="0.45">
      <c r="A2323" t="s">
        <v>3968</v>
      </c>
      <c r="B2323">
        <v>15000000</v>
      </c>
      <c r="C2323">
        <v>33386128</v>
      </c>
      <c r="D2323">
        <f>Table2[[#This Row],[gross]]-Table2[[#This Row],[budget]]</f>
        <v>18386128</v>
      </c>
    </row>
    <row r="2324" spans="1:4" x14ac:dyDescent="0.45">
      <c r="A2324" t="s">
        <v>3969</v>
      </c>
      <c r="B2324">
        <v>15000000</v>
      </c>
      <c r="C2324">
        <v>37877959</v>
      </c>
      <c r="D2324">
        <f>Table2[[#This Row],[gross]]-Table2[[#This Row],[budget]]</f>
        <v>22877959</v>
      </c>
    </row>
    <row r="2325" spans="1:4" x14ac:dyDescent="0.45">
      <c r="A2325" t="s">
        <v>3971</v>
      </c>
      <c r="B2325">
        <v>15000000</v>
      </c>
      <c r="C2325">
        <v>32721635</v>
      </c>
      <c r="D2325">
        <f>Table2[[#This Row],[gross]]-Table2[[#This Row],[budget]]</f>
        <v>17721635</v>
      </c>
    </row>
    <row r="2326" spans="1:4" x14ac:dyDescent="0.45">
      <c r="A2326" t="s">
        <v>3972</v>
      </c>
      <c r="B2326">
        <v>15000000</v>
      </c>
      <c r="C2326">
        <v>31585300</v>
      </c>
      <c r="D2326">
        <f>Table2[[#This Row],[gross]]-Table2[[#This Row],[budget]]</f>
        <v>16585300</v>
      </c>
    </row>
    <row r="2327" spans="1:4" x14ac:dyDescent="0.45">
      <c r="A2327" t="s">
        <v>3975</v>
      </c>
      <c r="B2327">
        <v>15000000</v>
      </c>
      <c r="C2327">
        <v>30259652</v>
      </c>
      <c r="D2327">
        <f>Table2[[#This Row],[gross]]-Table2[[#This Row],[budget]]</f>
        <v>15259652</v>
      </c>
    </row>
    <row r="2328" spans="1:4" x14ac:dyDescent="0.45">
      <c r="A2328" t="s">
        <v>3976</v>
      </c>
      <c r="B2328">
        <v>16000000</v>
      </c>
      <c r="C2328">
        <v>30857814</v>
      </c>
      <c r="D2328">
        <f>Table2[[#This Row],[gross]]-Table2[[#This Row],[budget]]</f>
        <v>14857814</v>
      </c>
    </row>
    <row r="2329" spans="1:4" x14ac:dyDescent="0.45">
      <c r="A2329" t="s">
        <v>3977</v>
      </c>
      <c r="B2329">
        <v>15000000</v>
      </c>
      <c r="C2329">
        <v>30226144</v>
      </c>
      <c r="D2329">
        <f>Table2[[#This Row],[gross]]-Table2[[#This Row],[budget]]</f>
        <v>15226144</v>
      </c>
    </row>
    <row r="2330" spans="1:4" x14ac:dyDescent="0.45">
      <c r="A2330" t="s">
        <v>3979</v>
      </c>
      <c r="B2330">
        <v>15000000</v>
      </c>
      <c r="C2330">
        <v>35054909</v>
      </c>
      <c r="D2330">
        <f>Table2[[#This Row],[gross]]-Table2[[#This Row],[budget]]</f>
        <v>20054909</v>
      </c>
    </row>
    <row r="2331" spans="1:4" x14ac:dyDescent="0.45">
      <c r="A2331" t="s">
        <v>3982</v>
      </c>
      <c r="B2331">
        <v>15000000</v>
      </c>
      <c r="C2331">
        <v>29302097</v>
      </c>
      <c r="D2331">
        <f>Table2[[#This Row],[gross]]-Table2[[#This Row],[budget]]</f>
        <v>14302097</v>
      </c>
    </row>
    <row r="2332" spans="1:4" x14ac:dyDescent="0.45">
      <c r="A2332" t="s">
        <v>3983</v>
      </c>
      <c r="B2332">
        <v>15000000</v>
      </c>
      <c r="C2332">
        <v>29106737</v>
      </c>
      <c r="D2332">
        <f>Table2[[#This Row],[gross]]-Table2[[#This Row],[budget]]</f>
        <v>14106737</v>
      </c>
    </row>
    <row r="2333" spans="1:4" x14ac:dyDescent="0.45">
      <c r="A2333" t="s">
        <v>3985</v>
      </c>
      <c r="B2333">
        <v>15000000</v>
      </c>
      <c r="C2333">
        <v>28637507</v>
      </c>
      <c r="D2333">
        <f>Table2[[#This Row],[gross]]-Table2[[#This Row],[budget]]</f>
        <v>13637507</v>
      </c>
    </row>
    <row r="2334" spans="1:4" x14ac:dyDescent="0.45">
      <c r="A2334" t="s">
        <v>3986</v>
      </c>
      <c r="B2334">
        <v>15000000</v>
      </c>
      <c r="C2334">
        <v>30127963</v>
      </c>
      <c r="D2334">
        <f>Table2[[#This Row],[gross]]-Table2[[#This Row],[budget]]</f>
        <v>15127963</v>
      </c>
    </row>
    <row r="2335" spans="1:4" x14ac:dyDescent="0.45">
      <c r="A2335" t="s">
        <v>3987</v>
      </c>
      <c r="B2335">
        <v>14000000</v>
      </c>
      <c r="C2335">
        <v>32645546</v>
      </c>
      <c r="D2335">
        <f>Table2[[#This Row],[gross]]-Table2[[#This Row],[budget]]</f>
        <v>18645546</v>
      </c>
    </row>
    <row r="2336" spans="1:4" x14ac:dyDescent="0.45">
      <c r="A2336" t="s">
        <v>3989</v>
      </c>
      <c r="B2336">
        <v>15000000</v>
      </c>
      <c r="C2336">
        <v>27441122</v>
      </c>
      <c r="D2336">
        <f>Table2[[#This Row],[gross]]-Table2[[#This Row],[budget]]</f>
        <v>12441122</v>
      </c>
    </row>
    <row r="2337" spans="1:4" x14ac:dyDescent="0.45">
      <c r="A2337" t="s">
        <v>3990</v>
      </c>
      <c r="B2337">
        <v>15000000</v>
      </c>
      <c r="C2337">
        <v>28014536</v>
      </c>
      <c r="D2337">
        <f>Table2[[#This Row],[gross]]-Table2[[#This Row],[budget]]</f>
        <v>13014536</v>
      </c>
    </row>
    <row r="2338" spans="1:4" x14ac:dyDescent="0.45">
      <c r="A2338" t="s">
        <v>3992</v>
      </c>
      <c r="B2338">
        <v>15000000</v>
      </c>
      <c r="C2338">
        <v>33860010</v>
      </c>
      <c r="D2338">
        <f>Table2[[#This Row],[gross]]-Table2[[#This Row],[budget]]</f>
        <v>18860010</v>
      </c>
    </row>
    <row r="2339" spans="1:4" x14ac:dyDescent="0.45">
      <c r="A2339" t="s">
        <v>3995</v>
      </c>
      <c r="B2339">
        <v>15000000</v>
      </c>
      <c r="C2339">
        <v>26421314</v>
      </c>
      <c r="D2339">
        <f>Table2[[#This Row],[gross]]-Table2[[#This Row],[budget]]</f>
        <v>11421314</v>
      </c>
    </row>
    <row r="2340" spans="1:4" x14ac:dyDescent="0.45">
      <c r="A2340" t="s">
        <v>3996</v>
      </c>
      <c r="B2340">
        <v>15000000</v>
      </c>
      <c r="C2340">
        <v>24881000</v>
      </c>
      <c r="D2340">
        <f>Table2[[#This Row],[gross]]-Table2[[#This Row],[budget]]</f>
        <v>9881000</v>
      </c>
    </row>
    <row r="2341" spans="1:4" x14ac:dyDescent="0.45">
      <c r="A2341" t="s">
        <v>3997</v>
      </c>
      <c r="B2341">
        <v>15000000</v>
      </c>
      <c r="C2341">
        <v>23089926</v>
      </c>
      <c r="D2341">
        <f>Table2[[#This Row],[gross]]-Table2[[#This Row],[budget]]</f>
        <v>8089926</v>
      </c>
    </row>
    <row r="2342" spans="1:4" x14ac:dyDescent="0.45">
      <c r="A2342" t="s">
        <v>3999</v>
      </c>
      <c r="B2342">
        <v>15000000</v>
      </c>
      <c r="C2342">
        <v>26161406</v>
      </c>
      <c r="D2342">
        <f>Table2[[#This Row],[gross]]-Table2[[#This Row],[budget]]</f>
        <v>11161406</v>
      </c>
    </row>
    <row r="2343" spans="1:4" x14ac:dyDescent="0.45">
      <c r="A2343" t="s">
        <v>4000</v>
      </c>
      <c r="B2343">
        <v>11500000</v>
      </c>
      <c r="C2343">
        <v>22954968</v>
      </c>
      <c r="D2343">
        <f>Table2[[#This Row],[gross]]-Table2[[#This Row],[budget]]</f>
        <v>11454968</v>
      </c>
    </row>
    <row r="2344" spans="1:4" x14ac:dyDescent="0.45">
      <c r="A2344" t="s">
        <v>4001</v>
      </c>
      <c r="B2344">
        <v>15000000</v>
      </c>
      <c r="C2344">
        <v>26384919</v>
      </c>
      <c r="D2344">
        <f>Table2[[#This Row],[gross]]-Table2[[#This Row],[budget]]</f>
        <v>11384919</v>
      </c>
    </row>
    <row r="2345" spans="1:4" x14ac:dyDescent="0.45">
      <c r="A2345" t="s">
        <v>4002</v>
      </c>
      <c r="B2345">
        <v>15000000</v>
      </c>
      <c r="C2345">
        <v>22189039</v>
      </c>
      <c r="D2345">
        <f>Table2[[#This Row],[gross]]-Table2[[#This Row],[budget]]</f>
        <v>7189039</v>
      </c>
    </row>
    <row r="2346" spans="1:4" x14ac:dyDescent="0.45">
      <c r="A2346" t="s">
        <v>4004</v>
      </c>
      <c r="B2346">
        <v>15000000</v>
      </c>
      <c r="C2346">
        <v>20998709</v>
      </c>
      <c r="D2346">
        <f>Table2[[#This Row],[gross]]-Table2[[#This Row],[budget]]</f>
        <v>5998709</v>
      </c>
    </row>
    <row r="2347" spans="1:4" x14ac:dyDescent="0.45">
      <c r="A2347" t="s">
        <v>4006</v>
      </c>
      <c r="B2347">
        <v>15000000</v>
      </c>
      <c r="C2347">
        <v>20801344</v>
      </c>
      <c r="D2347">
        <f>Table2[[#This Row],[gross]]-Table2[[#This Row],[budget]]</f>
        <v>5801344</v>
      </c>
    </row>
    <row r="2348" spans="1:4" x14ac:dyDescent="0.45">
      <c r="A2348" t="s">
        <v>4008</v>
      </c>
      <c r="B2348">
        <v>14000000</v>
      </c>
      <c r="C2348">
        <v>21468807</v>
      </c>
      <c r="D2348">
        <f>Table2[[#This Row],[gross]]-Table2[[#This Row],[budget]]</f>
        <v>7468807</v>
      </c>
    </row>
    <row r="2349" spans="1:4" x14ac:dyDescent="0.45">
      <c r="A2349" t="s">
        <v>4009</v>
      </c>
      <c r="B2349">
        <v>15000000</v>
      </c>
      <c r="C2349">
        <v>19158074</v>
      </c>
      <c r="D2349">
        <f>Table2[[#This Row],[gross]]-Table2[[#This Row],[budget]]</f>
        <v>4158074</v>
      </c>
    </row>
    <row r="2350" spans="1:4" x14ac:dyDescent="0.45">
      <c r="A2350" t="s">
        <v>4011</v>
      </c>
      <c r="B2350">
        <v>20000000</v>
      </c>
      <c r="C2350">
        <v>18843314</v>
      </c>
      <c r="D2350">
        <f>Table2[[#This Row],[gross]]-Table2[[#This Row],[budget]]</f>
        <v>-1156686</v>
      </c>
    </row>
    <row r="2351" spans="1:4" x14ac:dyDescent="0.45">
      <c r="A2351" t="s">
        <v>4013</v>
      </c>
      <c r="B2351">
        <v>15000000</v>
      </c>
      <c r="C2351">
        <v>20566327</v>
      </c>
      <c r="D2351">
        <f>Table2[[#This Row],[gross]]-Table2[[#This Row],[budget]]</f>
        <v>5566327</v>
      </c>
    </row>
    <row r="2352" spans="1:4" x14ac:dyDescent="0.45">
      <c r="A2352" t="s">
        <v>4014</v>
      </c>
      <c r="B2352">
        <v>15000000</v>
      </c>
      <c r="C2352">
        <v>20218921</v>
      </c>
      <c r="D2352">
        <f>Table2[[#This Row],[gross]]-Table2[[#This Row],[budget]]</f>
        <v>5218921</v>
      </c>
    </row>
    <row r="2353" spans="1:4" x14ac:dyDescent="0.45">
      <c r="A2353" t="s">
        <v>4016</v>
      </c>
      <c r="B2353">
        <v>15000000</v>
      </c>
      <c r="C2353">
        <v>17411331</v>
      </c>
      <c r="D2353">
        <f>Table2[[#This Row],[gross]]-Table2[[#This Row],[budget]]</f>
        <v>2411331</v>
      </c>
    </row>
    <row r="2354" spans="1:4" x14ac:dyDescent="0.45">
      <c r="A2354" t="s">
        <v>4018</v>
      </c>
      <c r="B2354">
        <v>15000000</v>
      </c>
      <c r="C2354">
        <v>21383298</v>
      </c>
      <c r="D2354">
        <f>Table2[[#This Row],[gross]]-Table2[[#This Row],[budget]]</f>
        <v>6383298</v>
      </c>
    </row>
    <row r="2355" spans="1:4" x14ac:dyDescent="0.45">
      <c r="A2355" t="s">
        <v>4019</v>
      </c>
      <c r="B2355">
        <v>15000000</v>
      </c>
      <c r="C2355">
        <v>24984868</v>
      </c>
      <c r="D2355">
        <f>Table2[[#This Row],[gross]]-Table2[[#This Row],[budget]]</f>
        <v>9984868</v>
      </c>
    </row>
    <row r="2356" spans="1:4" x14ac:dyDescent="0.45">
      <c r="A2356" t="s">
        <v>4021</v>
      </c>
      <c r="B2356">
        <v>15000000</v>
      </c>
      <c r="C2356">
        <v>16459004</v>
      </c>
      <c r="D2356">
        <f>Table2[[#This Row],[gross]]-Table2[[#This Row],[budget]]</f>
        <v>1459004</v>
      </c>
    </row>
    <row r="2357" spans="1:4" x14ac:dyDescent="0.45">
      <c r="A2357" t="s">
        <v>4022</v>
      </c>
      <c r="B2357">
        <v>15000000</v>
      </c>
      <c r="C2357">
        <v>15700000</v>
      </c>
      <c r="D2357">
        <f>Table2[[#This Row],[gross]]-Table2[[#This Row],[budget]]</f>
        <v>700000</v>
      </c>
    </row>
    <row r="2358" spans="1:4" x14ac:dyDescent="0.45">
      <c r="A2358" t="s">
        <v>4024</v>
      </c>
      <c r="B2358">
        <v>15000000</v>
      </c>
      <c r="C2358">
        <v>15100000</v>
      </c>
      <c r="D2358">
        <f>Table2[[#This Row],[gross]]-Table2[[#This Row],[budget]]</f>
        <v>100000</v>
      </c>
    </row>
    <row r="2359" spans="1:4" x14ac:dyDescent="0.45">
      <c r="A2359" t="s">
        <v>4025</v>
      </c>
      <c r="B2359">
        <v>15000000</v>
      </c>
      <c r="C2359">
        <v>14938570</v>
      </c>
      <c r="D2359">
        <f>Table2[[#This Row],[gross]]-Table2[[#This Row],[budget]]</f>
        <v>-61430</v>
      </c>
    </row>
    <row r="2360" spans="1:4" x14ac:dyDescent="0.45">
      <c r="A2360" t="s">
        <v>4026</v>
      </c>
      <c r="B2360">
        <v>15000000</v>
      </c>
      <c r="C2360">
        <v>17237244</v>
      </c>
      <c r="D2360">
        <f>Table2[[#This Row],[gross]]-Table2[[#This Row],[budget]]</f>
        <v>2237244</v>
      </c>
    </row>
    <row r="2361" spans="1:4" x14ac:dyDescent="0.45">
      <c r="A2361" t="s">
        <v>4028</v>
      </c>
      <c r="B2361">
        <v>15000000</v>
      </c>
      <c r="C2361">
        <v>14249005</v>
      </c>
      <c r="D2361">
        <f>Table2[[#This Row],[gross]]-Table2[[#This Row],[budget]]</f>
        <v>-750995</v>
      </c>
    </row>
    <row r="2362" spans="1:4" x14ac:dyDescent="0.45">
      <c r="A2362" t="s">
        <v>4030</v>
      </c>
      <c r="B2362">
        <v>15000000</v>
      </c>
      <c r="C2362">
        <v>12701880</v>
      </c>
      <c r="D2362">
        <f>Table2[[#This Row],[gross]]-Table2[[#This Row],[budget]]</f>
        <v>-2298120</v>
      </c>
    </row>
    <row r="2363" spans="1:4" x14ac:dyDescent="0.45">
      <c r="A2363" t="s">
        <v>4032</v>
      </c>
      <c r="B2363">
        <v>15000000</v>
      </c>
      <c r="C2363">
        <v>12801190</v>
      </c>
      <c r="D2363">
        <f>Table2[[#This Row],[gross]]-Table2[[#This Row],[budget]]</f>
        <v>-2198810</v>
      </c>
    </row>
    <row r="2364" spans="1:4" x14ac:dyDescent="0.45">
      <c r="A2364" t="s">
        <v>4035</v>
      </c>
      <c r="B2364">
        <v>15000000</v>
      </c>
      <c r="C2364">
        <v>12549485</v>
      </c>
      <c r="D2364">
        <f>Table2[[#This Row],[gross]]-Table2[[#This Row],[budget]]</f>
        <v>-2450515</v>
      </c>
    </row>
    <row r="2365" spans="1:4" x14ac:dyDescent="0.45">
      <c r="A2365" t="s">
        <v>4037</v>
      </c>
      <c r="B2365">
        <v>15000000</v>
      </c>
      <c r="C2365">
        <v>13766014</v>
      </c>
      <c r="D2365">
        <f>Table2[[#This Row],[gross]]-Table2[[#This Row],[budget]]</f>
        <v>-1233986</v>
      </c>
    </row>
    <row r="2366" spans="1:4" x14ac:dyDescent="0.45">
      <c r="A2366" t="s">
        <v>4039</v>
      </c>
      <c r="B2366">
        <v>15000000</v>
      </c>
      <c r="C2366">
        <v>13034417</v>
      </c>
      <c r="D2366">
        <f>Table2[[#This Row],[gross]]-Table2[[#This Row],[budget]]</f>
        <v>-1965583</v>
      </c>
    </row>
    <row r="2367" spans="1:4" x14ac:dyDescent="0.45">
      <c r="A2367" t="s">
        <v>4042</v>
      </c>
      <c r="B2367">
        <v>15000000</v>
      </c>
      <c r="C2367">
        <v>12212417</v>
      </c>
      <c r="D2367">
        <f>Table2[[#This Row],[gross]]-Table2[[#This Row],[budget]]</f>
        <v>-2787583</v>
      </c>
    </row>
    <row r="2368" spans="1:4" x14ac:dyDescent="0.45">
      <c r="A2368" t="s">
        <v>4043</v>
      </c>
      <c r="B2368">
        <v>15000000</v>
      </c>
      <c r="C2368">
        <v>11614236</v>
      </c>
      <c r="D2368">
        <f>Table2[[#This Row],[gross]]-Table2[[#This Row],[budget]]</f>
        <v>-3385764</v>
      </c>
    </row>
    <row r="2369" spans="1:4" x14ac:dyDescent="0.45">
      <c r="A2369" t="s">
        <v>4044</v>
      </c>
      <c r="B2369">
        <v>20000000</v>
      </c>
      <c r="C2369">
        <v>13337299</v>
      </c>
      <c r="D2369">
        <f>Table2[[#This Row],[gross]]-Table2[[#This Row],[budget]]</f>
        <v>-6662701</v>
      </c>
    </row>
    <row r="2370" spans="1:4" x14ac:dyDescent="0.45">
      <c r="A2370" t="s">
        <v>4045</v>
      </c>
      <c r="B2370">
        <v>15000000</v>
      </c>
      <c r="C2370">
        <v>10763469</v>
      </c>
      <c r="D2370">
        <f>Table2[[#This Row],[gross]]-Table2[[#This Row],[budget]]</f>
        <v>-4236531</v>
      </c>
    </row>
    <row r="2371" spans="1:4" x14ac:dyDescent="0.45">
      <c r="A2371" t="s">
        <v>4046</v>
      </c>
      <c r="B2371">
        <v>15000000</v>
      </c>
      <c r="C2371">
        <v>15608545</v>
      </c>
      <c r="D2371">
        <f>Table2[[#This Row],[gross]]-Table2[[#This Row],[budget]]</f>
        <v>608545</v>
      </c>
    </row>
    <row r="2372" spans="1:4" x14ac:dyDescent="0.45">
      <c r="A2372" t="s">
        <v>4047</v>
      </c>
      <c r="B2372">
        <v>15000000</v>
      </c>
      <c r="C2372">
        <v>10443316</v>
      </c>
      <c r="D2372">
        <f>Table2[[#This Row],[gross]]-Table2[[#This Row],[budget]]</f>
        <v>-4556684</v>
      </c>
    </row>
    <row r="2373" spans="1:4" x14ac:dyDescent="0.45">
      <c r="A2373" t="s">
        <v>4049</v>
      </c>
      <c r="B2373">
        <v>15000000</v>
      </c>
      <c r="C2373">
        <v>10494147</v>
      </c>
      <c r="D2373">
        <f>Table2[[#This Row],[gross]]-Table2[[#This Row],[budget]]</f>
        <v>-4505853</v>
      </c>
    </row>
    <row r="2374" spans="1:4" x14ac:dyDescent="0.45">
      <c r="A2374" t="s">
        <v>4050</v>
      </c>
      <c r="B2374">
        <v>15000000</v>
      </c>
      <c r="C2374">
        <v>9929000</v>
      </c>
      <c r="D2374">
        <f>Table2[[#This Row],[gross]]-Table2[[#This Row],[budget]]</f>
        <v>-5071000</v>
      </c>
    </row>
    <row r="2375" spans="1:4" x14ac:dyDescent="0.45">
      <c r="A2375" t="s">
        <v>4052</v>
      </c>
      <c r="B2375">
        <v>15000000</v>
      </c>
      <c r="C2375">
        <v>10411980</v>
      </c>
      <c r="D2375">
        <f>Table2[[#This Row],[gross]]-Table2[[#This Row],[budget]]</f>
        <v>-4588020</v>
      </c>
    </row>
    <row r="2376" spans="1:4" x14ac:dyDescent="0.45">
      <c r="A2376" t="s">
        <v>4053</v>
      </c>
      <c r="B2376">
        <v>15000000</v>
      </c>
      <c r="C2376">
        <v>17439163</v>
      </c>
      <c r="D2376">
        <f>Table2[[#This Row],[gross]]-Table2[[#This Row],[budget]]</f>
        <v>2439163</v>
      </c>
    </row>
    <row r="2377" spans="1:4" x14ac:dyDescent="0.45">
      <c r="A2377" t="s">
        <v>4055</v>
      </c>
      <c r="B2377">
        <v>15000000</v>
      </c>
      <c r="C2377">
        <v>9396487</v>
      </c>
      <c r="D2377">
        <f>Table2[[#This Row],[gross]]-Table2[[#This Row],[budget]]</f>
        <v>-5603513</v>
      </c>
    </row>
    <row r="2378" spans="1:4" x14ac:dyDescent="0.45">
      <c r="A2378" t="s">
        <v>4056</v>
      </c>
      <c r="B2378">
        <v>15000000</v>
      </c>
      <c r="C2378">
        <v>9059588</v>
      </c>
      <c r="D2378">
        <f>Table2[[#This Row],[gross]]-Table2[[#This Row],[budget]]</f>
        <v>-5940412</v>
      </c>
    </row>
    <row r="2379" spans="1:4" x14ac:dyDescent="0.45">
      <c r="A2379" t="s">
        <v>4058</v>
      </c>
      <c r="B2379">
        <v>16000000</v>
      </c>
      <c r="C2379">
        <v>9172810</v>
      </c>
      <c r="D2379">
        <f>Table2[[#This Row],[gross]]-Table2[[#This Row],[budget]]</f>
        <v>-6827190</v>
      </c>
    </row>
    <row r="2380" spans="1:4" x14ac:dyDescent="0.45">
      <c r="A2380" t="s">
        <v>4060</v>
      </c>
      <c r="B2380">
        <v>15000000</v>
      </c>
      <c r="C2380">
        <v>8735529</v>
      </c>
      <c r="D2380">
        <f>Table2[[#This Row],[gross]]-Table2[[#This Row],[budget]]</f>
        <v>-6264471</v>
      </c>
    </row>
    <row r="2381" spans="1:4" x14ac:dyDescent="0.45">
      <c r="A2381" t="s">
        <v>4062</v>
      </c>
      <c r="B2381">
        <v>20000000</v>
      </c>
      <c r="C2381">
        <v>8586376</v>
      </c>
      <c r="D2381">
        <f>Table2[[#This Row],[gross]]-Table2[[#This Row],[budget]]</f>
        <v>-11413624</v>
      </c>
    </row>
    <row r="2382" spans="1:4" x14ac:dyDescent="0.45">
      <c r="A2382" t="s">
        <v>4063</v>
      </c>
      <c r="B2382">
        <v>15000000</v>
      </c>
      <c r="C2382">
        <v>8378141</v>
      </c>
      <c r="D2382">
        <f>Table2[[#This Row],[gross]]-Table2[[#This Row],[budget]]</f>
        <v>-6621859</v>
      </c>
    </row>
    <row r="2383" spans="1:4" x14ac:dyDescent="0.45">
      <c r="A2383" t="s">
        <v>4065</v>
      </c>
      <c r="B2383">
        <v>15000000</v>
      </c>
      <c r="C2383">
        <v>8080116</v>
      </c>
      <c r="D2383">
        <f>Table2[[#This Row],[gross]]-Table2[[#This Row],[budget]]</f>
        <v>-6919884</v>
      </c>
    </row>
    <row r="2384" spans="1:4" x14ac:dyDescent="0.45">
      <c r="A2384" t="s">
        <v>4067</v>
      </c>
      <c r="B2384">
        <v>15000000</v>
      </c>
      <c r="C2384">
        <v>7757130</v>
      </c>
      <c r="D2384">
        <f>Table2[[#This Row],[gross]]-Table2[[#This Row],[budget]]</f>
        <v>-7242870</v>
      </c>
    </row>
    <row r="2385" spans="1:4" x14ac:dyDescent="0.45">
      <c r="A2385" t="s">
        <v>4069</v>
      </c>
      <c r="B2385">
        <v>15000000</v>
      </c>
      <c r="C2385">
        <v>9123834</v>
      </c>
      <c r="D2385">
        <f>Table2[[#This Row],[gross]]-Table2[[#This Row],[budget]]</f>
        <v>-5876166</v>
      </c>
    </row>
    <row r="2386" spans="1:4" x14ac:dyDescent="0.45">
      <c r="A2386" t="s">
        <v>4071</v>
      </c>
      <c r="B2386">
        <v>15000000</v>
      </c>
      <c r="C2386">
        <v>6409206</v>
      </c>
      <c r="D2386">
        <f>Table2[[#This Row],[gross]]-Table2[[#This Row],[budget]]</f>
        <v>-8590794</v>
      </c>
    </row>
    <row r="2387" spans="1:4" x14ac:dyDescent="0.45">
      <c r="A2387" t="s">
        <v>4073</v>
      </c>
      <c r="B2387">
        <v>15000000</v>
      </c>
      <c r="C2387">
        <v>6373693</v>
      </c>
      <c r="D2387">
        <f>Table2[[#This Row],[gross]]-Table2[[#This Row],[budget]]</f>
        <v>-8626307</v>
      </c>
    </row>
    <row r="2388" spans="1:4" x14ac:dyDescent="0.45">
      <c r="A2388" t="s">
        <v>4074</v>
      </c>
      <c r="B2388">
        <v>15000000</v>
      </c>
      <c r="C2388">
        <v>7556708</v>
      </c>
      <c r="D2388">
        <f>Table2[[#This Row],[gross]]-Table2[[#This Row],[budget]]</f>
        <v>-7443292</v>
      </c>
    </row>
    <row r="2389" spans="1:4" x14ac:dyDescent="0.45">
      <c r="A2389" t="s">
        <v>4075</v>
      </c>
      <c r="B2389">
        <v>15000000</v>
      </c>
      <c r="C2389">
        <v>5306447</v>
      </c>
      <c r="D2389">
        <f>Table2[[#This Row],[gross]]-Table2[[#This Row],[budget]]</f>
        <v>-9693553</v>
      </c>
    </row>
    <row r="2390" spans="1:4" x14ac:dyDescent="0.45">
      <c r="A2390" t="s">
        <v>4077</v>
      </c>
      <c r="B2390">
        <v>15000000</v>
      </c>
      <c r="C2390">
        <v>5217498</v>
      </c>
      <c r="D2390">
        <f>Table2[[#This Row],[gross]]-Table2[[#This Row],[budget]]</f>
        <v>-9782502</v>
      </c>
    </row>
    <row r="2391" spans="1:4" x14ac:dyDescent="0.45">
      <c r="A2391" t="s">
        <v>4079</v>
      </c>
      <c r="B2391">
        <v>15000000</v>
      </c>
      <c r="C2391">
        <v>5023275</v>
      </c>
      <c r="D2391">
        <f>Table2[[#This Row],[gross]]-Table2[[#This Row],[budget]]</f>
        <v>-9976725</v>
      </c>
    </row>
    <row r="2392" spans="1:4" x14ac:dyDescent="0.45">
      <c r="A2392" t="s">
        <v>4081</v>
      </c>
      <c r="B2392">
        <v>15000000</v>
      </c>
      <c r="C2392">
        <v>4956401</v>
      </c>
      <c r="D2392">
        <f>Table2[[#This Row],[gross]]-Table2[[#This Row],[budget]]</f>
        <v>-10043599</v>
      </c>
    </row>
    <row r="2393" spans="1:4" x14ac:dyDescent="0.45">
      <c r="A2393" t="s">
        <v>4082</v>
      </c>
      <c r="B2393">
        <v>15000000</v>
      </c>
      <c r="C2393">
        <v>4235837</v>
      </c>
      <c r="D2393">
        <f>Table2[[#This Row],[gross]]-Table2[[#This Row],[budget]]</f>
        <v>-10764163</v>
      </c>
    </row>
    <row r="2394" spans="1:4" x14ac:dyDescent="0.45">
      <c r="A2394" t="s">
        <v>4084</v>
      </c>
      <c r="B2394">
        <v>20000000</v>
      </c>
      <c r="C2394">
        <v>4002955</v>
      </c>
      <c r="D2394">
        <f>Table2[[#This Row],[gross]]-Table2[[#This Row],[budget]]</f>
        <v>-15997045</v>
      </c>
    </row>
    <row r="2395" spans="1:4" x14ac:dyDescent="0.45">
      <c r="A2395" t="s">
        <v>4085</v>
      </c>
      <c r="B2395">
        <v>15000000</v>
      </c>
      <c r="C2395">
        <v>7219578</v>
      </c>
      <c r="D2395">
        <f>Table2[[#This Row],[gross]]-Table2[[#This Row],[budget]]</f>
        <v>-7780422</v>
      </c>
    </row>
    <row r="2396" spans="1:4" x14ac:dyDescent="0.45">
      <c r="A2396" t="s">
        <v>4086</v>
      </c>
      <c r="B2396">
        <v>22000000</v>
      </c>
      <c r="C2396">
        <v>3247816</v>
      </c>
      <c r="D2396">
        <f>Table2[[#This Row],[gross]]-Table2[[#This Row],[budget]]</f>
        <v>-18752184</v>
      </c>
    </row>
    <row r="2397" spans="1:4" x14ac:dyDescent="0.45">
      <c r="A2397" t="s">
        <v>4088</v>
      </c>
      <c r="B2397">
        <v>15000000</v>
      </c>
      <c r="C2397">
        <v>2412045</v>
      </c>
      <c r="D2397">
        <f>Table2[[#This Row],[gross]]-Table2[[#This Row],[budget]]</f>
        <v>-12587955</v>
      </c>
    </row>
    <row r="2398" spans="1:4" x14ac:dyDescent="0.45">
      <c r="A2398" t="s">
        <v>4090</v>
      </c>
      <c r="B2398">
        <v>15000000</v>
      </c>
      <c r="C2398">
        <v>2203641</v>
      </c>
      <c r="D2398">
        <f>Table2[[#This Row],[gross]]-Table2[[#This Row],[budget]]</f>
        <v>-12796359</v>
      </c>
    </row>
    <row r="2399" spans="1:4" x14ac:dyDescent="0.45">
      <c r="A2399" t="s">
        <v>4092</v>
      </c>
      <c r="B2399">
        <v>15000000</v>
      </c>
      <c r="C2399">
        <v>1953732</v>
      </c>
      <c r="D2399">
        <f>Table2[[#This Row],[gross]]-Table2[[#This Row],[budget]]</f>
        <v>-13046268</v>
      </c>
    </row>
    <row r="2400" spans="1:4" x14ac:dyDescent="0.45">
      <c r="A2400" t="s">
        <v>4094</v>
      </c>
      <c r="B2400">
        <v>15000000</v>
      </c>
      <c r="C2400">
        <v>1954202</v>
      </c>
      <c r="D2400">
        <f>Table2[[#This Row],[gross]]-Table2[[#This Row],[budget]]</f>
        <v>-13045798</v>
      </c>
    </row>
    <row r="2401" spans="1:4" x14ac:dyDescent="0.45">
      <c r="A2401" t="s">
        <v>4095</v>
      </c>
      <c r="B2401">
        <v>15000000</v>
      </c>
      <c r="C2401">
        <v>1294640</v>
      </c>
      <c r="D2401">
        <f>Table2[[#This Row],[gross]]-Table2[[#This Row],[budget]]</f>
        <v>-13705360</v>
      </c>
    </row>
    <row r="2402" spans="1:4" x14ac:dyDescent="0.45">
      <c r="A2402" t="s">
        <v>4097</v>
      </c>
      <c r="B2402">
        <v>6000000</v>
      </c>
      <c r="C2402">
        <v>26435</v>
      </c>
      <c r="D2402">
        <f>Table2[[#This Row],[gross]]-Table2[[#This Row],[budget]]</f>
        <v>-5973565</v>
      </c>
    </row>
    <row r="2403" spans="1:4" x14ac:dyDescent="0.45">
      <c r="A2403" t="s">
        <v>4098</v>
      </c>
      <c r="B2403">
        <v>12000000</v>
      </c>
      <c r="C2403">
        <v>1197786</v>
      </c>
      <c r="D2403">
        <f>Table2[[#This Row],[gross]]-Table2[[#This Row],[budget]]</f>
        <v>-10802214</v>
      </c>
    </row>
    <row r="2404" spans="1:4" x14ac:dyDescent="0.45">
      <c r="A2404" t="s">
        <v>4099</v>
      </c>
      <c r="B2404">
        <v>7000000</v>
      </c>
      <c r="C2404">
        <v>529766</v>
      </c>
      <c r="D2404">
        <f>Table2[[#This Row],[gross]]-Table2[[#This Row],[budget]]</f>
        <v>-6470234</v>
      </c>
    </row>
    <row r="2405" spans="1:4" x14ac:dyDescent="0.45">
      <c r="A2405" t="s">
        <v>4101</v>
      </c>
      <c r="B2405">
        <v>15000000</v>
      </c>
      <c r="C2405">
        <v>613556</v>
      </c>
      <c r="D2405">
        <f>Table2[[#This Row],[gross]]-Table2[[#This Row],[budget]]</f>
        <v>-14386444</v>
      </c>
    </row>
    <row r="2406" spans="1:4" x14ac:dyDescent="0.45">
      <c r="A2406" t="s">
        <v>4103</v>
      </c>
      <c r="B2406">
        <v>15000000</v>
      </c>
      <c r="C2406">
        <v>353743</v>
      </c>
      <c r="D2406">
        <f>Table2[[#This Row],[gross]]-Table2[[#This Row],[budget]]</f>
        <v>-14646257</v>
      </c>
    </row>
    <row r="2407" spans="1:4" x14ac:dyDescent="0.45">
      <c r="A2407" t="s">
        <v>4105</v>
      </c>
      <c r="B2407">
        <v>300000000</v>
      </c>
      <c r="C2407">
        <v>102055</v>
      </c>
      <c r="D2407">
        <f>Table2[[#This Row],[gross]]-Table2[[#This Row],[budget]]</f>
        <v>-299897945</v>
      </c>
    </row>
    <row r="2408" spans="1:4" x14ac:dyDescent="0.45">
      <c r="A2408" t="s">
        <v>4108</v>
      </c>
      <c r="B2408">
        <v>15000000</v>
      </c>
      <c r="C2408">
        <v>73548</v>
      </c>
      <c r="D2408">
        <f>Table2[[#This Row],[gross]]-Table2[[#This Row],[budget]]</f>
        <v>-14926452</v>
      </c>
    </row>
    <row r="2409" spans="1:4" x14ac:dyDescent="0.45">
      <c r="A2409" t="s">
        <v>4110</v>
      </c>
      <c r="B2409">
        <v>15000000</v>
      </c>
      <c r="C2409">
        <v>28870</v>
      </c>
      <c r="D2409">
        <f>Table2[[#This Row],[gross]]-Table2[[#This Row],[budget]]</f>
        <v>-14971130</v>
      </c>
    </row>
    <row r="2410" spans="1:4" x14ac:dyDescent="0.45">
      <c r="A2410" t="s">
        <v>4113</v>
      </c>
      <c r="B2410">
        <v>25000000</v>
      </c>
      <c r="C2410">
        <v>22723</v>
      </c>
      <c r="D2410">
        <f>Table2[[#This Row],[gross]]-Table2[[#This Row],[budget]]</f>
        <v>-24977277</v>
      </c>
    </row>
    <row r="2411" spans="1:4" x14ac:dyDescent="0.45">
      <c r="A2411" t="s">
        <v>4116</v>
      </c>
      <c r="B2411">
        <v>15000000</v>
      </c>
      <c r="C2411">
        <v>20380</v>
      </c>
      <c r="D2411">
        <f>Table2[[#This Row],[gross]]-Table2[[#This Row],[budget]]</f>
        <v>-14979620</v>
      </c>
    </row>
    <row r="2412" spans="1:4" x14ac:dyDescent="0.45">
      <c r="A2412" t="s">
        <v>4117</v>
      </c>
      <c r="B2412">
        <v>14600000</v>
      </c>
      <c r="C2412">
        <v>70906973</v>
      </c>
      <c r="D2412">
        <f>Table2[[#This Row],[gross]]-Table2[[#This Row],[budget]]</f>
        <v>56306973</v>
      </c>
    </row>
    <row r="2413" spans="1:4" x14ac:dyDescent="0.45">
      <c r="A2413" t="s">
        <v>4119</v>
      </c>
      <c r="B2413">
        <v>14800000</v>
      </c>
      <c r="C2413">
        <v>66009973</v>
      </c>
      <c r="D2413">
        <f>Table2[[#This Row],[gross]]-Table2[[#This Row],[budget]]</f>
        <v>51209973</v>
      </c>
    </row>
    <row r="2414" spans="1:4" x14ac:dyDescent="0.45">
      <c r="A2414" t="s">
        <v>4120</v>
      </c>
      <c r="B2414">
        <v>14500000</v>
      </c>
      <c r="C2414">
        <v>46338728</v>
      </c>
      <c r="D2414">
        <f>Table2[[#This Row],[gross]]-Table2[[#This Row],[budget]]</f>
        <v>31838728</v>
      </c>
    </row>
    <row r="2415" spans="1:4" x14ac:dyDescent="0.45">
      <c r="A2415" t="s">
        <v>4122</v>
      </c>
      <c r="B2415">
        <v>10000000</v>
      </c>
      <c r="C2415">
        <v>7691700</v>
      </c>
      <c r="D2415">
        <f>Table2[[#This Row],[gross]]-Table2[[#This Row],[budget]]</f>
        <v>-2308300</v>
      </c>
    </row>
    <row r="2416" spans="1:4" x14ac:dyDescent="0.45">
      <c r="A2416" t="s">
        <v>4123</v>
      </c>
      <c r="B2416">
        <v>14400000</v>
      </c>
      <c r="C2416">
        <v>101157447</v>
      </c>
      <c r="D2416">
        <f>Table2[[#This Row],[gross]]-Table2[[#This Row],[budget]]</f>
        <v>86757447</v>
      </c>
    </row>
    <row r="2417" spans="1:4" x14ac:dyDescent="0.45">
      <c r="A2417" t="s">
        <v>4125</v>
      </c>
      <c r="B2417">
        <v>14200000</v>
      </c>
      <c r="C2417">
        <v>74205</v>
      </c>
      <c r="D2417">
        <f>Table2[[#This Row],[gross]]-Table2[[#This Row],[budget]]</f>
        <v>-14125795</v>
      </c>
    </row>
    <row r="2418" spans="1:4" x14ac:dyDescent="0.45">
      <c r="A2418" t="s">
        <v>4126</v>
      </c>
      <c r="B2418">
        <v>15000000</v>
      </c>
      <c r="C2418">
        <v>141319195</v>
      </c>
      <c r="D2418">
        <f>Table2[[#This Row],[gross]]-Table2[[#This Row],[budget]]</f>
        <v>126319195</v>
      </c>
    </row>
    <row r="2419" spans="1:4" x14ac:dyDescent="0.45">
      <c r="A2419" t="s">
        <v>4127</v>
      </c>
      <c r="B2419">
        <v>14000000</v>
      </c>
      <c r="C2419">
        <v>156645693</v>
      </c>
      <c r="D2419">
        <f>Table2[[#This Row],[gross]]-Table2[[#This Row],[budget]]</f>
        <v>142645693</v>
      </c>
    </row>
    <row r="2420" spans="1:4" x14ac:dyDescent="0.45">
      <c r="A2420" t="s">
        <v>4128</v>
      </c>
      <c r="B2420">
        <v>14000000</v>
      </c>
      <c r="C2420">
        <v>178406268</v>
      </c>
      <c r="D2420">
        <f>Table2[[#This Row],[gross]]-Table2[[#This Row],[budget]]</f>
        <v>164406268</v>
      </c>
    </row>
    <row r="2421" spans="1:4" x14ac:dyDescent="0.45">
      <c r="A2421" t="s">
        <v>4130</v>
      </c>
      <c r="B2421">
        <v>15800000</v>
      </c>
      <c r="C2421">
        <v>109306210</v>
      </c>
      <c r="D2421">
        <f>Table2[[#This Row],[gross]]-Table2[[#This Row],[budget]]</f>
        <v>93506210</v>
      </c>
    </row>
    <row r="2422" spans="1:4" x14ac:dyDescent="0.45">
      <c r="A2422" t="s">
        <v>4131</v>
      </c>
      <c r="B2422">
        <v>14000000</v>
      </c>
      <c r="C2422">
        <v>70001698</v>
      </c>
      <c r="D2422">
        <f>Table2[[#This Row],[gross]]-Table2[[#This Row],[budget]]</f>
        <v>56001698</v>
      </c>
    </row>
    <row r="2423" spans="1:4" x14ac:dyDescent="0.45">
      <c r="A2423" t="s">
        <v>4132</v>
      </c>
      <c r="B2423">
        <v>15000000</v>
      </c>
      <c r="C2423">
        <v>68856263</v>
      </c>
      <c r="D2423">
        <f>Table2[[#This Row],[gross]]-Table2[[#This Row],[budget]]</f>
        <v>53856263</v>
      </c>
    </row>
    <row r="2424" spans="1:4" x14ac:dyDescent="0.45">
      <c r="A2424" t="s">
        <v>4133</v>
      </c>
      <c r="B2424">
        <v>15000000</v>
      </c>
      <c r="C2424">
        <v>51527787</v>
      </c>
      <c r="D2424">
        <f>Table2[[#This Row],[gross]]-Table2[[#This Row],[budget]]</f>
        <v>36527787</v>
      </c>
    </row>
    <row r="2425" spans="1:4" x14ac:dyDescent="0.45">
      <c r="A2425" t="s">
        <v>4134</v>
      </c>
      <c r="B2425">
        <v>14000000</v>
      </c>
      <c r="C2425">
        <v>61356221</v>
      </c>
      <c r="D2425">
        <f>Table2[[#This Row],[gross]]-Table2[[#This Row],[budget]]</f>
        <v>47356221</v>
      </c>
    </row>
    <row r="2426" spans="1:4" x14ac:dyDescent="0.45">
      <c r="A2426" t="s">
        <v>4135</v>
      </c>
      <c r="B2426">
        <v>14000000</v>
      </c>
      <c r="C2426">
        <v>46800000</v>
      </c>
      <c r="D2426">
        <f>Table2[[#This Row],[gross]]-Table2[[#This Row],[budget]]</f>
        <v>32800000</v>
      </c>
    </row>
    <row r="2427" spans="1:4" x14ac:dyDescent="0.45">
      <c r="A2427" t="s">
        <v>4137</v>
      </c>
      <c r="B2427">
        <v>14000000</v>
      </c>
      <c r="C2427">
        <v>38048637</v>
      </c>
      <c r="D2427">
        <f>Table2[[#This Row],[gross]]-Table2[[#This Row],[budget]]</f>
        <v>24048637</v>
      </c>
    </row>
    <row r="2428" spans="1:4" x14ac:dyDescent="0.45">
      <c r="A2428" t="s">
        <v>4139</v>
      </c>
      <c r="B2428">
        <v>14000000</v>
      </c>
      <c r="C2428">
        <v>34793160</v>
      </c>
      <c r="D2428">
        <f>Table2[[#This Row],[gross]]-Table2[[#This Row],[budget]]</f>
        <v>20793160</v>
      </c>
    </row>
    <row r="2429" spans="1:4" x14ac:dyDescent="0.45">
      <c r="A2429" t="s">
        <v>4140</v>
      </c>
      <c r="B2429">
        <v>14000000</v>
      </c>
      <c r="C2429">
        <v>30628981</v>
      </c>
      <c r="D2429">
        <f>Table2[[#This Row],[gross]]-Table2[[#This Row],[budget]]</f>
        <v>16628981</v>
      </c>
    </row>
    <row r="2430" spans="1:4" x14ac:dyDescent="0.45">
      <c r="A2430" t="s">
        <v>4141</v>
      </c>
      <c r="B2430">
        <v>13000000</v>
      </c>
      <c r="C2430">
        <v>29959436</v>
      </c>
      <c r="D2430">
        <f>Table2[[#This Row],[gross]]-Table2[[#This Row],[budget]]</f>
        <v>16959436</v>
      </c>
    </row>
    <row r="2431" spans="1:4" x14ac:dyDescent="0.45">
      <c r="A2431" t="s">
        <v>4142</v>
      </c>
      <c r="B2431">
        <v>14000000</v>
      </c>
      <c r="C2431">
        <v>25571351</v>
      </c>
      <c r="D2431">
        <f>Table2[[#This Row],[gross]]-Table2[[#This Row],[budget]]</f>
        <v>11571351</v>
      </c>
    </row>
    <row r="2432" spans="1:4" x14ac:dyDescent="0.45">
      <c r="A2432" t="s">
        <v>4143</v>
      </c>
      <c r="B2432">
        <v>14000000</v>
      </c>
      <c r="C2432">
        <v>27515786</v>
      </c>
      <c r="D2432">
        <f>Table2[[#This Row],[gross]]-Table2[[#This Row],[budget]]</f>
        <v>13515786</v>
      </c>
    </row>
    <row r="2433" spans="1:4" x14ac:dyDescent="0.45">
      <c r="A2433" t="s">
        <v>4144</v>
      </c>
      <c r="B2433">
        <v>14000000</v>
      </c>
      <c r="C2433">
        <v>25482931</v>
      </c>
      <c r="D2433">
        <f>Table2[[#This Row],[gross]]-Table2[[#This Row],[budget]]</f>
        <v>11482931</v>
      </c>
    </row>
    <row r="2434" spans="1:4" x14ac:dyDescent="0.45">
      <c r="A2434" t="s">
        <v>4145</v>
      </c>
      <c r="B2434">
        <v>20000000</v>
      </c>
      <c r="C2434">
        <v>19900000</v>
      </c>
      <c r="D2434">
        <f>Table2[[#This Row],[gross]]-Table2[[#This Row],[budget]]</f>
        <v>-100000</v>
      </c>
    </row>
    <row r="2435" spans="1:4" x14ac:dyDescent="0.45">
      <c r="A2435" t="s">
        <v>4146</v>
      </c>
      <c r="B2435">
        <v>14000000</v>
      </c>
      <c r="C2435">
        <v>16298046</v>
      </c>
      <c r="D2435">
        <f>Table2[[#This Row],[gross]]-Table2[[#This Row],[budget]]</f>
        <v>2298046</v>
      </c>
    </row>
    <row r="2436" spans="1:4" x14ac:dyDescent="0.45">
      <c r="A2436" t="s">
        <v>4147</v>
      </c>
      <c r="B2436">
        <v>14000000</v>
      </c>
      <c r="C2436">
        <v>15549702</v>
      </c>
      <c r="D2436">
        <f>Table2[[#This Row],[gross]]-Table2[[#This Row],[budget]]</f>
        <v>1549702</v>
      </c>
    </row>
    <row r="2437" spans="1:4" x14ac:dyDescent="0.45">
      <c r="A2437" t="s">
        <v>4149</v>
      </c>
      <c r="B2437">
        <v>14000000</v>
      </c>
      <c r="C2437">
        <v>15483540</v>
      </c>
      <c r="D2437">
        <f>Table2[[#This Row],[gross]]-Table2[[#This Row],[budget]]</f>
        <v>1483540</v>
      </c>
    </row>
    <row r="2438" spans="1:4" x14ac:dyDescent="0.45">
      <c r="A2438" t="s">
        <v>4151</v>
      </c>
      <c r="B2438">
        <v>14000000</v>
      </c>
      <c r="C2438">
        <v>20246959</v>
      </c>
      <c r="D2438">
        <f>Table2[[#This Row],[gross]]-Table2[[#This Row],[budget]]</f>
        <v>6246959</v>
      </c>
    </row>
    <row r="2439" spans="1:4" x14ac:dyDescent="0.45">
      <c r="A2439" t="s">
        <v>4153</v>
      </c>
      <c r="B2439">
        <v>14000000</v>
      </c>
      <c r="C2439">
        <v>15062898</v>
      </c>
      <c r="D2439">
        <f>Table2[[#This Row],[gross]]-Table2[[#This Row],[budget]]</f>
        <v>1062898</v>
      </c>
    </row>
    <row r="2440" spans="1:4" x14ac:dyDescent="0.45">
      <c r="A2440" t="s">
        <v>4155</v>
      </c>
      <c r="B2440">
        <v>12000000</v>
      </c>
      <c r="C2440">
        <v>14348123</v>
      </c>
      <c r="D2440">
        <f>Table2[[#This Row],[gross]]-Table2[[#This Row],[budget]]</f>
        <v>2348123</v>
      </c>
    </row>
    <row r="2441" spans="1:4" x14ac:dyDescent="0.45">
      <c r="A2441" t="s">
        <v>4157</v>
      </c>
      <c r="B2441">
        <v>8500000</v>
      </c>
      <c r="C2441">
        <v>15171475</v>
      </c>
      <c r="D2441">
        <f>Table2[[#This Row],[gross]]-Table2[[#This Row],[budget]]</f>
        <v>6671475</v>
      </c>
    </row>
    <row r="2442" spans="1:4" x14ac:dyDescent="0.45">
      <c r="A2442" t="s">
        <v>4158</v>
      </c>
      <c r="B2442">
        <v>14000000</v>
      </c>
      <c r="C2442">
        <v>13640000</v>
      </c>
      <c r="D2442">
        <f>Table2[[#This Row],[gross]]-Table2[[#This Row],[budget]]</f>
        <v>-360000</v>
      </c>
    </row>
    <row r="2443" spans="1:4" x14ac:dyDescent="0.45">
      <c r="A2443" t="s">
        <v>4160</v>
      </c>
      <c r="B2443">
        <v>11000000</v>
      </c>
      <c r="C2443">
        <v>12610731</v>
      </c>
      <c r="D2443">
        <f>Table2[[#This Row],[gross]]-Table2[[#This Row],[budget]]</f>
        <v>1610731</v>
      </c>
    </row>
    <row r="2444" spans="1:4" x14ac:dyDescent="0.45">
      <c r="A2444" t="s">
        <v>4162</v>
      </c>
      <c r="B2444">
        <v>14000000</v>
      </c>
      <c r="C2444">
        <v>11204499</v>
      </c>
      <c r="D2444">
        <f>Table2[[#This Row],[gross]]-Table2[[#This Row],[budget]]</f>
        <v>-2795501</v>
      </c>
    </row>
    <row r="2445" spans="1:4" x14ac:dyDescent="0.45">
      <c r="A2445" t="s">
        <v>4164</v>
      </c>
      <c r="B2445">
        <v>14000000</v>
      </c>
      <c r="C2445">
        <v>10397365</v>
      </c>
      <c r="D2445">
        <f>Table2[[#This Row],[gross]]-Table2[[#This Row],[budget]]</f>
        <v>-3602635</v>
      </c>
    </row>
    <row r="2446" spans="1:4" x14ac:dyDescent="0.45">
      <c r="A2446" t="s">
        <v>4166</v>
      </c>
      <c r="B2446">
        <v>14000000</v>
      </c>
      <c r="C2446">
        <v>9402410</v>
      </c>
      <c r="D2446">
        <f>Table2[[#This Row],[gross]]-Table2[[#This Row],[budget]]</f>
        <v>-4597590</v>
      </c>
    </row>
    <row r="2447" spans="1:4" x14ac:dyDescent="0.45">
      <c r="A2447" t="s">
        <v>4169</v>
      </c>
      <c r="B2447">
        <v>26000000</v>
      </c>
      <c r="C2447">
        <v>5459824</v>
      </c>
      <c r="D2447">
        <f>Table2[[#This Row],[gross]]-Table2[[#This Row],[budget]]</f>
        <v>-20540176</v>
      </c>
    </row>
    <row r="2448" spans="1:4" x14ac:dyDescent="0.45">
      <c r="A2448" t="s">
        <v>4171</v>
      </c>
      <c r="B2448">
        <v>24000000</v>
      </c>
      <c r="C2448">
        <v>5108820</v>
      </c>
      <c r="D2448">
        <f>Table2[[#This Row],[gross]]-Table2[[#This Row],[budget]]</f>
        <v>-18891180</v>
      </c>
    </row>
    <row r="2449" spans="1:4" x14ac:dyDescent="0.45">
      <c r="A2449" t="s">
        <v>4172</v>
      </c>
      <c r="B2449">
        <v>14000000</v>
      </c>
      <c r="C2449">
        <v>4741987</v>
      </c>
      <c r="D2449">
        <f>Table2[[#This Row],[gross]]-Table2[[#This Row],[budget]]</f>
        <v>-9258013</v>
      </c>
    </row>
    <row r="2450" spans="1:4" x14ac:dyDescent="0.45">
      <c r="A2450" t="s">
        <v>4173</v>
      </c>
      <c r="B2450">
        <v>14000000</v>
      </c>
      <c r="C2450">
        <v>4291965</v>
      </c>
      <c r="D2450">
        <f>Table2[[#This Row],[gross]]-Table2[[#This Row],[budget]]</f>
        <v>-9708035</v>
      </c>
    </row>
    <row r="2451" spans="1:4" x14ac:dyDescent="0.45">
      <c r="A2451" t="s">
        <v>4174</v>
      </c>
      <c r="B2451">
        <v>14000000</v>
      </c>
      <c r="C2451">
        <v>2474000</v>
      </c>
      <c r="D2451">
        <f>Table2[[#This Row],[gross]]-Table2[[#This Row],[budget]]</f>
        <v>-11526000</v>
      </c>
    </row>
    <row r="2452" spans="1:4" x14ac:dyDescent="0.45">
      <c r="A2452" t="s">
        <v>4176</v>
      </c>
      <c r="B2452">
        <v>14000000</v>
      </c>
      <c r="C2452">
        <v>1000000</v>
      </c>
      <c r="D2452">
        <f>Table2[[#This Row],[gross]]-Table2[[#This Row],[budget]]</f>
        <v>-13000000</v>
      </c>
    </row>
    <row r="2453" spans="1:4" x14ac:dyDescent="0.45">
      <c r="A2453" t="s">
        <v>4177</v>
      </c>
      <c r="B2453">
        <v>8200000</v>
      </c>
      <c r="C2453">
        <v>3958500</v>
      </c>
      <c r="D2453">
        <f>Table2[[#This Row],[gross]]-Table2[[#This Row],[budget]]</f>
        <v>-4241500</v>
      </c>
    </row>
    <row r="2454" spans="1:4" x14ac:dyDescent="0.45">
      <c r="A2454" t="s">
        <v>4179</v>
      </c>
      <c r="B2454">
        <v>103000000</v>
      </c>
      <c r="C2454">
        <v>274299</v>
      </c>
      <c r="D2454">
        <f>Table2[[#This Row],[gross]]-Table2[[#This Row],[budget]]</f>
        <v>-102725701</v>
      </c>
    </row>
    <row r="2455" spans="1:4" x14ac:dyDescent="0.45">
      <c r="A2455" t="s">
        <v>4180</v>
      </c>
      <c r="B2455">
        <v>15000000</v>
      </c>
      <c r="C2455">
        <v>183088</v>
      </c>
      <c r="D2455">
        <f>Table2[[#This Row],[gross]]-Table2[[#This Row],[budget]]</f>
        <v>-14816912</v>
      </c>
    </row>
    <row r="2456" spans="1:4" x14ac:dyDescent="0.45">
      <c r="A2456" t="s">
        <v>4182</v>
      </c>
      <c r="B2456">
        <v>14000000</v>
      </c>
      <c r="C2456">
        <v>46495</v>
      </c>
      <c r="D2456">
        <f>Table2[[#This Row],[gross]]-Table2[[#This Row],[budget]]</f>
        <v>-13953505</v>
      </c>
    </row>
    <row r="2457" spans="1:4" x14ac:dyDescent="0.45">
      <c r="A2457" t="s">
        <v>4183</v>
      </c>
      <c r="B2457">
        <v>14000000</v>
      </c>
      <c r="C2457">
        <v>1752214</v>
      </c>
      <c r="D2457">
        <f>Table2[[#This Row],[gross]]-Table2[[#This Row],[budget]]</f>
        <v>-12247786</v>
      </c>
    </row>
    <row r="2458" spans="1:4" x14ac:dyDescent="0.45">
      <c r="A2458" t="s">
        <v>4184</v>
      </c>
      <c r="B2458">
        <v>14000000</v>
      </c>
      <c r="C2458">
        <v>83025853</v>
      </c>
      <c r="D2458">
        <f>Table2[[#This Row],[gross]]-Table2[[#This Row],[budget]]</f>
        <v>69025853</v>
      </c>
    </row>
    <row r="2459" spans="1:4" x14ac:dyDescent="0.45">
      <c r="A2459" t="s">
        <v>4185</v>
      </c>
      <c r="B2459">
        <v>12000000</v>
      </c>
      <c r="C2459">
        <v>56631572</v>
      </c>
      <c r="D2459">
        <f>Table2[[#This Row],[gross]]-Table2[[#This Row],[budget]]</f>
        <v>44631572</v>
      </c>
    </row>
    <row r="2460" spans="1:4" x14ac:dyDescent="0.45">
      <c r="A2460" t="s">
        <v>4186</v>
      </c>
      <c r="B2460">
        <v>13500000</v>
      </c>
      <c r="C2460">
        <v>15854988</v>
      </c>
      <c r="D2460">
        <f>Table2[[#This Row],[gross]]-Table2[[#This Row],[budget]]</f>
        <v>2354988</v>
      </c>
    </row>
    <row r="2461" spans="1:4" x14ac:dyDescent="0.45">
      <c r="A2461" t="s">
        <v>4187</v>
      </c>
      <c r="B2461">
        <v>14000000</v>
      </c>
      <c r="C2461">
        <v>12282677</v>
      </c>
      <c r="D2461">
        <f>Table2[[#This Row],[gross]]-Table2[[#This Row],[budget]]</f>
        <v>-1717323</v>
      </c>
    </row>
    <row r="2462" spans="1:4" x14ac:dyDescent="0.45">
      <c r="A2462" t="s">
        <v>4188</v>
      </c>
      <c r="B2462">
        <v>13500000</v>
      </c>
      <c r="C2462">
        <v>7060876</v>
      </c>
      <c r="D2462">
        <f>Table2[[#This Row],[gross]]-Table2[[#This Row],[budget]]</f>
        <v>-6439124</v>
      </c>
    </row>
    <row r="2463" spans="1:4" x14ac:dyDescent="0.45">
      <c r="A2463" t="s">
        <v>4189</v>
      </c>
      <c r="B2463">
        <v>15000000</v>
      </c>
      <c r="C2463">
        <v>14989761</v>
      </c>
      <c r="D2463">
        <f>Table2[[#This Row],[gross]]-Table2[[#This Row],[budget]]</f>
        <v>-10239</v>
      </c>
    </row>
    <row r="2464" spans="1:4" x14ac:dyDescent="0.45">
      <c r="A2464" t="s">
        <v>4190</v>
      </c>
      <c r="B2464">
        <v>13500000</v>
      </c>
      <c r="C2464">
        <v>5501940</v>
      </c>
      <c r="D2464">
        <f>Table2[[#This Row],[gross]]-Table2[[#This Row],[budget]]</f>
        <v>-7998060</v>
      </c>
    </row>
    <row r="2465" spans="1:4" x14ac:dyDescent="0.45">
      <c r="A2465" t="s">
        <v>4191</v>
      </c>
      <c r="B2465">
        <v>10000000</v>
      </c>
      <c r="C2465">
        <v>2086345</v>
      </c>
      <c r="D2465">
        <f>Table2[[#This Row],[gross]]-Table2[[#This Row],[budget]]</f>
        <v>-7913655</v>
      </c>
    </row>
    <row r="2466" spans="1:4" x14ac:dyDescent="0.45">
      <c r="A2466" t="s">
        <v>4193</v>
      </c>
      <c r="B2466">
        <v>13000000</v>
      </c>
      <c r="C2466">
        <v>123922370</v>
      </c>
      <c r="D2466">
        <f>Table2[[#This Row],[gross]]-Table2[[#This Row],[budget]]</f>
        <v>110922370</v>
      </c>
    </row>
    <row r="2467" spans="1:4" x14ac:dyDescent="0.45">
      <c r="A2467" t="s">
        <v>4194</v>
      </c>
      <c r="B2467">
        <v>13000000</v>
      </c>
      <c r="C2467">
        <v>106952327</v>
      </c>
      <c r="D2467">
        <f>Table2[[#This Row],[gross]]-Table2[[#This Row],[budget]]</f>
        <v>93952327</v>
      </c>
    </row>
    <row r="2468" spans="1:4" x14ac:dyDescent="0.45">
      <c r="A2468" t="s">
        <v>4195</v>
      </c>
      <c r="B2468">
        <v>13000000</v>
      </c>
      <c r="C2468">
        <v>57300000</v>
      </c>
      <c r="D2468">
        <f>Table2[[#This Row],[gross]]-Table2[[#This Row],[budget]]</f>
        <v>44300000</v>
      </c>
    </row>
    <row r="2469" spans="1:4" x14ac:dyDescent="0.45">
      <c r="A2469" t="s">
        <v>4196</v>
      </c>
      <c r="B2469">
        <v>13000000</v>
      </c>
      <c r="C2469">
        <v>91038276</v>
      </c>
      <c r="D2469">
        <f>Table2[[#This Row],[gross]]-Table2[[#This Row],[budget]]</f>
        <v>78038276</v>
      </c>
    </row>
    <row r="2470" spans="1:4" x14ac:dyDescent="0.45">
      <c r="A2470" t="s">
        <v>4197</v>
      </c>
      <c r="B2470">
        <v>7000000</v>
      </c>
      <c r="C2470">
        <v>49369900</v>
      </c>
      <c r="D2470">
        <f>Table2[[#This Row],[gross]]-Table2[[#This Row],[budget]]</f>
        <v>42369900</v>
      </c>
    </row>
    <row r="2471" spans="1:4" x14ac:dyDescent="0.45">
      <c r="A2471" t="s">
        <v>4198</v>
      </c>
      <c r="B2471">
        <v>13000000</v>
      </c>
      <c r="C2471">
        <v>61693523</v>
      </c>
      <c r="D2471">
        <f>Table2[[#This Row],[gross]]-Table2[[#This Row],[budget]]</f>
        <v>48693523</v>
      </c>
    </row>
    <row r="2472" spans="1:4" x14ac:dyDescent="0.45">
      <c r="A2472" t="s">
        <v>4200</v>
      </c>
      <c r="B2472">
        <v>13000000</v>
      </c>
      <c r="C2472">
        <v>46729374</v>
      </c>
      <c r="D2472">
        <f>Table2[[#This Row],[gross]]-Table2[[#This Row],[budget]]</f>
        <v>33729374</v>
      </c>
    </row>
    <row r="2473" spans="1:4" x14ac:dyDescent="0.45">
      <c r="A2473" t="s">
        <v>4202</v>
      </c>
      <c r="B2473">
        <v>13000000</v>
      </c>
      <c r="C2473">
        <v>44726644</v>
      </c>
      <c r="D2473">
        <f>Table2[[#This Row],[gross]]-Table2[[#This Row],[budget]]</f>
        <v>31726644</v>
      </c>
    </row>
    <row r="2474" spans="1:4" x14ac:dyDescent="0.45">
      <c r="A2474" t="s">
        <v>4204</v>
      </c>
      <c r="B2474">
        <v>13000000</v>
      </c>
      <c r="C2474">
        <v>44134898</v>
      </c>
      <c r="D2474">
        <f>Table2[[#This Row],[gross]]-Table2[[#This Row],[budget]]</f>
        <v>31134898</v>
      </c>
    </row>
    <row r="2475" spans="1:4" x14ac:dyDescent="0.45">
      <c r="A2475" t="s">
        <v>4205</v>
      </c>
      <c r="B2475">
        <v>12500000</v>
      </c>
      <c r="C2475">
        <v>48637684</v>
      </c>
      <c r="D2475">
        <f>Table2[[#This Row],[gross]]-Table2[[#This Row],[budget]]</f>
        <v>36137684</v>
      </c>
    </row>
    <row r="2476" spans="1:4" x14ac:dyDescent="0.45">
      <c r="A2476" t="s">
        <v>4206</v>
      </c>
      <c r="B2476">
        <v>16000000</v>
      </c>
      <c r="C2476">
        <v>38176108</v>
      </c>
      <c r="D2476">
        <f>Table2[[#This Row],[gross]]-Table2[[#This Row],[budget]]</f>
        <v>22176108</v>
      </c>
    </row>
    <row r="2477" spans="1:4" x14ac:dyDescent="0.45">
      <c r="A2477" t="s">
        <v>4208</v>
      </c>
      <c r="B2477">
        <v>13000000</v>
      </c>
      <c r="C2477">
        <v>28972187</v>
      </c>
      <c r="D2477">
        <f>Table2[[#This Row],[gross]]-Table2[[#This Row],[budget]]</f>
        <v>15972187</v>
      </c>
    </row>
    <row r="2478" spans="1:4" x14ac:dyDescent="0.45">
      <c r="A2478" t="s">
        <v>4210</v>
      </c>
      <c r="B2478">
        <v>8200000</v>
      </c>
      <c r="C2478">
        <v>27979400</v>
      </c>
      <c r="D2478">
        <f>Table2[[#This Row],[gross]]-Table2[[#This Row],[budget]]</f>
        <v>19779400</v>
      </c>
    </row>
    <row r="2479" spans="1:4" x14ac:dyDescent="0.45">
      <c r="A2479" t="s">
        <v>4211</v>
      </c>
      <c r="B2479">
        <v>17000000</v>
      </c>
      <c r="C2479">
        <v>54257433</v>
      </c>
      <c r="D2479">
        <f>Table2[[#This Row],[gross]]-Table2[[#This Row],[budget]]</f>
        <v>37257433</v>
      </c>
    </row>
    <row r="2480" spans="1:4" x14ac:dyDescent="0.45">
      <c r="A2480" t="s">
        <v>4213</v>
      </c>
      <c r="B2480">
        <v>13000000</v>
      </c>
      <c r="C2480">
        <v>23947</v>
      </c>
      <c r="D2480">
        <f>Table2[[#This Row],[gross]]-Table2[[#This Row],[budget]]</f>
        <v>-12976053</v>
      </c>
    </row>
    <row r="2481" spans="1:4" x14ac:dyDescent="0.45">
      <c r="A2481" t="s">
        <v>4214</v>
      </c>
      <c r="B2481">
        <v>13000000</v>
      </c>
      <c r="C2481">
        <v>60008303</v>
      </c>
      <c r="D2481">
        <f>Table2[[#This Row],[gross]]-Table2[[#This Row],[budget]]</f>
        <v>47008303</v>
      </c>
    </row>
    <row r="2482" spans="1:4" x14ac:dyDescent="0.45">
      <c r="A2482" t="s">
        <v>4216</v>
      </c>
      <c r="B2482">
        <v>13000000</v>
      </c>
      <c r="C2482">
        <v>49121934</v>
      </c>
      <c r="D2482">
        <f>Table2[[#This Row],[gross]]-Table2[[#This Row],[budget]]</f>
        <v>36121934</v>
      </c>
    </row>
    <row r="2483" spans="1:4" x14ac:dyDescent="0.45">
      <c r="A2483" t="s">
        <v>4218</v>
      </c>
      <c r="B2483">
        <v>13000000</v>
      </c>
      <c r="C2483">
        <v>27052167</v>
      </c>
      <c r="D2483">
        <f>Table2[[#This Row],[gross]]-Table2[[#This Row],[budget]]</f>
        <v>14052167</v>
      </c>
    </row>
    <row r="2484" spans="1:4" x14ac:dyDescent="0.45">
      <c r="A2484" t="s">
        <v>4220</v>
      </c>
      <c r="B2484">
        <v>13000000</v>
      </c>
      <c r="C2484">
        <v>26539321</v>
      </c>
      <c r="D2484">
        <f>Table2[[#This Row],[gross]]-Table2[[#This Row],[budget]]</f>
        <v>13539321</v>
      </c>
    </row>
    <row r="2485" spans="1:4" x14ac:dyDescent="0.45">
      <c r="A2485" t="s">
        <v>4222</v>
      </c>
      <c r="B2485">
        <v>13000000</v>
      </c>
      <c r="C2485">
        <v>28501605</v>
      </c>
      <c r="D2485">
        <f>Table2[[#This Row],[gross]]-Table2[[#This Row],[budget]]</f>
        <v>15501605</v>
      </c>
    </row>
    <row r="2486" spans="1:4" x14ac:dyDescent="0.45">
      <c r="A2486" t="s">
        <v>4224</v>
      </c>
      <c r="B2486">
        <v>13200000</v>
      </c>
      <c r="C2486">
        <v>52543632</v>
      </c>
      <c r="D2486">
        <f>Table2[[#This Row],[gross]]-Table2[[#This Row],[budget]]</f>
        <v>39343632</v>
      </c>
    </row>
    <row r="2487" spans="1:4" x14ac:dyDescent="0.45">
      <c r="A2487" t="s">
        <v>4225</v>
      </c>
      <c r="B2487">
        <v>18000000</v>
      </c>
      <c r="C2487">
        <v>25592632</v>
      </c>
      <c r="D2487">
        <f>Table2[[#This Row],[gross]]-Table2[[#This Row],[budget]]</f>
        <v>7592632</v>
      </c>
    </row>
    <row r="2488" spans="1:4" x14ac:dyDescent="0.45">
      <c r="A2488" t="s">
        <v>4227</v>
      </c>
      <c r="B2488">
        <v>15000000</v>
      </c>
      <c r="C2488">
        <v>25440971</v>
      </c>
      <c r="D2488">
        <f>Table2[[#This Row],[gross]]-Table2[[#This Row],[budget]]</f>
        <v>10440971</v>
      </c>
    </row>
    <row r="2489" spans="1:4" x14ac:dyDescent="0.45">
      <c r="A2489" t="s">
        <v>4228</v>
      </c>
      <c r="B2489">
        <v>13000000</v>
      </c>
      <c r="C2489">
        <v>22858926</v>
      </c>
      <c r="D2489">
        <f>Table2[[#This Row],[gross]]-Table2[[#This Row],[budget]]</f>
        <v>9858926</v>
      </c>
    </row>
    <row r="2490" spans="1:4" x14ac:dyDescent="0.45">
      <c r="A2490" t="s">
        <v>4230</v>
      </c>
      <c r="B2490">
        <v>6000000</v>
      </c>
      <c r="C2490">
        <v>22235901</v>
      </c>
      <c r="D2490">
        <f>Table2[[#This Row],[gross]]-Table2[[#This Row],[budget]]</f>
        <v>16235901</v>
      </c>
    </row>
    <row r="2491" spans="1:4" x14ac:dyDescent="0.45">
      <c r="A2491" t="s">
        <v>4232</v>
      </c>
      <c r="B2491">
        <v>13000000</v>
      </c>
      <c r="C2491">
        <v>38916903</v>
      </c>
      <c r="D2491">
        <f>Table2[[#This Row],[gross]]-Table2[[#This Row],[budget]]</f>
        <v>25916903</v>
      </c>
    </row>
    <row r="2492" spans="1:4" x14ac:dyDescent="0.45">
      <c r="A2492" t="s">
        <v>4233</v>
      </c>
      <c r="B2492">
        <v>14000000</v>
      </c>
      <c r="C2492">
        <v>16929123</v>
      </c>
      <c r="D2492">
        <f>Table2[[#This Row],[gross]]-Table2[[#This Row],[budget]]</f>
        <v>2929123</v>
      </c>
    </row>
    <row r="2493" spans="1:4" x14ac:dyDescent="0.45">
      <c r="A2493" t="s">
        <v>4234</v>
      </c>
      <c r="B2493">
        <v>19000000</v>
      </c>
      <c r="C2493">
        <v>13753931</v>
      </c>
      <c r="D2493">
        <f>Table2[[#This Row],[gross]]-Table2[[#This Row],[budget]]</f>
        <v>-5246069</v>
      </c>
    </row>
    <row r="2494" spans="1:4" x14ac:dyDescent="0.45">
      <c r="A2494" t="s">
        <v>4236</v>
      </c>
      <c r="B2494">
        <v>13000000</v>
      </c>
      <c r="C2494">
        <v>10996440</v>
      </c>
      <c r="D2494">
        <f>Table2[[#This Row],[gross]]-Table2[[#This Row],[budget]]</f>
        <v>-2003560</v>
      </c>
    </row>
    <row r="2495" spans="1:4" x14ac:dyDescent="0.45">
      <c r="A2495" t="s">
        <v>4239</v>
      </c>
      <c r="B2495">
        <v>13000000</v>
      </c>
      <c r="C2495">
        <v>14677654</v>
      </c>
      <c r="D2495">
        <f>Table2[[#This Row],[gross]]-Table2[[#This Row],[budget]]</f>
        <v>1677654</v>
      </c>
    </row>
    <row r="2496" spans="1:4" x14ac:dyDescent="0.45">
      <c r="A2496" t="s">
        <v>4240</v>
      </c>
      <c r="B2496">
        <v>13000000</v>
      </c>
      <c r="C2496">
        <v>9975684</v>
      </c>
      <c r="D2496">
        <f>Table2[[#This Row],[gross]]-Table2[[#This Row],[budget]]</f>
        <v>-3024316</v>
      </c>
    </row>
    <row r="2497" spans="1:4" x14ac:dyDescent="0.45">
      <c r="A2497" t="s">
        <v>4242</v>
      </c>
      <c r="B2497">
        <v>13000000</v>
      </c>
      <c r="C2497">
        <v>7881335</v>
      </c>
      <c r="D2497">
        <f>Table2[[#This Row],[gross]]-Table2[[#This Row],[budget]]</f>
        <v>-5118665</v>
      </c>
    </row>
    <row r="2498" spans="1:4" x14ac:dyDescent="0.45">
      <c r="A2498" t="s">
        <v>4243</v>
      </c>
      <c r="B2498">
        <v>13000000</v>
      </c>
      <c r="C2498">
        <v>6241697</v>
      </c>
      <c r="D2498">
        <f>Table2[[#This Row],[gross]]-Table2[[#This Row],[budget]]</f>
        <v>-6758303</v>
      </c>
    </row>
    <row r="2499" spans="1:4" x14ac:dyDescent="0.45">
      <c r="A2499" t="s">
        <v>4245</v>
      </c>
      <c r="B2499">
        <v>13000000</v>
      </c>
      <c r="C2499">
        <v>5871603</v>
      </c>
      <c r="D2499">
        <f>Table2[[#This Row],[gross]]-Table2[[#This Row],[budget]]</f>
        <v>-7128397</v>
      </c>
    </row>
    <row r="2500" spans="1:4" x14ac:dyDescent="0.45">
      <c r="A2500" t="s">
        <v>4247</v>
      </c>
      <c r="B2500">
        <v>13000000</v>
      </c>
      <c r="C2500">
        <v>16574731</v>
      </c>
      <c r="D2500">
        <f>Table2[[#This Row],[gross]]-Table2[[#This Row],[budget]]</f>
        <v>3574731</v>
      </c>
    </row>
    <row r="2501" spans="1:4" x14ac:dyDescent="0.45">
      <c r="A2501" t="s">
        <v>4250</v>
      </c>
      <c r="B2501">
        <v>13000000</v>
      </c>
      <c r="C2501">
        <v>5002310</v>
      </c>
      <c r="D2501">
        <f>Table2[[#This Row],[gross]]-Table2[[#This Row],[budget]]</f>
        <v>-7997690</v>
      </c>
    </row>
    <row r="2502" spans="1:4" x14ac:dyDescent="0.45">
      <c r="A2502" t="s">
        <v>4252</v>
      </c>
      <c r="B2502">
        <v>13000000</v>
      </c>
      <c r="C2502">
        <v>4919896</v>
      </c>
      <c r="D2502">
        <f>Table2[[#This Row],[gross]]-Table2[[#This Row],[budget]]</f>
        <v>-8080104</v>
      </c>
    </row>
    <row r="2503" spans="1:4" x14ac:dyDescent="0.45">
      <c r="A2503" t="s">
        <v>4253</v>
      </c>
      <c r="B2503">
        <v>13000000</v>
      </c>
      <c r="C2503">
        <v>25675765</v>
      </c>
      <c r="D2503">
        <f>Table2[[#This Row],[gross]]-Table2[[#This Row],[budget]]</f>
        <v>12675765</v>
      </c>
    </row>
    <row r="2504" spans="1:4" x14ac:dyDescent="0.45">
      <c r="A2504" t="s">
        <v>4255</v>
      </c>
      <c r="B2504">
        <v>13000000</v>
      </c>
      <c r="C2504">
        <v>4857376</v>
      </c>
      <c r="D2504">
        <f>Table2[[#This Row],[gross]]-Table2[[#This Row],[budget]]</f>
        <v>-8142624</v>
      </c>
    </row>
    <row r="2505" spans="1:4" x14ac:dyDescent="0.45">
      <c r="A2505" t="s">
        <v>4256</v>
      </c>
      <c r="B2505">
        <v>13000000</v>
      </c>
      <c r="C2505">
        <v>3169424</v>
      </c>
      <c r="D2505">
        <f>Table2[[#This Row],[gross]]-Table2[[#This Row],[budget]]</f>
        <v>-9830576</v>
      </c>
    </row>
    <row r="2506" spans="1:4" x14ac:dyDescent="0.45">
      <c r="A2506" t="s">
        <v>4257</v>
      </c>
      <c r="B2506">
        <v>13000000</v>
      </c>
      <c r="C2506">
        <v>18004225</v>
      </c>
      <c r="D2506">
        <f>Table2[[#This Row],[gross]]-Table2[[#This Row],[budget]]</f>
        <v>5004225</v>
      </c>
    </row>
    <row r="2507" spans="1:4" x14ac:dyDescent="0.45">
      <c r="A2507" t="s">
        <v>4259</v>
      </c>
      <c r="B2507">
        <v>100000000</v>
      </c>
      <c r="C2507">
        <v>3058380</v>
      </c>
      <c r="D2507">
        <f>Table2[[#This Row],[gross]]-Table2[[#This Row],[budget]]</f>
        <v>-96941620</v>
      </c>
    </row>
    <row r="2508" spans="1:4" x14ac:dyDescent="0.45">
      <c r="A2508" t="s">
        <v>4260</v>
      </c>
      <c r="B2508">
        <v>11000000</v>
      </c>
      <c r="C2508">
        <v>3074838</v>
      </c>
      <c r="D2508">
        <f>Table2[[#This Row],[gross]]-Table2[[#This Row],[budget]]</f>
        <v>-7925162</v>
      </c>
    </row>
    <row r="2509" spans="1:4" x14ac:dyDescent="0.45">
      <c r="A2509" t="s">
        <v>4262</v>
      </c>
      <c r="B2509">
        <v>13000000</v>
      </c>
      <c r="C2509">
        <v>2104000</v>
      </c>
      <c r="D2509">
        <f>Table2[[#This Row],[gross]]-Table2[[#This Row],[budget]]</f>
        <v>-10896000</v>
      </c>
    </row>
    <row r="2510" spans="1:4" x14ac:dyDescent="0.45">
      <c r="A2510" t="s">
        <v>4263</v>
      </c>
      <c r="B2510">
        <v>13000000</v>
      </c>
      <c r="C2510">
        <v>1172769</v>
      </c>
      <c r="D2510">
        <f>Table2[[#This Row],[gross]]-Table2[[#This Row],[budget]]</f>
        <v>-11827231</v>
      </c>
    </row>
    <row r="2511" spans="1:4" x14ac:dyDescent="0.45">
      <c r="A2511" t="s">
        <v>4265</v>
      </c>
      <c r="B2511">
        <v>13000000</v>
      </c>
      <c r="C2511">
        <v>17738570</v>
      </c>
      <c r="D2511">
        <f>Table2[[#This Row],[gross]]-Table2[[#This Row],[budget]]</f>
        <v>4738570</v>
      </c>
    </row>
    <row r="2512" spans="1:4" x14ac:dyDescent="0.45">
      <c r="A2512" t="s">
        <v>4267</v>
      </c>
      <c r="B2512">
        <v>3000000</v>
      </c>
      <c r="C2512">
        <v>1200000</v>
      </c>
      <c r="D2512">
        <f>Table2[[#This Row],[gross]]-Table2[[#This Row],[budget]]</f>
        <v>-1800000</v>
      </c>
    </row>
    <row r="2513" spans="1:4" x14ac:dyDescent="0.45">
      <c r="A2513" t="s">
        <v>4268</v>
      </c>
      <c r="B2513">
        <v>13000000</v>
      </c>
      <c r="C2513">
        <v>1150403</v>
      </c>
      <c r="D2513">
        <f>Table2[[#This Row],[gross]]-Table2[[#This Row],[budget]]</f>
        <v>-11849597</v>
      </c>
    </row>
    <row r="2514" spans="1:4" x14ac:dyDescent="0.45">
      <c r="A2514" t="s">
        <v>4269</v>
      </c>
      <c r="B2514">
        <v>20000000</v>
      </c>
      <c r="C2514">
        <v>403932</v>
      </c>
      <c r="D2514">
        <f>Table2[[#This Row],[gross]]-Table2[[#This Row],[budget]]</f>
        <v>-19596068</v>
      </c>
    </row>
    <row r="2515" spans="1:4" x14ac:dyDescent="0.45">
      <c r="A2515" t="s">
        <v>4270</v>
      </c>
      <c r="B2515">
        <v>8495000</v>
      </c>
      <c r="C2515">
        <v>1712111</v>
      </c>
      <c r="D2515">
        <f>Table2[[#This Row],[gross]]-Table2[[#This Row],[budget]]</f>
        <v>-6782889</v>
      </c>
    </row>
    <row r="2516" spans="1:4" x14ac:dyDescent="0.45">
      <c r="A2516" t="s">
        <v>4271</v>
      </c>
      <c r="B2516">
        <v>13000000</v>
      </c>
      <c r="C2516">
        <v>1024175</v>
      </c>
      <c r="D2516">
        <f>Table2[[#This Row],[gross]]-Table2[[#This Row],[budget]]</f>
        <v>-11975825</v>
      </c>
    </row>
    <row r="2517" spans="1:4" x14ac:dyDescent="0.45">
      <c r="A2517" t="s">
        <v>4272</v>
      </c>
      <c r="B2517">
        <v>13000000</v>
      </c>
      <c r="C2517">
        <v>301305</v>
      </c>
      <c r="D2517">
        <f>Table2[[#This Row],[gross]]-Table2[[#This Row],[budget]]</f>
        <v>-12698695</v>
      </c>
    </row>
    <row r="2518" spans="1:4" x14ac:dyDescent="0.45">
      <c r="A2518" t="s">
        <v>4274</v>
      </c>
      <c r="B2518">
        <v>13000000</v>
      </c>
      <c r="C2518">
        <v>51872378</v>
      </c>
      <c r="D2518">
        <f>Table2[[#This Row],[gross]]-Table2[[#This Row],[budget]]</f>
        <v>38872378</v>
      </c>
    </row>
    <row r="2519" spans="1:4" x14ac:dyDescent="0.45">
      <c r="A2519" t="s">
        <v>4276</v>
      </c>
      <c r="B2519">
        <v>12620000</v>
      </c>
      <c r="C2519">
        <v>31662</v>
      </c>
      <c r="D2519">
        <f>Table2[[#This Row],[gross]]-Table2[[#This Row],[budget]]</f>
        <v>-12588338</v>
      </c>
    </row>
    <row r="2520" spans="1:4" x14ac:dyDescent="0.45">
      <c r="A2520" t="s">
        <v>4279</v>
      </c>
      <c r="B2520">
        <v>13000000</v>
      </c>
      <c r="C2520">
        <v>28399192</v>
      </c>
      <c r="D2520">
        <f>Table2[[#This Row],[gross]]-Table2[[#This Row],[budget]]</f>
        <v>15399192</v>
      </c>
    </row>
    <row r="2521" spans="1:4" x14ac:dyDescent="0.45">
      <c r="A2521" t="s">
        <v>4281</v>
      </c>
      <c r="B2521">
        <v>13000000</v>
      </c>
      <c r="C2521">
        <v>2035566</v>
      </c>
      <c r="D2521">
        <f>Table2[[#This Row],[gross]]-Table2[[#This Row],[budget]]</f>
        <v>-10964434</v>
      </c>
    </row>
    <row r="2522" spans="1:4" x14ac:dyDescent="0.45">
      <c r="A2522" t="s">
        <v>4283</v>
      </c>
      <c r="B2522">
        <v>12500000</v>
      </c>
      <c r="C2522">
        <v>21078145</v>
      </c>
      <c r="D2522">
        <f>Table2[[#This Row],[gross]]-Table2[[#This Row],[budget]]</f>
        <v>8578145</v>
      </c>
    </row>
    <row r="2523" spans="1:4" x14ac:dyDescent="0.45">
      <c r="A2523" t="s">
        <v>4284</v>
      </c>
      <c r="B2523">
        <v>12500000</v>
      </c>
      <c r="C2523">
        <v>14060950</v>
      </c>
      <c r="D2523">
        <f>Table2[[#This Row],[gross]]-Table2[[#This Row],[budget]]</f>
        <v>1560950</v>
      </c>
    </row>
    <row r="2524" spans="1:4" x14ac:dyDescent="0.45">
      <c r="A2524" t="s">
        <v>4285</v>
      </c>
      <c r="B2524">
        <v>13000000</v>
      </c>
      <c r="C2524">
        <v>12281500</v>
      </c>
      <c r="D2524">
        <f>Table2[[#This Row],[gross]]-Table2[[#This Row],[budget]]</f>
        <v>-718500</v>
      </c>
    </row>
    <row r="2525" spans="1:4" x14ac:dyDescent="0.45">
      <c r="A2525" t="s">
        <v>4286</v>
      </c>
      <c r="B2525">
        <v>12500000</v>
      </c>
      <c r="C2525">
        <v>10725228</v>
      </c>
      <c r="D2525">
        <f>Table2[[#This Row],[gross]]-Table2[[#This Row],[budget]]</f>
        <v>-1774772</v>
      </c>
    </row>
    <row r="2526" spans="1:4" x14ac:dyDescent="0.45">
      <c r="A2526" t="s">
        <v>4287</v>
      </c>
      <c r="B2526">
        <v>13000000</v>
      </c>
      <c r="C2526">
        <v>214966</v>
      </c>
      <c r="D2526">
        <f>Table2[[#This Row],[gross]]-Table2[[#This Row],[budget]]</f>
        <v>-12785034</v>
      </c>
    </row>
    <row r="2527" spans="1:4" x14ac:dyDescent="0.45">
      <c r="A2527" t="s">
        <v>4290</v>
      </c>
      <c r="B2527">
        <v>16000000</v>
      </c>
      <c r="C2527">
        <v>11956207</v>
      </c>
      <c r="D2527">
        <f>Table2[[#This Row],[gross]]-Table2[[#This Row],[budget]]</f>
        <v>-4043793</v>
      </c>
    </row>
    <row r="2528" spans="1:4" x14ac:dyDescent="0.45">
      <c r="A2528" t="s">
        <v>4291</v>
      </c>
      <c r="B2528">
        <v>12000000</v>
      </c>
      <c r="C2528">
        <v>5949693</v>
      </c>
      <c r="D2528">
        <f>Table2[[#This Row],[gross]]-Table2[[#This Row],[budget]]</f>
        <v>-6050307</v>
      </c>
    </row>
    <row r="2529" spans="1:4" x14ac:dyDescent="0.45">
      <c r="A2529" t="s">
        <v>4293</v>
      </c>
      <c r="B2529">
        <v>12500000</v>
      </c>
      <c r="C2529">
        <v>9030581</v>
      </c>
      <c r="D2529">
        <f>Table2[[#This Row],[gross]]-Table2[[#This Row],[budget]]</f>
        <v>-3469419</v>
      </c>
    </row>
    <row r="2530" spans="1:4" x14ac:dyDescent="0.45">
      <c r="A2530" t="s">
        <v>4295</v>
      </c>
      <c r="B2530">
        <v>12800000</v>
      </c>
      <c r="C2530">
        <v>4157491</v>
      </c>
      <c r="D2530">
        <f>Table2[[#This Row],[gross]]-Table2[[#This Row],[budget]]</f>
        <v>-8642509</v>
      </c>
    </row>
    <row r="2531" spans="1:4" x14ac:dyDescent="0.45">
      <c r="A2531" t="s">
        <v>4296</v>
      </c>
      <c r="B2531">
        <v>16000000</v>
      </c>
      <c r="C2531">
        <v>1508689</v>
      </c>
      <c r="D2531">
        <f>Table2[[#This Row],[gross]]-Table2[[#This Row],[budget]]</f>
        <v>-14491311</v>
      </c>
    </row>
    <row r="2532" spans="1:4" x14ac:dyDescent="0.45">
      <c r="A2532" t="s">
        <v>4299</v>
      </c>
      <c r="B2532">
        <v>12500000</v>
      </c>
      <c r="C2532">
        <v>1227324</v>
      </c>
      <c r="D2532">
        <f>Table2[[#This Row],[gross]]-Table2[[#This Row],[budget]]</f>
        <v>-11272676</v>
      </c>
    </row>
    <row r="2533" spans="1:4" x14ac:dyDescent="0.45">
      <c r="A2533" t="s">
        <v>4300</v>
      </c>
      <c r="B2533">
        <v>15000000</v>
      </c>
      <c r="C2533">
        <v>4360548</v>
      </c>
      <c r="D2533">
        <f>Table2[[#This Row],[gross]]-Table2[[#This Row],[budget]]</f>
        <v>-10639452</v>
      </c>
    </row>
    <row r="2534" spans="1:4" x14ac:dyDescent="0.45">
      <c r="A2534" t="s">
        <v>4302</v>
      </c>
      <c r="B2534">
        <v>10500000</v>
      </c>
      <c r="C2534">
        <v>26589953</v>
      </c>
      <c r="D2534">
        <f>Table2[[#This Row],[gross]]-Table2[[#This Row],[budget]]</f>
        <v>16089953</v>
      </c>
    </row>
    <row r="2535" spans="1:4" x14ac:dyDescent="0.45">
      <c r="A2535" t="s">
        <v>4304</v>
      </c>
      <c r="B2535">
        <v>15000000</v>
      </c>
      <c r="C2535">
        <v>1039869</v>
      </c>
      <c r="D2535">
        <f>Table2[[#This Row],[gross]]-Table2[[#This Row],[budget]]</f>
        <v>-13960131</v>
      </c>
    </row>
    <row r="2536" spans="1:4" x14ac:dyDescent="0.45">
      <c r="A2536" t="s">
        <v>4305</v>
      </c>
      <c r="B2536">
        <v>12500000</v>
      </c>
      <c r="C2536">
        <v>48092846</v>
      </c>
      <c r="D2536">
        <f>Table2[[#This Row],[gross]]-Table2[[#This Row],[budget]]</f>
        <v>35592846</v>
      </c>
    </row>
    <row r="2537" spans="1:4" x14ac:dyDescent="0.45">
      <c r="A2537" t="s">
        <v>4307</v>
      </c>
      <c r="B2537">
        <v>12800000</v>
      </c>
      <c r="C2537">
        <v>1110186</v>
      </c>
      <c r="D2537">
        <f>Table2[[#This Row],[gross]]-Table2[[#This Row],[budget]]</f>
        <v>-11689814</v>
      </c>
    </row>
    <row r="2538" spans="1:4" x14ac:dyDescent="0.45">
      <c r="A2538" t="s">
        <v>4309</v>
      </c>
      <c r="B2538">
        <v>12500000</v>
      </c>
      <c r="C2538">
        <v>1089445</v>
      </c>
      <c r="D2538">
        <f>Table2[[#This Row],[gross]]-Table2[[#This Row],[budget]]</f>
        <v>-11410555</v>
      </c>
    </row>
    <row r="2539" spans="1:4" x14ac:dyDescent="0.45">
      <c r="A2539" t="s">
        <v>4310</v>
      </c>
      <c r="B2539">
        <v>8000000</v>
      </c>
      <c r="C2539">
        <v>204565000</v>
      </c>
      <c r="D2539">
        <f>Table2[[#This Row],[gross]]-Table2[[#This Row],[budget]]</f>
        <v>196565000</v>
      </c>
    </row>
    <row r="2540" spans="1:4" x14ac:dyDescent="0.45">
      <c r="A2540" t="s">
        <v>4311</v>
      </c>
      <c r="B2540">
        <v>8000000</v>
      </c>
      <c r="C2540">
        <v>260000000</v>
      </c>
      <c r="D2540">
        <f>Table2[[#This Row],[gross]]-Table2[[#This Row],[budget]]</f>
        <v>252000000</v>
      </c>
    </row>
    <row r="2541" spans="1:4" x14ac:dyDescent="0.45">
      <c r="A2541" t="s">
        <v>4312</v>
      </c>
      <c r="B2541">
        <v>11000000</v>
      </c>
      <c r="C2541">
        <v>101736215</v>
      </c>
      <c r="D2541">
        <f>Table2[[#This Row],[gross]]-Table2[[#This Row],[budget]]</f>
        <v>90736215</v>
      </c>
    </row>
    <row r="2542" spans="1:4" x14ac:dyDescent="0.45">
      <c r="A2542" t="s">
        <v>4315</v>
      </c>
      <c r="B2542">
        <v>9600000</v>
      </c>
      <c r="C2542">
        <v>71442</v>
      </c>
      <c r="D2542">
        <f>Table2[[#This Row],[gross]]-Table2[[#This Row],[budget]]</f>
        <v>-9528558</v>
      </c>
    </row>
    <row r="2543" spans="1:4" x14ac:dyDescent="0.45">
      <c r="A2543" t="s">
        <v>4317</v>
      </c>
      <c r="B2543">
        <v>25000000</v>
      </c>
      <c r="C2543">
        <v>79817937</v>
      </c>
      <c r="D2543">
        <f>Table2[[#This Row],[gross]]-Table2[[#This Row],[budget]]</f>
        <v>54817937</v>
      </c>
    </row>
    <row r="2544" spans="1:4" x14ac:dyDescent="0.45">
      <c r="A2544" t="s">
        <v>4318</v>
      </c>
      <c r="B2544">
        <v>12000000</v>
      </c>
      <c r="C2544">
        <v>91547205</v>
      </c>
      <c r="D2544">
        <f>Table2[[#This Row],[gross]]-Table2[[#This Row],[budget]]</f>
        <v>79547205</v>
      </c>
    </row>
    <row r="2545" spans="1:4" x14ac:dyDescent="0.45">
      <c r="A2545" t="s">
        <v>4319</v>
      </c>
      <c r="B2545">
        <v>12000000</v>
      </c>
      <c r="C2545">
        <v>75074950</v>
      </c>
      <c r="D2545">
        <f>Table2[[#This Row],[gross]]-Table2[[#This Row],[budget]]</f>
        <v>63074950</v>
      </c>
    </row>
    <row r="2546" spans="1:4" x14ac:dyDescent="0.45">
      <c r="A2546" t="s">
        <v>4320</v>
      </c>
      <c r="B2546">
        <v>11000000</v>
      </c>
      <c r="C2546">
        <v>78900000</v>
      </c>
      <c r="D2546">
        <f>Table2[[#This Row],[gross]]-Table2[[#This Row],[budget]]</f>
        <v>67900000</v>
      </c>
    </row>
    <row r="2547" spans="1:4" x14ac:dyDescent="0.45">
      <c r="A2547" t="s">
        <v>4321</v>
      </c>
      <c r="B2547">
        <v>12000000</v>
      </c>
      <c r="C2547">
        <v>72217000</v>
      </c>
      <c r="D2547">
        <f>Table2[[#This Row],[gross]]-Table2[[#This Row],[budget]]</f>
        <v>60217000</v>
      </c>
    </row>
    <row r="2548" spans="1:4" x14ac:dyDescent="0.45">
      <c r="A2548" t="s">
        <v>4323</v>
      </c>
      <c r="B2548">
        <v>12000000</v>
      </c>
      <c r="C2548">
        <v>79568000</v>
      </c>
      <c r="D2548">
        <f>Table2[[#This Row],[gross]]-Table2[[#This Row],[budget]]</f>
        <v>67568000</v>
      </c>
    </row>
    <row r="2549" spans="1:4" x14ac:dyDescent="0.45">
      <c r="A2549" t="s">
        <v>4324</v>
      </c>
      <c r="B2549">
        <v>12000000</v>
      </c>
      <c r="C2549">
        <v>65500000</v>
      </c>
      <c r="D2549">
        <f>Table2[[#This Row],[gross]]-Table2[[#This Row],[budget]]</f>
        <v>53500000</v>
      </c>
    </row>
    <row r="2550" spans="1:4" x14ac:dyDescent="0.45">
      <c r="A2550" t="s">
        <v>4327</v>
      </c>
      <c r="B2550">
        <v>12000000</v>
      </c>
      <c r="C2550">
        <v>70011073</v>
      </c>
      <c r="D2550">
        <f>Table2[[#This Row],[gross]]-Table2[[#This Row],[budget]]</f>
        <v>58011073</v>
      </c>
    </row>
    <row r="2551" spans="1:4" x14ac:dyDescent="0.45">
      <c r="A2551" t="s">
        <v>4329</v>
      </c>
      <c r="B2551">
        <v>12000000</v>
      </c>
      <c r="C2551">
        <v>65269010</v>
      </c>
      <c r="D2551">
        <f>Table2[[#This Row],[gross]]-Table2[[#This Row],[budget]]</f>
        <v>53269010</v>
      </c>
    </row>
    <row r="2552" spans="1:4" x14ac:dyDescent="0.45">
      <c r="A2552" t="s">
        <v>4332</v>
      </c>
      <c r="B2552">
        <v>12000000</v>
      </c>
      <c r="C2552">
        <v>63071133</v>
      </c>
      <c r="D2552">
        <f>Table2[[#This Row],[gross]]-Table2[[#This Row],[budget]]</f>
        <v>51071133</v>
      </c>
    </row>
    <row r="2553" spans="1:4" x14ac:dyDescent="0.45">
      <c r="A2553" t="s">
        <v>4333</v>
      </c>
      <c r="B2553">
        <v>12000000</v>
      </c>
      <c r="C2553">
        <v>39647595</v>
      </c>
      <c r="D2553">
        <f>Table2[[#This Row],[gross]]-Table2[[#This Row],[budget]]</f>
        <v>27647595</v>
      </c>
    </row>
    <row r="2554" spans="1:4" x14ac:dyDescent="0.45">
      <c r="A2554" t="s">
        <v>4334</v>
      </c>
      <c r="B2554">
        <v>12000000</v>
      </c>
      <c r="C2554">
        <v>38087366</v>
      </c>
      <c r="D2554">
        <f>Table2[[#This Row],[gross]]-Table2[[#This Row],[budget]]</f>
        <v>26087366</v>
      </c>
    </row>
    <row r="2555" spans="1:4" x14ac:dyDescent="0.45">
      <c r="A2555" t="s">
        <v>4335</v>
      </c>
      <c r="B2555">
        <v>12000000</v>
      </c>
      <c r="C2555">
        <v>64572496</v>
      </c>
      <c r="D2555">
        <f>Table2[[#This Row],[gross]]-Table2[[#This Row],[budget]]</f>
        <v>52572496</v>
      </c>
    </row>
    <row r="2556" spans="1:4" x14ac:dyDescent="0.45">
      <c r="A2556" t="s">
        <v>4336</v>
      </c>
      <c r="B2556">
        <v>12000000</v>
      </c>
      <c r="C2556">
        <v>30400000</v>
      </c>
      <c r="D2556">
        <f>Table2[[#This Row],[gross]]-Table2[[#This Row],[budget]]</f>
        <v>18400000</v>
      </c>
    </row>
    <row r="2557" spans="1:4" x14ac:dyDescent="0.45">
      <c r="A2557" t="s">
        <v>4338</v>
      </c>
      <c r="B2557">
        <v>5000000</v>
      </c>
      <c r="C2557">
        <v>42365600</v>
      </c>
      <c r="D2557">
        <f>Table2[[#This Row],[gross]]-Table2[[#This Row],[budget]]</f>
        <v>37365600</v>
      </c>
    </row>
    <row r="2558" spans="1:4" x14ac:dyDescent="0.45">
      <c r="A2558" t="s">
        <v>4341</v>
      </c>
      <c r="B2558">
        <v>12000000</v>
      </c>
      <c r="C2558">
        <v>54724272</v>
      </c>
      <c r="D2558">
        <f>Table2[[#This Row],[gross]]-Table2[[#This Row],[budget]]</f>
        <v>42724272</v>
      </c>
    </row>
    <row r="2559" spans="1:4" x14ac:dyDescent="0.45">
      <c r="A2559" t="s">
        <v>4343</v>
      </c>
      <c r="B2559">
        <v>12000000</v>
      </c>
      <c r="C2559">
        <v>31597131</v>
      </c>
      <c r="D2559">
        <f>Table2[[#This Row],[gross]]-Table2[[#This Row],[budget]]</f>
        <v>19597131</v>
      </c>
    </row>
    <row r="2560" spans="1:4" x14ac:dyDescent="0.45">
      <c r="A2560" t="s">
        <v>4345</v>
      </c>
      <c r="B2560">
        <v>12000000</v>
      </c>
      <c r="C2560">
        <v>31691811</v>
      </c>
      <c r="D2560">
        <f>Table2[[#This Row],[gross]]-Table2[[#This Row],[budget]]</f>
        <v>19691811</v>
      </c>
    </row>
    <row r="2561" spans="1:4" x14ac:dyDescent="0.45">
      <c r="A2561" t="s">
        <v>4347</v>
      </c>
      <c r="B2561">
        <v>12000000</v>
      </c>
      <c r="C2561">
        <v>31397498</v>
      </c>
      <c r="D2561">
        <f>Table2[[#This Row],[gross]]-Table2[[#This Row],[budget]]</f>
        <v>19397498</v>
      </c>
    </row>
    <row r="2562" spans="1:4" x14ac:dyDescent="0.45">
      <c r="A2562" t="s">
        <v>4349</v>
      </c>
      <c r="B2562">
        <v>12000000</v>
      </c>
      <c r="C2562">
        <v>31179516</v>
      </c>
      <c r="D2562">
        <f>Table2[[#This Row],[gross]]-Table2[[#This Row],[budget]]</f>
        <v>19179516</v>
      </c>
    </row>
    <row r="2563" spans="1:4" x14ac:dyDescent="0.45">
      <c r="A2563" t="s">
        <v>4350</v>
      </c>
      <c r="B2563">
        <v>12000000</v>
      </c>
      <c r="C2563">
        <v>31155435</v>
      </c>
      <c r="D2563">
        <f>Table2[[#This Row],[gross]]-Table2[[#This Row],[budget]]</f>
        <v>19155435</v>
      </c>
    </row>
    <row r="2564" spans="1:4" x14ac:dyDescent="0.45">
      <c r="A2564" t="s">
        <v>4353</v>
      </c>
      <c r="B2564">
        <v>12000000</v>
      </c>
      <c r="C2564">
        <v>27281507</v>
      </c>
      <c r="D2564">
        <f>Table2[[#This Row],[gross]]-Table2[[#This Row],[budget]]</f>
        <v>15281507</v>
      </c>
    </row>
    <row r="2565" spans="1:4" x14ac:dyDescent="0.45">
      <c r="A2565" t="s">
        <v>4354</v>
      </c>
      <c r="B2565">
        <v>12000000</v>
      </c>
      <c r="C2565">
        <v>25776062</v>
      </c>
      <c r="D2565">
        <f>Table2[[#This Row],[gross]]-Table2[[#This Row],[budget]]</f>
        <v>13776062</v>
      </c>
    </row>
    <row r="2566" spans="1:4" x14ac:dyDescent="0.45">
      <c r="A2566" t="s">
        <v>4356</v>
      </c>
      <c r="B2566">
        <v>12000000</v>
      </c>
      <c r="C2566">
        <v>25240988</v>
      </c>
      <c r="D2566">
        <f>Table2[[#This Row],[gross]]-Table2[[#This Row],[budget]]</f>
        <v>13240988</v>
      </c>
    </row>
    <row r="2567" spans="1:4" x14ac:dyDescent="0.45">
      <c r="A2567" t="s">
        <v>4358</v>
      </c>
      <c r="B2567">
        <v>12000000</v>
      </c>
      <c r="C2567">
        <v>124868837</v>
      </c>
      <c r="D2567">
        <f>Table2[[#This Row],[gross]]-Table2[[#This Row],[budget]]</f>
        <v>112868837</v>
      </c>
    </row>
    <row r="2568" spans="1:4" x14ac:dyDescent="0.45">
      <c r="A2568" t="s">
        <v>4359</v>
      </c>
      <c r="B2568">
        <v>12000000</v>
      </c>
      <c r="C2568">
        <v>22905674</v>
      </c>
      <c r="D2568">
        <f>Table2[[#This Row],[gross]]-Table2[[#This Row],[budget]]</f>
        <v>10905674</v>
      </c>
    </row>
    <row r="2569" spans="1:4" x14ac:dyDescent="0.45">
      <c r="A2569" t="s">
        <v>4360</v>
      </c>
      <c r="B2569">
        <v>12000000</v>
      </c>
      <c r="C2569">
        <v>25277561</v>
      </c>
      <c r="D2569">
        <f>Table2[[#This Row],[gross]]-Table2[[#This Row],[budget]]</f>
        <v>13277561</v>
      </c>
    </row>
    <row r="2570" spans="1:4" x14ac:dyDescent="0.45">
      <c r="A2570" t="s">
        <v>4361</v>
      </c>
      <c r="B2570">
        <v>12000000</v>
      </c>
      <c r="C2570">
        <v>21133087</v>
      </c>
      <c r="D2570">
        <f>Table2[[#This Row],[gross]]-Table2[[#This Row],[budget]]</f>
        <v>9133087</v>
      </c>
    </row>
    <row r="2571" spans="1:4" x14ac:dyDescent="0.45">
      <c r="A2571" t="s">
        <v>4362</v>
      </c>
      <c r="B2571">
        <v>12000000</v>
      </c>
      <c r="C2571">
        <v>37707719</v>
      </c>
      <c r="D2571">
        <f>Table2[[#This Row],[gross]]-Table2[[#This Row],[budget]]</f>
        <v>25707719</v>
      </c>
    </row>
    <row r="2572" spans="1:4" x14ac:dyDescent="0.45">
      <c r="A2572" t="s">
        <v>4363</v>
      </c>
      <c r="B2572">
        <v>9000000</v>
      </c>
      <c r="C2572">
        <v>18761993</v>
      </c>
      <c r="D2572">
        <f>Table2[[#This Row],[gross]]-Table2[[#This Row],[budget]]</f>
        <v>9761993</v>
      </c>
    </row>
    <row r="2573" spans="1:4" x14ac:dyDescent="0.45">
      <c r="A2573" t="s">
        <v>4364</v>
      </c>
      <c r="B2573">
        <v>12000000</v>
      </c>
      <c r="C2573">
        <v>18595716</v>
      </c>
      <c r="D2573">
        <f>Table2[[#This Row],[gross]]-Table2[[#This Row],[budget]]</f>
        <v>6595716</v>
      </c>
    </row>
    <row r="2574" spans="1:4" x14ac:dyDescent="0.45">
      <c r="A2574" t="s">
        <v>4366</v>
      </c>
      <c r="B2574">
        <v>12000000</v>
      </c>
      <c r="C2574">
        <v>31990064</v>
      </c>
      <c r="D2574">
        <f>Table2[[#This Row],[gross]]-Table2[[#This Row],[budget]]</f>
        <v>19990064</v>
      </c>
    </row>
    <row r="2575" spans="1:4" x14ac:dyDescent="0.45">
      <c r="A2575" t="s">
        <v>4367</v>
      </c>
      <c r="B2575">
        <v>12000000</v>
      </c>
      <c r="C2575">
        <v>17613460</v>
      </c>
      <c r="D2575">
        <f>Table2[[#This Row],[gross]]-Table2[[#This Row],[budget]]</f>
        <v>5613460</v>
      </c>
    </row>
    <row r="2576" spans="1:4" x14ac:dyDescent="0.45">
      <c r="A2576" t="s">
        <v>4369</v>
      </c>
      <c r="B2576">
        <v>13000000</v>
      </c>
      <c r="C2576">
        <v>21088568</v>
      </c>
      <c r="D2576">
        <f>Table2[[#This Row],[gross]]-Table2[[#This Row],[budget]]</f>
        <v>8088568</v>
      </c>
    </row>
    <row r="2577" spans="1:4" x14ac:dyDescent="0.45">
      <c r="A2577" t="s">
        <v>4371</v>
      </c>
      <c r="B2577">
        <v>12000000</v>
      </c>
      <c r="C2577">
        <v>17292381</v>
      </c>
      <c r="D2577">
        <f>Table2[[#This Row],[gross]]-Table2[[#This Row],[budget]]</f>
        <v>5292381</v>
      </c>
    </row>
    <row r="2578" spans="1:4" x14ac:dyDescent="0.45">
      <c r="A2578" t="s">
        <v>4372</v>
      </c>
      <c r="B2578">
        <v>12000000</v>
      </c>
      <c r="C2578">
        <v>16300302</v>
      </c>
      <c r="D2578">
        <f>Table2[[#This Row],[gross]]-Table2[[#This Row],[budget]]</f>
        <v>4300302</v>
      </c>
    </row>
    <row r="2579" spans="1:4" x14ac:dyDescent="0.45">
      <c r="A2579" t="s">
        <v>4373</v>
      </c>
      <c r="B2579">
        <v>12000000</v>
      </c>
      <c r="C2579">
        <v>27829874</v>
      </c>
      <c r="D2579">
        <f>Table2[[#This Row],[gross]]-Table2[[#This Row],[budget]]</f>
        <v>15829874</v>
      </c>
    </row>
    <row r="2580" spans="1:4" x14ac:dyDescent="0.45">
      <c r="A2580" t="s">
        <v>4374</v>
      </c>
      <c r="B2580">
        <v>12000000</v>
      </c>
      <c r="C2580">
        <v>12902790</v>
      </c>
      <c r="D2580">
        <f>Table2[[#This Row],[gross]]-Table2[[#This Row],[budget]]</f>
        <v>902790</v>
      </c>
    </row>
    <row r="2581" spans="1:4" x14ac:dyDescent="0.45">
      <c r="A2581" t="s">
        <v>4376</v>
      </c>
      <c r="B2581">
        <v>14000000</v>
      </c>
      <c r="C2581">
        <v>11433134</v>
      </c>
      <c r="D2581">
        <f>Table2[[#This Row],[gross]]-Table2[[#This Row],[budget]]</f>
        <v>-2566866</v>
      </c>
    </row>
    <row r="2582" spans="1:4" x14ac:dyDescent="0.45">
      <c r="A2582" t="s">
        <v>4378</v>
      </c>
      <c r="B2582">
        <v>12000000</v>
      </c>
      <c r="C2582">
        <v>10198766</v>
      </c>
      <c r="D2582">
        <f>Table2[[#This Row],[gross]]-Table2[[#This Row],[budget]]</f>
        <v>-1801234</v>
      </c>
    </row>
    <row r="2583" spans="1:4" x14ac:dyDescent="0.45">
      <c r="A2583" t="s">
        <v>4379</v>
      </c>
      <c r="B2583">
        <v>12000000</v>
      </c>
      <c r="C2583">
        <v>15294553</v>
      </c>
      <c r="D2583">
        <f>Table2[[#This Row],[gross]]-Table2[[#This Row],[budget]]</f>
        <v>3294553</v>
      </c>
    </row>
    <row r="2584" spans="1:4" x14ac:dyDescent="0.45">
      <c r="A2584" t="s">
        <v>4380</v>
      </c>
      <c r="B2584">
        <v>100000000</v>
      </c>
      <c r="C2584">
        <v>11041228</v>
      </c>
      <c r="D2584">
        <f>Table2[[#This Row],[gross]]-Table2[[#This Row],[budget]]</f>
        <v>-88958772</v>
      </c>
    </row>
    <row r="2585" spans="1:4" x14ac:dyDescent="0.45">
      <c r="A2585" t="s">
        <v>4382</v>
      </c>
      <c r="B2585">
        <v>12000000</v>
      </c>
      <c r="C2585">
        <v>7918283</v>
      </c>
      <c r="D2585">
        <f>Table2[[#This Row],[gross]]-Table2[[#This Row],[budget]]</f>
        <v>-4081717</v>
      </c>
    </row>
    <row r="2586" spans="1:4" x14ac:dyDescent="0.45">
      <c r="A2586" t="s">
        <v>4384</v>
      </c>
      <c r="B2586">
        <v>12000000</v>
      </c>
      <c r="C2586">
        <v>22331028</v>
      </c>
      <c r="D2586">
        <f>Table2[[#This Row],[gross]]-Table2[[#This Row],[budget]]</f>
        <v>10331028</v>
      </c>
    </row>
    <row r="2587" spans="1:4" x14ac:dyDescent="0.45">
      <c r="A2587" t="s">
        <v>4386</v>
      </c>
      <c r="B2587">
        <v>12000000</v>
      </c>
      <c r="C2587">
        <v>8134217</v>
      </c>
      <c r="D2587">
        <f>Table2[[#This Row],[gross]]-Table2[[#This Row],[budget]]</f>
        <v>-3865783</v>
      </c>
    </row>
    <row r="2588" spans="1:4" x14ac:dyDescent="0.45">
      <c r="A2588" t="s">
        <v>4388</v>
      </c>
      <c r="B2588">
        <v>10000000</v>
      </c>
      <c r="C2588">
        <v>6982680</v>
      </c>
      <c r="D2588">
        <f>Table2[[#This Row],[gross]]-Table2[[#This Row],[budget]]</f>
        <v>-3017320</v>
      </c>
    </row>
    <row r="2589" spans="1:4" x14ac:dyDescent="0.45">
      <c r="A2589" t="s">
        <v>4390</v>
      </c>
      <c r="B2589">
        <v>8000000</v>
      </c>
      <c r="C2589">
        <v>6739141</v>
      </c>
      <c r="D2589">
        <f>Table2[[#This Row],[gross]]-Table2[[#This Row],[budget]]</f>
        <v>-1260859</v>
      </c>
    </row>
    <row r="2590" spans="1:4" x14ac:dyDescent="0.45">
      <c r="A2590" t="s">
        <v>4391</v>
      </c>
      <c r="B2590">
        <v>12000000</v>
      </c>
      <c r="C2590">
        <v>5542025</v>
      </c>
      <c r="D2590">
        <f>Table2[[#This Row],[gross]]-Table2[[#This Row],[budget]]</f>
        <v>-6457975</v>
      </c>
    </row>
    <row r="2591" spans="1:4" x14ac:dyDescent="0.45">
      <c r="A2591" t="s">
        <v>4392</v>
      </c>
      <c r="B2591">
        <v>12000000</v>
      </c>
      <c r="C2591">
        <v>5032496</v>
      </c>
      <c r="D2591">
        <f>Table2[[#This Row],[gross]]-Table2[[#This Row],[budget]]</f>
        <v>-6967504</v>
      </c>
    </row>
    <row r="2592" spans="1:4" x14ac:dyDescent="0.45">
      <c r="A2592" t="s">
        <v>4393</v>
      </c>
      <c r="B2592">
        <v>12000000</v>
      </c>
      <c r="C2592">
        <v>6754898</v>
      </c>
      <c r="D2592">
        <f>Table2[[#This Row],[gross]]-Table2[[#This Row],[budget]]</f>
        <v>-5245102</v>
      </c>
    </row>
    <row r="2593" spans="1:4" x14ac:dyDescent="0.45">
      <c r="A2593" t="s">
        <v>4394</v>
      </c>
      <c r="B2593">
        <v>12000000</v>
      </c>
      <c r="C2593">
        <v>4903000</v>
      </c>
      <c r="D2593">
        <f>Table2[[#This Row],[gross]]-Table2[[#This Row],[budget]]</f>
        <v>-7097000</v>
      </c>
    </row>
    <row r="2594" spans="1:4" x14ac:dyDescent="0.45">
      <c r="A2594" t="s">
        <v>4396</v>
      </c>
      <c r="B2594">
        <v>12000000</v>
      </c>
      <c r="C2594">
        <v>4717455</v>
      </c>
      <c r="D2594">
        <f>Table2[[#This Row],[gross]]-Table2[[#This Row],[budget]]</f>
        <v>-7282545</v>
      </c>
    </row>
    <row r="2595" spans="1:4" x14ac:dyDescent="0.45">
      <c r="A2595" t="s">
        <v>4397</v>
      </c>
      <c r="B2595">
        <v>12000000</v>
      </c>
      <c r="C2595">
        <v>3148482</v>
      </c>
      <c r="D2595">
        <f>Table2[[#This Row],[gross]]-Table2[[#This Row],[budget]]</f>
        <v>-8851518</v>
      </c>
    </row>
    <row r="2596" spans="1:4" x14ac:dyDescent="0.45">
      <c r="A2596" t="s">
        <v>4399</v>
      </c>
      <c r="B2596">
        <v>12000000</v>
      </c>
      <c r="C2596">
        <v>2326407</v>
      </c>
      <c r="D2596">
        <f>Table2[[#This Row],[gross]]-Table2[[#This Row],[budget]]</f>
        <v>-9673593</v>
      </c>
    </row>
    <row r="2597" spans="1:4" x14ac:dyDescent="0.45">
      <c r="A2597" t="s">
        <v>1786</v>
      </c>
      <c r="B2597">
        <v>12215500000</v>
      </c>
      <c r="C2597">
        <v>2201412</v>
      </c>
      <c r="D2597">
        <f>Table2[[#This Row],[gross]]-Table2[[#This Row],[budget]]</f>
        <v>-12213298588</v>
      </c>
    </row>
    <row r="2598" spans="1:4" x14ac:dyDescent="0.45">
      <c r="A2598" t="s">
        <v>4402</v>
      </c>
      <c r="B2598">
        <v>12000000</v>
      </c>
      <c r="C2598">
        <v>2060953</v>
      </c>
      <c r="D2598">
        <f>Table2[[#This Row],[gross]]-Table2[[#This Row],[budget]]</f>
        <v>-9939047</v>
      </c>
    </row>
    <row r="2599" spans="1:4" x14ac:dyDescent="0.45">
      <c r="A2599" t="s">
        <v>4404</v>
      </c>
      <c r="B2599">
        <v>12000000</v>
      </c>
      <c r="C2599">
        <v>3950294</v>
      </c>
      <c r="D2599">
        <f>Table2[[#This Row],[gross]]-Table2[[#This Row],[budget]]</f>
        <v>-8049706</v>
      </c>
    </row>
    <row r="2600" spans="1:4" x14ac:dyDescent="0.45">
      <c r="A2600" t="s">
        <v>4406</v>
      </c>
      <c r="B2600">
        <v>9200000</v>
      </c>
      <c r="C2600">
        <v>2835886</v>
      </c>
      <c r="D2600">
        <f>Table2[[#This Row],[gross]]-Table2[[#This Row],[budget]]</f>
        <v>-6364114</v>
      </c>
    </row>
    <row r="2601" spans="1:4" x14ac:dyDescent="0.45">
      <c r="A2601" t="s">
        <v>4408</v>
      </c>
      <c r="B2601">
        <v>12000000</v>
      </c>
      <c r="C2601">
        <v>1779284</v>
      </c>
      <c r="D2601">
        <f>Table2[[#This Row],[gross]]-Table2[[#This Row],[budget]]</f>
        <v>-10220716</v>
      </c>
    </row>
    <row r="2602" spans="1:4" x14ac:dyDescent="0.45">
      <c r="A2602" t="s">
        <v>4410</v>
      </c>
      <c r="B2602">
        <v>12000000</v>
      </c>
      <c r="C2602">
        <v>1702277</v>
      </c>
      <c r="D2602">
        <f>Table2[[#This Row],[gross]]-Table2[[#This Row],[budget]]</f>
        <v>-10297723</v>
      </c>
    </row>
    <row r="2603" spans="1:4" x14ac:dyDescent="0.45">
      <c r="A2603" t="s">
        <v>4412</v>
      </c>
      <c r="B2603">
        <v>12000000</v>
      </c>
      <c r="C2603">
        <v>261481</v>
      </c>
      <c r="D2603">
        <f>Table2[[#This Row],[gross]]-Table2[[#This Row],[budget]]</f>
        <v>-11738519</v>
      </c>
    </row>
    <row r="2604" spans="1:4" x14ac:dyDescent="0.45">
      <c r="A2604" t="s">
        <v>4414</v>
      </c>
      <c r="B2604">
        <v>12000000</v>
      </c>
      <c r="C2604">
        <v>1506998</v>
      </c>
      <c r="D2604">
        <f>Table2[[#This Row],[gross]]-Table2[[#This Row],[budget]]</f>
        <v>-10493002</v>
      </c>
    </row>
    <row r="2605" spans="1:4" x14ac:dyDescent="0.45">
      <c r="A2605" t="s">
        <v>4416</v>
      </c>
      <c r="B2605">
        <v>12000000</v>
      </c>
      <c r="C2605">
        <v>860002</v>
      </c>
      <c r="D2605">
        <f>Table2[[#This Row],[gross]]-Table2[[#This Row],[budget]]</f>
        <v>-11139998</v>
      </c>
    </row>
    <row r="2606" spans="1:4" x14ac:dyDescent="0.45">
      <c r="A2606" t="s">
        <v>4417</v>
      </c>
      <c r="B2606">
        <v>12000000</v>
      </c>
      <c r="C2606">
        <v>548934</v>
      </c>
      <c r="D2606">
        <f>Table2[[#This Row],[gross]]-Table2[[#This Row],[budget]]</f>
        <v>-11451066</v>
      </c>
    </row>
    <row r="2607" spans="1:4" x14ac:dyDescent="0.45">
      <c r="A2607" t="s">
        <v>4419</v>
      </c>
      <c r="B2607">
        <v>10000000</v>
      </c>
      <c r="C2607">
        <v>447750</v>
      </c>
      <c r="D2607">
        <f>Table2[[#This Row],[gross]]-Table2[[#This Row],[budget]]</f>
        <v>-9552250</v>
      </c>
    </row>
    <row r="2608" spans="1:4" x14ac:dyDescent="0.45">
      <c r="A2608" t="s">
        <v>4420</v>
      </c>
      <c r="B2608">
        <v>12000000</v>
      </c>
      <c r="C2608">
        <v>333976</v>
      </c>
      <c r="D2608">
        <f>Table2[[#This Row],[gross]]-Table2[[#This Row],[budget]]</f>
        <v>-11666024</v>
      </c>
    </row>
    <row r="2609" spans="1:4" x14ac:dyDescent="0.45">
      <c r="A2609" t="s">
        <v>4421</v>
      </c>
      <c r="B2609">
        <v>12000000</v>
      </c>
      <c r="C2609">
        <v>141853</v>
      </c>
      <c r="D2609">
        <f>Table2[[#This Row],[gross]]-Table2[[#This Row],[budget]]</f>
        <v>-11858147</v>
      </c>
    </row>
    <row r="2610" spans="1:4" x14ac:dyDescent="0.45">
      <c r="A2610" t="s">
        <v>4422</v>
      </c>
      <c r="B2610">
        <v>8000000</v>
      </c>
      <c r="C2610">
        <v>303439</v>
      </c>
      <c r="D2610">
        <f>Table2[[#This Row],[gross]]-Table2[[#This Row],[budget]]</f>
        <v>-7696561</v>
      </c>
    </row>
    <row r="2611" spans="1:4" x14ac:dyDescent="0.45">
      <c r="A2611" t="s">
        <v>4424</v>
      </c>
      <c r="B2611">
        <v>12000000</v>
      </c>
      <c r="C2611">
        <v>214202</v>
      </c>
      <c r="D2611">
        <f>Table2[[#This Row],[gross]]-Table2[[#This Row],[budget]]</f>
        <v>-11785798</v>
      </c>
    </row>
    <row r="2612" spans="1:4" x14ac:dyDescent="0.45">
      <c r="A2612" t="s">
        <v>4426</v>
      </c>
      <c r="B2612">
        <v>2500000000</v>
      </c>
      <c r="C2612">
        <v>195888</v>
      </c>
      <c r="D2612">
        <f>Table2[[#This Row],[gross]]-Table2[[#This Row],[budget]]</f>
        <v>-2499804112</v>
      </c>
    </row>
    <row r="2613" spans="1:4" x14ac:dyDescent="0.45">
      <c r="A2613" t="s">
        <v>4429</v>
      </c>
      <c r="B2613">
        <v>12000000</v>
      </c>
      <c r="C2613">
        <v>175370</v>
      </c>
      <c r="D2613">
        <f>Table2[[#This Row],[gross]]-Table2[[#This Row],[budget]]</f>
        <v>-11824630</v>
      </c>
    </row>
    <row r="2614" spans="1:4" x14ac:dyDescent="0.45">
      <c r="A2614" t="s">
        <v>4431</v>
      </c>
      <c r="B2614">
        <v>12000000</v>
      </c>
      <c r="C2614">
        <v>119922</v>
      </c>
      <c r="D2614">
        <f>Table2[[#This Row],[gross]]-Table2[[#This Row],[budget]]</f>
        <v>-11880078</v>
      </c>
    </row>
    <row r="2615" spans="1:4" x14ac:dyDescent="0.45">
      <c r="A2615" t="s">
        <v>4432</v>
      </c>
      <c r="B2615">
        <v>20000000</v>
      </c>
      <c r="C2615">
        <v>17149</v>
      </c>
      <c r="D2615">
        <f>Table2[[#This Row],[gross]]-Table2[[#This Row],[budget]]</f>
        <v>-19982851</v>
      </c>
    </row>
    <row r="2616" spans="1:4" x14ac:dyDescent="0.45">
      <c r="A2616" t="s">
        <v>4435</v>
      </c>
      <c r="B2616">
        <v>12000000</v>
      </c>
      <c r="C2616">
        <v>14616</v>
      </c>
      <c r="D2616">
        <f>Table2[[#This Row],[gross]]-Table2[[#This Row],[budget]]</f>
        <v>-11985384</v>
      </c>
    </row>
    <row r="2617" spans="1:4" x14ac:dyDescent="0.45">
      <c r="A2617" t="s">
        <v>4436</v>
      </c>
      <c r="B2617">
        <v>12000000</v>
      </c>
      <c r="C2617">
        <v>91443253</v>
      </c>
      <c r="D2617">
        <f>Table2[[#This Row],[gross]]-Table2[[#This Row],[budget]]</f>
        <v>79443253</v>
      </c>
    </row>
    <row r="2618" spans="1:4" x14ac:dyDescent="0.45">
      <c r="A2618" t="s">
        <v>4437</v>
      </c>
      <c r="B2618">
        <v>6000000</v>
      </c>
      <c r="C2618">
        <v>30093107</v>
      </c>
      <c r="D2618">
        <f>Table2[[#This Row],[gross]]-Table2[[#This Row],[budget]]</f>
        <v>24093107</v>
      </c>
    </row>
    <row r="2619" spans="1:4" x14ac:dyDescent="0.45">
      <c r="A2619" t="s">
        <v>4438</v>
      </c>
      <c r="B2619">
        <v>11500000</v>
      </c>
      <c r="C2619">
        <v>57469179</v>
      </c>
      <c r="D2619">
        <f>Table2[[#This Row],[gross]]-Table2[[#This Row],[budget]]</f>
        <v>45969179</v>
      </c>
    </row>
    <row r="2620" spans="1:4" x14ac:dyDescent="0.45">
      <c r="A2620" t="s">
        <v>4440</v>
      </c>
      <c r="B2620">
        <v>11900000</v>
      </c>
      <c r="C2620">
        <v>48856</v>
      </c>
      <c r="D2620">
        <f>Table2[[#This Row],[gross]]-Table2[[#This Row],[budget]]</f>
        <v>-11851144</v>
      </c>
    </row>
    <row r="2621" spans="1:4" x14ac:dyDescent="0.45">
      <c r="A2621" t="s">
        <v>4441</v>
      </c>
      <c r="B2621">
        <v>11000000</v>
      </c>
      <c r="C2621">
        <v>148170000</v>
      </c>
      <c r="D2621">
        <f>Table2[[#This Row],[gross]]-Table2[[#This Row],[budget]]</f>
        <v>137170000</v>
      </c>
    </row>
    <row r="2622" spans="1:4" x14ac:dyDescent="0.45">
      <c r="A2622" t="s">
        <v>4442</v>
      </c>
      <c r="B2622">
        <v>11000000</v>
      </c>
      <c r="C2622">
        <v>460935665</v>
      </c>
      <c r="D2622">
        <f>Table2[[#This Row],[gross]]-Table2[[#This Row],[budget]]</f>
        <v>449935665</v>
      </c>
    </row>
    <row r="2623" spans="1:4" x14ac:dyDescent="0.45">
      <c r="A2623" t="s">
        <v>4444</v>
      </c>
      <c r="B2623">
        <v>11500000</v>
      </c>
      <c r="C2623">
        <v>35537564</v>
      </c>
      <c r="D2623">
        <f>Table2[[#This Row],[gross]]-Table2[[#This Row],[budget]]</f>
        <v>24037564</v>
      </c>
    </row>
    <row r="2624" spans="1:4" x14ac:dyDescent="0.45">
      <c r="A2624" t="s">
        <v>4445</v>
      </c>
      <c r="B2624">
        <v>11000000</v>
      </c>
      <c r="C2624">
        <v>111722000</v>
      </c>
      <c r="D2624">
        <f>Table2[[#This Row],[gross]]-Table2[[#This Row],[budget]]</f>
        <v>100722000</v>
      </c>
    </row>
    <row r="2625" spans="1:4" x14ac:dyDescent="0.45">
      <c r="A2625" t="s">
        <v>4447</v>
      </c>
      <c r="B2625">
        <v>11000000</v>
      </c>
      <c r="C2625">
        <v>90556401</v>
      </c>
      <c r="D2625">
        <f>Table2[[#This Row],[gross]]-Table2[[#This Row],[budget]]</f>
        <v>79556401</v>
      </c>
    </row>
    <row r="2626" spans="1:4" x14ac:dyDescent="0.45">
      <c r="A2626" t="s">
        <v>4448</v>
      </c>
      <c r="B2626">
        <v>25000000</v>
      </c>
      <c r="C2626">
        <v>93571803</v>
      </c>
      <c r="D2626">
        <f>Table2[[#This Row],[gross]]-Table2[[#This Row],[budget]]</f>
        <v>68571803</v>
      </c>
    </row>
    <row r="2627" spans="1:4" x14ac:dyDescent="0.45">
      <c r="A2627" t="s">
        <v>4449</v>
      </c>
      <c r="B2627">
        <v>11000000</v>
      </c>
      <c r="C2627">
        <v>52929168</v>
      </c>
      <c r="D2627">
        <f>Table2[[#This Row],[gross]]-Table2[[#This Row],[budget]]</f>
        <v>41929168</v>
      </c>
    </row>
    <row r="2628" spans="1:4" x14ac:dyDescent="0.45">
      <c r="A2628" t="s">
        <v>4452</v>
      </c>
      <c r="B2628">
        <v>11000000</v>
      </c>
      <c r="C2628">
        <v>50461335</v>
      </c>
      <c r="D2628">
        <f>Table2[[#This Row],[gross]]-Table2[[#This Row],[budget]]</f>
        <v>39461335</v>
      </c>
    </row>
    <row r="2629" spans="1:4" x14ac:dyDescent="0.45">
      <c r="A2629" t="s">
        <v>4454</v>
      </c>
      <c r="B2629">
        <v>11000000</v>
      </c>
      <c r="C2629">
        <v>49797148</v>
      </c>
      <c r="D2629">
        <f>Table2[[#This Row],[gross]]-Table2[[#This Row],[budget]]</f>
        <v>38797148</v>
      </c>
    </row>
    <row r="2630" spans="1:4" x14ac:dyDescent="0.45">
      <c r="A2630" t="s">
        <v>4455</v>
      </c>
      <c r="B2630">
        <v>13000000</v>
      </c>
      <c r="C2630">
        <v>46563158</v>
      </c>
      <c r="D2630">
        <f>Table2[[#This Row],[gross]]-Table2[[#This Row],[budget]]</f>
        <v>33563158</v>
      </c>
    </row>
    <row r="2631" spans="1:4" x14ac:dyDescent="0.45">
      <c r="A2631" t="s">
        <v>4456</v>
      </c>
      <c r="B2631">
        <v>11000000</v>
      </c>
      <c r="C2631">
        <v>41227069</v>
      </c>
      <c r="D2631">
        <f>Table2[[#This Row],[gross]]-Table2[[#This Row],[budget]]</f>
        <v>30227069</v>
      </c>
    </row>
    <row r="2632" spans="1:4" x14ac:dyDescent="0.45">
      <c r="A2632" t="s">
        <v>4457</v>
      </c>
      <c r="B2632">
        <v>11000000</v>
      </c>
      <c r="C2632">
        <v>39025000</v>
      </c>
      <c r="D2632">
        <f>Table2[[#This Row],[gross]]-Table2[[#This Row],[budget]]</f>
        <v>28025000</v>
      </c>
    </row>
    <row r="2633" spans="1:4" x14ac:dyDescent="0.45">
      <c r="A2633" t="s">
        <v>4458</v>
      </c>
      <c r="B2633">
        <v>10500000</v>
      </c>
      <c r="C2633">
        <v>38201895</v>
      </c>
      <c r="D2633">
        <f>Table2[[#This Row],[gross]]-Table2[[#This Row],[budget]]</f>
        <v>27701895</v>
      </c>
    </row>
    <row r="2634" spans="1:4" x14ac:dyDescent="0.45">
      <c r="A2634" t="s">
        <v>4459</v>
      </c>
      <c r="B2634">
        <v>11000000</v>
      </c>
      <c r="C2634">
        <v>27669413</v>
      </c>
      <c r="D2634">
        <f>Table2[[#This Row],[gross]]-Table2[[#This Row],[budget]]</f>
        <v>16669413</v>
      </c>
    </row>
    <row r="2635" spans="1:4" x14ac:dyDescent="0.45">
      <c r="A2635" t="s">
        <v>4460</v>
      </c>
      <c r="B2635">
        <v>11000000</v>
      </c>
      <c r="C2635">
        <v>37766350</v>
      </c>
      <c r="D2635">
        <f>Table2[[#This Row],[gross]]-Table2[[#This Row],[budget]]</f>
        <v>26766350</v>
      </c>
    </row>
    <row r="2636" spans="1:4" x14ac:dyDescent="0.45">
      <c r="A2636" t="s">
        <v>4462</v>
      </c>
      <c r="B2636">
        <v>11000000</v>
      </c>
      <c r="C2636">
        <v>23978402</v>
      </c>
      <c r="D2636">
        <f>Table2[[#This Row],[gross]]-Table2[[#This Row],[budget]]</f>
        <v>12978402</v>
      </c>
    </row>
    <row r="2637" spans="1:4" x14ac:dyDescent="0.45">
      <c r="A2637" t="s">
        <v>4463</v>
      </c>
      <c r="B2637">
        <v>12000000</v>
      </c>
      <c r="C2637">
        <v>21370057</v>
      </c>
      <c r="D2637">
        <f>Table2[[#This Row],[gross]]-Table2[[#This Row],[budget]]</f>
        <v>9370057</v>
      </c>
    </row>
    <row r="2638" spans="1:4" x14ac:dyDescent="0.45">
      <c r="A2638" t="s">
        <v>4464</v>
      </c>
      <c r="B2638">
        <v>12000000</v>
      </c>
      <c r="C2638">
        <v>4884663</v>
      </c>
      <c r="D2638">
        <f>Table2[[#This Row],[gross]]-Table2[[#This Row],[budget]]</f>
        <v>-7115337</v>
      </c>
    </row>
    <row r="2639" spans="1:4" x14ac:dyDescent="0.45">
      <c r="A2639" t="s">
        <v>4466</v>
      </c>
      <c r="B2639">
        <v>11000000</v>
      </c>
      <c r="C2639">
        <v>38317535</v>
      </c>
      <c r="D2639">
        <f>Table2[[#This Row],[gross]]-Table2[[#This Row],[budget]]</f>
        <v>27317535</v>
      </c>
    </row>
    <row r="2640" spans="1:4" x14ac:dyDescent="0.45">
      <c r="A2640" t="s">
        <v>4468</v>
      </c>
      <c r="B2640">
        <v>11000000</v>
      </c>
      <c r="C2640">
        <v>13903262</v>
      </c>
      <c r="D2640">
        <f>Table2[[#This Row],[gross]]-Table2[[#This Row],[budget]]</f>
        <v>2903262</v>
      </c>
    </row>
    <row r="2641" spans="1:4" x14ac:dyDescent="0.45">
      <c r="A2641" t="s">
        <v>4469</v>
      </c>
      <c r="B2641">
        <v>11000000</v>
      </c>
      <c r="C2641">
        <v>13592872</v>
      </c>
      <c r="D2641">
        <f>Table2[[#This Row],[gross]]-Table2[[#This Row],[budget]]</f>
        <v>2592872</v>
      </c>
    </row>
    <row r="2642" spans="1:4" x14ac:dyDescent="0.45">
      <c r="A2642" t="s">
        <v>4471</v>
      </c>
      <c r="B2642">
        <v>11000000</v>
      </c>
      <c r="C2642">
        <v>18381787</v>
      </c>
      <c r="D2642">
        <f>Table2[[#This Row],[gross]]-Table2[[#This Row],[budget]]</f>
        <v>7381787</v>
      </c>
    </row>
    <row r="2643" spans="1:4" x14ac:dyDescent="0.45">
      <c r="A2643" t="s">
        <v>4473</v>
      </c>
      <c r="B2643">
        <v>11000000</v>
      </c>
      <c r="C2643">
        <v>13558739</v>
      </c>
      <c r="D2643">
        <f>Table2[[#This Row],[gross]]-Table2[[#This Row],[budget]]</f>
        <v>2558739</v>
      </c>
    </row>
    <row r="2644" spans="1:4" x14ac:dyDescent="0.45">
      <c r="A2644" t="s">
        <v>4474</v>
      </c>
      <c r="B2644">
        <v>11000000</v>
      </c>
      <c r="C2644">
        <v>13103828</v>
      </c>
      <c r="D2644">
        <f>Table2[[#This Row],[gross]]-Table2[[#This Row],[budget]]</f>
        <v>2103828</v>
      </c>
    </row>
    <row r="2645" spans="1:4" x14ac:dyDescent="0.45">
      <c r="A2645" t="s">
        <v>4476</v>
      </c>
      <c r="B2645">
        <v>11000000</v>
      </c>
      <c r="C2645">
        <v>33305037</v>
      </c>
      <c r="D2645">
        <f>Table2[[#This Row],[gross]]-Table2[[#This Row],[budget]]</f>
        <v>22305037</v>
      </c>
    </row>
    <row r="2646" spans="1:4" x14ac:dyDescent="0.45">
      <c r="A2646" t="s">
        <v>4477</v>
      </c>
      <c r="B2646">
        <v>11000000</v>
      </c>
      <c r="C2646">
        <v>10214647</v>
      </c>
      <c r="D2646">
        <f>Table2[[#This Row],[gross]]-Table2[[#This Row],[budget]]</f>
        <v>-785353</v>
      </c>
    </row>
    <row r="2647" spans="1:4" x14ac:dyDescent="0.45">
      <c r="A2647" t="s">
        <v>4478</v>
      </c>
      <c r="B2647">
        <v>13000000</v>
      </c>
      <c r="C2647">
        <v>11501093</v>
      </c>
      <c r="D2647">
        <f>Table2[[#This Row],[gross]]-Table2[[#This Row],[budget]]</f>
        <v>-1498907</v>
      </c>
    </row>
    <row r="2648" spans="1:4" x14ac:dyDescent="0.45">
      <c r="A2648" t="s">
        <v>4480</v>
      </c>
      <c r="B2648">
        <v>11000000</v>
      </c>
      <c r="C2648">
        <v>4814244</v>
      </c>
      <c r="D2648">
        <f>Table2[[#This Row],[gross]]-Table2[[#This Row],[budget]]</f>
        <v>-6185756</v>
      </c>
    </row>
    <row r="2649" spans="1:4" x14ac:dyDescent="0.45">
      <c r="A2649" t="s">
        <v>4481</v>
      </c>
      <c r="B2649">
        <v>11000000</v>
      </c>
      <c r="C2649">
        <v>9170214</v>
      </c>
      <c r="D2649">
        <f>Table2[[#This Row],[gross]]-Table2[[#This Row],[budget]]</f>
        <v>-1829786</v>
      </c>
    </row>
    <row r="2650" spans="1:4" x14ac:dyDescent="0.45">
      <c r="A2650" t="s">
        <v>4483</v>
      </c>
      <c r="B2650">
        <v>17000000</v>
      </c>
      <c r="C2650">
        <v>4068087</v>
      </c>
      <c r="D2650">
        <f>Table2[[#This Row],[gross]]-Table2[[#This Row],[budget]]</f>
        <v>-12931913</v>
      </c>
    </row>
    <row r="2651" spans="1:4" x14ac:dyDescent="0.45">
      <c r="A2651" t="s">
        <v>4484</v>
      </c>
      <c r="B2651">
        <v>11000000</v>
      </c>
      <c r="C2651">
        <v>3753806</v>
      </c>
      <c r="D2651">
        <f>Table2[[#This Row],[gross]]-Table2[[#This Row],[budget]]</f>
        <v>-7246194</v>
      </c>
    </row>
    <row r="2652" spans="1:4" x14ac:dyDescent="0.45">
      <c r="A2652" t="s">
        <v>4485</v>
      </c>
      <c r="B2652">
        <v>11000000</v>
      </c>
      <c r="C2652">
        <v>3034181</v>
      </c>
      <c r="D2652">
        <f>Table2[[#This Row],[gross]]-Table2[[#This Row],[budget]]</f>
        <v>-7965819</v>
      </c>
    </row>
    <row r="2653" spans="1:4" x14ac:dyDescent="0.45">
      <c r="A2653" t="s">
        <v>4486</v>
      </c>
      <c r="B2653">
        <v>11000000</v>
      </c>
      <c r="C2653">
        <v>2832826</v>
      </c>
      <c r="D2653">
        <f>Table2[[#This Row],[gross]]-Table2[[#This Row],[budget]]</f>
        <v>-8167174</v>
      </c>
    </row>
    <row r="2654" spans="1:4" x14ac:dyDescent="0.45">
      <c r="A2654" t="s">
        <v>4487</v>
      </c>
      <c r="B2654">
        <v>11000000</v>
      </c>
      <c r="C2654">
        <v>13214255</v>
      </c>
      <c r="D2654">
        <f>Table2[[#This Row],[gross]]-Table2[[#This Row],[budget]]</f>
        <v>2214255</v>
      </c>
    </row>
    <row r="2655" spans="1:4" x14ac:dyDescent="0.45">
      <c r="A2655" t="s">
        <v>4488</v>
      </c>
      <c r="B2655">
        <v>5000000</v>
      </c>
      <c r="C2655">
        <v>16017403</v>
      </c>
      <c r="D2655">
        <f>Table2[[#This Row],[gross]]-Table2[[#This Row],[budget]]</f>
        <v>11017403</v>
      </c>
    </row>
    <row r="2656" spans="1:4" x14ac:dyDescent="0.45">
      <c r="A2656" t="s">
        <v>4490</v>
      </c>
      <c r="B2656">
        <v>11000000</v>
      </c>
      <c r="C2656">
        <v>2807854</v>
      </c>
      <c r="D2656">
        <f>Table2[[#This Row],[gross]]-Table2[[#This Row],[budget]]</f>
        <v>-8192146</v>
      </c>
    </row>
    <row r="2657" spans="1:4" x14ac:dyDescent="0.45">
      <c r="A2657" t="s">
        <v>4492</v>
      </c>
      <c r="B2657">
        <v>11000000</v>
      </c>
      <c r="C2657">
        <v>352786</v>
      </c>
      <c r="D2657">
        <f>Table2[[#This Row],[gross]]-Table2[[#This Row],[budget]]</f>
        <v>-10647214</v>
      </c>
    </row>
    <row r="2658" spans="1:4" x14ac:dyDescent="0.45">
      <c r="A2658" t="s">
        <v>4494</v>
      </c>
      <c r="B2658">
        <v>10800000</v>
      </c>
      <c r="C2658">
        <v>56729973</v>
      </c>
      <c r="D2658">
        <f>Table2[[#This Row],[gross]]-Table2[[#This Row],[budget]]</f>
        <v>45929973</v>
      </c>
    </row>
    <row r="2659" spans="1:4" x14ac:dyDescent="0.45">
      <c r="A2659" t="s">
        <v>4496</v>
      </c>
      <c r="B2659">
        <v>15000000</v>
      </c>
      <c r="C2659">
        <v>399879</v>
      </c>
      <c r="D2659">
        <f>Table2[[#This Row],[gross]]-Table2[[#This Row],[budget]]</f>
        <v>-14600121</v>
      </c>
    </row>
    <row r="2660" spans="1:4" x14ac:dyDescent="0.45">
      <c r="A2660" t="s">
        <v>4498</v>
      </c>
      <c r="B2660">
        <v>700000000</v>
      </c>
      <c r="C2660">
        <v>3275443</v>
      </c>
      <c r="D2660">
        <f>Table2[[#This Row],[gross]]-Table2[[#This Row],[budget]]</f>
        <v>-696724557</v>
      </c>
    </row>
    <row r="2661" spans="1:4" x14ac:dyDescent="0.45">
      <c r="A2661" t="s">
        <v>4499</v>
      </c>
      <c r="B2661">
        <v>14000000</v>
      </c>
      <c r="C2661">
        <v>18535191</v>
      </c>
      <c r="D2661">
        <f>Table2[[#This Row],[gross]]-Table2[[#This Row],[budget]]</f>
        <v>4535191</v>
      </c>
    </row>
    <row r="2662" spans="1:4" x14ac:dyDescent="0.45">
      <c r="A2662" t="s">
        <v>4501</v>
      </c>
      <c r="B2662">
        <v>7000000</v>
      </c>
      <c r="C2662">
        <v>23838</v>
      </c>
      <c r="D2662">
        <f>Table2[[#This Row],[gross]]-Table2[[#This Row],[budget]]</f>
        <v>-6976162</v>
      </c>
    </row>
    <row r="2663" spans="1:4" x14ac:dyDescent="0.45">
      <c r="A2663" t="s">
        <v>4503</v>
      </c>
      <c r="B2663">
        <v>10600000</v>
      </c>
      <c r="C2663">
        <v>22160085</v>
      </c>
      <c r="D2663">
        <f>Table2[[#This Row],[gross]]-Table2[[#This Row],[budget]]</f>
        <v>11560085</v>
      </c>
    </row>
    <row r="2664" spans="1:4" x14ac:dyDescent="0.45">
      <c r="A2664" t="s">
        <v>4504</v>
      </c>
      <c r="B2664">
        <v>12000000</v>
      </c>
      <c r="C2664">
        <v>56715371</v>
      </c>
      <c r="D2664">
        <f>Table2[[#This Row],[gross]]-Table2[[#This Row],[budget]]</f>
        <v>44715371</v>
      </c>
    </row>
    <row r="2665" spans="1:4" x14ac:dyDescent="0.45">
      <c r="A2665" t="s">
        <v>4506</v>
      </c>
      <c r="B2665">
        <v>10500000</v>
      </c>
      <c r="C2665">
        <v>434949459</v>
      </c>
      <c r="D2665">
        <f>Table2[[#This Row],[gross]]-Table2[[#This Row],[budget]]</f>
        <v>424449459</v>
      </c>
    </row>
    <row r="2666" spans="1:4" x14ac:dyDescent="0.45">
      <c r="A2666" t="s">
        <v>4508</v>
      </c>
      <c r="B2666">
        <v>10000000</v>
      </c>
      <c r="C2666">
        <v>11043445</v>
      </c>
      <c r="D2666">
        <f>Table2[[#This Row],[gross]]-Table2[[#This Row],[budget]]</f>
        <v>1043445</v>
      </c>
    </row>
    <row r="2667" spans="1:4" x14ac:dyDescent="0.45">
      <c r="A2667" t="s">
        <v>4511</v>
      </c>
      <c r="B2667">
        <v>10500000</v>
      </c>
      <c r="C2667">
        <v>125169</v>
      </c>
      <c r="D2667">
        <f>Table2[[#This Row],[gross]]-Table2[[#This Row],[budget]]</f>
        <v>-10374831</v>
      </c>
    </row>
    <row r="2668" spans="1:4" x14ac:dyDescent="0.45">
      <c r="A2668" t="s">
        <v>4513</v>
      </c>
      <c r="B2668">
        <v>10818775</v>
      </c>
      <c r="C2668">
        <v>5669081</v>
      </c>
      <c r="D2668">
        <f>Table2[[#This Row],[gross]]-Table2[[#This Row],[budget]]</f>
        <v>-5149694</v>
      </c>
    </row>
    <row r="2669" spans="1:4" x14ac:dyDescent="0.45">
      <c r="A2669" t="s">
        <v>4514</v>
      </c>
      <c r="B2669">
        <v>10000000</v>
      </c>
      <c r="C2669">
        <v>138339411</v>
      </c>
      <c r="D2669">
        <f>Table2[[#This Row],[gross]]-Table2[[#This Row],[budget]]</f>
        <v>128339411</v>
      </c>
    </row>
    <row r="2670" spans="1:4" x14ac:dyDescent="0.45">
      <c r="A2670" t="s">
        <v>4516</v>
      </c>
      <c r="B2670">
        <v>10000000</v>
      </c>
      <c r="C2670">
        <v>80150343</v>
      </c>
      <c r="D2670">
        <f>Table2[[#This Row],[gross]]-Table2[[#This Row],[budget]]</f>
        <v>70150343</v>
      </c>
    </row>
    <row r="2671" spans="1:4" x14ac:dyDescent="0.45">
      <c r="A2671" t="s">
        <v>4518</v>
      </c>
      <c r="B2671">
        <v>10000000</v>
      </c>
      <c r="C2671">
        <v>85300000</v>
      </c>
      <c r="D2671">
        <f>Table2[[#This Row],[gross]]-Table2[[#This Row],[budget]]</f>
        <v>75300000</v>
      </c>
    </row>
    <row r="2672" spans="1:4" x14ac:dyDescent="0.45">
      <c r="A2672" t="s">
        <v>4519</v>
      </c>
      <c r="B2672">
        <v>10000000</v>
      </c>
      <c r="C2672">
        <v>68353550</v>
      </c>
      <c r="D2672">
        <f>Table2[[#This Row],[gross]]-Table2[[#This Row],[budget]]</f>
        <v>58353550</v>
      </c>
    </row>
    <row r="2673" spans="1:4" x14ac:dyDescent="0.45">
      <c r="A2673" t="s">
        <v>4521</v>
      </c>
      <c r="B2673">
        <v>10000000</v>
      </c>
      <c r="C2673">
        <v>78845130</v>
      </c>
      <c r="D2673">
        <f>Table2[[#This Row],[gross]]-Table2[[#This Row],[budget]]</f>
        <v>68845130</v>
      </c>
    </row>
    <row r="2674" spans="1:4" x14ac:dyDescent="0.45">
      <c r="A2674" t="s">
        <v>4522</v>
      </c>
      <c r="B2674">
        <v>10000000</v>
      </c>
      <c r="C2674">
        <v>63319509</v>
      </c>
      <c r="D2674">
        <f>Table2[[#This Row],[gross]]-Table2[[#This Row],[budget]]</f>
        <v>53319509</v>
      </c>
    </row>
    <row r="2675" spans="1:4" x14ac:dyDescent="0.45">
      <c r="A2675" t="s">
        <v>4523</v>
      </c>
      <c r="B2675">
        <v>10000000</v>
      </c>
      <c r="C2675">
        <v>63270259</v>
      </c>
      <c r="D2675">
        <f>Table2[[#This Row],[gross]]-Table2[[#This Row],[budget]]</f>
        <v>53270259</v>
      </c>
    </row>
    <row r="2676" spans="1:4" x14ac:dyDescent="0.45">
      <c r="A2676" t="s">
        <v>4524</v>
      </c>
      <c r="B2676">
        <v>10000000</v>
      </c>
      <c r="C2676">
        <v>55865715</v>
      </c>
      <c r="D2676">
        <f>Table2[[#This Row],[gross]]-Table2[[#This Row],[budget]]</f>
        <v>45865715</v>
      </c>
    </row>
    <row r="2677" spans="1:4" x14ac:dyDescent="0.45">
      <c r="A2677" t="s">
        <v>4525</v>
      </c>
      <c r="B2677">
        <v>6000000</v>
      </c>
      <c r="C2677">
        <v>63231524</v>
      </c>
      <c r="D2677">
        <f>Table2[[#This Row],[gross]]-Table2[[#This Row],[budget]]</f>
        <v>57231524</v>
      </c>
    </row>
    <row r="2678" spans="1:4" x14ac:dyDescent="0.45">
      <c r="A2678" t="s">
        <v>4526</v>
      </c>
      <c r="B2678">
        <v>13800000</v>
      </c>
      <c r="C2678">
        <v>52293982</v>
      </c>
      <c r="D2678">
        <f>Table2[[#This Row],[gross]]-Table2[[#This Row],[budget]]</f>
        <v>38493982</v>
      </c>
    </row>
    <row r="2679" spans="1:4" x14ac:dyDescent="0.45">
      <c r="A2679" t="s">
        <v>4527</v>
      </c>
      <c r="B2679">
        <v>10000000</v>
      </c>
      <c r="C2679">
        <v>50752337</v>
      </c>
      <c r="D2679">
        <f>Table2[[#This Row],[gross]]-Table2[[#This Row],[budget]]</f>
        <v>40752337</v>
      </c>
    </row>
    <row r="2680" spans="1:4" x14ac:dyDescent="0.45">
      <c r="A2680" t="s">
        <v>4528</v>
      </c>
      <c r="B2680">
        <v>10000000</v>
      </c>
      <c r="C2680">
        <v>110175871</v>
      </c>
      <c r="D2680">
        <f>Table2[[#This Row],[gross]]-Table2[[#This Row],[budget]]</f>
        <v>100175871</v>
      </c>
    </row>
    <row r="2681" spans="1:4" x14ac:dyDescent="0.45">
      <c r="A2681" t="s">
        <v>4529</v>
      </c>
      <c r="B2681">
        <v>12000000</v>
      </c>
      <c r="C2681">
        <v>38624000</v>
      </c>
      <c r="D2681">
        <f>Table2[[#This Row],[gross]]-Table2[[#This Row],[budget]]</f>
        <v>26624000</v>
      </c>
    </row>
    <row r="2682" spans="1:4" x14ac:dyDescent="0.45">
      <c r="A2682" t="s">
        <v>4530</v>
      </c>
      <c r="B2682">
        <v>10000000</v>
      </c>
      <c r="C2682">
        <v>37470017</v>
      </c>
      <c r="D2682">
        <f>Table2[[#This Row],[gross]]-Table2[[#This Row],[budget]]</f>
        <v>27470017</v>
      </c>
    </row>
    <row r="2683" spans="1:4" x14ac:dyDescent="0.45">
      <c r="A2683" t="s">
        <v>4532</v>
      </c>
      <c r="B2683">
        <v>10000000</v>
      </c>
      <c r="C2683">
        <v>40485039</v>
      </c>
      <c r="D2683">
        <f>Table2[[#This Row],[gross]]-Table2[[#This Row],[budget]]</f>
        <v>30485039</v>
      </c>
    </row>
    <row r="2684" spans="1:4" x14ac:dyDescent="0.45">
      <c r="A2684" t="s">
        <v>4535</v>
      </c>
      <c r="B2684">
        <v>10000000</v>
      </c>
      <c r="C2684">
        <v>16800000</v>
      </c>
      <c r="D2684">
        <f>Table2[[#This Row],[gross]]-Table2[[#This Row],[budget]]</f>
        <v>6800000</v>
      </c>
    </row>
    <row r="2685" spans="1:4" x14ac:dyDescent="0.45">
      <c r="A2685" t="s">
        <v>4536</v>
      </c>
      <c r="B2685">
        <v>10000000</v>
      </c>
      <c r="C2685">
        <v>46377022</v>
      </c>
      <c r="D2685">
        <f>Table2[[#This Row],[gross]]-Table2[[#This Row],[budget]]</f>
        <v>36377022</v>
      </c>
    </row>
    <row r="2686" spans="1:4" x14ac:dyDescent="0.45">
      <c r="A2686" t="s">
        <v>4538</v>
      </c>
      <c r="B2686">
        <v>23000000</v>
      </c>
      <c r="C2686">
        <v>36696761</v>
      </c>
      <c r="D2686">
        <f>Table2[[#This Row],[gross]]-Table2[[#This Row],[budget]]</f>
        <v>13696761</v>
      </c>
    </row>
    <row r="2687" spans="1:4" x14ac:dyDescent="0.45">
      <c r="A2687" t="s">
        <v>4539</v>
      </c>
      <c r="B2687">
        <v>12305523</v>
      </c>
      <c r="C2687">
        <v>36200000</v>
      </c>
      <c r="D2687">
        <f>Table2[[#This Row],[gross]]-Table2[[#This Row],[budget]]</f>
        <v>23894477</v>
      </c>
    </row>
    <row r="2688" spans="1:4" x14ac:dyDescent="0.45">
      <c r="A2688" t="s">
        <v>4540</v>
      </c>
      <c r="B2688">
        <v>10000000</v>
      </c>
      <c r="C2688">
        <v>35794166</v>
      </c>
      <c r="D2688">
        <f>Table2[[#This Row],[gross]]-Table2[[#This Row],[budget]]</f>
        <v>25794166</v>
      </c>
    </row>
    <row r="2689" spans="1:4" x14ac:dyDescent="0.45">
      <c r="A2689" t="s">
        <v>4541</v>
      </c>
      <c r="B2689">
        <v>10000000</v>
      </c>
      <c r="C2689">
        <v>33583175</v>
      </c>
      <c r="D2689">
        <f>Table2[[#This Row],[gross]]-Table2[[#This Row],[budget]]</f>
        <v>23583175</v>
      </c>
    </row>
    <row r="2690" spans="1:4" x14ac:dyDescent="0.45">
      <c r="A2690" t="s">
        <v>4543</v>
      </c>
      <c r="B2690">
        <v>20000000</v>
      </c>
      <c r="C2690">
        <v>32983713</v>
      </c>
      <c r="D2690">
        <f>Table2[[#This Row],[gross]]-Table2[[#This Row],[budget]]</f>
        <v>12983713</v>
      </c>
    </row>
    <row r="2691" spans="1:4" x14ac:dyDescent="0.45">
      <c r="A2691" t="s">
        <v>4544</v>
      </c>
      <c r="B2691">
        <v>10000000</v>
      </c>
      <c r="C2691">
        <v>52200504</v>
      </c>
      <c r="D2691">
        <f>Table2[[#This Row],[gross]]-Table2[[#This Row],[budget]]</f>
        <v>42200504</v>
      </c>
    </row>
    <row r="2692" spans="1:4" x14ac:dyDescent="0.45">
      <c r="A2692" t="s">
        <v>4547</v>
      </c>
      <c r="B2692">
        <v>10000000</v>
      </c>
      <c r="C2692">
        <v>33000000</v>
      </c>
      <c r="D2692">
        <f>Table2[[#This Row],[gross]]-Table2[[#This Row],[budget]]</f>
        <v>23000000</v>
      </c>
    </row>
    <row r="2693" spans="1:4" x14ac:dyDescent="0.45">
      <c r="A2693" t="s">
        <v>4548</v>
      </c>
      <c r="B2693">
        <v>10000000</v>
      </c>
      <c r="C2693">
        <v>32101000</v>
      </c>
      <c r="D2693">
        <f>Table2[[#This Row],[gross]]-Table2[[#This Row],[budget]]</f>
        <v>22101000</v>
      </c>
    </row>
    <row r="2694" spans="1:4" x14ac:dyDescent="0.45">
      <c r="A2694" t="s">
        <v>4550</v>
      </c>
      <c r="B2694">
        <v>9000000</v>
      </c>
      <c r="C2694">
        <v>31487293</v>
      </c>
      <c r="D2694">
        <f>Table2[[#This Row],[gross]]-Table2[[#This Row],[budget]]</f>
        <v>22487293</v>
      </c>
    </row>
    <row r="2695" spans="1:4" x14ac:dyDescent="0.45">
      <c r="A2695" t="s">
        <v>4551</v>
      </c>
      <c r="B2695">
        <v>10000000</v>
      </c>
      <c r="C2695">
        <v>30651422</v>
      </c>
      <c r="D2695">
        <f>Table2[[#This Row],[gross]]-Table2[[#This Row],[budget]]</f>
        <v>20651422</v>
      </c>
    </row>
    <row r="2696" spans="1:4" x14ac:dyDescent="0.45">
      <c r="A2696" t="s">
        <v>4553</v>
      </c>
      <c r="B2696">
        <v>10000000</v>
      </c>
      <c r="C2696">
        <v>30306281</v>
      </c>
      <c r="D2696">
        <f>Table2[[#This Row],[gross]]-Table2[[#This Row],[budget]]</f>
        <v>20306281</v>
      </c>
    </row>
    <row r="2697" spans="1:4" x14ac:dyDescent="0.45">
      <c r="A2697" t="s">
        <v>4555</v>
      </c>
      <c r="B2697">
        <v>10000000</v>
      </c>
      <c r="C2697">
        <v>29500000</v>
      </c>
      <c r="D2697">
        <f>Table2[[#This Row],[gross]]-Table2[[#This Row],[budget]]</f>
        <v>19500000</v>
      </c>
    </row>
    <row r="2698" spans="1:4" x14ac:dyDescent="0.45">
      <c r="A2698" t="s">
        <v>4556</v>
      </c>
      <c r="B2698">
        <v>17000000</v>
      </c>
      <c r="C2698">
        <v>30050028</v>
      </c>
      <c r="D2698">
        <f>Table2[[#This Row],[gross]]-Table2[[#This Row],[budget]]</f>
        <v>13050028</v>
      </c>
    </row>
    <row r="2699" spans="1:4" x14ac:dyDescent="0.45">
      <c r="A2699" t="s">
        <v>4557</v>
      </c>
      <c r="B2699">
        <v>10000000</v>
      </c>
      <c r="C2699">
        <v>29392418</v>
      </c>
      <c r="D2699">
        <f>Table2[[#This Row],[gross]]-Table2[[#This Row],[budget]]</f>
        <v>19392418</v>
      </c>
    </row>
    <row r="2700" spans="1:4" x14ac:dyDescent="0.45">
      <c r="A2700" t="s">
        <v>4558</v>
      </c>
      <c r="B2700">
        <v>8500000</v>
      </c>
      <c r="C2700">
        <v>28563926</v>
      </c>
      <c r="D2700">
        <f>Table2[[#This Row],[gross]]-Table2[[#This Row],[budget]]</f>
        <v>20063926</v>
      </c>
    </row>
    <row r="2701" spans="1:4" x14ac:dyDescent="0.45">
      <c r="A2701" t="s">
        <v>4560</v>
      </c>
      <c r="B2701">
        <v>12000000</v>
      </c>
      <c r="C2701">
        <v>28435406</v>
      </c>
      <c r="D2701">
        <f>Table2[[#This Row],[gross]]-Table2[[#This Row],[budget]]</f>
        <v>16435406</v>
      </c>
    </row>
    <row r="2702" spans="1:4" x14ac:dyDescent="0.45">
      <c r="A2702" t="s">
        <v>4561</v>
      </c>
      <c r="B2702">
        <v>10000000</v>
      </c>
      <c r="C2702">
        <v>25339117</v>
      </c>
      <c r="D2702">
        <f>Table2[[#This Row],[gross]]-Table2[[#This Row],[budget]]</f>
        <v>15339117</v>
      </c>
    </row>
    <row r="2703" spans="1:4" x14ac:dyDescent="0.45">
      <c r="A2703" t="s">
        <v>4562</v>
      </c>
      <c r="B2703">
        <v>10000000</v>
      </c>
      <c r="C2703">
        <v>25600000</v>
      </c>
      <c r="D2703">
        <f>Table2[[#This Row],[gross]]-Table2[[#This Row],[budget]]</f>
        <v>15600000</v>
      </c>
    </row>
    <row r="2704" spans="1:4" x14ac:dyDescent="0.45">
      <c r="A2704" t="s">
        <v>4564</v>
      </c>
      <c r="B2704">
        <v>10000000</v>
      </c>
      <c r="C2704">
        <v>27736779</v>
      </c>
      <c r="D2704">
        <f>Table2[[#This Row],[gross]]-Table2[[#This Row],[budget]]</f>
        <v>17736779</v>
      </c>
    </row>
    <row r="2705" spans="1:4" x14ac:dyDescent="0.45">
      <c r="A2705" t="s">
        <v>4566</v>
      </c>
      <c r="B2705">
        <v>17000000</v>
      </c>
      <c r="C2705">
        <v>24397469</v>
      </c>
      <c r="D2705">
        <f>Table2[[#This Row],[gross]]-Table2[[#This Row],[budget]]</f>
        <v>7397469</v>
      </c>
    </row>
    <row r="2706" spans="1:4" x14ac:dyDescent="0.45">
      <c r="A2706" t="s">
        <v>4567</v>
      </c>
      <c r="B2706">
        <v>10000000</v>
      </c>
      <c r="C2706">
        <v>20384136</v>
      </c>
      <c r="D2706">
        <f>Table2[[#This Row],[gross]]-Table2[[#This Row],[budget]]</f>
        <v>10384136</v>
      </c>
    </row>
    <row r="2707" spans="1:4" x14ac:dyDescent="0.45">
      <c r="A2707" t="s">
        <v>4569</v>
      </c>
      <c r="B2707">
        <v>10000000</v>
      </c>
      <c r="C2707">
        <v>25464480</v>
      </c>
      <c r="D2707">
        <f>Table2[[#This Row],[gross]]-Table2[[#This Row],[budget]]</f>
        <v>15464480</v>
      </c>
    </row>
    <row r="2708" spans="1:4" x14ac:dyDescent="0.45">
      <c r="A2708" t="s">
        <v>4570</v>
      </c>
      <c r="B2708">
        <v>10000000</v>
      </c>
      <c r="C2708">
        <v>20338609</v>
      </c>
      <c r="D2708">
        <f>Table2[[#This Row],[gross]]-Table2[[#This Row],[budget]]</f>
        <v>10338609</v>
      </c>
    </row>
    <row r="2709" spans="1:4" x14ac:dyDescent="0.45">
      <c r="A2709" t="s">
        <v>4572</v>
      </c>
      <c r="B2709">
        <v>10000000</v>
      </c>
      <c r="C2709">
        <v>18272447</v>
      </c>
      <c r="D2709">
        <f>Table2[[#This Row],[gross]]-Table2[[#This Row],[budget]]</f>
        <v>8272447</v>
      </c>
    </row>
    <row r="2710" spans="1:4" x14ac:dyDescent="0.45">
      <c r="A2710" t="s">
        <v>4574</v>
      </c>
      <c r="B2710">
        <v>9000000</v>
      </c>
      <c r="C2710">
        <v>17096053</v>
      </c>
      <c r="D2710">
        <f>Table2[[#This Row],[gross]]-Table2[[#This Row],[budget]]</f>
        <v>8096053</v>
      </c>
    </row>
    <row r="2711" spans="1:4" x14ac:dyDescent="0.45">
      <c r="A2711" t="s">
        <v>4575</v>
      </c>
      <c r="B2711">
        <v>10000000</v>
      </c>
      <c r="C2711">
        <v>21371425</v>
      </c>
      <c r="D2711">
        <f>Table2[[#This Row],[gross]]-Table2[[#This Row],[budget]]</f>
        <v>11371425</v>
      </c>
    </row>
    <row r="2712" spans="1:4" x14ac:dyDescent="0.45">
      <c r="A2712" t="s">
        <v>4576</v>
      </c>
      <c r="B2712">
        <v>10000000</v>
      </c>
      <c r="C2712">
        <v>33071558</v>
      </c>
      <c r="D2712">
        <f>Table2[[#This Row],[gross]]-Table2[[#This Row],[budget]]</f>
        <v>23071558</v>
      </c>
    </row>
    <row r="2713" spans="1:4" x14ac:dyDescent="0.45">
      <c r="A2713" t="s">
        <v>4578</v>
      </c>
      <c r="B2713">
        <v>10000000</v>
      </c>
      <c r="C2713">
        <v>17655201</v>
      </c>
      <c r="D2713">
        <f>Table2[[#This Row],[gross]]-Table2[[#This Row],[budget]]</f>
        <v>7655201</v>
      </c>
    </row>
    <row r="2714" spans="1:4" x14ac:dyDescent="0.45">
      <c r="A2714" t="s">
        <v>4579</v>
      </c>
      <c r="B2714">
        <v>25000000</v>
      </c>
      <c r="C2714">
        <v>16247775</v>
      </c>
      <c r="D2714">
        <f>Table2[[#This Row],[gross]]-Table2[[#This Row],[budget]]</f>
        <v>-8752225</v>
      </c>
    </row>
    <row r="2715" spans="1:4" x14ac:dyDescent="0.45">
      <c r="A2715" t="s">
        <v>4580</v>
      </c>
      <c r="B2715">
        <v>10000000</v>
      </c>
      <c r="C2715">
        <v>16153600</v>
      </c>
      <c r="D2715">
        <f>Table2[[#This Row],[gross]]-Table2[[#This Row],[budget]]</f>
        <v>6153600</v>
      </c>
    </row>
    <row r="2716" spans="1:4" x14ac:dyDescent="0.45">
      <c r="A2716" t="s">
        <v>4581</v>
      </c>
      <c r="B2716">
        <v>10000000</v>
      </c>
      <c r="C2716">
        <v>16033556</v>
      </c>
      <c r="D2716">
        <f>Table2[[#This Row],[gross]]-Table2[[#This Row],[budget]]</f>
        <v>6033556</v>
      </c>
    </row>
    <row r="2717" spans="1:4" x14ac:dyDescent="0.45">
      <c r="A2717" t="s">
        <v>4582</v>
      </c>
      <c r="B2717">
        <v>11000000</v>
      </c>
      <c r="C2717">
        <v>16667084</v>
      </c>
      <c r="D2717">
        <f>Table2[[#This Row],[gross]]-Table2[[#This Row],[budget]]</f>
        <v>5667084</v>
      </c>
    </row>
    <row r="2718" spans="1:4" x14ac:dyDescent="0.45">
      <c r="A2718" t="s">
        <v>4584</v>
      </c>
      <c r="B2718">
        <v>12600000</v>
      </c>
      <c r="C2718">
        <v>15417771</v>
      </c>
      <c r="D2718">
        <f>Table2[[#This Row],[gross]]-Table2[[#This Row],[budget]]</f>
        <v>2817771</v>
      </c>
    </row>
    <row r="2719" spans="1:4" x14ac:dyDescent="0.45">
      <c r="A2719" t="s">
        <v>4586</v>
      </c>
      <c r="B2719">
        <v>30000000</v>
      </c>
      <c r="C2719">
        <v>15156200</v>
      </c>
      <c r="D2719">
        <f>Table2[[#This Row],[gross]]-Table2[[#This Row],[budget]]</f>
        <v>-14843800</v>
      </c>
    </row>
    <row r="2720" spans="1:4" x14ac:dyDescent="0.45">
      <c r="A2720" t="s">
        <v>4587</v>
      </c>
      <c r="B2720">
        <v>10000000</v>
      </c>
      <c r="C2720">
        <v>21589307</v>
      </c>
      <c r="D2720">
        <f>Table2[[#This Row],[gross]]-Table2[[#This Row],[budget]]</f>
        <v>11589307</v>
      </c>
    </row>
    <row r="2721" spans="1:4" x14ac:dyDescent="0.45">
      <c r="A2721" t="s">
        <v>4589</v>
      </c>
      <c r="B2721">
        <v>10000000</v>
      </c>
      <c r="C2721">
        <v>20339754</v>
      </c>
      <c r="D2721">
        <f>Table2[[#This Row],[gross]]-Table2[[#This Row],[budget]]</f>
        <v>10339754</v>
      </c>
    </row>
    <row r="2722" spans="1:4" x14ac:dyDescent="0.45">
      <c r="A2722" t="s">
        <v>4591</v>
      </c>
      <c r="B2722">
        <v>10000000</v>
      </c>
      <c r="C2722">
        <v>28873374</v>
      </c>
      <c r="D2722">
        <f>Table2[[#This Row],[gross]]-Table2[[#This Row],[budget]]</f>
        <v>18873374</v>
      </c>
    </row>
    <row r="2723" spans="1:4" x14ac:dyDescent="0.45">
      <c r="A2723" t="s">
        <v>4593</v>
      </c>
      <c r="B2723">
        <v>3000000</v>
      </c>
      <c r="C2723">
        <v>13684949</v>
      </c>
      <c r="D2723">
        <f>Table2[[#This Row],[gross]]-Table2[[#This Row],[budget]]</f>
        <v>10684949</v>
      </c>
    </row>
    <row r="2724" spans="1:4" x14ac:dyDescent="0.45">
      <c r="A2724" t="s">
        <v>4594</v>
      </c>
      <c r="B2724">
        <v>6400000</v>
      </c>
      <c r="C2724">
        <v>14597405</v>
      </c>
      <c r="D2724">
        <f>Table2[[#This Row],[gross]]-Table2[[#This Row],[budget]]</f>
        <v>8197405</v>
      </c>
    </row>
    <row r="2725" spans="1:4" x14ac:dyDescent="0.45">
      <c r="A2725" t="s">
        <v>4595</v>
      </c>
      <c r="B2725">
        <v>10000000</v>
      </c>
      <c r="C2725">
        <v>12570442</v>
      </c>
      <c r="D2725">
        <f>Table2[[#This Row],[gross]]-Table2[[#This Row],[budget]]</f>
        <v>2570442</v>
      </c>
    </row>
    <row r="2726" spans="1:4" x14ac:dyDescent="0.45">
      <c r="A2726" t="s">
        <v>4597</v>
      </c>
      <c r="B2726">
        <v>10000000</v>
      </c>
      <c r="C2726">
        <v>12514138</v>
      </c>
      <c r="D2726">
        <f>Table2[[#This Row],[gross]]-Table2[[#This Row],[budget]]</f>
        <v>2514138</v>
      </c>
    </row>
    <row r="2727" spans="1:4" x14ac:dyDescent="0.45">
      <c r="A2727" t="s">
        <v>4599</v>
      </c>
      <c r="B2727">
        <v>5000000</v>
      </c>
      <c r="C2727">
        <v>43771291</v>
      </c>
      <c r="D2727">
        <f>Table2[[#This Row],[gross]]-Table2[[#This Row],[budget]]</f>
        <v>38771291</v>
      </c>
    </row>
    <row r="2728" spans="1:4" x14ac:dyDescent="0.45">
      <c r="A2728" t="s">
        <v>4601</v>
      </c>
      <c r="B2728">
        <v>10000000</v>
      </c>
      <c r="C2728">
        <v>11703287</v>
      </c>
      <c r="D2728">
        <f>Table2[[#This Row],[gross]]-Table2[[#This Row],[budget]]</f>
        <v>1703287</v>
      </c>
    </row>
    <row r="2729" spans="1:4" x14ac:dyDescent="0.45">
      <c r="A2729" t="s">
        <v>4602</v>
      </c>
      <c r="B2729">
        <v>22000000</v>
      </c>
      <c r="C2729">
        <v>11560259</v>
      </c>
      <c r="D2729">
        <f>Table2[[#This Row],[gross]]-Table2[[#This Row],[budget]]</f>
        <v>-10439741</v>
      </c>
    </row>
    <row r="2730" spans="1:4" x14ac:dyDescent="0.45">
      <c r="A2730" t="s">
        <v>4603</v>
      </c>
      <c r="B2730">
        <v>10000000</v>
      </c>
      <c r="C2730">
        <v>10824921</v>
      </c>
      <c r="D2730">
        <f>Table2[[#This Row],[gross]]-Table2[[#This Row],[budget]]</f>
        <v>824921</v>
      </c>
    </row>
    <row r="2731" spans="1:4" x14ac:dyDescent="0.45">
      <c r="A2731" t="s">
        <v>4606</v>
      </c>
      <c r="B2731">
        <v>10000000</v>
      </c>
      <c r="C2731">
        <v>10561238</v>
      </c>
      <c r="D2731">
        <f>Table2[[#This Row],[gross]]-Table2[[#This Row],[budget]]</f>
        <v>561238</v>
      </c>
    </row>
    <row r="2732" spans="1:4" x14ac:dyDescent="0.45">
      <c r="A2732" t="s">
        <v>4608</v>
      </c>
      <c r="B2732">
        <v>10000000</v>
      </c>
      <c r="C2732">
        <v>14479776</v>
      </c>
      <c r="D2732">
        <f>Table2[[#This Row],[gross]]-Table2[[#This Row],[budget]]</f>
        <v>4479776</v>
      </c>
    </row>
    <row r="2733" spans="1:4" x14ac:dyDescent="0.45">
      <c r="A2733" t="s">
        <v>4609</v>
      </c>
      <c r="B2733">
        <v>10000000</v>
      </c>
      <c r="C2733">
        <v>9801782</v>
      </c>
      <c r="D2733">
        <f>Table2[[#This Row],[gross]]-Table2[[#This Row],[budget]]</f>
        <v>-198218</v>
      </c>
    </row>
    <row r="2734" spans="1:4" x14ac:dyDescent="0.45">
      <c r="A2734" t="s">
        <v>4610</v>
      </c>
      <c r="B2734">
        <v>10000000</v>
      </c>
      <c r="C2734">
        <v>8070311</v>
      </c>
      <c r="D2734">
        <f>Table2[[#This Row],[gross]]-Table2[[#This Row],[budget]]</f>
        <v>-1929689</v>
      </c>
    </row>
    <row r="2735" spans="1:4" x14ac:dyDescent="0.45">
      <c r="A2735" t="s">
        <v>4611</v>
      </c>
      <c r="B2735">
        <v>10000000</v>
      </c>
      <c r="C2735">
        <v>8460995</v>
      </c>
      <c r="D2735">
        <f>Table2[[#This Row],[gross]]-Table2[[#This Row],[budget]]</f>
        <v>-1539005</v>
      </c>
    </row>
    <row r="2736" spans="1:4" x14ac:dyDescent="0.45">
      <c r="A2736" t="s">
        <v>4612</v>
      </c>
      <c r="B2736">
        <v>10000000</v>
      </c>
      <c r="C2736">
        <v>8111360</v>
      </c>
      <c r="D2736">
        <f>Table2[[#This Row],[gross]]-Table2[[#This Row],[budget]]</f>
        <v>-1888640</v>
      </c>
    </row>
    <row r="2737" spans="1:4" x14ac:dyDescent="0.45">
      <c r="A2737" t="s">
        <v>4613</v>
      </c>
      <c r="B2737">
        <v>6000000</v>
      </c>
      <c r="C2737">
        <v>8828771</v>
      </c>
      <c r="D2737">
        <f>Table2[[#This Row],[gross]]-Table2[[#This Row],[budget]]</f>
        <v>2828771</v>
      </c>
    </row>
    <row r="2738" spans="1:4" x14ac:dyDescent="0.45">
      <c r="A2738" t="s">
        <v>4615</v>
      </c>
      <c r="B2738">
        <v>10000000</v>
      </c>
      <c r="C2738">
        <v>7563670</v>
      </c>
      <c r="D2738">
        <f>Table2[[#This Row],[gross]]-Table2[[#This Row],[budget]]</f>
        <v>-2436330</v>
      </c>
    </row>
    <row r="2739" spans="1:4" x14ac:dyDescent="0.45">
      <c r="A2739" t="s">
        <v>4618</v>
      </c>
      <c r="B2739">
        <v>10000000</v>
      </c>
      <c r="C2739">
        <v>6619173</v>
      </c>
      <c r="D2739">
        <f>Table2[[#This Row],[gross]]-Table2[[#This Row],[budget]]</f>
        <v>-3380827</v>
      </c>
    </row>
    <row r="2740" spans="1:4" x14ac:dyDescent="0.45">
      <c r="A2740" t="s">
        <v>4619</v>
      </c>
      <c r="B2740">
        <v>7500000</v>
      </c>
      <c r="C2740">
        <v>6712241</v>
      </c>
      <c r="D2740">
        <f>Table2[[#This Row],[gross]]-Table2[[#This Row],[budget]]</f>
        <v>-787759</v>
      </c>
    </row>
    <row r="2741" spans="1:4" x14ac:dyDescent="0.45">
      <c r="A2741" t="s">
        <v>4621</v>
      </c>
      <c r="B2741">
        <v>10000000</v>
      </c>
      <c r="C2741">
        <v>6842058</v>
      </c>
      <c r="D2741">
        <f>Table2[[#This Row],[gross]]-Table2[[#This Row],[budget]]</f>
        <v>-3157942</v>
      </c>
    </row>
    <row r="2742" spans="1:4" x14ac:dyDescent="0.45">
      <c r="A2742" t="s">
        <v>4623</v>
      </c>
      <c r="B2742">
        <v>10000000</v>
      </c>
      <c r="C2742">
        <v>6491350</v>
      </c>
      <c r="D2742">
        <f>Table2[[#This Row],[gross]]-Table2[[#This Row],[budget]]</f>
        <v>-3508650</v>
      </c>
    </row>
    <row r="2743" spans="1:4" x14ac:dyDescent="0.45">
      <c r="A2743" t="s">
        <v>4626</v>
      </c>
      <c r="B2743">
        <v>10000000</v>
      </c>
      <c r="C2743">
        <v>9473382</v>
      </c>
      <c r="D2743">
        <f>Table2[[#This Row],[gross]]-Table2[[#This Row],[budget]]</f>
        <v>-526618</v>
      </c>
    </row>
    <row r="2744" spans="1:4" x14ac:dyDescent="0.45">
      <c r="A2744" t="s">
        <v>4627</v>
      </c>
      <c r="B2744">
        <v>10000000</v>
      </c>
      <c r="C2744">
        <v>6197866</v>
      </c>
      <c r="D2744">
        <f>Table2[[#This Row],[gross]]-Table2[[#This Row],[budget]]</f>
        <v>-3802134</v>
      </c>
    </row>
    <row r="2745" spans="1:4" x14ac:dyDescent="0.45">
      <c r="A2745" t="s">
        <v>4630</v>
      </c>
      <c r="B2745">
        <v>10000000</v>
      </c>
      <c r="C2745">
        <v>6044618</v>
      </c>
      <c r="D2745">
        <f>Table2[[#This Row],[gross]]-Table2[[#This Row],[budget]]</f>
        <v>-3955382</v>
      </c>
    </row>
    <row r="2746" spans="1:4" x14ac:dyDescent="0.45">
      <c r="A2746" t="s">
        <v>4632</v>
      </c>
      <c r="B2746">
        <v>10000000</v>
      </c>
      <c r="C2746">
        <v>7764027</v>
      </c>
      <c r="D2746">
        <f>Table2[[#This Row],[gross]]-Table2[[#This Row],[budget]]</f>
        <v>-2235973</v>
      </c>
    </row>
    <row r="2747" spans="1:4" x14ac:dyDescent="0.45">
      <c r="A2747" t="s">
        <v>4634</v>
      </c>
      <c r="B2747">
        <v>9000000</v>
      </c>
      <c r="C2747">
        <v>21569041</v>
      </c>
      <c r="D2747">
        <f>Table2[[#This Row],[gross]]-Table2[[#This Row],[budget]]</f>
        <v>12569041</v>
      </c>
    </row>
    <row r="2748" spans="1:4" x14ac:dyDescent="0.45">
      <c r="A2748" t="s">
        <v>4636</v>
      </c>
      <c r="B2748">
        <v>16000000</v>
      </c>
      <c r="C2748">
        <v>4356743</v>
      </c>
      <c r="D2748">
        <f>Table2[[#This Row],[gross]]-Table2[[#This Row],[budget]]</f>
        <v>-11643257</v>
      </c>
    </row>
    <row r="2749" spans="1:4" x14ac:dyDescent="0.45">
      <c r="A2749" t="s">
        <v>4638</v>
      </c>
      <c r="B2749">
        <v>10000000</v>
      </c>
      <c r="C2749">
        <v>5484375</v>
      </c>
      <c r="D2749">
        <f>Table2[[#This Row],[gross]]-Table2[[#This Row],[budget]]</f>
        <v>-4515625</v>
      </c>
    </row>
    <row r="2750" spans="1:4" x14ac:dyDescent="0.45">
      <c r="A2750" t="s">
        <v>4640</v>
      </c>
      <c r="B2750">
        <v>10000000</v>
      </c>
      <c r="C2750">
        <v>5348317</v>
      </c>
      <c r="D2750">
        <f>Table2[[#This Row],[gross]]-Table2[[#This Row],[budget]]</f>
        <v>-4651683</v>
      </c>
    </row>
    <row r="2751" spans="1:4" x14ac:dyDescent="0.45">
      <c r="A2751" t="s">
        <v>4642</v>
      </c>
      <c r="B2751">
        <v>10000000</v>
      </c>
      <c r="C2751">
        <v>4244155</v>
      </c>
      <c r="D2751">
        <f>Table2[[#This Row],[gross]]-Table2[[#This Row],[budget]]</f>
        <v>-5755845</v>
      </c>
    </row>
    <row r="2752" spans="1:4" x14ac:dyDescent="0.45">
      <c r="A2752" t="s">
        <v>4644</v>
      </c>
      <c r="B2752">
        <v>10000000</v>
      </c>
      <c r="C2752">
        <v>5004648</v>
      </c>
      <c r="D2752">
        <f>Table2[[#This Row],[gross]]-Table2[[#This Row],[budget]]</f>
        <v>-4995352</v>
      </c>
    </row>
    <row r="2753" spans="1:4" x14ac:dyDescent="0.45">
      <c r="A2753" t="s">
        <v>4646</v>
      </c>
      <c r="B2753">
        <v>10000000</v>
      </c>
      <c r="C2753">
        <v>3333823</v>
      </c>
      <c r="D2753">
        <f>Table2[[#This Row],[gross]]-Table2[[#This Row],[budget]]</f>
        <v>-6666177</v>
      </c>
    </row>
    <row r="2754" spans="1:4" x14ac:dyDescent="0.45">
      <c r="A2754" t="s">
        <v>4648</v>
      </c>
      <c r="B2754">
        <v>11500000</v>
      </c>
      <c r="C2754">
        <v>3275585</v>
      </c>
      <c r="D2754">
        <f>Table2[[#This Row],[gross]]-Table2[[#This Row],[budget]]</f>
        <v>-8224415</v>
      </c>
    </row>
    <row r="2755" spans="1:4" x14ac:dyDescent="0.45">
      <c r="A2755" t="s">
        <v>4649</v>
      </c>
      <c r="B2755">
        <v>9000000</v>
      </c>
      <c r="C2755">
        <v>3193102</v>
      </c>
      <c r="D2755">
        <f>Table2[[#This Row],[gross]]-Table2[[#This Row],[budget]]</f>
        <v>-5806898</v>
      </c>
    </row>
    <row r="2756" spans="1:4" x14ac:dyDescent="0.45">
      <c r="A2756" t="s">
        <v>4650</v>
      </c>
      <c r="B2756">
        <v>6500000</v>
      </c>
      <c r="C2756">
        <v>54557348</v>
      </c>
      <c r="D2756">
        <f>Table2[[#This Row],[gross]]-Table2[[#This Row],[budget]]</f>
        <v>48057348</v>
      </c>
    </row>
    <row r="2757" spans="1:4" x14ac:dyDescent="0.45">
      <c r="A2757" t="s">
        <v>4652</v>
      </c>
      <c r="B2757">
        <v>10000000</v>
      </c>
      <c r="C2757">
        <v>3041803</v>
      </c>
      <c r="D2757">
        <f>Table2[[#This Row],[gross]]-Table2[[#This Row],[budget]]</f>
        <v>-6958197</v>
      </c>
    </row>
    <row r="2758" spans="1:4" x14ac:dyDescent="0.45">
      <c r="A2758" t="s">
        <v>4654</v>
      </c>
      <c r="B2758">
        <v>10000000</v>
      </c>
      <c r="C2758">
        <v>3060858</v>
      </c>
      <c r="D2758">
        <f>Table2[[#This Row],[gross]]-Table2[[#This Row],[budget]]</f>
        <v>-6939142</v>
      </c>
    </row>
    <row r="2759" spans="1:4" x14ac:dyDescent="0.45">
      <c r="A2759" t="s">
        <v>4655</v>
      </c>
      <c r="B2759">
        <v>10000000</v>
      </c>
      <c r="C2759">
        <v>1055654</v>
      </c>
      <c r="D2759">
        <f>Table2[[#This Row],[gross]]-Table2[[#This Row],[budget]]</f>
        <v>-8944346</v>
      </c>
    </row>
    <row r="2760" spans="1:4" x14ac:dyDescent="0.45">
      <c r="A2760" t="s">
        <v>4656</v>
      </c>
      <c r="B2760">
        <v>10000000</v>
      </c>
      <c r="C2760">
        <v>2185266</v>
      </c>
      <c r="D2760">
        <f>Table2[[#This Row],[gross]]-Table2[[#This Row],[budget]]</f>
        <v>-7814734</v>
      </c>
    </row>
    <row r="2761" spans="1:4" x14ac:dyDescent="0.45">
      <c r="A2761" t="s">
        <v>4658</v>
      </c>
      <c r="B2761">
        <v>10000000</v>
      </c>
      <c r="C2761">
        <v>26583369</v>
      </c>
      <c r="D2761">
        <f>Table2[[#This Row],[gross]]-Table2[[#This Row],[budget]]</f>
        <v>16583369</v>
      </c>
    </row>
    <row r="2762" spans="1:4" x14ac:dyDescent="0.45">
      <c r="A2762" t="s">
        <v>4659</v>
      </c>
      <c r="B2762">
        <v>14000000</v>
      </c>
      <c r="C2762">
        <v>800000</v>
      </c>
      <c r="D2762">
        <f>Table2[[#This Row],[gross]]-Table2[[#This Row],[budget]]</f>
        <v>-13200000</v>
      </c>
    </row>
    <row r="2763" spans="1:4" x14ac:dyDescent="0.45">
      <c r="A2763" t="s">
        <v>4661</v>
      </c>
      <c r="B2763">
        <v>10000000</v>
      </c>
      <c r="C2763">
        <v>7574066</v>
      </c>
      <c r="D2763">
        <f>Table2[[#This Row],[gross]]-Table2[[#This Row],[budget]]</f>
        <v>-2425934</v>
      </c>
    </row>
    <row r="2764" spans="1:4" x14ac:dyDescent="0.45">
      <c r="A2764" t="s">
        <v>4662</v>
      </c>
      <c r="B2764">
        <v>10000000</v>
      </c>
      <c r="C2764">
        <v>1754319</v>
      </c>
      <c r="D2764">
        <f>Table2[[#This Row],[gross]]-Table2[[#This Row],[budget]]</f>
        <v>-8245681</v>
      </c>
    </row>
    <row r="2765" spans="1:4" x14ac:dyDescent="0.45">
      <c r="A2765" t="s">
        <v>4663</v>
      </c>
      <c r="B2765">
        <v>8000000</v>
      </c>
      <c r="C2765">
        <v>1641788</v>
      </c>
      <c r="D2765">
        <f>Table2[[#This Row],[gross]]-Table2[[#This Row],[budget]]</f>
        <v>-6358212</v>
      </c>
    </row>
    <row r="2766" spans="1:4" x14ac:dyDescent="0.45">
      <c r="A2766" t="s">
        <v>4665</v>
      </c>
      <c r="B2766">
        <v>10000000</v>
      </c>
      <c r="C2766">
        <v>1631839</v>
      </c>
      <c r="D2766">
        <f>Table2[[#This Row],[gross]]-Table2[[#This Row],[budget]]</f>
        <v>-8368161</v>
      </c>
    </row>
    <row r="2767" spans="1:4" x14ac:dyDescent="0.45">
      <c r="A2767" t="s">
        <v>4666</v>
      </c>
      <c r="B2767">
        <v>10000000</v>
      </c>
      <c r="C2767">
        <v>1309849</v>
      </c>
      <c r="D2767">
        <f>Table2[[#This Row],[gross]]-Table2[[#This Row],[budget]]</f>
        <v>-8690151</v>
      </c>
    </row>
    <row r="2768" spans="1:4" x14ac:dyDescent="0.45">
      <c r="A2768" t="s">
        <v>4667</v>
      </c>
      <c r="B2768">
        <v>10000000</v>
      </c>
      <c r="C2768">
        <v>1939441</v>
      </c>
      <c r="D2768">
        <f>Table2[[#This Row],[gross]]-Table2[[#This Row],[budget]]</f>
        <v>-8060559</v>
      </c>
    </row>
    <row r="2769" spans="1:4" x14ac:dyDescent="0.45">
      <c r="A2769" t="s">
        <v>4668</v>
      </c>
      <c r="B2769">
        <v>10000000</v>
      </c>
      <c r="C2769">
        <v>1276984</v>
      </c>
      <c r="D2769">
        <f>Table2[[#This Row],[gross]]-Table2[[#This Row],[budget]]</f>
        <v>-8723016</v>
      </c>
    </row>
    <row r="2770" spans="1:4" x14ac:dyDescent="0.45">
      <c r="A2770" t="s">
        <v>4669</v>
      </c>
      <c r="B2770">
        <v>11000000</v>
      </c>
      <c r="C2770">
        <v>1987762</v>
      </c>
      <c r="D2770">
        <f>Table2[[#This Row],[gross]]-Table2[[#This Row],[budget]]</f>
        <v>-9012238</v>
      </c>
    </row>
    <row r="2771" spans="1:4" x14ac:dyDescent="0.45">
      <c r="A2771" t="s">
        <v>4671</v>
      </c>
      <c r="B2771">
        <v>5000000</v>
      </c>
      <c r="C2771">
        <v>1474508</v>
      </c>
      <c r="D2771">
        <f>Table2[[#This Row],[gross]]-Table2[[#This Row],[budget]]</f>
        <v>-3525492</v>
      </c>
    </row>
    <row r="2772" spans="1:4" x14ac:dyDescent="0.45">
      <c r="A2772" t="s">
        <v>4673</v>
      </c>
      <c r="B2772">
        <v>10000000</v>
      </c>
      <c r="C2772">
        <v>1011054</v>
      </c>
      <c r="D2772">
        <f>Table2[[#This Row],[gross]]-Table2[[#This Row],[budget]]</f>
        <v>-8988946</v>
      </c>
    </row>
    <row r="2773" spans="1:4" x14ac:dyDescent="0.45">
      <c r="A2773" t="s">
        <v>4675</v>
      </c>
      <c r="B2773">
        <v>10000000</v>
      </c>
      <c r="C2773">
        <v>900926</v>
      </c>
      <c r="D2773">
        <f>Table2[[#This Row],[gross]]-Table2[[#This Row],[budget]]</f>
        <v>-9099074</v>
      </c>
    </row>
    <row r="2774" spans="1:4" x14ac:dyDescent="0.45">
      <c r="A2774" t="s">
        <v>4676</v>
      </c>
      <c r="B2774">
        <v>10000000</v>
      </c>
      <c r="C2774">
        <v>866778</v>
      </c>
      <c r="D2774">
        <f>Table2[[#This Row],[gross]]-Table2[[#This Row],[budget]]</f>
        <v>-9133222</v>
      </c>
    </row>
    <row r="2775" spans="1:4" x14ac:dyDescent="0.45">
      <c r="A2775" t="s">
        <v>4678</v>
      </c>
      <c r="B2775">
        <v>10000000</v>
      </c>
      <c r="C2775">
        <v>578527</v>
      </c>
      <c r="D2775">
        <f>Table2[[#This Row],[gross]]-Table2[[#This Row],[budget]]</f>
        <v>-9421473</v>
      </c>
    </row>
    <row r="2776" spans="1:4" x14ac:dyDescent="0.45">
      <c r="A2776" t="s">
        <v>4679</v>
      </c>
      <c r="B2776">
        <v>10000000</v>
      </c>
      <c r="C2776">
        <v>488872</v>
      </c>
      <c r="D2776">
        <f>Table2[[#This Row],[gross]]-Table2[[#This Row],[budget]]</f>
        <v>-9511128</v>
      </c>
    </row>
    <row r="2777" spans="1:4" x14ac:dyDescent="0.45">
      <c r="A2777" t="s">
        <v>4680</v>
      </c>
      <c r="B2777">
        <v>10000000</v>
      </c>
      <c r="C2777">
        <v>365734</v>
      </c>
      <c r="D2777">
        <f>Table2[[#This Row],[gross]]-Table2[[#This Row],[budget]]</f>
        <v>-9634266</v>
      </c>
    </row>
    <row r="2778" spans="1:4" x14ac:dyDescent="0.45">
      <c r="A2778" t="s">
        <v>4682</v>
      </c>
      <c r="B2778">
        <v>60000000</v>
      </c>
      <c r="C2778">
        <v>231417</v>
      </c>
      <c r="D2778">
        <f>Table2[[#This Row],[gross]]-Table2[[#This Row],[budget]]</f>
        <v>-59768583</v>
      </c>
    </row>
    <row r="2779" spans="1:4" x14ac:dyDescent="0.45">
      <c r="A2779" t="s">
        <v>4683</v>
      </c>
      <c r="B2779">
        <v>5000000</v>
      </c>
      <c r="C2779">
        <v>3093491</v>
      </c>
      <c r="D2779">
        <f>Table2[[#This Row],[gross]]-Table2[[#This Row],[budget]]</f>
        <v>-1906509</v>
      </c>
    </row>
    <row r="2780" spans="1:4" x14ac:dyDescent="0.45">
      <c r="A2780" t="s">
        <v>4685</v>
      </c>
      <c r="B2780">
        <v>4000000</v>
      </c>
      <c r="C2780">
        <v>228524</v>
      </c>
      <c r="D2780">
        <f>Table2[[#This Row],[gross]]-Table2[[#This Row],[budget]]</f>
        <v>-3771476</v>
      </c>
    </row>
    <row r="2781" spans="1:4" x14ac:dyDescent="0.45">
      <c r="A2781" t="s">
        <v>4688</v>
      </c>
      <c r="B2781">
        <v>10000000</v>
      </c>
      <c r="C2781">
        <v>226792</v>
      </c>
      <c r="D2781">
        <f>Table2[[#This Row],[gross]]-Table2[[#This Row],[budget]]</f>
        <v>-9773208</v>
      </c>
    </row>
    <row r="2782" spans="1:4" x14ac:dyDescent="0.45">
      <c r="A2782" t="s">
        <v>4689</v>
      </c>
      <c r="B2782">
        <v>5000000</v>
      </c>
      <c r="C2782">
        <v>136432</v>
      </c>
      <c r="D2782">
        <f>Table2[[#This Row],[gross]]-Table2[[#This Row],[budget]]</f>
        <v>-4863568</v>
      </c>
    </row>
    <row r="2783" spans="1:4" x14ac:dyDescent="0.45">
      <c r="A2783" t="s">
        <v>4690</v>
      </c>
      <c r="B2783">
        <v>10000000</v>
      </c>
      <c r="C2783">
        <v>131617</v>
      </c>
      <c r="D2783">
        <f>Table2[[#This Row],[gross]]-Table2[[#This Row],[budget]]</f>
        <v>-9868383</v>
      </c>
    </row>
    <row r="2784" spans="1:4" x14ac:dyDescent="0.45">
      <c r="A2784" t="s">
        <v>4692</v>
      </c>
      <c r="B2784">
        <v>10000000</v>
      </c>
      <c r="C2784">
        <v>169379</v>
      </c>
      <c r="D2784">
        <f>Table2[[#This Row],[gross]]-Table2[[#This Row],[budget]]</f>
        <v>-9830621</v>
      </c>
    </row>
    <row r="2785" spans="1:4" x14ac:dyDescent="0.45">
      <c r="A2785" t="s">
        <v>4694</v>
      </c>
      <c r="B2785">
        <v>10000000</v>
      </c>
      <c r="C2785">
        <v>19348</v>
      </c>
      <c r="D2785">
        <f>Table2[[#This Row],[gross]]-Table2[[#This Row],[budget]]</f>
        <v>-9980652</v>
      </c>
    </row>
    <row r="2786" spans="1:4" x14ac:dyDescent="0.45">
      <c r="A2786" t="s">
        <v>4696</v>
      </c>
      <c r="B2786">
        <v>8000000</v>
      </c>
      <c r="C2786">
        <v>100503</v>
      </c>
      <c r="D2786">
        <f>Table2[[#This Row],[gross]]-Table2[[#This Row],[budget]]</f>
        <v>-7899497</v>
      </c>
    </row>
    <row r="2787" spans="1:4" x14ac:dyDescent="0.45">
      <c r="A2787" t="s">
        <v>4698</v>
      </c>
      <c r="B2787">
        <v>5000000</v>
      </c>
      <c r="C2787">
        <v>92900</v>
      </c>
      <c r="D2787">
        <f>Table2[[#This Row],[gross]]-Table2[[#This Row],[budget]]</f>
        <v>-4907100</v>
      </c>
    </row>
    <row r="2788" spans="1:4" x14ac:dyDescent="0.45">
      <c r="A2788" t="s">
        <v>4700</v>
      </c>
      <c r="B2788">
        <v>10000000</v>
      </c>
      <c r="C2788">
        <v>3607</v>
      </c>
      <c r="D2788">
        <f>Table2[[#This Row],[gross]]-Table2[[#This Row],[budget]]</f>
        <v>-9996393</v>
      </c>
    </row>
    <row r="2789" spans="1:4" x14ac:dyDescent="0.45">
      <c r="A2789" t="s">
        <v>4702</v>
      </c>
      <c r="B2789">
        <v>6500000</v>
      </c>
      <c r="C2789">
        <v>70527</v>
      </c>
      <c r="D2789">
        <f>Table2[[#This Row],[gross]]-Table2[[#This Row],[budget]]</f>
        <v>-6429473</v>
      </c>
    </row>
    <row r="2790" spans="1:4" x14ac:dyDescent="0.45">
      <c r="A2790" t="s">
        <v>4704</v>
      </c>
      <c r="B2790">
        <v>10000000</v>
      </c>
      <c r="C2790">
        <v>11835</v>
      </c>
      <c r="D2790">
        <f>Table2[[#This Row],[gross]]-Table2[[#This Row],[budget]]</f>
        <v>-9988165</v>
      </c>
    </row>
    <row r="2791" spans="1:4" x14ac:dyDescent="0.45">
      <c r="A2791" t="s">
        <v>4706</v>
      </c>
      <c r="B2791">
        <v>10000000</v>
      </c>
      <c r="C2791">
        <v>128486</v>
      </c>
      <c r="D2791">
        <f>Table2[[#This Row],[gross]]-Table2[[#This Row],[budget]]</f>
        <v>-9871514</v>
      </c>
    </row>
    <row r="2792" spans="1:4" x14ac:dyDescent="0.45">
      <c r="A2792" t="s">
        <v>4708</v>
      </c>
      <c r="B2792">
        <v>9600000</v>
      </c>
      <c r="C2792">
        <v>2483955</v>
      </c>
      <c r="D2792">
        <f>Table2[[#This Row],[gross]]-Table2[[#This Row],[budget]]</f>
        <v>-7116045</v>
      </c>
    </row>
    <row r="2793" spans="1:4" x14ac:dyDescent="0.45">
      <c r="A2793" t="s">
        <v>4709</v>
      </c>
      <c r="B2793">
        <v>9500000</v>
      </c>
      <c r="C2793">
        <v>57176582</v>
      </c>
      <c r="D2793">
        <f>Table2[[#This Row],[gross]]-Table2[[#This Row],[budget]]</f>
        <v>47676582</v>
      </c>
    </row>
    <row r="2794" spans="1:4" x14ac:dyDescent="0.45">
      <c r="A2794" t="s">
        <v>4710</v>
      </c>
      <c r="B2794">
        <v>9500000</v>
      </c>
      <c r="C2794">
        <v>43100000</v>
      </c>
      <c r="D2794">
        <f>Table2[[#This Row],[gross]]-Table2[[#This Row],[budget]]</f>
        <v>33600000</v>
      </c>
    </row>
    <row r="2795" spans="1:4" x14ac:dyDescent="0.45">
      <c r="A2795" t="s">
        <v>4711</v>
      </c>
      <c r="B2795">
        <v>8900000</v>
      </c>
      <c r="C2795">
        <v>225377</v>
      </c>
      <c r="D2795">
        <f>Table2[[#This Row],[gross]]-Table2[[#This Row],[budget]]</f>
        <v>-8674623</v>
      </c>
    </row>
    <row r="2796" spans="1:4" x14ac:dyDescent="0.45">
      <c r="A2796" t="s">
        <v>4713</v>
      </c>
      <c r="B2796">
        <v>10500000</v>
      </c>
      <c r="C2796">
        <v>14114488</v>
      </c>
      <c r="D2796">
        <f>Table2[[#This Row],[gross]]-Table2[[#This Row],[budget]]</f>
        <v>3614488</v>
      </c>
    </row>
    <row r="2797" spans="1:4" x14ac:dyDescent="0.45">
      <c r="A2797" t="s">
        <v>4715</v>
      </c>
      <c r="B2797">
        <v>9400000</v>
      </c>
      <c r="C2797">
        <v>46300000</v>
      </c>
      <c r="D2797">
        <f>Table2[[#This Row],[gross]]-Table2[[#This Row],[budget]]</f>
        <v>36900000</v>
      </c>
    </row>
    <row r="2798" spans="1:4" x14ac:dyDescent="0.45">
      <c r="A2798" t="s">
        <v>4716</v>
      </c>
      <c r="B2798">
        <v>6000000</v>
      </c>
      <c r="C2798">
        <v>2600000</v>
      </c>
      <c r="D2798">
        <f>Table2[[#This Row],[gross]]-Table2[[#This Row],[budget]]</f>
        <v>-3400000</v>
      </c>
    </row>
    <row r="2799" spans="1:4" x14ac:dyDescent="0.45">
      <c r="A2799" t="s">
        <v>4719</v>
      </c>
      <c r="B2799">
        <v>600000000</v>
      </c>
      <c r="C2799">
        <v>1602466</v>
      </c>
      <c r="D2799">
        <f>Table2[[#This Row],[gross]]-Table2[[#This Row],[budget]]</f>
        <v>-598397534</v>
      </c>
    </row>
    <row r="2800" spans="1:4" x14ac:dyDescent="0.45">
      <c r="A2800" t="s">
        <v>4720</v>
      </c>
      <c r="B2800">
        <v>7400000</v>
      </c>
      <c r="C2800">
        <v>3029870</v>
      </c>
      <c r="D2800">
        <f>Table2[[#This Row],[gross]]-Table2[[#This Row],[budget]]</f>
        <v>-4370130</v>
      </c>
    </row>
    <row r="2801" spans="1:4" x14ac:dyDescent="0.45">
      <c r="A2801" t="s">
        <v>4722</v>
      </c>
      <c r="B2801">
        <v>7217600</v>
      </c>
      <c r="C2801">
        <v>3047539</v>
      </c>
      <c r="D2801">
        <f>Table2[[#This Row],[gross]]-Table2[[#This Row],[budget]]</f>
        <v>-4170061</v>
      </c>
    </row>
    <row r="2802" spans="1:4" x14ac:dyDescent="0.45">
      <c r="A2802" t="s">
        <v>4723</v>
      </c>
      <c r="B2802">
        <v>11000000</v>
      </c>
      <c r="C2802">
        <v>78900000</v>
      </c>
      <c r="D2802">
        <f>Table2[[#This Row],[gross]]-Table2[[#This Row],[budget]]</f>
        <v>67900000</v>
      </c>
    </row>
    <row r="2803" spans="1:4" x14ac:dyDescent="0.45">
      <c r="A2803" t="s">
        <v>4724</v>
      </c>
      <c r="B2803">
        <v>83532</v>
      </c>
      <c r="C2803">
        <v>30859000</v>
      </c>
      <c r="D2803">
        <f>Table2[[#This Row],[gross]]-Table2[[#This Row],[budget]]</f>
        <v>30775468</v>
      </c>
    </row>
    <row r="2804" spans="1:4" x14ac:dyDescent="0.45">
      <c r="A2804" t="s">
        <v>4726</v>
      </c>
      <c r="B2804">
        <v>10000000</v>
      </c>
      <c r="C2804">
        <v>3571735</v>
      </c>
      <c r="D2804">
        <f>Table2[[#This Row],[gross]]-Table2[[#This Row],[budget]]</f>
        <v>-6428265</v>
      </c>
    </row>
    <row r="2805" spans="1:4" x14ac:dyDescent="0.45">
      <c r="A2805" t="s">
        <v>4727</v>
      </c>
      <c r="B2805">
        <v>9000000</v>
      </c>
      <c r="C2805">
        <v>50000000</v>
      </c>
      <c r="D2805">
        <f>Table2[[#This Row],[gross]]-Table2[[#This Row],[budget]]</f>
        <v>41000000</v>
      </c>
    </row>
    <row r="2806" spans="1:4" x14ac:dyDescent="0.45">
      <c r="A2806" t="s">
        <v>4728</v>
      </c>
      <c r="B2806">
        <v>9000000</v>
      </c>
      <c r="C2806">
        <v>63600000</v>
      </c>
      <c r="D2806">
        <f>Table2[[#This Row],[gross]]-Table2[[#This Row],[budget]]</f>
        <v>54600000</v>
      </c>
    </row>
    <row r="2807" spans="1:4" x14ac:dyDescent="0.45">
      <c r="A2807" t="s">
        <v>4729</v>
      </c>
      <c r="B2807">
        <v>9000000</v>
      </c>
      <c r="C2807">
        <v>36049108</v>
      </c>
      <c r="D2807">
        <f>Table2[[#This Row],[gross]]-Table2[[#This Row],[budget]]</f>
        <v>27049108</v>
      </c>
    </row>
    <row r="2808" spans="1:4" x14ac:dyDescent="0.45">
      <c r="A2808" t="s">
        <v>4730</v>
      </c>
      <c r="B2808">
        <v>9000000</v>
      </c>
      <c r="C2808">
        <v>34074895</v>
      </c>
      <c r="D2808">
        <f>Table2[[#This Row],[gross]]-Table2[[#This Row],[budget]]</f>
        <v>25074895</v>
      </c>
    </row>
    <row r="2809" spans="1:4" x14ac:dyDescent="0.45">
      <c r="A2809" t="s">
        <v>4731</v>
      </c>
      <c r="B2809">
        <v>9000000</v>
      </c>
      <c r="C2809">
        <v>33244684</v>
      </c>
      <c r="D2809">
        <f>Table2[[#This Row],[gross]]-Table2[[#This Row],[budget]]</f>
        <v>24244684</v>
      </c>
    </row>
    <row r="2810" spans="1:4" x14ac:dyDescent="0.45">
      <c r="A2810" t="s">
        <v>4732</v>
      </c>
      <c r="B2810">
        <v>9000000</v>
      </c>
      <c r="C2810">
        <v>24530513</v>
      </c>
      <c r="D2810">
        <f>Table2[[#This Row],[gross]]-Table2[[#This Row],[budget]]</f>
        <v>15530513</v>
      </c>
    </row>
    <row r="2811" spans="1:4" x14ac:dyDescent="0.45">
      <c r="A2811" t="s">
        <v>4733</v>
      </c>
      <c r="B2811">
        <v>9000000</v>
      </c>
      <c r="C2811">
        <v>71519230</v>
      </c>
      <c r="D2811">
        <f>Table2[[#This Row],[gross]]-Table2[[#This Row],[budget]]</f>
        <v>62519230</v>
      </c>
    </row>
    <row r="2812" spans="1:4" x14ac:dyDescent="0.45">
      <c r="A2812" t="s">
        <v>4735</v>
      </c>
      <c r="B2812">
        <v>9000000</v>
      </c>
      <c r="C2812">
        <v>20035310</v>
      </c>
      <c r="D2812">
        <f>Table2[[#This Row],[gross]]-Table2[[#This Row],[budget]]</f>
        <v>11035310</v>
      </c>
    </row>
    <row r="2813" spans="1:4" x14ac:dyDescent="0.45">
      <c r="A2813" t="s">
        <v>4736</v>
      </c>
      <c r="B2813">
        <v>9000000</v>
      </c>
      <c r="C2813">
        <v>18225165</v>
      </c>
      <c r="D2813">
        <f>Table2[[#This Row],[gross]]-Table2[[#This Row],[budget]]</f>
        <v>9225165</v>
      </c>
    </row>
    <row r="2814" spans="1:4" x14ac:dyDescent="0.45">
      <c r="A2814" t="s">
        <v>4737</v>
      </c>
      <c r="B2814">
        <v>20000000</v>
      </c>
      <c r="C2814">
        <v>17804273</v>
      </c>
      <c r="D2814">
        <f>Table2[[#This Row],[gross]]-Table2[[#This Row],[budget]]</f>
        <v>-2195727</v>
      </c>
    </row>
    <row r="2815" spans="1:4" x14ac:dyDescent="0.45">
      <c r="A2815" t="s">
        <v>4739</v>
      </c>
      <c r="B2815">
        <v>8000000</v>
      </c>
      <c r="C2815">
        <v>16938179</v>
      </c>
      <c r="D2815">
        <f>Table2[[#This Row],[gross]]-Table2[[#This Row],[budget]]</f>
        <v>8938179</v>
      </c>
    </row>
    <row r="2816" spans="1:4" x14ac:dyDescent="0.45">
      <c r="A2816" t="s">
        <v>4740</v>
      </c>
      <c r="B2816">
        <v>9000000</v>
      </c>
      <c r="C2816">
        <v>16235293</v>
      </c>
      <c r="D2816">
        <f>Table2[[#This Row],[gross]]-Table2[[#This Row],[budget]]</f>
        <v>7235293</v>
      </c>
    </row>
    <row r="2817" spans="1:4" x14ac:dyDescent="0.45">
      <c r="A2817" t="s">
        <v>4742</v>
      </c>
      <c r="B2817">
        <v>9000000</v>
      </c>
      <c r="C2817">
        <v>10161099</v>
      </c>
      <c r="D2817">
        <f>Table2[[#This Row],[gross]]-Table2[[#This Row],[budget]]</f>
        <v>1161099</v>
      </c>
    </row>
    <row r="2818" spans="1:4" x14ac:dyDescent="0.45">
      <c r="A2818" t="s">
        <v>4744</v>
      </c>
      <c r="B2818">
        <v>8500000</v>
      </c>
      <c r="C2818">
        <v>6047856</v>
      </c>
      <c r="D2818">
        <f>Table2[[#This Row],[gross]]-Table2[[#This Row],[budget]]</f>
        <v>-2452144</v>
      </c>
    </row>
    <row r="2819" spans="1:4" x14ac:dyDescent="0.45">
      <c r="A2819" t="s">
        <v>4745</v>
      </c>
      <c r="B2819">
        <v>9000000</v>
      </c>
      <c r="C2819">
        <v>4681503</v>
      </c>
      <c r="D2819">
        <f>Table2[[#This Row],[gross]]-Table2[[#This Row],[budget]]</f>
        <v>-4318497</v>
      </c>
    </row>
    <row r="2820" spans="1:4" x14ac:dyDescent="0.45">
      <c r="A2820" t="s">
        <v>4747</v>
      </c>
      <c r="B2820">
        <v>8000000</v>
      </c>
      <c r="C2820">
        <v>4350774</v>
      </c>
      <c r="D2820">
        <f>Table2[[#This Row],[gross]]-Table2[[#This Row],[budget]]</f>
        <v>-3649226</v>
      </c>
    </row>
    <row r="2821" spans="1:4" x14ac:dyDescent="0.45">
      <c r="A2821" t="s">
        <v>4748</v>
      </c>
      <c r="B2821">
        <v>9000000</v>
      </c>
      <c r="C2821">
        <v>2955039</v>
      </c>
      <c r="D2821">
        <f>Table2[[#This Row],[gross]]-Table2[[#This Row],[budget]]</f>
        <v>-6044961</v>
      </c>
    </row>
    <row r="2822" spans="1:4" x14ac:dyDescent="0.45">
      <c r="A2822" t="s">
        <v>4749</v>
      </c>
      <c r="B2822">
        <v>9000000</v>
      </c>
      <c r="C2822">
        <v>1530535</v>
      </c>
      <c r="D2822">
        <f>Table2[[#This Row],[gross]]-Table2[[#This Row],[budget]]</f>
        <v>-7469465</v>
      </c>
    </row>
    <row r="2823" spans="1:4" x14ac:dyDescent="0.45">
      <c r="A2823" t="s">
        <v>4750</v>
      </c>
      <c r="B2823">
        <v>9000000</v>
      </c>
      <c r="C2823">
        <v>4881867</v>
      </c>
      <c r="D2823">
        <f>Table2[[#This Row],[gross]]-Table2[[#This Row],[budget]]</f>
        <v>-4118133</v>
      </c>
    </row>
    <row r="2824" spans="1:4" x14ac:dyDescent="0.45">
      <c r="A2824" t="s">
        <v>4751</v>
      </c>
      <c r="B2824">
        <v>9000000</v>
      </c>
      <c r="C2824">
        <v>11860839</v>
      </c>
      <c r="D2824">
        <f>Table2[[#This Row],[gross]]-Table2[[#This Row],[budget]]</f>
        <v>2860839</v>
      </c>
    </row>
    <row r="2825" spans="1:4" x14ac:dyDescent="0.45">
      <c r="A2825" t="s">
        <v>4753</v>
      </c>
      <c r="B2825">
        <v>400000000</v>
      </c>
      <c r="C2825">
        <v>454255</v>
      </c>
      <c r="D2825">
        <f>Table2[[#This Row],[gross]]-Table2[[#This Row],[budget]]</f>
        <v>-399545745</v>
      </c>
    </row>
    <row r="2826" spans="1:4" x14ac:dyDescent="0.45">
      <c r="A2826" t="s">
        <v>4755</v>
      </c>
      <c r="B2826">
        <v>9000000</v>
      </c>
      <c r="C2826">
        <v>349618</v>
      </c>
      <c r="D2826">
        <f>Table2[[#This Row],[gross]]-Table2[[#This Row],[budget]]</f>
        <v>-8650382</v>
      </c>
    </row>
    <row r="2827" spans="1:4" x14ac:dyDescent="0.45">
      <c r="A2827" t="s">
        <v>4756</v>
      </c>
      <c r="B2827">
        <v>9000000</v>
      </c>
      <c r="C2827">
        <v>112935</v>
      </c>
      <c r="D2827">
        <f>Table2[[#This Row],[gross]]-Table2[[#This Row],[budget]]</f>
        <v>-8887065</v>
      </c>
    </row>
    <row r="2828" spans="1:4" x14ac:dyDescent="0.45">
      <c r="A2828" t="s">
        <v>4758</v>
      </c>
      <c r="B2828">
        <v>9000000</v>
      </c>
      <c r="C2828">
        <v>883887</v>
      </c>
      <c r="D2828">
        <f>Table2[[#This Row],[gross]]-Table2[[#This Row],[budget]]</f>
        <v>-8116113</v>
      </c>
    </row>
    <row r="2829" spans="1:4" x14ac:dyDescent="0.45">
      <c r="A2829" t="s">
        <v>4759</v>
      </c>
      <c r="B2829">
        <v>11400000</v>
      </c>
      <c r="C2829">
        <v>13751</v>
      </c>
      <c r="D2829">
        <f>Table2[[#This Row],[gross]]-Table2[[#This Row],[budget]]</f>
        <v>-11386249</v>
      </c>
    </row>
    <row r="2830" spans="1:4" x14ac:dyDescent="0.45">
      <c r="A2830" t="s">
        <v>4761</v>
      </c>
      <c r="B2830">
        <v>45000000</v>
      </c>
      <c r="C2830">
        <v>145109</v>
      </c>
      <c r="D2830">
        <f>Table2[[#This Row],[gross]]-Table2[[#This Row],[budget]]</f>
        <v>-44854891</v>
      </c>
    </row>
    <row r="2831" spans="1:4" x14ac:dyDescent="0.45">
      <c r="A2831" t="s">
        <v>4764</v>
      </c>
      <c r="B2831">
        <v>9000000</v>
      </c>
      <c r="C2831">
        <v>1046166</v>
      </c>
      <c r="D2831">
        <f>Table2[[#This Row],[gross]]-Table2[[#This Row],[budget]]</f>
        <v>-7953834</v>
      </c>
    </row>
    <row r="2832" spans="1:4" x14ac:dyDescent="0.45">
      <c r="A2832" t="s">
        <v>4766</v>
      </c>
      <c r="B2832">
        <v>8800000</v>
      </c>
      <c r="C2832">
        <v>174635000</v>
      </c>
      <c r="D2832">
        <f>Table2[[#This Row],[gross]]-Table2[[#This Row],[budget]]</f>
        <v>165835000</v>
      </c>
    </row>
    <row r="2833" spans="1:4" x14ac:dyDescent="0.45">
      <c r="A2833" t="s">
        <v>4768</v>
      </c>
      <c r="B2833">
        <v>8600000</v>
      </c>
      <c r="C2833">
        <v>14373825</v>
      </c>
      <c r="D2833">
        <f>Table2[[#This Row],[gross]]-Table2[[#This Row],[budget]]</f>
        <v>5773825</v>
      </c>
    </row>
    <row r="2834" spans="1:4" x14ac:dyDescent="0.45">
      <c r="A2834" t="s">
        <v>4770</v>
      </c>
      <c r="B2834">
        <v>9000000</v>
      </c>
      <c r="C2834">
        <v>162</v>
      </c>
      <c r="D2834">
        <f>Table2[[#This Row],[gross]]-Table2[[#This Row],[budget]]</f>
        <v>-8999838</v>
      </c>
    </row>
    <row r="2835" spans="1:4" x14ac:dyDescent="0.45">
      <c r="A2835" t="s">
        <v>4771</v>
      </c>
      <c r="B2835">
        <v>7000000</v>
      </c>
      <c r="C2835">
        <v>39462438</v>
      </c>
      <c r="D2835">
        <f>Table2[[#This Row],[gross]]-Table2[[#This Row],[budget]]</f>
        <v>32462438</v>
      </c>
    </row>
    <row r="2836" spans="1:4" x14ac:dyDescent="0.45">
      <c r="A2836" t="s">
        <v>4773</v>
      </c>
      <c r="B2836">
        <v>8500000</v>
      </c>
      <c r="C2836">
        <v>29200000</v>
      </c>
      <c r="D2836">
        <f>Table2[[#This Row],[gross]]-Table2[[#This Row],[budget]]</f>
        <v>20700000</v>
      </c>
    </row>
    <row r="2837" spans="1:4" x14ac:dyDescent="0.45">
      <c r="A2837" t="s">
        <v>4775</v>
      </c>
      <c r="B2837">
        <v>8500000</v>
      </c>
      <c r="C2837">
        <v>21564616</v>
      </c>
      <c r="D2837">
        <f>Table2[[#This Row],[gross]]-Table2[[#This Row],[budget]]</f>
        <v>13064616</v>
      </c>
    </row>
    <row r="2838" spans="1:4" x14ac:dyDescent="0.45">
      <c r="A2838" t="s">
        <v>4776</v>
      </c>
      <c r="B2838">
        <v>8000000</v>
      </c>
      <c r="C2838">
        <v>14879556</v>
      </c>
      <c r="D2838">
        <f>Table2[[#This Row],[gross]]-Table2[[#This Row],[budget]]</f>
        <v>6879556</v>
      </c>
    </row>
    <row r="2839" spans="1:4" x14ac:dyDescent="0.45">
      <c r="A2839" t="s">
        <v>4778</v>
      </c>
      <c r="B2839">
        <v>8500000</v>
      </c>
      <c r="C2839">
        <v>34017854</v>
      </c>
      <c r="D2839">
        <f>Table2[[#This Row],[gross]]-Table2[[#This Row],[budget]]</f>
        <v>25517854</v>
      </c>
    </row>
    <row r="2840" spans="1:4" x14ac:dyDescent="0.45">
      <c r="A2840" t="s">
        <v>4779</v>
      </c>
      <c r="B2840">
        <v>8500000</v>
      </c>
      <c r="C2840">
        <v>4440055</v>
      </c>
      <c r="D2840">
        <f>Table2[[#This Row],[gross]]-Table2[[#This Row],[budget]]</f>
        <v>-4059945</v>
      </c>
    </row>
    <row r="2841" spans="1:4" x14ac:dyDescent="0.45">
      <c r="A2841" t="s">
        <v>4780</v>
      </c>
      <c r="B2841">
        <v>12000000</v>
      </c>
      <c r="C2841">
        <v>4018695</v>
      </c>
      <c r="D2841">
        <f>Table2[[#This Row],[gross]]-Table2[[#This Row],[budget]]</f>
        <v>-7981305</v>
      </c>
    </row>
    <row r="2842" spans="1:4" x14ac:dyDescent="0.45">
      <c r="A2842" t="s">
        <v>4781</v>
      </c>
      <c r="B2842">
        <v>9000000</v>
      </c>
      <c r="C2842">
        <v>6262942</v>
      </c>
      <c r="D2842">
        <f>Table2[[#This Row],[gross]]-Table2[[#This Row],[budget]]</f>
        <v>-2737058</v>
      </c>
    </row>
    <row r="2843" spans="1:4" x14ac:dyDescent="0.45">
      <c r="A2843" t="s">
        <v>4783</v>
      </c>
      <c r="B2843">
        <v>8000000</v>
      </c>
      <c r="C2843">
        <v>1997807</v>
      </c>
      <c r="D2843">
        <f>Table2[[#This Row],[gross]]-Table2[[#This Row],[budget]]</f>
        <v>-6002193</v>
      </c>
    </row>
    <row r="2844" spans="1:4" x14ac:dyDescent="0.45">
      <c r="A2844" t="s">
        <v>4785</v>
      </c>
      <c r="B2844">
        <v>8500000</v>
      </c>
      <c r="C2844">
        <v>140244</v>
      </c>
      <c r="D2844">
        <f>Table2[[#This Row],[gross]]-Table2[[#This Row],[budget]]</f>
        <v>-8359756</v>
      </c>
    </row>
    <row r="2845" spans="1:4" x14ac:dyDescent="0.45">
      <c r="A2845" t="s">
        <v>4787</v>
      </c>
      <c r="B2845">
        <v>8000000</v>
      </c>
      <c r="C2845">
        <v>107930000</v>
      </c>
      <c r="D2845">
        <f>Table2[[#This Row],[gross]]-Table2[[#This Row],[budget]]</f>
        <v>99930000</v>
      </c>
    </row>
    <row r="2846" spans="1:4" x14ac:dyDescent="0.45">
      <c r="A2846" t="s">
        <v>4789</v>
      </c>
      <c r="B2846">
        <v>8500000</v>
      </c>
      <c r="C2846">
        <v>32279955</v>
      </c>
      <c r="D2846">
        <f>Table2[[#This Row],[gross]]-Table2[[#This Row],[budget]]</f>
        <v>23779955</v>
      </c>
    </row>
    <row r="2847" spans="1:4" x14ac:dyDescent="0.45">
      <c r="A2847" t="s">
        <v>4790</v>
      </c>
      <c r="B2847">
        <v>8550000</v>
      </c>
      <c r="C2847">
        <v>4992159</v>
      </c>
      <c r="D2847">
        <f>Table2[[#This Row],[gross]]-Table2[[#This Row],[budget]]</f>
        <v>-3557841</v>
      </c>
    </row>
    <row r="2848" spans="1:4" x14ac:dyDescent="0.45">
      <c r="A2848" t="s">
        <v>4792</v>
      </c>
      <c r="B2848">
        <v>8200000</v>
      </c>
      <c r="C2848">
        <v>163214286</v>
      </c>
      <c r="D2848">
        <f>Table2[[#This Row],[gross]]-Table2[[#This Row],[budget]]</f>
        <v>155014286</v>
      </c>
    </row>
    <row r="2849" spans="1:4" x14ac:dyDescent="0.45">
      <c r="A2849" t="s">
        <v>4793</v>
      </c>
      <c r="B2849">
        <v>8000000</v>
      </c>
      <c r="C2849">
        <v>69800000</v>
      </c>
      <c r="D2849">
        <f>Table2[[#This Row],[gross]]-Table2[[#This Row],[budget]]</f>
        <v>61800000</v>
      </c>
    </row>
    <row r="2850" spans="1:4" x14ac:dyDescent="0.45">
      <c r="A2850" t="s">
        <v>4795</v>
      </c>
      <c r="B2850">
        <v>8000000</v>
      </c>
      <c r="C2850">
        <v>59889948</v>
      </c>
      <c r="D2850">
        <f>Table2[[#This Row],[gross]]-Table2[[#This Row],[budget]]</f>
        <v>51889948</v>
      </c>
    </row>
    <row r="2851" spans="1:4" x14ac:dyDescent="0.45">
      <c r="A2851" t="s">
        <v>4796</v>
      </c>
      <c r="B2851">
        <v>8000000</v>
      </c>
      <c r="C2851">
        <v>52287414</v>
      </c>
      <c r="D2851">
        <f>Table2[[#This Row],[gross]]-Table2[[#This Row],[budget]]</f>
        <v>44287414</v>
      </c>
    </row>
    <row r="2852" spans="1:4" x14ac:dyDescent="0.45">
      <c r="A2852" t="s">
        <v>4797</v>
      </c>
      <c r="B2852">
        <v>8000000</v>
      </c>
      <c r="C2852">
        <v>45063889</v>
      </c>
      <c r="D2852">
        <f>Table2[[#This Row],[gross]]-Table2[[#This Row],[budget]]</f>
        <v>37063889</v>
      </c>
    </row>
    <row r="2853" spans="1:4" x14ac:dyDescent="0.45">
      <c r="A2853" t="s">
        <v>4799</v>
      </c>
      <c r="B2853">
        <v>8000000</v>
      </c>
      <c r="C2853">
        <v>36500000</v>
      </c>
      <c r="D2853">
        <f>Table2[[#This Row],[gross]]-Table2[[#This Row],[budget]]</f>
        <v>28500000</v>
      </c>
    </row>
    <row r="2854" spans="1:4" x14ac:dyDescent="0.45">
      <c r="A2854" t="s">
        <v>4800</v>
      </c>
      <c r="B2854">
        <v>8000000</v>
      </c>
      <c r="C2854">
        <v>27362712</v>
      </c>
      <c r="D2854">
        <f>Table2[[#This Row],[gross]]-Table2[[#This Row],[budget]]</f>
        <v>19362712</v>
      </c>
    </row>
    <row r="2855" spans="1:4" x14ac:dyDescent="0.45">
      <c r="A2855" t="s">
        <v>4803</v>
      </c>
      <c r="B2855">
        <v>8000000</v>
      </c>
      <c r="C2855">
        <v>34746109</v>
      </c>
      <c r="D2855">
        <f>Table2[[#This Row],[gross]]-Table2[[#This Row],[budget]]</f>
        <v>26746109</v>
      </c>
    </row>
    <row r="2856" spans="1:4" x14ac:dyDescent="0.45">
      <c r="A2856" t="s">
        <v>4804</v>
      </c>
      <c r="B2856">
        <v>8000000</v>
      </c>
      <c r="C2856">
        <v>34963967</v>
      </c>
      <c r="D2856">
        <f>Table2[[#This Row],[gross]]-Table2[[#This Row],[budget]]</f>
        <v>26963967</v>
      </c>
    </row>
    <row r="2857" spans="1:4" x14ac:dyDescent="0.45">
      <c r="A2857" t="s">
        <v>4806</v>
      </c>
      <c r="B2857">
        <v>8000000</v>
      </c>
      <c r="C2857">
        <v>25926543</v>
      </c>
      <c r="D2857">
        <f>Table2[[#This Row],[gross]]-Table2[[#This Row],[budget]]</f>
        <v>17926543</v>
      </c>
    </row>
    <row r="2858" spans="1:4" x14ac:dyDescent="0.45">
      <c r="A2858" t="s">
        <v>4808</v>
      </c>
      <c r="B2858">
        <v>8000000</v>
      </c>
      <c r="C2858">
        <v>26049082</v>
      </c>
      <c r="D2858">
        <f>Table2[[#This Row],[gross]]-Table2[[#This Row],[budget]]</f>
        <v>18049082</v>
      </c>
    </row>
    <row r="2859" spans="1:4" x14ac:dyDescent="0.45">
      <c r="A2859" t="s">
        <v>4809</v>
      </c>
      <c r="B2859">
        <v>8000000</v>
      </c>
      <c r="C2859">
        <v>22551000</v>
      </c>
      <c r="D2859">
        <f>Table2[[#This Row],[gross]]-Table2[[#This Row],[budget]]</f>
        <v>14551000</v>
      </c>
    </row>
    <row r="2860" spans="1:4" x14ac:dyDescent="0.45">
      <c r="A2860" t="s">
        <v>4811</v>
      </c>
      <c r="B2860">
        <v>7000000</v>
      </c>
      <c r="C2860">
        <v>22800000</v>
      </c>
      <c r="D2860">
        <f>Table2[[#This Row],[gross]]-Table2[[#This Row],[budget]]</f>
        <v>15800000</v>
      </c>
    </row>
    <row r="2861" spans="1:4" x14ac:dyDescent="0.45">
      <c r="A2861" t="s">
        <v>4812</v>
      </c>
      <c r="B2861">
        <v>8000000</v>
      </c>
      <c r="C2861">
        <v>18090181</v>
      </c>
      <c r="D2861">
        <f>Table2[[#This Row],[gross]]-Table2[[#This Row],[budget]]</f>
        <v>10090181</v>
      </c>
    </row>
    <row r="2862" spans="1:4" x14ac:dyDescent="0.45">
      <c r="A2862" t="s">
        <v>4813</v>
      </c>
      <c r="B2862">
        <v>8000000</v>
      </c>
      <c r="C2862">
        <v>17843379</v>
      </c>
      <c r="D2862">
        <f>Table2[[#This Row],[gross]]-Table2[[#This Row],[budget]]</f>
        <v>9843379</v>
      </c>
    </row>
    <row r="2863" spans="1:4" x14ac:dyDescent="0.45">
      <c r="A2863" t="s">
        <v>4814</v>
      </c>
      <c r="B2863">
        <v>8000000</v>
      </c>
      <c r="C2863">
        <v>17278980</v>
      </c>
      <c r="D2863">
        <f>Table2[[#This Row],[gross]]-Table2[[#This Row],[budget]]</f>
        <v>9278980</v>
      </c>
    </row>
    <row r="2864" spans="1:4" x14ac:dyDescent="0.45">
      <c r="A2864" t="s">
        <v>4816</v>
      </c>
      <c r="B2864">
        <v>8000000</v>
      </c>
      <c r="C2864">
        <v>16699684</v>
      </c>
      <c r="D2864">
        <f>Table2[[#This Row],[gross]]-Table2[[#This Row],[budget]]</f>
        <v>8699684</v>
      </c>
    </row>
    <row r="2865" spans="1:4" x14ac:dyDescent="0.45">
      <c r="A2865" t="s">
        <v>4818</v>
      </c>
      <c r="B2865">
        <v>7000000</v>
      </c>
      <c r="C2865">
        <v>15047419</v>
      </c>
      <c r="D2865">
        <f>Table2[[#This Row],[gross]]-Table2[[#This Row],[budget]]</f>
        <v>8047419</v>
      </c>
    </row>
    <row r="2866" spans="1:4" x14ac:dyDescent="0.45">
      <c r="A2866" t="s">
        <v>4819</v>
      </c>
      <c r="B2866">
        <v>5000000</v>
      </c>
      <c r="C2866">
        <v>14015786</v>
      </c>
      <c r="D2866">
        <f>Table2[[#This Row],[gross]]-Table2[[#This Row],[budget]]</f>
        <v>9015786</v>
      </c>
    </row>
    <row r="2867" spans="1:4" x14ac:dyDescent="0.45">
      <c r="A2867" t="s">
        <v>4821</v>
      </c>
      <c r="B2867">
        <v>8000000</v>
      </c>
      <c r="C2867">
        <v>10269307</v>
      </c>
      <c r="D2867">
        <f>Table2[[#This Row],[gross]]-Table2[[#This Row],[budget]]</f>
        <v>2269307</v>
      </c>
    </row>
    <row r="2868" spans="1:4" x14ac:dyDescent="0.45">
      <c r="A2868" t="s">
        <v>4823</v>
      </c>
      <c r="B2868">
        <v>8000000</v>
      </c>
      <c r="C2868">
        <v>17536788</v>
      </c>
      <c r="D2868">
        <f>Table2[[#This Row],[gross]]-Table2[[#This Row],[budget]]</f>
        <v>9536788</v>
      </c>
    </row>
    <row r="2869" spans="1:4" x14ac:dyDescent="0.45">
      <c r="A2869" t="s">
        <v>4824</v>
      </c>
      <c r="B2869">
        <v>8000000</v>
      </c>
      <c r="C2869">
        <v>58401464</v>
      </c>
      <c r="D2869">
        <f>Table2[[#This Row],[gross]]-Table2[[#This Row],[budget]]</f>
        <v>50401464</v>
      </c>
    </row>
    <row r="2870" spans="1:4" x14ac:dyDescent="0.45">
      <c r="A2870" t="s">
        <v>4826</v>
      </c>
      <c r="B2870">
        <v>8000000</v>
      </c>
      <c r="C2870">
        <v>8279017</v>
      </c>
      <c r="D2870">
        <f>Table2[[#This Row],[gross]]-Table2[[#This Row],[budget]]</f>
        <v>279017</v>
      </c>
    </row>
    <row r="2871" spans="1:4" x14ac:dyDescent="0.45">
      <c r="A2871" t="s">
        <v>4827</v>
      </c>
      <c r="B2871">
        <v>8000000</v>
      </c>
      <c r="C2871">
        <v>10106233</v>
      </c>
      <c r="D2871">
        <f>Table2[[#This Row],[gross]]-Table2[[#This Row],[budget]]</f>
        <v>2106233</v>
      </c>
    </row>
    <row r="2872" spans="1:4" x14ac:dyDescent="0.45">
      <c r="A2872" t="s">
        <v>4828</v>
      </c>
      <c r="B2872">
        <v>8000000</v>
      </c>
      <c r="C2872">
        <v>4692814</v>
      </c>
      <c r="D2872">
        <f>Table2[[#This Row],[gross]]-Table2[[#This Row],[budget]]</f>
        <v>-3307186</v>
      </c>
    </row>
    <row r="2873" spans="1:4" x14ac:dyDescent="0.45">
      <c r="A2873" t="s">
        <v>4830</v>
      </c>
      <c r="B2873">
        <v>8000000</v>
      </c>
      <c r="C2873">
        <v>5018450</v>
      </c>
      <c r="D2873">
        <f>Table2[[#This Row],[gross]]-Table2[[#This Row],[budget]]</f>
        <v>-2981550</v>
      </c>
    </row>
    <row r="2874" spans="1:4" x14ac:dyDescent="0.45">
      <c r="A2874" t="s">
        <v>4833</v>
      </c>
      <c r="B2874">
        <v>8000000</v>
      </c>
      <c r="C2874">
        <v>3442820</v>
      </c>
      <c r="D2874">
        <f>Table2[[#This Row],[gross]]-Table2[[#This Row],[budget]]</f>
        <v>-4557180</v>
      </c>
    </row>
    <row r="2875" spans="1:4" x14ac:dyDescent="0.45">
      <c r="A2875" t="s">
        <v>4834</v>
      </c>
      <c r="B2875">
        <v>10000000</v>
      </c>
      <c r="C2875">
        <v>3205244</v>
      </c>
      <c r="D2875">
        <f>Table2[[#This Row],[gross]]-Table2[[#This Row],[budget]]</f>
        <v>-6794756</v>
      </c>
    </row>
    <row r="2876" spans="1:4" x14ac:dyDescent="0.45">
      <c r="A2876" t="s">
        <v>4837</v>
      </c>
      <c r="B2876">
        <v>8000000</v>
      </c>
      <c r="C2876">
        <v>3076425</v>
      </c>
      <c r="D2876">
        <f>Table2[[#This Row],[gross]]-Table2[[#This Row],[budget]]</f>
        <v>-4923575</v>
      </c>
    </row>
    <row r="2877" spans="1:4" x14ac:dyDescent="0.45">
      <c r="A2877" t="s">
        <v>4838</v>
      </c>
      <c r="B2877">
        <v>8000000</v>
      </c>
      <c r="C2877">
        <v>2275557</v>
      </c>
      <c r="D2877">
        <f>Table2[[#This Row],[gross]]-Table2[[#This Row],[budget]]</f>
        <v>-5724443</v>
      </c>
    </row>
    <row r="2878" spans="1:4" x14ac:dyDescent="0.45">
      <c r="A2878" t="s">
        <v>4839</v>
      </c>
      <c r="B2878">
        <v>8000000</v>
      </c>
      <c r="C2878">
        <v>1789892</v>
      </c>
      <c r="D2878">
        <f>Table2[[#This Row],[gross]]-Table2[[#This Row],[budget]]</f>
        <v>-6210108</v>
      </c>
    </row>
    <row r="2879" spans="1:4" x14ac:dyDescent="0.45">
      <c r="A2879" t="s">
        <v>4841</v>
      </c>
      <c r="B2879">
        <v>8000000</v>
      </c>
      <c r="C2879">
        <v>6350058</v>
      </c>
      <c r="D2879">
        <f>Table2[[#This Row],[gross]]-Table2[[#This Row],[budget]]</f>
        <v>-1649942</v>
      </c>
    </row>
    <row r="2880" spans="1:4" x14ac:dyDescent="0.45">
      <c r="A2880" t="s">
        <v>4842</v>
      </c>
      <c r="B2880">
        <v>7200000</v>
      </c>
      <c r="C2880">
        <v>1094798</v>
      </c>
      <c r="D2880">
        <f>Table2[[#This Row],[gross]]-Table2[[#This Row],[budget]]</f>
        <v>-6105202</v>
      </c>
    </row>
    <row r="2881" spans="1:4" x14ac:dyDescent="0.45">
      <c r="A2881" t="s">
        <v>4843</v>
      </c>
      <c r="B2881">
        <v>8000000</v>
      </c>
      <c r="C2881">
        <v>1071240</v>
      </c>
      <c r="D2881">
        <f>Table2[[#This Row],[gross]]-Table2[[#This Row],[budget]]</f>
        <v>-6928760</v>
      </c>
    </row>
    <row r="2882" spans="1:4" x14ac:dyDescent="0.45">
      <c r="A2882" t="s">
        <v>4845</v>
      </c>
      <c r="B2882">
        <v>8000000</v>
      </c>
      <c r="C2882">
        <v>532190</v>
      </c>
      <c r="D2882">
        <f>Table2[[#This Row],[gross]]-Table2[[#This Row],[budget]]</f>
        <v>-7467810</v>
      </c>
    </row>
    <row r="2883" spans="1:4" x14ac:dyDescent="0.45">
      <c r="A2883" t="s">
        <v>4847</v>
      </c>
      <c r="B2883">
        <v>6500000</v>
      </c>
      <c r="C2883">
        <v>686383</v>
      </c>
      <c r="D2883">
        <f>Table2[[#This Row],[gross]]-Table2[[#This Row],[budget]]</f>
        <v>-5813617</v>
      </c>
    </row>
    <row r="2884" spans="1:4" x14ac:dyDescent="0.45">
      <c r="A2884" t="s">
        <v>4849</v>
      </c>
      <c r="B2884">
        <v>8000000</v>
      </c>
      <c r="C2884">
        <v>16168741</v>
      </c>
      <c r="D2884">
        <f>Table2[[#This Row],[gross]]-Table2[[#This Row],[budget]]</f>
        <v>8168741</v>
      </c>
    </row>
    <row r="2885" spans="1:4" x14ac:dyDescent="0.45">
      <c r="A2885" t="s">
        <v>4851</v>
      </c>
      <c r="B2885">
        <v>8000000</v>
      </c>
      <c r="C2885">
        <v>568695</v>
      </c>
      <c r="D2885">
        <f>Table2[[#This Row],[gross]]-Table2[[#This Row],[budget]]</f>
        <v>-7431305</v>
      </c>
    </row>
    <row r="2886" spans="1:4" x14ac:dyDescent="0.45">
      <c r="A2886" t="s">
        <v>4853</v>
      </c>
      <c r="B2886">
        <v>8000000</v>
      </c>
      <c r="C2886">
        <v>398420</v>
      </c>
      <c r="D2886">
        <f>Table2[[#This Row],[gross]]-Table2[[#This Row],[budget]]</f>
        <v>-7601580</v>
      </c>
    </row>
    <row r="2887" spans="1:4" x14ac:dyDescent="0.45">
      <c r="A2887" t="s">
        <v>4856</v>
      </c>
      <c r="B2887">
        <v>8000000</v>
      </c>
      <c r="C2887">
        <v>336456</v>
      </c>
      <c r="D2887">
        <f>Table2[[#This Row],[gross]]-Table2[[#This Row],[budget]]</f>
        <v>-7663544</v>
      </c>
    </row>
    <row r="2888" spans="1:4" x14ac:dyDescent="0.45">
      <c r="A2888" t="s">
        <v>4858</v>
      </c>
      <c r="B2888">
        <v>8000000</v>
      </c>
      <c r="C2888">
        <v>298110</v>
      </c>
      <c r="D2888">
        <f>Table2[[#This Row],[gross]]-Table2[[#This Row],[budget]]</f>
        <v>-7701890</v>
      </c>
    </row>
    <row r="2889" spans="1:4" x14ac:dyDescent="0.45">
      <c r="A2889" t="s">
        <v>4859</v>
      </c>
      <c r="B2889">
        <v>8000000</v>
      </c>
      <c r="C2889">
        <v>127144</v>
      </c>
      <c r="D2889">
        <f>Table2[[#This Row],[gross]]-Table2[[#This Row],[budget]]</f>
        <v>-7872856</v>
      </c>
    </row>
    <row r="2890" spans="1:4" x14ac:dyDescent="0.45">
      <c r="A2890" t="s">
        <v>4860</v>
      </c>
      <c r="B2890">
        <v>8000000</v>
      </c>
      <c r="C2890">
        <v>117190</v>
      </c>
      <c r="D2890">
        <f>Table2[[#This Row],[gross]]-Table2[[#This Row],[budget]]</f>
        <v>-7882810</v>
      </c>
    </row>
    <row r="2891" spans="1:4" x14ac:dyDescent="0.45">
      <c r="A2891" t="s">
        <v>4862</v>
      </c>
      <c r="B2891">
        <v>8000000</v>
      </c>
      <c r="C2891">
        <v>108662</v>
      </c>
      <c r="D2891">
        <f>Table2[[#This Row],[gross]]-Table2[[#This Row],[budget]]</f>
        <v>-7891338</v>
      </c>
    </row>
    <row r="2892" spans="1:4" x14ac:dyDescent="0.45">
      <c r="A2892" t="s">
        <v>4864</v>
      </c>
      <c r="B2892">
        <v>8000000</v>
      </c>
      <c r="C2892">
        <v>53481</v>
      </c>
      <c r="D2892">
        <f>Table2[[#This Row],[gross]]-Table2[[#This Row],[budget]]</f>
        <v>-7946519</v>
      </c>
    </row>
    <row r="2893" spans="1:4" x14ac:dyDescent="0.45">
      <c r="A2893" t="s">
        <v>4866</v>
      </c>
      <c r="B2893">
        <v>50000000</v>
      </c>
      <c r="C2893">
        <v>23106</v>
      </c>
      <c r="D2893">
        <f>Table2[[#This Row],[gross]]-Table2[[#This Row],[budget]]</f>
        <v>-49976894</v>
      </c>
    </row>
    <row r="2894" spans="1:4" x14ac:dyDescent="0.45">
      <c r="A2894" t="s">
        <v>4868</v>
      </c>
      <c r="B2894">
        <v>8000000</v>
      </c>
      <c r="C2894">
        <v>52961</v>
      </c>
      <c r="D2894">
        <f>Table2[[#This Row],[gross]]-Table2[[#This Row],[budget]]</f>
        <v>-7947039</v>
      </c>
    </row>
    <row r="2895" spans="1:4" x14ac:dyDescent="0.45">
      <c r="A2895" t="s">
        <v>4870</v>
      </c>
      <c r="B2895">
        <v>1100000000</v>
      </c>
      <c r="C2895">
        <v>439162</v>
      </c>
      <c r="D2895">
        <f>Table2[[#This Row],[gross]]-Table2[[#This Row],[budget]]</f>
        <v>-1099560838</v>
      </c>
    </row>
    <row r="2896" spans="1:4" x14ac:dyDescent="0.45">
      <c r="A2896" t="s">
        <v>4872</v>
      </c>
      <c r="B2896">
        <v>7900000</v>
      </c>
      <c r="C2896">
        <v>671240</v>
      </c>
      <c r="D2896">
        <f>Table2[[#This Row],[gross]]-Table2[[#This Row],[budget]]</f>
        <v>-7228760</v>
      </c>
    </row>
    <row r="2897" spans="1:4" x14ac:dyDescent="0.45">
      <c r="A2897" t="s">
        <v>4874</v>
      </c>
      <c r="B2897">
        <v>10000000</v>
      </c>
      <c r="C2897">
        <v>882290</v>
      </c>
      <c r="D2897">
        <f>Table2[[#This Row],[gross]]-Table2[[#This Row],[budget]]</f>
        <v>-9117710</v>
      </c>
    </row>
    <row r="2898" spans="1:4" x14ac:dyDescent="0.45">
      <c r="A2898" t="s">
        <v>4875</v>
      </c>
      <c r="B2898">
        <v>7500000</v>
      </c>
      <c r="C2898">
        <v>106593296</v>
      </c>
      <c r="D2898">
        <f>Table2[[#This Row],[gross]]-Table2[[#This Row],[budget]]</f>
        <v>99093296</v>
      </c>
    </row>
    <row r="2899" spans="1:4" x14ac:dyDescent="0.45">
      <c r="A2899" t="s">
        <v>4876</v>
      </c>
      <c r="B2899">
        <v>7500000</v>
      </c>
      <c r="C2899">
        <v>43490057</v>
      </c>
      <c r="D2899">
        <f>Table2[[#This Row],[gross]]-Table2[[#This Row],[budget]]</f>
        <v>35990057</v>
      </c>
    </row>
    <row r="2900" spans="1:4" x14ac:dyDescent="0.45">
      <c r="A2900" t="s">
        <v>4878</v>
      </c>
      <c r="B2900">
        <v>7500000</v>
      </c>
      <c r="C2900">
        <v>32333860</v>
      </c>
      <c r="D2900">
        <f>Table2[[#This Row],[gross]]-Table2[[#This Row],[budget]]</f>
        <v>24833860</v>
      </c>
    </row>
    <row r="2901" spans="1:4" x14ac:dyDescent="0.45">
      <c r="A2901" t="s">
        <v>4879</v>
      </c>
      <c r="B2901">
        <v>6500000</v>
      </c>
      <c r="C2901">
        <v>24792061</v>
      </c>
      <c r="D2901">
        <f>Table2[[#This Row],[gross]]-Table2[[#This Row],[budget]]</f>
        <v>18292061</v>
      </c>
    </row>
    <row r="2902" spans="1:4" x14ac:dyDescent="0.45">
      <c r="A2902" t="s">
        <v>4881</v>
      </c>
      <c r="B2902">
        <v>10000000</v>
      </c>
      <c r="C2902">
        <v>17544812</v>
      </c>
      <c r="D2902">
        <f>Table2[[#This Row],[gross]]-Table2[[#This Row],[budget]]</f>
        <v>7544812</v>
      </c>
    </row>
    <row r="2903" spans="1:4" x14ac:dyDescent="0.45">
      <c r="A2903" t="s">
        <v>4882</v>
      </c>
      <c r="B2903">
        <v>4500000</v>
      </c>
      <c r="C2903">
        <v>12574715</v>
      </c>
      <c r="D2903">
        <f>Table2[[#This Row],[gross]]-Table2[[#This Row],[budget]]</f>
        <v>8074715</v>
      </c>
    </row>
    <row r="2904" spans="1:4" x14ac:dyDescent="0.45">
      <c r="A2904" t="s">
        <v>4884</v>
      </c>
      <c r="B2904">
        <v>7500000</v>
      </c>
      <c r="C2904">
        <v>5100000</v>
      </c>
      <c r="D2904">
        <f>Table2[[#This Row],[gross]]-Table2[[#This Row],[budget]]</f>
        <v>-2400000</v>
      </c>
    </row>
    <row r="2905" spans="1:4" x14ac:dyDescent="0.45">
      <c r="A2905" t="s">
        <v>4885</v>
      </c>
      <c r="B2905">
        <v>7500000</v>
      </c>
      <c r="C2905">
        <v>10460089</v>
      </c>
      <c r="D2905">
        <f>Table2[[#This Row],[gross]]-Table2[[#This Row],[budget]]</f>
        <v>2960089</v>
      </c>
    </row>
    <row r="2906" spans="1:4" x14ac:dyDescent="0.45">
      <c r="A2906" t="s">
        <v>4886</v>
      </c>
      <c r="B2906">
        <v>7500000</v>
      </c>
      <c r="C2906">
        <v>4239767</v>
      </c>
      <c r="D2906">
        <f>Table2[[#This Row],[gross]]-Table2[[#This Row],[budget]]</f>
        <v>-3260233</v>
      </c>
    </row>
    <row r="2907" spans="1:4" x14ac:dyDescent="0.45">
      <c r="A2907" t="s">
        <v>4888</v>
      </c>
      <c r="B2907">
        <v>7500000</v>
      </c>
      <c r="C2907">
        <v>3347439</v>
      </c>
      <c r="D2907">
        <f>Table2[[#This Row],[gross]]-Table2[[#This Row],[budget]]</f>
        <v>-4152561</v>
      </c>
    </row>
    <row r="2908" spans="1:4" x14ac:dyDescent="0.45">
      <c r="A2908" t="s">
        <v>4889</v>
      </c>
      <c r="B2908">
        <v>8000000</v>
      </c>
      <c r="C2908">
        <v>10814185</v>
      </c>
      <c r="D2908">
        <f>Table2[[#This Row],[gross]]-Table2[[#This Row],[budget]]</f>
        <v>2814185</v>
      </c>
    </row>
    <row r="2909" spans="1:4" x14ac:dyDescent="0.45">
      <c r="A2909" t="s">
        <v>4891</v>
      </c>
      <c r="B2909">
        <v>50000000</v>
      </c>
      <c r="C2909">
        <v>206400</v>
      </c>
      <c r="D2909">
        <f>Table2[[#This Row],[gross]]-Table2[[#This Row],[budget]]</f>
        <v>-49793600</v>
      </c>
    </row>
    <row r="2910" spans="1:4" x14ac:dyDescent="0.45">
      <c r="A2910" t="s">
        <v>4893</v>
      </c>
      <c r="B2910">
        <v>7500000</v>
      </c>
      <c r="C2910">
        <v>197148</v>
      </c>
      <c r="D2910">
        <f>Table2[[#This Row],[gross]]-Table2[[#This Row],[budget]]</f>
        <v>-7302852</v>
      </c>
    </row>
    <row r="2911" spans="1:4" x14ac:dyDescent="0.45">
      <c r="A2911" t="s">
        <v>4895</v>
      </c>
      <c r="B2911">
        <v>8000000</v>
      </c>
      <c r="C2911">
        <v>3014541</v>
      </c>
      <c r="D2911">
        <f>Table2[[#This Row],[gross]]-Table2[[#This Row],[budget]]</f>
        <v>-4985459</v>
      </c>
    </row>
    <row r="2912" spans="1:4" x14ac:dyDescent="0.45">
      <c r="A2912" t="s">
        <v>4897</v>
      </c>
      <c r="B2912">
        <v>6000000</v>
      </c>
      <c r="C2912">
        <v>872643</v>
      </c>
      <c r="D2912">
        <f>Table2[[#This Row],[gross]]-Table2[[#This Row],[budget]]</f>
        <v>-5127357</v>
      </c>
    </row>
    <row r="2913" spans="1:4" x14ac:dyDescent="0.45">
      <c r="A2913" t="s">
        <v>4900</v>
      </c>
      <c r="B2913">
        <v>7300000</v>
      </c>
      <c r="C2913">
        <v>4443403</v>
      </c>
      <c r="D2913">
        <f>Table2[[#This Row],[gross]]-Table2[[#This Row],[budget]]</f>
        <v>-2856597</v>
      </c>
    </row>
    <row r="2914" spans="1:4" x14ac:dyDescent="0.45">
      <c r="A2914" t="s">
        <v>4901</v>
      </c>
      <c r="B2914">
        <v>7000000</v>
      </c>
      <c r="C2914">
        <v>1330827</v>
      </c>
      <c r="D2914">
        <f>Table2[[#This Row],[gross]]-Table2[[#This Row],[budget]]</f>
        <v>-5669173</v>
      </c>
    </row>
    <row r="2915" spans="1:4" x14ac:dyDescent="0.45">
      <c r="A2915" t="s">
        <v>4903</v>
      </c>
      <c r="B2915">
        <v>7300000</v>
      </c>
      <c r="C2915">
        <v>1818681</v>
      </c>
      <c r="D2915">
        <f>Table2[[#This Row],[gross]]-Table2[[#This Row],[budget]]</f>
        <v>-5481319</v>
      </c>
    </row>
    <row r="2916" spans="1:4" x14ac:dyDescent="0.45">
      <c r="A2916" t="s">
        <v>4904</v>
      </c>
      <c r="B2916">
        <v>7500000</v>
      </c>
      <c r="C2916">
        <v>143492840</v>
      </c>
      <c r="D2916">
        <f>Table2[[#This Row],[gross]]-Table2[[#This Row],[budget]]</f>
        <v>135992840</v>
      </c>
    </row>
    <row r="2917" spans="1:4" x14ac:dyDescent="0.45">
      <c r="A2917" t="s">
        <v>4907</v>
      </c>
      <c r="B2917">
        <v>7200000</v>
      </c>
      <c r="C2917">
        <v>43800000</v>
      </c>
      <c r="D2917">
        <f>Table2[[#This Row],[gross]]-Table2[[#This Row],[budget]]</f>
        <v>36600000</v>
      </c>
    </row>
    <row r="2918" spans="1:4" x14ac:dyDescent="0.45">
      <c r="A2918" t="s">
        <v>4908</v>
      </c>
      <c r="B2918">
        <v>4000000</v>
      </c>
      <c r="C2918">
        <v>94900000</v>
      </c>
      <c r="D2918">
        <f>Table2[[#This Row],[gross]]-Table2[[#This Row],[budget]]</f>
        <v>90900000</v>
      </c>
    </row>
    <row r="2919" spans="1:4" x14ac:dyDescent="0.45">
      <c r="A2919" t="s">
        <v>4909</v>
      </c>
      <c r="B2919">
        <v>7500000</v>
      </c>
      <c r="C2919">
        <v>32391374</v>
      </c>
      <c r="D2919">
        <f>Table2[[#This Row],[gross]]-Table2[[#This Row],[budget]]</f>
        <v>24891374</v>
      </c>
    </row>
    <row r="2920" spans="1:4" x14ac:dyDescent="0.45">
      <c r="A2920" t="s">
        <v>4910</v>
      </c>
      <c r="B2920">
        <v>7000000</v>
      </c>
      <c r="C2920">
        <v>40158000</v>
      </c>
      <c r="D2920">
        <f>Table2[[#This Row],[gross]]-Table2[[#This Row],[budget]]</f>
        <v>33158000</v>
      </c>
    </row>
    <row r="2921" spans="1:4" x14ac:dyDescent="0.45">
      <c r="A2921" t="s">
        <v>4911</v>
      </c>
      <c r="B2921">
        <v>7000000</v>
      </c>
      <c r="C2921">
        <v>113709992</v>
      </c>
      <c r="D2921">
        <f>Table2[[#This Row],[gross]]-Table2[[#This Row],[budget]]</f>
        <v>106709992</v>
      </c>
    </row>
    <row r="2922" spans="1:4" x14ac:dyDescent="0.45">
      <c r="A2922" t="s">
        <v>4912</v>
      </c>
      <c r="B2922">
        <v>11000000</v>
      </c>
      <c r="C2922">
        <v>32131483</v>
      </c>
      <c r="D2922">
        <f>Table2[[#This Row],[gross]]-Table2[[#This Row],[budget]]</f>
        <v>21131483</v>
      </c>
    </row>
    <row r="2923" spans="1:4" x14ac:dyDescent="0.45">
      <c r="A2923" t="s">
        <v>4913</v>
      </c>
      <c r="B2923">
        <v>7000000</v>
      </c>
      <c r="C2923">
        <v>35400000</v>
      </c>
      <c r="D2923">
        <f>Table2[[#This Row],[gross]]-Table2[[#This Row],[budget]]</f>
        <v>28400000</v>
      </c>
    </row>
    <row r="2924" spans="1:4" x14ac:dyDescent="0.45">
      <c r="A2924" t="s">
        <v>4914</v>
      </c>
      <c r="B2924">
        <v>5000000</v>
      </c>
      <c r="C2924">
        <v>34099640</v>
      </c>
      <c r="D2924">
        <f>Table2[[#This Row],[gross]]-Table2[[#This Row],[budget]]</f>
        <v>29099640</v>
      </c>
    </row>
    <row r="2925" spans="1:4" x14ac:dyDescent="0.45">
      <c r="A2925" t="s">
        <v>4915</v>
      </c>
      <c r="B2925">
        <v>6600000</v>
      </c>
      <c r="C2925">
        <v>37295394</v>
      </c>
      <c r="D2925">
        <f>Table2[[#This Row],[gross]]-Table2[[#This Row],[budget]]</f>
        <v>30695394</v>
      </c>
    </row>
    <row r="2926" spans="1:4" x14ac:dyDescent="0.45">
      <c r="A2926" t="s">
        <v>4916</v>
      </c>
      <c r="B2926">
        <v>7500000</v>
      </c>
      <c r="C2926">
        <v>31501218</v>
      </c>
      <c r="D2926">
        <f>Table2[[#This Row],[gross]]-Table2[[#This Row],[budget]]</f>
        <v>24001218</v>
      </c>
    </row>
    <row r="2927" spans="1:4" x14ac:dyDescent="0.45">
      <c r="A2927" t="s">
        <v>4917</v>
      </c>
      <c r="B2927">
        <v>7000000</v>
      </c>
      <c r="C2927">
        <v>28747570</v>
      </c>
      <c r="D2927">
        <f>Table2[[#This Row],[gross]]-Table2[[#This Row],[budget]]</f>
        <v>21747570</v>
      </c>
    </row>
    <row r="2928" spans="1:4" x14ac:dyDescent="0.45">
      <c r="A2928" t="s">
        <v>4918</v>
      </c>
      <c r="B2928">
        <v>7000000</v>
      </c>
      <c r="C2928">
        <v>25625110</v>
      </c>
      <c r="D2928">
        <f>Table2[[#This Row],[gross]]-Table2[[#This Row],[budget]]</f>
        <v>18625110</v>
      </c>
    </row>
    <row r="2929" spans="1:4" x14ac:dyDescent="0.45">
      <c r="A2929" t="s">
        <v>4920</v>
      </c>
      <c r="B2929">
        <v>9000000</v>
      </c>
      <c r="C2929">
        <v>25000000</v>
      </c>
      <c r="D2929">
        <f>Table2[[#This Row],[gross]]-Table2[[#This Row],[budget]]</f>
        <v>16000000</v>
      </c>
    </row>
    <row r="2930" spans="1:4" x14ac:dyDescent="0.45">
      <c r="A2930" t="s">
        <v>4921</v>
      </c>
      <c r="B2930">
        <v>13000000</v>
      </c>
      <c r="C2930">
        <v>21000000</v>
      </c>
      <c r="D2930">
        <f>Table2[[#This Row],[gross]]-Table2[[#This Row],[budget]]</f>
        <v>8000000</v>
      </c>
    </row>
    <row r="2931" spans="1:4" x14ac:dyDescent="0.45">
      <c r="A2931" t="s">
        <v>4922</v>
      </c>
      <c r="B2931">
        <v>7000000</v>
      </c>
      <c r="C2931">
        <v>20257000</v>
      </c>
      <c r="D2931">
        <f>Table2[[#This Row],[gross]]-Table2[[#This Row],[budget]]</f>
        <v>13257000</v>
      </c>
    </row>
    <row r="2932" spans="1:4" x14ac:dyDescent="0.45">
      <c r="A2932" t="s">
        <v>4923</v>
      </c>
      <c r="B2932">
        <v>3500000</v>
      </c>
      <c r="C2932">
        <v>26005908</v>
      </c>
      <c r="D2932">
        <f>Table2[[#This Row],[gross]]-Table2[[#This Row],[budget]]</f>
        <v>22505908</v>
      </c>
    </row>
    <row r="2933" spans="1:4" x14ac:dyDescent="0.45">
      <c r="A2933" t="s">
        <v>4926</v>
      </c>
      <c r="B2933">
        <v>7000000</v>
      </c>
      <c r="C2933">
        <v>15818967</v>
      </c>
      <c r="D2933">
        <f>Table2[[#This Row],[gross]]-Table2[[#This Row],[budget]]</f>
        <v>8818967</v>
      </c>
    </row>
    <row r="2934" spans="1:4" x14ac:dyDescent="0.45">
      <c r="A2934" t="s">
        <v>4927</v>
      </c>
      <c r="B2934">
        <v>7000000</v>
      </c>
      <c r="C2934">
        <v>14891000</v>
      </c>
      <c r="D2934">
        <f>Table2[[#This Row],[gross]]-Table2[[#This Row],[budget]]</f>
        <v>7891000</v>
      </c>
    </row>
    <row r="2935" spans="1:4" x14ac:dyDescent="0.45">
      <c r="A2935" t="s">
        <v>4929</v>
      </c>
      <c r="B2935">
        <v>7000000</v>
      </c>
      <c r="C2935">
        <v>16901126</v>
      </c>
      <c r="D2935">
        <f>Table2[[#This Row],[gross]]-Table2[[#This Row],[budget]]</f>
        <v>9901126</v>
      </c>
    </row>
    <row r="2936" spans="1:4" x14ac:dyDescent="0.45">
      <c r="A2936" t="s">
        <v>4930</v>
      </c>
      <c r="B2936">
        <v>7000000</v>
      </c>
      <c r="C2936">
        <v>17474107</v>
      </c>
      <c r="D2936">
        <f>Table2[[#This Row],[gross]]-Table2[[#This Row],[budget]]</f>
        <v>10474107</v>
      </c>
    </row>
    <row r="2937" spans="1:4" x14ac:dyDescent="0.45">
      <c r="A2937" t="s">
        <v>4931</v>
      </c>
      <c r="B2937">
        <v>7000000</v>
      </c>
      <c r="C2937">
        <v>14003141</v>
      </c>
      <c r="D2937">
        <f>Table2[[#This Row],[gross]]-Table2[[#This Row],[budget]]</f>
        <v>7003141</v>
      </c>
    </row>
    <row r="2938" spans="1:4" x14ac:dyDescent="0.45">
      <c r="A2938" t="s">
        <v>4932</v>
      </c>
      <c r="B2938">
        <v>7000000</v>
      </c>
      <c r="C2938">
        <v>12583510</v>
      </c>
      <c r="D2938">
        <f>Table2[[#This Row],[gross]]-Table2[[#This Row],[budget]]</f>
        <v>5583510</v>
      </c>
    </row>
    <row r="2939" spans="1:4" x14ac:dyDescent="0.45">
      <c r="A2939" t="s">
        <v>4933</v>
      </c>
      <c r="B2939">
        <v>7000000</v>
      </c>
      <c r="C2939">
        <v>9190525</v>
      </c>
      <c r="D2939">
        <f>Table2[[#This Row],[gross]]-Table2[[#This Row],[budget]]</f>
        <v>2190525</v>
      </c>
    </row>
    <row r="2940" spans="1:4" x14ac:dyDescent="0.45">
      <c r="A2940" t="s">
        <v>4935</v>
      </c>
      <c r="B2940">
        <v>7500000</v>
      </c>
      <c r="C2940">
        <v>9176553</v>
      </c>
      <c r="D2940">
        <f>Table2[[#This Row],[gross]]-Table2[[#This Row],[budget]]</f>
        <v>1676553</v>
      </c>
    </row>
    <row r="2941" spans="1:4" x14ac:dyDescent="0.45">
      <c r="A2941" t="s">
        <v>4936</v>
      </c>
      <c r="B2941">
        <v>7000000</v>
      </c>
      <c r="C2941">
        <v>9094451</v>
      </c>
      <c r="D2941">
        <f>Table2[[#This Row],[gross]]-Table2[[#This Row],[budget]]</f>
        <v>2094451</v>
      </c>
    </row>
    <row r="2942" spans="1:4" x14ac:dyDescent="0.45">
      <c r="A2942" t="s">
        <v>4937</v>
      </c>
      <c r="B2942">
        <v>7000000</v>
      </c>
      <c r="C2942">
        <v>14612840</v>
      </c>
      <c r="D2942">
        <f>Table2[[#This Row],[gross]]-Table2[[#This Row],[budget]]</f>
        <v>7612840</v>
      </c>
    </row>
    <row r="2943" spans="1:4" x14ac:dyDescent="0.45">
      <c r="A2943" t="s">
        <v>4939</v>
      </c>
      <c r="B2943">
        <v>7000000</v>
      </c>
      <c r="C2943">
        <v>9166863</v>
      </c>
      <c r="D2943">
        <f>Table2[[#This Row],[gross]]-Table2[[#This Row],[budget]]</f>
        <v>2166863</v>
      </c>
    </row>
    <row r="2944" spans="1:4" x14ac:dyDescent="0.45">
      <c r="A2944" t="s">
        <v>4940</v>
      </c>
      <c r="B2944">
        <v>7000000</v>
      </c>
      <c r="C2944">
        <v>8373585</v>
      </c>
      <c r="D2944">
        <f>Table2[[#This Row],[gross]]-Table2[[#This Row],[budget]]</f>
        <v>1373585</v>
      </c>
    </row>
    <row r="2945" spans="1:4" x14ac:dyDescent="0.45">
      <c r="A2945" t="s">
        <v>4941</v>
      </c>
      <c r="B2945">
        <v>7000000</v>
      </c>
      <c r="C2945">
        <v>7292175</v>
      </c>
      <c r="D2945">
        <f>Table2[[#This Row],[gross]]-Table2[[#This Row],[budget]]</f>
        <v>292175</v>
      </c>
    </row>
    <row r="2946" spans="1:4" x14ac:dyDescent="0.45">
      <c r="A2946" t="s">
        <v>4942</v>
      </c>
      <c r="B2946">
        <v>7000000</v>
      </c>
      <c r="C2946">
        <v>6601079</v>
      </c>
      <c r="D2946">
        <f>Table2[[#This Row],[gross]]-Table2[[#This Row],[budget]]</f>
        <v>-398921</v>
      </c>
    </row>
    <row r="2947" spans="1:4" x14ac:dyDescent="0.45">
      <c r="A2947" t="s">
        <v>4944</v>
      </c>
      <c r="B2947">
        <v>6000000</v>
      </c>
      <c r="C2947">
        <v>6165429</v>
      </c>
      <c r="D2947">
        <f>Table2[[#This Row],[gross]]-Table2[[#This Row],[budget]]</f>
        <v>165429</v>
      </c>
    </row>
    <row r="2948" spans="1:4" x14ac:dyDescent="0.45">
      <c r="A2948" t="s">
        <v>4947</v>
      </c>
      <c r="B2948">
        <v>7000000</v>
      </c>
      <c r="C2948">
        <v>5430822</v>
      </c>
      <c r="D2948">
        <f>Table2[[#This Row],[gross]]-Table2[[#This Row],[budget]]</f>
        <v>-1569178</v>
      </c>
    </row>
    <row r="2949" spans="1:4" x14ac:dyDescent="0.45">
      <c r="A2949" t="s">
        <v>4949</v>
      </c>
      <c r="B2949">
        <v>7000000</v>
      </c>
      <c r="C2949">
        <v>4720371</v>
      </c>
      <c r="D2949">
        <f>Table2[[#This Row],[gross]]-Table2[[#This Row],[budget]]</f>
        <v>-2279629</v>
      </c>
    </row>
    <row r="2950" spans="1:4" x14ac:dyDescent="0.45">
      <c r="A2950" t="s">
        <v>4950</v>
      </c>
      <c r="B2950">
        <v>7000000</v>
      </c>
      <c r="C2950">
        <v>2921738</v>
      </c>
      <c r="D2950">
        <f>Table2[[#This Row],[gross]]-Table2[[#This Row],[budget]]</f>
        <v>-4078262</v>
      </c>
    </row>
    <row r="2951" spans="1:4" x14ac:dyDescent="0.45">
      <c r="A2951" t="s">
        <v>4951</v>
      </c>
      <c r="B2951">
        <v>7000000</v>
      </c>
      <c r="C2951">
        <v>2344847</v>
      </c>
      <c r="D2951">
        <f>Table2[[#This Row],[gross]]-Table2[[#This Row],[budget]]</f>
        <v>-4655153</v>
      </c>
    </row>
    <row r="2952" spans="1:4" x14ac:dyDescent="0.45">
      <c r="A2952" t="s">
        <v>4952</v>
      </c>
      <c r="B2952">
        <v>7000000</v>
      </c>
      <c r="C2952">
        <v>7455447</v>
      </c>
      <c r="D2952">
        <f>Table2[[#This Row],[gross]]-Table2[[#This Row],[budget]]</f>
        <v>455447</v>
      </c>
    </row>
    <row r="2953" spans="1:4" x14ac:dyDescent="0.45">
      <c r="A2953" t="s">
        <v>4954</v>
      </c>
      <c r="B2953">
        <v>7000000</v>
      </c>
      <c r="C2953">
        <v>2148212</v>
      </c>
      <c r="D2953">
        <f>Table2[[#This Row],[gross]]-Table2[[#This Row],[budget]]</f>
        <v>-4851788</v>
      </c>
    </row>
    <row r="2954" spans="1:4" x14ac:dyDescent="0.45">
      <c r="A2954" t="s">
        <v>4955</v>
      </c>
      <c r="B2954">
        <v>7000000</v>
      </c>
      <c r="C2954">
        <v>2062066</v>
      </c>
      <c r="D2954">
        <f>Table2[[#This Row],[gross]]-Table2[[#This Row],[budget]]</f>
        <v>-4937934</v>
      </c>
    </row>
    <row r="2955" spans="1:4" x14ac:dyDescent="0.45">
      <c r="A2955" t="s">
        <v>4956</v>
      </c>
      <c r="B2955">
        <v>7000000</v>
      </c>
      <c r="C2955">
        <v>1654367</v>
      </c>
      <c r="D2955">
        <f>Table2[[#This Row],[gross]]-Table2[[#This Row],[budget]]</f>
        <v>-5345633</v>
      </c>
    </row>
    <row r="2956" spans="1:4" x14ac:dyDescent="0.45">
      <c r="A2956" t="s">
        <v>4958</v>
      </c>
      <c r="B2956">
        <v>7000000</v>
      </c>
      <c r="C2956">
        <v>1738692</v>
      </c>
      <c r="D2956">
        <f>Table2[[#This Row],[gross]]-Table2[[#This Row],[budget]]</f>
        <v>-5261308</v>
      </c>
    </row>
    <row r="2957" spans="1:4" x14ac:dyDescent="0.45">
      <c r="A2957" t="s">
        <v>4960</v>
      </c>
      <c r="B2957">
        <v>7000000</v>
      </c>
      <c r="C2957">
        <v>1889522</v>
      </c>
      <c r="D2957">
        <f>Table2[[#This Row],[gross]]-Table2[[#This Row],[budget]]</f>
        <v>-5110478</v>
      </c>
    </row>
    <row r="2958" spans="1:4" x14ac:dyDescent="0.45">
      <c r="A2958" t="s">
        <v>4961</v>
      </c>
      <c r="B2958">
        <v>4825000</v>
      </c>
      <c r="C2958">
        <v>1110286</v>
      </c>
      <c r="D2958">
        <f>Table2[[#This Row],[gross]]-Table2[[#This Row],[budget]]</f>
        <v>-3714714</v>
      </c>
    </row>
    <row r="2959" spans="1:4" x14ac:dyDescent="0.45">
      <c r="A2959" t="s">
        <v>4963</v>
      </c>
      <c r="B2959">
        <v>9000000</v>
      </c>
      <c r="C2959">
        <v>1000000</v>
      </c>
      <c r="D2959">
        <f>Table2[[#This Row],[gross]]-Table2[[#This Row],[budget]]</f>
        <v>-8000000</v>
      </c>
    </row>
    <row r="2960" spans="1:4" x14ac:dyDescent="0.45">
      <c r="A2960" t="s">
        <v>4964</v>
      </c>
      <c r="B2960">
        <v>50000000</v>
      </c>
      <c r="C2960">
        <v>700000</v>
      </c>
      <c r="D2960">
        <f>Table2[[#This Row],[gross]]-Table2[[#This Row],[budget]]</f>
        <v>-49300000</v>
      </c>
    </row>
    <row r="2961" spans="1:4" x14ac:dyDescent="0.45">
      <c r="A2961" t="s">
        <v>4965</v>
      </c>
      <c r="B2961">
        <v>7000000</v>
      </c>
      <c r="C2961">
        <v>1768416</v>
      </c>
      <c r="D2961">
        <f>Table2[[#This Row],[gross]]-Table2[[#This Row],[budget]]</f>
        <v>-5231584</v>
      </c>
    </row>
    <row r="2962" spans="1:4" x14ac:dyDescent="0.45">
      <c r="A2962" t="s">
        <v>4967</v>
      </c>
      <c r="B2962">
        <v>7000000</v>
      </c>
      <c r="C2962">
        <v>382946</v>
      </c>
      <c r="D2962">
        <f>Table2[[#This Row],[gross]]-Table2[[#This Row],[budget]]</f>
        <v>-6617054</v>
      </c>
    </row>
    <row r="2963" spans="1:4" x14ac:dyDescent="0.45">
      <c r="A2963" t="s">
        <v>4968</v>
      </c>
      <c r="B2963">
        <v>3500000</v>
      </c>
      <c r="C2963">
        <v>236266</v>
      </c>
      <c r="D2963">
        <f>Table2[[#This Row],[gross]]-Table2[[#This Row],[budget]]</f>
        <v>-3263734</v>
      </c>
    </row>
    <row r="2964" spans="1:4" x14ac:dyDescent="0.45">
      <c r="A2964" t="s">
        <v>4970</v>
      </c>
      <c r="B2964">
        <v>7000000</v>
      </c>
      <c r="C2964">
        <v>196067</v>
      </c>
      <c r="D2964">
        <f>Table2[[#This Row],[gross]]-Table2[[#This Row],[budget]]</f>
        <v>-6803933</v>
      </c>
    </row>
    <row r="2965" spans="1:4" x14ac:dyDescent="0.45">
      <c r="A2965" t="s">
        <v>4971</v>
      </c>
      <c r="B2965">
        <v>7000000</v>
      </c>
      <c r="C2965">
        <v>532988</v>
      </c>
      <c r="D2965">
        <f>Table2[[#This Row],[gross]]-Table2[[#This Row],[budget]]</f>
        <v>-6467012</v>
      </c>
    </row>
    <row r="2966" spans="1:4" x14ac:dyDescent="0.45">
      <c r="A2966" t="s">
        <v>4973</v>
      </c>
      <c r="B2966">
        <v>7000000</v>
      </c>
      <c r="C2966">
        <v>453079</v>
      </c>
      <c r="D2966">
        <f>Table2[[#This Row],[gross]]-Table2[[#This Row],[budget]]</f>
        <v>-6546921</v>
      </c>
    </row>
    <row r="2967" spans="1:4" x14ac:dyDescent="0.45">
      <c r="A2967" t="s">
        <v>4975</v>
      </c>
      <c r="B2967">
        <v>7000000</v>
      </c>
      <c r="C2967">
        <v>46451</v>
      </c>
      <c r="D2967">
        <f>Table2[[#This Row],[gross]]-Table2[[#This Row],[budget]]</f>
        <v>-6953549</v>
      </c>
    </row>
    <row r="2968" spans="1:4" x14ac:dyDescent="0.45">
      <c r="A2968" t="s">
        <v>4976</v>
      </c>
      <c r="B2968">
        <v>7000000</v>
      </c>
      <c r="C2968">
        <v>233103</v>
      </c>
      <c r="D2968">
        <f>Table2[[#This Row],[gross]]-Table2[[#This Row],[budget]]</f>
        <v>-6766897</v>
      </c>
    </row>
    <row r="2969" spans="1:4" x14ac:dyDescent="0.45">
      <c r="A2969" t="s">
        <v>4977</v>
      </c>
      <c r="B2969">
        <v>6900000</v>
      </c>
      <c r="C2969">
        <v>41400000</v>
      </c>
      <c r="D2969">
        <f>Table2[[#This Row],[gross]]-Table2[[#This Row],[budget]]</f>
        <v>34500000</v>
      </c>
    </row>
    <row r="2970" spans="1:4" x14ac:dyDescent="0.45">
      <c r="A2970" t="s">
        <v>4978</v>
      </c>
      <c r="B2970">
        <v>6900000</v>
      </c>
      <c r="C2970">
        <v>7993039</v>
      </c>
      <c r="D2970">
        <f>Table2[[#This Row],[gross]]-Table2[[#This Row],[budget]]</f>
        <v>1093039</v>
      </c>
    </row>
    <row r="2971" spans="1:4" x14ac:dyDescent="0.45">
      <c r="A2971" t="s">
        <v>4980</v>
      </c>
      <c r="B2971">
        <v>15000000</v>
      </c>
      <c r="C2971">
        <v>927107</v>
      </c>
      <c r="D2971">
        <f>Table2[[#This Row],[gross]]-Table2[[#This Row],[budget]]</f>
        <v>-14072893</v>
      </c>
    </row>
    <row r="2972" spans="1:4" x14ac:dyDescent="0.45">
      <c r="A2972" t="s">
        <v>4982</v>
      </c>
      <c r="B2972">
        <v>6800000</v>
      </c>
      <c r="C2972">
        <v>49526</v>
      </c>
      <c r="D2972">
        <f>Table2[[#This Row],[gross]]-Table2[[#This Row],[budget]]</f>
        <v>-6750474</v>
      </c>
    </row>
    <row r="2973" spans="1:4" x14ac:dyDescent="0.45">
      <c r="A2973" t="s">
        <v>4984</v>
      </c>
      <c r="B2973">
        <v>6800000</v>
      </c>
      <c r="C2973">
        <v>10696</v>
      </c>
      <c r="D2973">
        <f>Table2[[#This Row],[gross]]-Table2[[#This Row],[budget]]</f>
        <v>-6789304</v>
      </c>
    </row>
    <row r="2974" spans="1:4" x14ac:dyDescent="0.45">
      <c r="A2974" t="s">
        <v>4986</v>
      </c>
      <c r="B2974">
        <v>6900000</v>
      </c>
      <c r="C2974">
        <v>31607598</v>
      </c>
      <c r="D2974">
        <f>Table2[[#This Row],[gross]]-Table2[[#This Row],[budget]]</f>
        <v>24707598</v>
      </c>
    </row>
    <row r="2975" spans="1:4" x14ac:dyDescent="0.45">
      <c r="A2975" t="s">
        <v>4988</v>
      </c>
      <c r="B2975">
        <v>6800000</v>
      </c>
      <c r="C2975">
        <v>6857096</v>
      </c>
      <c r="D2975">
        <f>Table2[[#This Row],[gross]]-Table2[[#This Row],[budget]]</f>
        <v>57096</v>
      </c>
    </row>
    <row r="2976" spans="1:4" x14ac:dyDescent="0.45">
      <c r="A2976" t="s">
        <v>4989</v>
      </c>
      <c r="B2976">
        <v>5000000</v>
      </c>
      <c r="C2976">
        <v>223878</v>
      </c>
      <c r="D2976">
        <f>Table2[[#This Row],[gross]]-Table2[[#This Row],[budget]]</f>
        <v>-4776122</v>
      </c>
    </row>
    <row r="2977" spans="1:4" x14ac:dyDescent="0.45">
      <c r="A2977" t="s">
        <v>4990</v>
      </c>
      <c r="B2977">
        <v>4000000</v>
      </c>
      <c r="C2977">
        <v>8060</v>
      </c>
      <c r="D2977">
        <f>Table2[[#This Row],[gross]]-Table2[[#This Row],[budget]]</f>
        <v>-3991940</v>
      </c>
    </row>
    <row r="2978" spans="1:4" x14ac:dyDescent="0.45">
      <c r="A2978" t="s">
        <v>4991</v>
      </c>
      <c r="B2978">
        <v>6500000</v>
      </c>
      <c r="C2978">
        <v>84263837</v>
      </c>
      <c r="D2978">
        <f>Table2[[#This Row],[gross]]-Table2[[#This Row],[budget]]</f>
        <v>77763837</v>
      </c>
    </row>
    <row r="2979" spans="1:4" x14ac:dyDescent="0.45">
      <c r="A2979" t="s">
        <v>4994</v>
      </c>
      <c r="B2979">
        <v>6500000</v>
      </c>
      <c r="C2979">
        <v>110029</v>
      </c>
      <c r="D2979">
        <f>Table2[[#This Row],[gross]]-Table2[[#This Row],[budget]]</f>
        <v>-6389971</v>
      </c>
    </row>
    <row r="2980" spans="1:4" x14ac:dyDescent="0.45">
      <c r="A2980" t="s">
        <v>4995</v>
      </c>
      <c r="B2980">
        <v>6000000</v>
      </c>
      <c r="C2980">
        <v>57504069</v>
      </c>
      <c r="D2980">
        <f>Table2[[#This Row],[gross]]-Table2[[#This Row],[budget]]</f>
        <v>51504069</v>
      </c>
    </row>
    <row r="2981" spans="1:4" x14ac:dyDescent="0.45">
      <c r="A2981" t="s">
        <v>4997</v>
      </c>
      <c r="B2981">
        <v>6500000</v>
      </c>
      <c r="C2981">
        <v>54215416</v>
      </c>
      <c r="D2981">
        <f>Table2[[#This Row],[gross]]-Table2[[#This Row],[budget]]</f>
        <v>47715416</v>
      </c>
    </row>
    <row r="2982" spans="1:4" x14ac:dyDescent="0.45">
      <c r="A2982" t="s">
        <v>4999</v>
      </c>
      <c r="B2982">
        <v>6500000</v>
      </c>
      <c r="C2982">
        <v>31899000</v>
      </c>
      <c r="D2982">
        <f>Table2[[#This Row],[gross]]-Table2[[#This Row],[budget]]</f>
        <v>25399000</v>
      </c>
    </row>
    <row r="2983" spans="1:4" x14ac:dyDescent="0.45">
      <c r="A2983" t="s">
        <v>5001</v>
      </c>
      <c r="B2983">
        <v>6500000</v>
      </c>
      <c r="C2983">
        <v>24103594</v>
      </c>
      <c r="D2983">
        <f>Table2[[#This Row],[gross]]-Table2[[#This Row],[budget]]</f>
        <v>17603594</v>
      </c>
    </row>
    <row r="2984" spans="1:4" x14ac:dyDescent="0.45">
      <c r="A2984" t="s">
        <v>5002</v>
      </c>
      <c r="B2984">
        <v>6500000</v>
      </c>
      <c r="C2984">
        <v>16842303</v>
      </c>
      <c r="D2984">
        <f>Table2[[#This Row],[gross]]-Table2[[#This Row],[budget]]</f>
        <v>10342303</v>
      </c>
    </row>
    <row r="2985" spans="1:4" x14ac:dyDescent="0.45">
      <c r="A2985" t="s">
        <v>5003</v>
      </c>
      <c r="B2985">
        <v>6500000</v>
      </c>
      <c r="C2985">
        <v>13367101</v>
      </c>
      <c r="D2985">
        <f>Table2[[#This Row],[gross]]-Table2[[#This Row],[budget]]</f>
        <v>6867101</v>
      </c>
    </row>
    <row r="2986" spans="1:4" x14ac:dyDescent="0.45">
      <c r="A2986" t="s">
        <v>5005</v>
      </c>
      <c r="B2986">
        <v>7000000</v>
      </c>
      <c r="C2986">
        <v>6173485</v>
      </c>
      <c r="D2986">
        <f>Table2[[#This Row],[gross]]-Table2[[#This Row],[budget]]</f>
        <v>-826515</v>
      </c>
    </row>
    <row r="2987" spans="1:4" x14ac:dyDescent="0.45">
      <c r="A2987" t="s">
        <v>5006</v>
      </c>
      <c r="B2987">
        <v>6500000</v>
      </c>
      <c r="C2987">
        <v>4000304</v>
      </c>
      <c r="D2987">
        <f>Table2[[#This Row],[gross]]-Table2[[#This Row],[budget]]</f>
        <v>-2499696</v>
      </c>
    </row>
    <row r="2988" spans="1:4" x14ac:dyDescent="0.45">
      <c r="A2988" t="s">
        <v>5007</v>
      </c>
      <c r="B2988">
        <v>4000000</v>
      </c>
      <c r="C2988">
        <v>2338695</v>
      </c>
      <c r="D2988">
        <f>Table2[[#This Row],[gross]]-Table2[[#This Row],[budget]]</f>
        <v>-1661305</v>
      </c>
    </row>
    <row r="2989" spans="1:4" x14ac:dyDescent="0.45">
      <c r="A2989" t="s">
        <v>5009</v>
      </c>
      <c r="B2989">
        <v>6500000</v>
      </c>
      <c r="C2989">
        <v>2024854</v>
      </c>
      <c r="D2989">
        <f>Table2[[#This Row],[gross]]-Table2[[#This Row],[budget]]</f>
        <v>-4475146</v>
      </c>
    </row>
    <row r="2990" spans="1:4" x14ac:dyDescent="0.45">
      <c r="A2990" t="s">
        <v>5011</v>
      </c>
      <c r="B2990">
        <v>6500000</v>
      </c>
      <c r="C2990">
        <v>2268296</v>
      </c>
      <c r="D2990">
        <f>Table2[[#This Row],[gross]]-Table2[[#This Row],[budget]]</f>
        <v>-4231704</v>
      </c>
    </row>
    <row r="2991" spans="1:4" x14ac:dyDescent="0.45">
      <c r="A2991" t="s">
        <v>5012</v>
      </c>
      <c r="B2991">
        <v>6500000</v>
      </c>
      <c r="C2991">
        <v>1029017</v>
      </c>
      <c r="D2991">
        <f>Table2[[#This Row],[gross]]-Table2[[#This Row],[budget]]</f>
        <v>-5470983</v>
      </c>
    </row>
    <row r="2992" spans="1:4" x14ac:dyDescent="0.45">
      <c r="A2992" t="s">
        <v>5014</v>
      </c>
      <c r="B2992">
        <v>6500000</v>
      </c>
      <c r="C2992">
        <v>64148</v>
      </c>
      <c r="D2992">
        <f>Table2[[#This Row],[gross]]-Table2[[#This Row],[budget]]</f>
        <v>-6435852</v>
      </c>
    </row>
    <row r="2993" spans="1:4" x14ac:dyDescent="0.45">
      <c r="A2993" t="s">
        <v>5016</v>
      </c>
      <c r="B2993">
        <v>6500000</v>
      </c>
      <c r="C2993">
        <v>66637</v>
      </c>
      <c r="D2993">
        <f>Table2[[#This Row],[gross]]-Table2[[#This Row],[budget]]</f>
        <v>-6433363</v>
      </c>
    </row>
    <row r="2994" spans="1:4" x14ac:dyDescent="0.45">
      <c r="A2994" t="s">
        <v>5017</v>
      </c>
      <c r="B2994">
        <v>4500000</v>
      </c>
      <c r="C2994">
        <v>871577</v>
      </c>
      <c r="D2994">
        <f>Table2[[#This Row],[gross]]-Table2[[#This Row],[budget]]</f>
        <v>-3628423</v>
      </c>
    </row>
    <row r="2995" spans="1:4" x14ac:dyDescent="0.45">
      <c r="A2995" t="s">
        <v>5018</v>
      </c>
      <c r="B2995">
        <v>6500000</v>
      </c>
      <c r="C2995">
        <v>38400000</v>
      </c>
      <c r="D2995">
        <f>Table2[[#This Row],[gross]]-Table2[[#This Row],[budget]]</f>
        <v>31900000</v>
      </c>
    </row>
    <row r="2996" spans="1:4" x14ac:dyDescent="0.45">
      <c r="A2996" t="s">
        <v>5020</v>
      </c>
      <c r="B2996">
        <v>4800000</v>
      </c>
      <c r="C2996">
        <v>4063859</v>
      </c>
      <c r="D2996">
        <f>Table2[[#This Row],[gross]]-Table2[[#This Row],[budget]]</f>
        <v>-736141</v>
      </c>
    </row>
    <row r="2997" spans="1:4" x14ac:dyDescent="0.45">
      <c r="A2997" t="s">
        <v>5021</v>
      </c>
      <c r="B2997">
        <v>10000000</v>
      </c>
      <c r="C2997">
        <v>449558</v>
      </c>
      <c r="D2997">
        <f>Table2[[#This Row],[gross]]-Table2[[#This Row],[budget]]</f>
        <v>-9550442</v>
      </c>
    </row>
    <row r="2998" spans="1:4" x14ac:dyDescent="0.45">
      <c r="A2998" t="s">
        <v>5022</v>
      </c>
      <c r="B2998">
        <v>6000000</v>
      </c>
      <c r="C2998">
        <v>2122561</v>
      </c>
      <c r="D2998">
        <f>Table2[[#This Row],[gross]]-Table2[[#This Row],[budget]]</f>
        <v>-3877439</v>
      </c>
    </row>
    <row r="2999" spans="1:4" x14ac:dyDescent="0.45">
      <c r="A2999" t="s">
        <v>5024</v>
      </c>
      <c r="B2999">
        <v>6000000</v>
      </c>
      <c r="C2999">
        <v>181360000</v>
      </c>
      <c r="D2999">
        <f>Table2[[#This Row],[gross]]-Table2[[#This Row],[budget]]</f>
        <v>175360000</v>
      </c>
    </row>
    <row r="3000" spans="1:4" x14ac:dyDescent="0.45">
      <c r="A3000" t="s">
        <v>5025</v>
      </c>
      <c r="B3000">
        <v>6000000</v>
      </c>
      <c r="C3000">
        <v>137963328</v>
      </c>
      <c r="D3000">
        <f>Table2[[#This Row],[gross]]-Table2[[#This Row],[budget]]</f>
        <v>131963328</v>
      </c>
    </row>
    <row r="3001" spans="1:4" x14ac:dyDescent="0.45">
      <c r="A3001" t="s">
        <v>5027</v>
      </c>
      <c r="B3001">
        <v>6000000</v>
      </c>
      <c r="C3001">
        <v>119078393</v>
      </c>
      <c r="D3001">
        <f>Table2[[#This Row],[gross]]-Table2[[#This Row],[budget]]</f>
        <v>113078393</v>
      </c>
    </row>
    <row r="3002" spans="1:4" x14ac:dyDescent="0.45">
      <c r="A3002" t="s">
        <v>5030</v>
      </c>
      <c r="B3002">
        <v>6000000</v>
      </c>
      <c r="C3002">
        <v>102308900</v>
      </c>
      <c r="D3002">
        <f>Table2[[#This Row],[gross]]-Table2[[#This Row],[budget]]</f>
        <v>96308900</v>
      </c>
    </row>
    <row r="3003" spans="1:4" x14ac:dyDescent="0.45">
      <c r="A3003" t="s">
        <v>5033</v>
      </c>
      <c r="B3003">
        <v>6000000</v>
      </c>
      <c r="C3003">
        <v>102300000</v>
      </c>
      <c r="D3003">
        <f>Table2[[#This Row],[gross]]-Table2[[#This Row],[budget]]</f>
        <v>96300000</v>
      </c>
    </row>
    <row r="3004" spans="1:4" x14ac:dyDescent="0.45">
      <c r="A3004" t="s">
        <v>5034</v>
      </c>
      <c r="B3004">
        <v>6000000</v>
      </c>
      <c r="C3004">
        <v>54800000</v>
      </c>
      <c r="D3004">
        <f>Table2[[#This Row],[gross]]-Table2[[#This Row],[budget]]</f>
        <v>48800000</v>
      </c>
    </row>
    <row r="3005" spans="1:4" x14ac:dyDescent="0.45">
      <c r="A3005" t="s">
        <v>5037</v>
      </c>
      <c r="B3005">
        <v>6000000</v>
      </c>
      <c r="C3005">
        <v>43650000</v>
      </c>
      <c r="D3005">
        <f>Table2[[#This Row],[gross]]-Table2[[#This Row],[budget]]</f>
        <v>37650000</v>
      </c>
    </row>
    <row r="3006" spans="1:4" x14ac:dyDescent="0.45">
      <c r="A3006" t="s">
        <v>5038</v>
      </c>
      <c r="B3006">
        <v>6000000</v>
      </c>
      <c r="C3006">
        <v>39800000</v>
      </c>
      <c r="D3006">
        <f>Table2[[#This Row],[gross]]-Table2[[#This Row],[budget]]</f>
        <v>33800000</v>
      </c>
    </row>
    <row r="3007" spans="1:4" x14ac:dyDescent="0.45">
      <c r="A3007" t="s">
        <v>5040</v>
      </c>
      <c r="B3007">
        <v>6000000</v>
      </c>
      <c r="C3007">
        <v>27457409</v>
      </c>
      <c r="D3007">
        <f>Table2[[#This Row],[gross]]-Table2[[#This Row],[budget]]</f>
        <v>21457409</v>
      </c>
    </row>
    <row r="3008" spans="1:4" x14ac:dyDescent="0.45">
      <c r="A3008" t="s">
        <v>5041</v>
      </c>
      <c r="B3008">
        <v>6000000</v>
      </c>
      <c r="C3008">
        <v>25047631</v>
      </c>
      <c r="D3008">
        <f>Table2[[#This Row],[gross]]-Table2[[#This Row],[budget]]</f>
        <v>19047631</v>
      </c>
    </row>
    <row r="3009" spans="1:4" x14ac:dyDescent="0.45">
      <c r="A3009" t="s">
        <v>5042</v>
      </c>
      <c r="B3009">
        <v>6000000</v>
      </c>
      <c r="C3009">
        <v>23272306</v>
      </c>
      <c r="D3009">
        <f>Table2[[#This Row],[gross]]-Table2[[#This Row],[budget]]</f>
        <v>17272306</v>
      </c>
    </row>
    <row r="3010" spans="1:4" x14ac:dyDescent="0.45">
      <c r="A3010" t="s">
        <v>5044</v>
      </c>
      <c r="B3010">
        <v>8000000</v>
      </c>
      <c r="C3010">
        <v>22168359</v>
      </c>
      <c r="D3010">
        <f>Table2[[#This Row],[gross]]-Table2[[#This Row],[budget]]</f>
        <v>14168359</v>
      </c>
    </row>
    <row r="3011" spans="1:4" x14ac:dyDescent="0.45">
      <c r="A3011" t="s">
        <v>5045</v>
      </c>
      <c r="B3011">
        <v>6000000</v>
      </c>
      <c r="C3011">
        <v>21005329</v>
      </c>
      <c r="D3011">
        <f>Table2[[#This Row],[gross]]-Table2[[#This Row],[budget]]</f>
        <v>15005329</v>
      </c>
    </row>
    <row r="3012" spans="1:4" x14ac:dyDescent="0.45">
      <c r="A3012" t="s">
        <v>5046</v>
      </c>
      <c r="B3012">
        <v>6000000</v>
      </c>
      <c r="C3012">
        <v>26236603</v>
      </c>
      <c r="D3012">
        <f>Table2[[#This Row],[gross]]-Table2[[#This Row],[budget]]</f>
        <v>20236603</v>
      </c>
    </row>
    <row r="3013" spans="1:4" x14ac:dyDescent="0.45">
      <c r="A3013" t="s">
        <v>5048</v>
      </c>
      <c r="B3013">
        <v>8000000</v>
      </c>
      <c r="C3013">
        <v>20400000</v>
      </c>
      <c r="D3013">
        <f>Table2[[#This Row],[gross]]-Table2[[#This Row],[budget]]</f>
        <v>12400000</v>
      </c>
    </row>
    <row r="3014" spans="1:4" x14ac:dyDescent="0.45">
      <c r="A3014" t="s">
        <v>5049</v>
      </c>
      <c r="B3014">
        <v>6000000</v>
      </c>
      <c r="C3014">
        <v>18621249</v>
      </c>
      <c r="D3014">
        <f>Table2[[#This Row],[gross]]-Table2[[#This Row],[budget]]</f>
        <v>12621249</v>
      </c>
    </row>
    <row r="3015" spans="1:4" x14ac:dyDescent="0.45">
      <c r="A3015" t="s">
        <v>5050</v>
      </c>
      <c r="B3015">
        <v>6000000</v>
      </c>
      <c r="C3015">
        <v>25244700</v>
      </c>
      <c r="D3015">
        <f>Table2[[#This Row],[gross]]-Table2[[#This Row],[budget]]</f>
        <v>19244700</v>
      </c>
    </row>
    <row r="3016" spans="1:4" x14ac:dyDescent="0.45">
      <c r="A3016" t="s">
        <v>5051</v>
      </c>
      <c r="B3016">
        <v>6500000</v>
      </c>
      <c r="C3016">
        <v>14545844</v>
      </c>
      <c r="D3016">
        <f>Table2[[#This Row],[gross]]-Table2[[#This Row],[budget]]</f>
        <v>8045844</v>
      </c>
    </row>
    <row r="3017" spans="1:4" x14ac:dyDescent="0.45">
      <c r="A3017" t="s">
        <v>5052</v>
      </c>
      <c r="B3017">
        <v>6000000</v>
      </c>
      <c r="C3017">
        <v>12793213</v>
      </c>
      <c r="D3017">
        <f>Table2[[#This Row],[gross]]-Table2[[#This Row],[budget]]</f>
        <v>6793213</v>
      </c>
    </row>
    <row r="3018" spans="1:4" x14ac:dyDescent="0.45">
      <c r="A3018" t="s">
        <v>5053</v>
      </c>
      <c r="B3018">
        <v>9000000</v>
      </c>
      <c r="C3018">
        <v>11883495</v>
      </c>
      <c r="D3018">
        <f>Table2[[#This Row],[gross]]-Table2[[#This Row],[budget]]</f>
        <v>2883495</v>
      </c>
    </row>
    <row r="3019" spans="1:4" x14ac:dyDescent="0.45">
      <c r="A3019" t="s">
        <v>5055</v>
      </c>
      <c r="B3019">
        <v>6000000</v>
      </c>
      <c r="C3019">
        <v>11797927</v>
      </c>
      <c r="D3019">
        <f>Table2[[#This Row],[gross]]-Table2[[#This Row],[budget]]</f>
        <v>5797927</v>
      </c>
    </row>
    <row r="3020" spans="1:4" x14ac:dyDescent="0.45">
      <c r="A3020" t="s">
        <v>5056</v>
      </c>
      <c r="B3020">
        <v>6000000</v>
      </c>
      <c r="C3020">
        <v>17605861</v>
      </c>
      <c r="D3020">
        <f>Table2[[#This Row],[gross]]-Table2[[#This Row],[budget]]</f>
        <v>11605861</v>
      </c>
    </row>
    <row r="3021" spans="1:4" x14ac:dyDescent="0.45">
      <c r="A3021" t="s">
        <v>5058</v>
      </c>
      <c r="B3021">
        <v>3000000</v>
      </c>
      <c r="C3021">
        <v>11642254</v>
      </c>
      <c r="D3021">
        <f>Table2[[#This Row],[gross]]-Table2[[#This Row],[budget]]</f>
        <v>8642254</v>
      </c>
    </row>
    <row r="3022" spans="1:4" x14ac:dyDescent="0.45">
      <c r="A3022" t="s">
        <v>5059</v>
      </c>
      <c r="B3022">
        <v>5000000</v>
      </c>
      <c r="C3022">
        <v>9203192</v>
      </c>
      <c r="D3022">
        <f>Table2[[#This Row],[gross]]-Table2[[#This Row],[budget]]</f>
        <v>4203192</v>
      </c>
    </row>
    <row r="3023" spans="1:4" x14ac:dyDescent="0.45">
      <c r="A3023" t="s">
        <v>5062</v>
      </c>
      <c r="B3023">
        <v>6000000</v>
      </c>
      <c r="C3023">
        <v>7518876</v>
      </c>
      <c r="D3023">
        <f>Table2[[#This Row],[gross]]-Table2[[#This Row],[budget]]</f>
        <v>1518876</v>
      </c>
    </row>
    <row r="3024" spans="1:4" x14ac:dyDescent="0.45">
      <c r="A3024" t="s">
        <v>5063</v>
      </c>
      <c r="B3024">
        <v>6000000</v>
      </c>
      <c r="C3024">
        <v>8596914</v>
      </c>
      <c r="D3024">
        <f>Table2[[#This Row],[gross]]-Table2[[#This Row],[budget]]</f>
        <v>2596914</v>
      </c>
    </row>
    <row r="3025" spans="1:4" x14ac:dyDescent="0.45">
      <c r="A3025" t="s">
        <v>5065</v>
      </c>
      <c r="B3025">
        <v>6000000</v>
      </c>
      <c r="C3025">
        <v>6851636</v>
      </c>
      <c r="D3025">
        <f>Table2[[#This Row],[gross]]-Table2[[#This Row],[budget]]</f>
        <v>851636</v>
      </c>
    </row>
    <row r="3026" spans="1:4" x14ac:dyDescent="0.45">
      <c r="A3026" t="s">
        <v>5067</v>
      </c>
      <c r="B3026">
        <v>6000000</v>
      </c>
      <c r="C3026">
        <v>11434867</v>
      </c>
      <c r="D3026">
        <f>Table2[[#This Row],[gross]]-Table2[[#This Row],[budget]]</f>
        <v>5434867</v>
      </c>
    </row>
    <row r="3027" spans="1:4" x14ac:dyDescent="0.45">
      <c r="A3027" t="s">
        <v>5069</v>
      </c>
      <c r="B3027">
        <v>6000000</v>
      </c>
      <c r="C3027">
        <v>5895238</v>
      </c>
      <c r="D3027">
        <f>Table2[[#This Row],[gross]]-Table2[[#This Row],[budget]]</f>
        <v>-104762</v>
      </c>
    </row>
    <row r="3028" spans="1:4" x14ac:dyDescent="0.45">
      <c r="A3028" t="s">
        <v>5071</v>
      </c>
      <c r="B3028">
        <v>6000000</v>
      </c>
      <c r="C3028">
        <v>6670712</v>
      </c>
      <c r="D3028">
        <f>Table2[[#This Row],[gross]]-Table2[[#This Row],[budget]]</f>
        <v>670712</v>
      </c>
    </row>
    <row r="3029" spans="1:4" x14ac:dyDescent="0.45">
      <c r="A3029" t="s">
        <v>5073</v>
      </c>
      <c r="B3029">
        <v>6000000</v>
      </c>
      <c r="C3029">
        <v>5359774</v>
      </c>
      <c r="D3029">
        <f>Table2[[#This Row],[gross]]-Table2[[#This Row],[budget]]</f>
        <v>-640226</v>
      </c>
    </row>
    <row r="3030" spans="1:4" x14ac:dyDescent="0.45">
      <c r="A3030" t="s">
        <v>5075</v>
      </c>
      <c r="B3030">
        <v>6500000</v>
      </c>
      <c r="C3030">
        <v>4693919</v>
      </c>
      <c r="D3030">
        <f>Table2[[#This Row],[gross]]-Table2[[#This Row],[budget]]</f>
        <v>-1806081</v>
      </c>
    </row>
    <row r="3031" spans="1:4" x14ac:dyDescent="0.45">
      <c r="A3031" t="s">
        <v>5076</v>
      </c>
      <c r="B3031">
        <v>6000000</v>
      </c>
      <c r="C3031">
        <v>4859475</v>
      </c>
      <c r="D3031">
        <f>Table2[[#This Row],[gross]]-Table2[[#This Row],[budget]]</f>
        <v>-1140525</v>
      </c>
    </row>
    <row r="3032" spans="1:4" x14ac:dyDescent="0.45">
      <c r="A3032" t="s">
        <v>5078</v>
      </c>
      <c r="B3032">
        <v>6000000</v>
      </c>
      <c r="C3032">
        <v>4542775</v>
      </c>
      <c r="D3032">
        <f>Table2[[#This Row],[gross]]-Table2[[#This Row],[budget]]</f>
        <v>-1457225</v>
      </c>
    </row>
    <row r="3033" spans="1:4" x14ac:dyDescent="0.45">
      <c r="A3033" t="s">
        <v>5080</v>
      </c>
      <c r="B3033">
        <v>6000000</v>
      </c>
      <c r="C3033">
        <v>3588432</v>
      </c>
      <c r="D3033">
        <f>Table2[[#This Row],[gross]]-Table2[[#This Row],[budget]]</f>
        <v>-2411568</v>
      </c>
    </row>
    <row r="3034" spans="1:4" x14ac:dyDescent="0.45">
      <c r="A3034" t="s">
        <v>5082</v>
      </c>
      <c r="B3034">
        <v>6000000</v>
      </c>
      <c r="C3034">
        <v>4394936</v>
      </c>
      <c r="D3034">
        <f>Table2[[#This Row],[gross]]-Table2[[#This Row],[budget]]</f>
        <v>-1605064</v>
      </c>
    </row>
    <row r="3035" spans="1:4" x14ac:dyDescent="0.45">
      <c r="A3035" t="s">
        <v>5084</v>
      </c>
      <c r="B3035">
        <v>6000000</v>
      </c>
      <c r="C3035">
        <v>3029081</v>
      </c>
      <c r="D3035">
        <f>Table2[[#This Row],[gross]]-Table2[[#This Row],[budget]]</f>
        <v>-2970919</v>
      </c>
    </row>
    <row r="3036" spans="1:4" x14ac:dyDescent="0.45">
      <c r="A3036" t="s">
        <v>5085</v>
      </c>
      <c r="B3036">
        <v>6000000</v>
      </c>
      <c r="C3036">
        <v>3273588</v>
      </c>
      <c r="D3036">
        <f>Table2[[#This Row],[gross]]-Table2[[#This Row],[budget]]</f>
        <v>-2726412</v>
      </c>
    </row>
    <row r="3037" spans="1:4" x14ac:dyDescent="0.45">
      <c r="A3037" t="s">
        <v>5086</v>
      </c>
      <c r="B3037">
        <v>6000000</v>
      </c>
      <c r="C3037">
        <v>2207975</v>
      </c>
      <c r="D3037">
        <f>Table2[[#This Row],[gross]]-Table2[[#This Row],[budget]]</f>
        <v>-3792025</v>
      </c>
    </row>
    <row r="3038" spans="1:4" x14ac:dyDescent="0.45">
      <c r="A3038" t="s">
        <v>5088</v>
      </c>
      <c r="B3038">
        <v>6000000</v>
      </c>
      <c r="C3038">
        <v>2025238</v>
      </c>
      <c r="D3038">
        <f>Table2[[#This Row],[gross]]-Table2[[#This Row],[budget]]</f>
        <v>-3974762</v>
      </c>
    </row>
    <row r="3039" spans="1:4" x14ac:dyDescent="0.45">
      <c r="A3039" t="s">
        <v>5091</v>
      </c>
      <c r="B3039">
        <v>6000000</v>
      </c>
      <c r="C3039">
        <v>2077046</v>
      </c>
      <c r="D3039">
        <f>Table2[[#This Row],[gross]]-Table2[[#This Row],[budget]]</f>
        <v>-3922954</v>
      </c>
    </row>
    <row r="3040" spans="1:4" x14ac:dyDescent="0.45">
      <c r="A3040" t="s">
        <v>5093</v>
      </c>
      <c r="B3040">
        <v>6000000</v>
      </c>
      <c r="C3040">
        <v>399611</v>
      </c>
      <c r="D3040">
        <f>Table2[[#This Row],[gross]]-Table2[[#This Row],[budget]]</f>
        <v>-5600389</v>
      </c>
    </row>
    <row r="3041" spans="1:4" x14ac:dyDescent="0.45">
      <c r="A3041" t="s">
        <v>5094</v>
      </c>
      <c r="B3041">
        <v>6000000</v>
      </c>
      <c r="C3041">
        <v>115862</v>
      </c>
      <c r="D3041">
        <f>Table2[[#This Row],[gross]]-Table2[[#This Row],[budget]]</f>
        <v>-5884138</v>
      </c>
    </row>
    <row r="3042" spans="1:4" x14ac:dyDescent="0.45">
      <c r="A3042" t="s">
        <v>5095</v>
      </c>
      <c r="B3042">
        <v>6000000</v>
      </c>
      <c r="C3042">
        <v>1346503</v>
      </c>
      <c r="D3042">
        <f>Table2[[#This Row],[gross]]-Table2[[#This Row],[budget]]</f>
        <v>-4653497</v>
      </c>
    </row>
    <row r="3043" spans="1:4" x14ac:dyDescent="0.45">
      <c r="A3043" t="s">
        <v>5096</v>
      </c>
      <c r="B3043">
        <v>6000000</v>
      </c>
      <c r="C3043">
        <v>117560</v>
      </c>
      <c r="D3043">
        <f>Table2[[#This Row],[gross]]-Table2[[#This Row],[budget]]</f>
        <v>-5882440</v>
      </c>
    </row>
    <row r="3044" spans="1:4" x14ac:dyDescent="0.45">
      <c r="A3044" t="s">
        <v>5097</v>
      </c>
      <c r="B3044">
        <v>6000000</v>
      </c>
      <c r="C3044">
        <v>54606</v>
      </c>
      <c r="D3044">
        <f>Table2[[#This Row],[gross]]-Table2[[#This Row],[budget]]</f>
        <v>-5945394</v>
      </c>
    </row>
    <row r="3045" spans="1:4" x14ac:dyDescent="0.45">
      <c r="A3045" t="s">
        <v>5099</v>
      </c>
      <c r="B3045">
        <v>6000000</v>
      </c>
      <c r="C3045">
        <v>36497</v>
      </c>
      <c r="D3045">
        <f>Table2[[#This Row],[gross]]-Table2[[#This Row],[budget]]</f>
        <v>-5963503</v>
      </c>
    </row>
    <row r="3046" spans="1:4" x14ac:dyDescent="0.45">
      <c r="A3046" t="s">
        <v>5100</v>
      </c>
      <c r="B3046">
        <v>12000000</v>
      </c>
      <c r="C3046">
        <v>65804</v>
      </c>
      <c r="D3046">
        <f>Table2[[#This Row],[gross]]-Table2[[#This Row],[budget]]</f>
        <v>-11934196</v>
      </c>
    </row>
    <row r="3047" spans="1:4" x14ac:dyDescent="0.45">
      <c r="A3047" t="s">
        <v>5102</v>
      </c>
      <c r="B3047">
        <v>5300000</v>
      </c>
      <c r="C3047">
        <v>3895664</v>
      </c>
      <c r="D3047">
        <f>Table2[[#This Row],[gross]]-Table2[[#This Row],[budget]]</f>
        <v>-1404336</v>
      </c>
    </row>
    <row r="3048" spans="1:4" x14ac:dyDescent="0.45">
      <c r="A3048" t="s">
        <v>5104</v>
      </c>
      <c r="B3048">
        <v>6000000</v>
      </c>
      <c r="C3048">
        <v>20200</v>
      </c>
      <c r="D3048">
        <f>Table2[[#This Row],[gross]]-Table2[[#This Row],[budget]]</f>
        <v>-5979800</v>
      </c>
    </row>
    <row r="3049" spans="1:4" x14ac:dyDescent="0.45">
      <c r="A3049" t="s">
        <v>5106</v>
      </c>
      <c r="B3049">
        <v>4000000</v>
      </c>
      <c r="C3049">
        <v>542860</v>
      </c>
      <c r="D3049">
        <f>Table2[[#This Row],[gross]]-Table2[[#This Row],[budget]]</f>
        <v>-3457140</v>
      </c>
    </row>
    <row r="3050" spans="1:4" x14ac:dyDescent="0.45">
      <c r="A3050" t="s">
        <v>5108</v>
      </c>
      <c r="B3050">
        <v>200000000</v>
      </c>
      <c r="C3050">
        <v>11905519</v>
      </c>
      <c r="D3050">
        <f>Table2[[#This Row],[gross]]-Table2[[#This Row],[budget]]</f>
        <v>-188094481</v>
      </c>
    </row>
    <row r="3051" spans="1:4" x14ac:dyDescent="0.45">
      <c r="A3051" t="s">
        <v>5109</v>
      </c>
      <c r="B3051">
        <v>3500159</v>
      </c>
      <c r="C3051">
        <v>32541719</v>
      </c>
      <c r="D3051">
        <f>Table2[[#This Row],[gross]]-Table2[[#This Row],[budget]]</f>
        <v>29041560</v>
      </c>
    </row>
    <row r="3052" spans="1:4" x14ac:dyDescent="0.45">
      <c r="A3052" t="s">
        <v>5110</v>
      </c>
      <c r="B3052">
        <v>5600000</v>
      </c>
      <c r="C3052">
        <v>3064356</v>
      </c>
      <c r="D3052">
        <f>Table2[[#This Row],[gross]]-Table2[[#This Row],[budget]]</f>
        <v>-2535644</v>
      </c>
    </row>
    <row r="3053" spans="1:4" x14ac:dyDescent="0.45">
      <c r="A3053" t="s">
        <v>5111</v>
      </c>
      <c r="B3053">
        <v>5600000</v>
      </c>
      <c r="C3053">
        <v>27024</v>
      </c>
      <c r="D3053">
        <f>Table2[[#This Row],[gross]]-Table2[[#This Row],[budget]]</f>
        <v>-5572976</v>
      </c>
    </row>
    <row r="3054" spans="1:4" x14ac:dyDescent="0.45">
      <c r="A3054" t="s">
        <v>5112</v>
      </c>
      <c r="B3054">
        <v>5500000</v>
      </c>
      <c r="C3054">
        <v>159600000</v>
      </c>
      <c r="D3054">
        <f>Table2[[#This Row],[gross]]-Table2[[#This Row],[budget]]</f>
        <v>154100000</v>
      </c>
    </row>
    <row r="3055" spans="1:4" x14ac:dyDescent="0.45">
      <c r="A3055" t="s">
        <v>5113</v>
      </c>
      <c r="B3055">
        <v>5500000</v>
      </c>
      <c r="C3055">
        <v>58800000</v>
      </c>
      <c r="D3055">
        <f>Table2[[#This Row],[gross]]-Table2[[#This Row],[budget]]</f>
        <v>53300000</v>
      </c>
    </row>
    <row r="3056" spans="1:4" x14ac:dyDescent="0.45">
      <c r="A3056" t="s">
        <v>5115</v>
      </c>
      <c r="B3056">
        <v>5500000</v>
      </c>
      <c r="C3056">
        <v>50382128</v>
      </c>
      <c r="D3056">
        <f>Table2[[#This Row],[gross]]-Table2[[#This Row],[budget]]</f>
        <v>44882128</v>
      </c>
    </row>
    <row r="3057" spans="1:4" x14ac:dyDescent="0.45">
      <c r="A3057" t="s">
        <v>5116</v>
      </c>
      <c r="B3057">
        <v>5500000</v>
      </c>
      <c r="C3057">
        <v>35811509</v>
      </c>
      <c r="D3057">
        <f>Table2[[#This Row],[gross]]-Table2[[#This Row],[budget]]</f>
        <v>30311509</v>
      </c>
    </row>
    <row r="3058" spans="1:4" x14ac:dyDescent="0.45">
      <c r="A3058" t="s">
        <v>5117</v>
      </c>
      <c r="B3058">
        <v>3000000</v>
      </c>
      <c r="C3058">
        <v>24475193</v>
      </c>
      <c r="D3058">
        <f>Table2[[#This Row],[gross]]-Table2[[#This Row],[budget]]</f>
        <v>21475193</v>
      </c>
    </row>
    <row r="3059" spans="1:4" x14ac:dyDescent="0.45">
      <c r="A3059" t="s">
        <v>5118</v>
      </c>
      <c r="B3059">
        <v>7000000</v>
      </c>
      <c r="C3059">
        <v>6200756</v>
      </c>
      <c r="D3059">
        <f>Table2[[#This Row],[gross]]-Table2[[#This Row],[budget]]</f>
        <v>-799244</v>
      </c>
    </row>
    <row r="3060" spans="1:4" x14ac:dyDescent="0.45">
      <c r="A3060" t="s">
        <v>5119</v>
      </c>
      <c r="B3060">
        <v>5500000</v>
      </c>
      <c r="C3060">
        <v>1292119</v>
      </c>
      <c r="D3060">
        <f>Table2[[#This Row],[gross]]-Table2[[#This Row],[budget]]</f>
        <v>-4207881</v>
      </c>
    </row>
    <row r="3061" spans="1:4" x14ac:dyDescent="0.45">
      <c r="A3061" t="s">
        <v>5121</v>
      </c>
      <c r="B3061">
        <v>5500000</v>
      </c>
      <c r="C3061">
        <v>3629758</v>
      </c>
      <c r="D3061">
        <f>Table2[[#This Row],[gross]]-Table2[[#This Row],[budget]]</f>
        <v>-1870242</v>
      </c>
    </row>
    <row r="3062" spans="1:4" x14ac:dyDescent="0.45">
      <c r="A3062" t="s">
        <v>5123</v>
      </c>
      <c r="B3062">
        <v>5000000</v>
      </c>
      <c r="C3062">
        <v>6239558</v>
      </c>
      <c r="D3062">
        <f>Table2[[#This Row],[gross]]-Table2[[#This Row],[budget]]</f>
        <v>1239558</v>
      </c>
    </row>
    <row r="3063" spans="1:4" x14ac:dyDescent="0.45">
      <c r="A3063" t="s">
        <v>5125</v>
      </c>
      <c r="B3063">
        <v>5000000</v>
      </c>
      <c r="C3063">
        <v>1056102</v>
      </c>
      <c r="D3063">
        <f>Table2[[#This Row],[gross]]-Table2[[#This Row],[budget]]</f>
        <v>-3943898</v>
      </c>
    </row>
    <row r="3064" spans="1:4" x14ac:dyDescent="0.45">
      <c r="A3064" t="s">
        <v>5126</v>
      </c>
      <c r="B3064">
        <v>6500000</v>
      </c>
      <c r="C3064">
        <v>27545445</v>
      </c>
      <c r="D3064">
        <f>Table2[[#This Row],[gross]]-Table2[[#This Row],[budget]]</f>
        <v>21045445</v>
      </c>
    </row>
    <row r="3065" spans="1:4" x14ac:dyDescent="0.45">
      <c r="A3065" t="s">
        <v>5128</v>
      </c>
      <c r="B3065">
        <v>5500000</v>
      </c>
      <c r="C3065">
        <v>56007</v>
      </c>
      <c r="D3065">
        <f>Table2[[#This Row],[gross]]-Table2[[#This Row],[budget]]</f>
        <v>-5443993</v>
      </c>
    </row>
    <row r="3066" spans="1:4" x14ac:dyDescent="0.45">
      <c r="A3066" t="s">
        <v>5130</v>
      </c>
      <c r="B3066">
        <v>3850000</v>
      </c>
      <c r="C3066">
        <v>611709</v>
      </c>
      <c r="D3066">
        <f>Table2[[#This Row],[gross]]-Table2[[#This Row],[budget]]</f>
        <v>-3238291</v>
      </c>
    </row>
    <row r="3067" spans="1:4" x14ac:dyDescent="0.45">
      <c r="A3067" t="s">
        <v>5132</v>
      </c>
      <c r="B3067">
        <v>5500000</v>
      </c>
      <c r="C3067">
        <v>22770</v>
      </c>
      <c r="D3067">
        <f>Table2[[#This Row],[gross]]-Table2[[#This Row],[budget]]</f>
        <v>-5477230</v>
      </c>
    </row>
    <row r="3068" spans="1:4" x14ac:dyDescent="0.45">
      <c r="A3068" t="s">
        <v>5134</v>
      </c>
      <c r="B3068">
        <v>9000000</v>
      </c>
      <c r="C3068">
        <v>27445</v>
      </c>
      <c r="D3068">
        <f>Table2[[#This Row],[gross]]-Table2[[#This Row],[budget]]</f>
        <v>-8972555</v>
      </c>
    </row>
    <row r="3069" spans="1:4" x14ac:dyDescent="0.45">
      <c r="A3069" t="s">
        <v>5135</v>
      </c>
      <c r="B3069">
        <v>5250000</v>
      </c>
      <c r="C3069">
        <v>766487</v>
      </c>
      <c r="D3069">
        <f>Table2[[#This Row],[gross]]-Table2[[#This Row],[budget]]</f>
        <v>-4483513</v>
      </c>
    </row>
    <row r="3070" spans="1:4" x14ac:dyDescent="0.45">
      <c r="A3070" t="s">
        <v>5137</v>
      </c>
      <c r="B3070">
        <v>30300000</v>
      </c>
      <c r="C3070">
        <v>1196752</v>
      </c>
      <c r="D3070">
        <f>Table2[[#This Row],[gross]]-Table2[[#This Row],[budget]]</f>
        <v>-29103248</v>
      </c>
    </row>
    <row r="3071" spans="1:4" x14ac:dyDescent="0.45">
      <c r="A3071" t="s">
        <v>5140</v>
      </c>
      <c r="B3071">
        <v>6000000</v>
      </c>
      <c r="C3071">
        <v>795126</v>
      </c>
      <c r="D3071">
        <f>Table2[[#This Row],[gross]]-Table2[[#This Row],[budget]]</f>
        <v>-5204874</v>
      </c>
    </row>
    <row r="3072" spans="1:4" x14ac:dyDescent="0.45">
      <c r="A3072" t="s">
        <v>5141</v>
      </c>
      <c r="B3072">
        <v>5000000</v>
      </c>
      <c r="C3072">
        <v>83574831</v>
      </c>
      <c r="D3072">
        <f>Table2[[#This Row],[gross]]-Table2[[#This Row],[budget]]</f>
        <v>78574831</v>
      </c>
    </row>
    <row r="3073" spans="1:4" x14ac:dyDescent="0.45">
      <c r="A3073" t="s">
        <v>5142</v>
      </c>
      <c r="B3073">
        <v>4000000</v>
      </c>
      <c r="C3073">
        <v>87025093</v>
      </c>
      <c r="D3073">
        <f>Table2[[#This Row],[gross]]-Table2[[#This Row],[budget]]</f>
        <v>83025093</v>
      </c>
    </row>
    <row r="3074" spans="1:4" x14ac:dyDescent="0.45">
      <c r="A3074" t="s">
        <v>5145</v>
      </c>
      <c r="B3074">
        <v>15000000</v>
      </c>
      <c r="C3074">
        <v>71897215</v>
      </c>
      <c r="D3074">
        <f>Table2[[#This Row],[gross]]-Table2[[#This Row],[budget]]</f>
        <v>56897215</v>
      </c>
    </row>
    <row r="3075" spans="1:4" x14ac:dyDescent="0.45">
      <c r="A3075" t="s">
        <v>5147</v>
      </c>
      <c r="B3075">
        <v>5000000</v>
      </c>
      <c r="C3075">
        <v>64267897</v>
      </c>
      <c r="D3075">
        <f>Table2[[#This Row],[gross]]-Table2[[#This Row],[budget]]</f>
        <v>59267897</v>
      </c>
    </row>
    <row r="3076" spans="1:4" x14ac:dyDescent="0.45">
      <c r="A3076" t="s">
        <v>5149</v>
      </c>
      <c r="B3076">
        <v>4900000</v>
      </c>
      <c r="C3076">
        <v>56536016</v>
      </c>
      <c r="D3076">
        <f>Table2[[#This Row],[gross]]-Table2[[#This Row],[budget]]</f>
        <v>51636016</v>
      </c>
    </row>
    <row r="3077" spans="1:4" x14ac:dyDescent="0.45">
      <c r="A3077" t="s">
        <v>5150</v>
      </c>
      <c r="B3077">
        <v>5000000</v>
      </c>
      <c r="C3077">
        <v>104007828</v>
      </c>
      <c r="D3077">
        <f>Table2[[#This Row],[gross]]-Table2[[#This Row],[budget]]</f>
        <v>99007828</v>
      </c>
    </row>
    <row r="3078" spans="1:4" x14ac:dyDescent="0.45">
      <c r="A3078" t="s">
        <v>5152</v>
      </c>
      <c r="B3078">
        <v>5000000</v>
      </c>
      <c r="C3078">
        <v>50820940</v>
      </c>
      <c r="D3078">
        <f>Table2[[#This Row],[gross]]-Table2[[#This Row],[budget]]</f>
        <v>45820940</v>
      </c>
    </row>
    <row r="3079" spans="1:4" x14ac:dyDescent="0.45">
      <c r="A3079" t="s">
        <v>5153</v>
      </c>
      <c r="B3079">
        <v>4500000</v>
      </c>
      <c r="C3079">
        <v>44793200</v>
      </c>
      <c r="D3079">
        <f>Table2[[#This Row],[gross]]-Table2[[#This Row],[budget]]</f>
        <v>40293200</v>
      </c>
    </row>
    <row r="3080" spans="1:4" x14ac:dyDescent="0.45">
      <c r="A3080" t="s">
        <v>5155</v>
      </c>
      <c r="B3080">
        <v>5000000</v>
      </c>
      <c r="C3080">
        <v>44456509</v>
      </c>
      <c r="D3080">
        <f>Table2[[#This Row],[gross]]-Table2[[#This Row],[budget]]</f>
        <v>39456509</v>
      </c>
    </row>
    <row r="3081" spans="1:4" x14ac:dyDescent="0.45">
      <c r="A3081" t="s">
        <v>5156</v>
      </c>
      <c r="B3081">
        <v>5000000</v>
      </c>
      <c r="C3081">
        <v>53884821</v>
      </c>
      <c r="D3081">
        <f>Table2[[#This Row],[gross]]-Table2[[#This Row],[budget]]</f>
        <v>48884821</v>
      </c>
    </row>
    <row r="3082" spans="1:4" x14ac:dyDescent="0.45">
      <c r="A3082" t="s">
        <v>5158</v>
      </c>
      <c r="B3082">
        <v>5000000</v>
      </c>
      <c r="C3082">
        <v>36000000</v>
      </c>
      <c r="D3082">
        <f>Table2[[#This Row],[gross]]-Table2[[#This Row],[budget]]</f>
        <v>31000000</v>
      </c>
    </row>
    <row r="3083" spans="1:4" x14ac:dyDescent="0.45">
      <c r="A3083" t="s">
        <v>5159</v>
      </c>
      <c r="B3083">
        <v>8500000</v>
      </c>
      <c r="C3083">
        <v>34872293</v>
      </c>
      <c r="D3083">
        <f>Table2[[#This Row],[gross]]-Table2[[#This Row],[budget]]</f>
        <v>26372293</v>
      </c>
    </row>
    <row r="3084" spans="1:4" x14ac:dyDescent="0.45">
      <c r="A3084" t="s">
        <v>5161</v>
      </c>
      <c r="B3084">
        <v>4500000</v>
      </c>
      <c r="C3084">
        <v>34468224</v>
      </c>
      <c r="D3084">
        <f>Table2[[#This Row],[gross]]-Table2[[#This Row],[budget]]</f>
        <v>29968224</v>
      </c>
    </row>
    <row r="3085" spans="1:4" x14ac:dyDescent="0.45">
      <c r="A3085" t="s">
        <v>5163</v>
      </c>
      <c r="B3085">
        <v>5000000</v>
      </c>
      <c r="C3085">
        <v>32453345</v>
      </c>
      <c r="D3085">
        <f>Table2[[#This Row],[gross]]-Table2[[#This Row],[budget]]</f>
        <v>27453345</v>
      </c>
    </row>
    <row r="3086" spans="1:4" x14ac:dyDescent="0.45">
      <c r="A3086" t="s">
        <v>5164</v>
      </c>
      <c r="B3086">
        <v>5000000</v>
      </c>
      <c r="C3086">
        <v>27296514</v>
      </c>
      <c r="D3086">
        <f>Table2[[#This Row],[gross]]-Table2[[#This Row],[budget]]</f>
        <v>22296514</v>
      </c>
    </row>
    <row r="3087" spans="1:4" x14ac:dyDescent="0.45">
      <c r="A3087" t="s">
        <v>5166</v>
      </c>
      <c r="B3087">
        <v>3300000</v>
      </c>
      <c r="C3087">
        <v>25799043</v>
      </c>
      <c r="D3087">
        <f>Table2[[#This Row],[gross]]-Table2[[#This Row],[budget]]</f>
        <v>22499043</v>
      </c>
    </row>
    <row r="3088" spans="1:4" x14ac:dyDescent="0.45">
      <c r="A3088" t="s">
        <v>5167</v>
      </c>
      <c r="B3088">
        <v>9000000</v>
      </c>
      <c r="C3088">
        <v>25530884</v>
      </c>
      <c r="D3088">
        <f>Table2[[#This Row],[gross]]-Table2[[#This Row],[budget]]</f>
        <v>16530884</v>
      </c>
    </row>
    <row r="3089" spans="1:4" x14ac:dyDescent="0.45">
      <c r="A3089" t="s">
        <v>5169</v>
      </c>
      <c r="B3089">
        <v>5000000</v>
      </c>
      <c r="C3089">
        <v>27689474</v>
      </c>
      <c r="D3089">
        <f>Table2[[#This Row],[gross]]-Table2[[#This Row],[budget]]</f>
        <v>22689474</v>
      </c>
    </row>
    <row r="3090" spans="1:4" x14ac:dyDescent="0.45">
      <c r="A3090" t="s">
        <v>5170</v>
      </c>
      <c r="B3090">
        <v>5000000</v>
      </c>
      <c r="C3090">
        <v>24138847</v>
      </c>
      <c r="D3090">
        <f>Table2[[#This Row],[gross]]-Table2[[#This Row],[budget]]</f>
        <v>19138847</v>
      </c>
    </row>
    <row r="3091" spans="1:4" x14ac:dyDescent="0.45">
      <c r="A3091" t="s">
        <v>5171</v>
      </c>
      <c r="B3091">
        <v>5000000</v>
      </c>
      <c r="C3091">
        <v>21994911</v>
      </c>
      <c r="D3091">
        <f>Table2[[#This Row],[gross]]-Table2[[#This Row],[budget]]</f>
        <v>16994911</v>
      </c>
    </row>
    <row r="3092" spans="1:4" x14ac:dyDescent="0.45">
      <c r="A3092" t="s">
        <v>5172</v>
      </c>
      <c r="B3092">
        <v>5000000</v>
      </c>
      <c r="C3092">
        <v>21501098</v>
      </c>
      <c r="D3092">
        <f>Table2[[#This Row],[gross]]-Table2[[#This Row],[budget]]</f>
        <v>16501098</v>
      </c>
    </row>
    <row r="3093" spans="1:4" x14ac:dyDescent="0.45">
      <c r="A3093" t="s">
        <v>5174</v>
      </c>
      <c r="B3093">
        <v>5000000</v>
      </c>
      <c r="C3093">
        <v>19281235</v>
      </c>
      <c r="D3093">
        <f>Table2[[#This Row],[gross]]-Table2[[#This Row],[budget]]</f>
        <v>14281235</v>
      </c>
    </row>
    <row r="3094" spans="1:4" x14ac:dyDescent="0.45">
      <c r="A3094" t="s">
        <v>5176</v>
      </c>
      <c r="B3094">
        <v>5000000</v>
      </c>
      <c r="C3094">
        <v>19421271</v>
      </c>
      <c r="D3094">
        <f>Table2[[#This Row],[gross]]-Table2[[#This Row],[budget]]</f>
        <v>14421271</v>
      </c>
    </row>
    <row r="3095" spans="1:4" x14ac:dyDescent="0.45">
      <c r="A3095" t="s">
        <v>5177</v>
      </c>
      <c r="B3095">
        <v>5000000</v>
      </c>
      <c r="C3095">
        <v>20733485</v>
      </c>
      <c r="D3095">
        <f>Table2[[#This Row],[gross]]-Table2[[#This Row],[budget]]</f>
        <v>15733485</v>
      </c>
    </row>
    <row r="3096" spans="1:4" x14ac:dyDescent="0.45">
      <c r="A3096" t="s">
        <v>5179</v>
      </c>
      <c r="B3096">
        <v>5000000</v>
      </c>
      <c r="C3096">
        <v>24809547</v>
      </c>
      <c r="D3096">
        <f>Table2[[#This Row],[gross]]-Table2[[#This Row],[budget]]</f>
        <v>19809547</v>
      </c>
    </row>
    <row r="3097" spans="1:4" x14ac:dyDescent="0.45">
      <c r="A3097" t="s">
        <v>5181</v>
      </c>
      <c r="B3097">
        <v>4500000</v>
      </c>
      <c r="C3097">
        <v>23031390</v>
      </c>
      <c r="D3097">
        <f>Table2[[#This Row],[gross]]-Table2[[#This Row],[budget]]</f>
        <v>18531390</v>
      </c>
    </row>
    <row r="3098" spans="1:4" x14ac:dyDescent="0.45">
      <c r="A3098" t="s">
        <v>5182</v>
      </c>
      <c r="B3098">
        <v>5000000</v>
      </c>
      <c r="C3098">
        <v>21197315</v>
      </c>
      <c r="D3098">
        <f>Table2[[#This Row],[gross]]-Table2[[#This Row],[budget]]</f>
        <v>16197315</v>
      </c>
    </row>
    <row r="3099" spans="1:4" x14ac:dyDescent="0.45">
      <c r="A3099" t="s">
        <v>5183</v>
      </c>
      <c r="B3099">
        <v>5000000</v>
      </c>
      <c r="C3099">
        <v>17382982</v>
      </c>
      <c r="D3099">
        <f>Table2[[#This Row],[gross]]-Table2[[#This Row],[budget]]</f>
        <v>12382982</v>
      </c>
    </row>
    <row r="3100" spans="1:4" x14ac:dyDescent="0.45">
      <c r="A3100" t="s">
        <v>5184</v>
      </c>
      <c r="B3100">
        <v>6000000</v>
      </c>
      <c r="C3100">
        <v>14821531</v>
      </c>
      <c r="D3100">
        <f>Table2[[#This Row],[gross]]-Table2[[#This Row],[budget]]</f>
        <v>8821531</v>
      </c>
    </row>
    <row r="3101" spans="1:4" x14ac:dyDescent="0.45">
      <c r="A3101" t="s">
        <v>5186</v>
      </c>
      <c r="B3101">
        <v>5000000</v>
      </c>
      <c r="C3101">
        <v>18656400</v>
      </c>
      <c r="D3101">
        <f>Table2[[#This Row],[gross]]-Table2[[#This Row],[budget]]</f>
        <v>13656400</v>
      </c>
    </row>
    <row r="3102" spans="1:4" x14ac:dyDescent="0.45">
      <c r="A3102" t="s">
        <v>5189</v>
      </c>
      <c r="B3102">
        <v>5000000</v>
      </c>
      <c r="C3102">
        <v>14343976</v>
      </c>
      <c r="D3102">
        <f>Table2[[#This Row],[gross]]-Table2[[#This Row],[budget]]</f>
        <v>9343976</v>
      </c>
    </row>
    <row r="3103" spans="1:4" x14ac:dyDescent="0.45">
      <c r="A3103" t="s">
        <v>5190</v>
      </c>
      <c r="B3103">
        <v>5000000</v>
      </c>
      <c r="C3103">
        <v>241437427</v>
      </c>
      <c r="D3103">
        <f>Table2[[#This Row],[gross]]-Table2[[#This Row],[budget]]</f>
        <v>236437427</v>
      </c>
    </row>
    <row r="3104" spans="1:4" x14ac:dyDescent="0.45">
      <c r="A3104" t="s">
        <v>5191</v>
      </c>
      <c r="B3104">
        <v>5000000</v>
      </c>
      <c r="C3104">
        <v>14123773</v>
      </c>
      <c r="D3104">
        <f>Table2[[#This Row],[gross]]-Table2[[#This Row],[budget]]</f>
        <v>9123773</v>
      </c>
    </row>
    <row r="3105" spans="1:4" x14ac:dyDescent="0.45">
      <c r="A3105" t="s">
        <v>5193</v>
      </c>
      <c r="B3105">
        <v>5000000</v>
      </c>
      <c r="C3105">
        <v>15126948</v>
      </c>
      <c r="D3105">
        <f>Table2[[#This Row],[gross]]-Table2[[#This Row],[budget]]</f>
        <v>10126948</v>
      </c>
    </row>
    <row r="3106" spans="1:4" x14ac:dyDescent="0.45">
      <c r="A3106" t="s">
        <v>5194</v>
      </c>
      <c r="B3106">
        <v>2000000</v>
      </c>
      <c r="C3106">
        <v>13622333</v>
      </c>
      <c r="D3106">
        <f>Table2[[#This Row],[gross]]-Table2[[#This Row],[budget]]</f>
        <v>11622333</v>
      </c>
    </row>
    <row r="3107" spans="1:4" x14ac:dyDescent="0.45">
      <c r="A3107" t="s">
        <v>5195</v>
      </c>
      <c r="B3107">
        <v>4000000</v>
      </c>
      <c r="C3107">
        <v>13464388</v>
      </c>
      <c r="D3107">
        <f>Table2[[#This Row],[gross]]-Table2[[#This Row],[budget]]</f>
        <v>9464388</v>
      </c>
    </row>
    <row r="3108" spans="1:4" x14ac:dyDescent="0.45">
      <c r="A3108" t="s">
        <v>5196</v>
      </c>
      <c r="B3108">
        <v>5000000</v>
      </c>
      <c r="C3108">
        <v>13269963</v>
      </c>
      <c r="D3108">
        <f>Table2[[#This Row],[gross]]-Table2[[#This Row],[budget]]</f>
        <v>8269963</v>
      </c>
    </row>
    <row r="3109" spans="1:4" x14ac:dyDescent="0.45">
      <c r="A3109" t="s">
        <v>5197</v>
      </c>
      <c r="B3109">
        <v>5000000</v>
      </c>
      <c r="C3109">
        <v>17768000</v>
      </c>
      <c r="D3109">
        <f>Table2[[#This Row],[gross]]-Table2[[#This Row],[budget]]</f>
        <v>12768000</v>
      </c>
    </row>
    <row r="3110" spans="1:4" x14ac:dyDescent="0.45">
      <c r="A3110" t="s">
        <v>5199</v>
      </c>
      <c r="B3110">
        <v>5000000</v>
      </c>
      <c r="C3110">
        <v>12947763</v>
      </c>
      <c r="D3110">
        <f>Table2[[#This Row],[gross]]-Table2[[#This Row],[budget]]</f>
        <v>7947763</v>
      </c>
    </row>
    <row r="3111" spans="1:4" x14ac:dyDescent="0.45">
      <c r="A3111" t="s">
        <v>5200</v>
      </c>
      <c r="B3111">
        <v>5000000</v>
      </c>
      <c r="C3111">
        <v>14100000</v>
      </c>
      <c r="D3111">
        <f>Table2[[#This Row],[gross]]-Table2[[#This Row],[budget]]</f>
        <v>9100000</v>
      </c>
    </row>
    <row r="3112" spans="1:4" x14ac:dyDescent="0.45">
      <c r="A3112" t="s">
        <v>5202</v>
      </c>
      <c r="B3112">
        <v>5000000</v>
      </c>
      <c r="C3112">
        <v>12200000</v>
      </c>
      <c r="D3112">
        <f>Table2[[#This Row],[gross]]-Table2[[#This Row],[budget]]</f>
        <v>7200000</v>
      </c>
    </row>
    <row r="3113" spans="1:4" x14ac:dyDescent="0.45">
      <c r="A3113" t="s">
        <v>5204</v>
      </c>
      <c r="B3113">
        <v>5000000</v>
      </c>
      <c r="C3113">
        <v>17683670</v>
      </c>
      <c r="D3113">
        <f>Table2[[#This Row],[gross]]-Table2[[#This Row],[budget]]</f>
        <v>12683670</v>
      </c>
    </row>
    <row r="3114" spans="1:4" x14ac:dyDescent="0.45">
      <c r="A3114" t="s">
        <v>5206</v>
      </c>
      <c r="B3114">
        <v>8000000</v>
      </c>
      <c r="C3114">
        <v>12055108</v>
      </c>
      <c r="D3114">
        <f>Table2[[#This Row],[gross]]-Table2[[#This Row],[budget]]</f>
        <v>4055108</v>
      </c>
    </row>
    <row r="3115" spans="1:4" x14ac:dyDescent="0.45">
      <c r="A3115" t="s">
        <v>5207</v>
      </c>
      <c r="B3115">
        <v>5000000</v>
      </c>
      <c r="C3115">
        <v>27285953</v>
      </c>
      <c r="D3115">
        <f>Table2[[#This Row],[gross]]-Table2[[#This Row],[budget]]</f>
        <v>22285953</v>
      </c>
    </row>
    <row r="3116" spans="1:4" x14ac:dyDescent="0.45">
      <c r="A3116" t="s">
        <v>5210</v>
      </c>
      <c r="B3116">
        <v>8000000</v>
      </c>
      <c r="C3116">
        <v>10572742</v>
      </c>
      <c r="D3116">
        <f>Table2[[#This Row],[gross]]-Table2[[#This Row],[budget]]</f>
        <v>2572742</v>
      </c>
    </row>
    <row r="3117" spans="1:4" x14ac:dyDescent="0.45">
      <c r="A3117" t="s">
        <v>5211</v>
      </c>
      <c r="B3117">
        <v>5000000</v>
      </c>
      <c r="C3117">
        <v>9658370</v>
      </c>
      <c r="D3117">
        <f>Table2[[#This Row],[gross]]-Table2[[#This Row],[budget]]</f>
        <v>4658370</v>
      </c>
    </row>
    <row r="3118" spans="1:4" x14ac:dyDescent="0.45">
      <c r="A3118" t="s">
        <v>5213</v>
      </c>
      <c r="B3118">
        <v>5000000</v>
      </c>
      <c r="C3118">
        <v>9628751</v>
      </c>
      <c r="D3118">
        <f>Table2[[#This Row],[gross]]-Table2[[#This Row],[budget]]</f>
        <v>4628751</v>
      </c>
    </row>
    <row r="3119" spans="1:4" x14ac:dyDescent="0.45">
      <c r="A3119" t="s">
        <v>5215</v>
      </c>
      <c r="B3119">
        <v>5000000</v>
      </c>
      <c r="C3119">
        <v>8786715</v>
      </c>
      <c r="D3119">
        <f>Table2[[#This Row],[gross]]-Table2[[#This Row],[budget]]</f>
        <v>3786715</v>
      </c>
    </row>
    <row r="3120" spans="1:4" x14ac:dyDescent="0.45">
      <c r="A3120" t="s">
        <v>5217</v>
      </c>
      <c r="B3120">
        <v>6000000</v>
      </c>
      <c r="C3120">
        <v>3432342</v>
      </c>
      <c r="D3120">
        <f>Table2[[#This Row],[gross]]-Table2[[#This Row],[budget]]</f>
        <v>-2567658</v>
      </c>
    </row>
    <row r="3121" spans="1:4" x14ac:dyDescent="0.45">
      <c r="A3121" t="s">
        <v>5219</v>
      </c>
      <c r="B3121">
        <v>5000000</v>
      </c>
      <c r="C3121">
        <v>6755271</v>
      </c>
      <c r="D3121">
        <f>Table2[[#This Row],[gross]]-Table2[[#This Row],[budget]]</f>
        <v>1755271</v>
      </c>
    </row>
    <row r="3122" spans="1:4" x14ac:dyDescent="0.45">
      <c r="A3122" t="s">
        <v>5221</v>
      </c>
      <c r="B3122">
        <v>5000000</v>
      </c>
      <c r="C3122">
        <v>6157157</v>
      </c>
      <c r="D3122">
        <f>Table2[[#This Row],[gross]]-Table2[[#This Row],[budget]]</f>
        <v>1157157</v>
      </c>
    </row>
    <row r="3123" spans="1:4" x14ac:dyDescent="0.45">
      <c r="A3123" t="s">
        <v>5222</v>
      </c>
      <c r="B3123">
        <v>5000000</v>
      </c>
      <c r="C3123">
        <v>5480318</v>
      </c>
      <c r="D3123">
        <f>Table2[[#This Row],[gross]]-Table2[[#This Row],[budget]]</f>
        <v>480318</v>
      </c>
    </row>
    <row r="3124" spans="1:4" x14ac:dyDescent="0.45">
      <c r="A3124" t="s">
        <v>5223</v>
      </c>
      <c r="B3124">
        <v>5000000</v>
      </c>
      <c r="C3124">
        <v>5308707</v>
      </c>
      <c r="D3124">
        <f>Table2[[#This Row],[gross]]-Table2[[#This Row],[budget]]</f>
        <v>308707</v>
      </c>
    </row>
    <row r="3125" spans="1:4" x14ac:dyDescent="0.45">
      <c r="A3125" t="s">
        <v>5224</v>
      </c>
      <c r="B3125">
        <v>5000000</v>
      </c>
      <c r="C3125">
        <v>5009677</v>
      </c>
      <c r="D3125">
        <f>Table2[[#This Row],[gross]]-Table2[[#This Row],[budget]]</f>
        <v>9677</v>
      </c>
    </row>
    <row r="3126" spans="1:4" x14ac:dyDescent="0.45">
      <c r="A3126" t="s">
        <v>5226</v>
      </c>
      <c r="B3126">
        <v>5000000</v>
      </c>
      <c r="C3126">
        <v>4074023</v>
      </c>
      <c r="D3126">
        <f>Table2[[#This Row],[gross]]-Table2[[#This Row],[budget]]</f>
        <v>-925977</v>
      </c>
    </row>
    <row r="3127" spans="1:4" x14ac:dyDescent="0.45">
      <c r="A3127" t="s">
        <v>5227</v>
      </c>
      <c r="B3127">
        <v>5000000</v>
      </c>
      <c r="C3127">
        <v>4306697</v>
      </c>
      <c r="D3127">
        <f>Table2[[#This Row],[gross]]-Table2[[#This Row],[budget]]</f>
        <v>-693303</v>
      </c>
    </row>
    <row r="3128" spans="1:4" x14ac:dyDescent="0.45">
      <c r="A3128" t="s">
        <v>5229</v>
      </c>
      <c r="B3128">
        <v>4000000</v>
      </c>
      <c r="C3128">
        <v>3950029</v>
      </c>
      <c r="D3128">
        <f>Table2[[#This Row],[gross]]-Table2[[#This Row],[budget]]</f>
        <v>-49971</v>
      </c>
    </row>
    <row r="3129" spans="1:4" x14ac:dyDescent="0.45">
      <c r="A3129" t="s">
        <v>5231</v>
      </c>
      <c r="B3129">
        <v>5000000</v>
      </c>
      <c r="C3129">
        <v>4040588</v>
      </c>
      <c r="D3129">
        <f>Table2[[#This Row],[gross]]-Table2[[#This Row],[budget]]</f>
        <v>-959412</v>
      </c>
    </row>
    <row r="3130" spans="1:4" x14ac:dyDescent="0.45">
      <c r="A3130" t="s">
        <v>5233</v>
      </c>
      <c r="B3130">
        <v>5000000</v>
      </c>
      <c r="C3130">
        <v>3049135</v>
      </c>
      <c r="D3130">
        <f>Table2[[#This Row],[gross]]-Table2[[#This Row],[budget]]</f>
        <v>-1950865</v>
      </c>
    </row>
    <row r="3131" spans="1:4" x14ac:dyDescent="0.45">
      <c r="A3131" t="s">
        <v>5234</v>
      </c>
      <c r="B3131">
        <v>5000000</v>
      </c>
      <c r="C3131">
        <v>4700361</v>
      </c>
      <c r="D3131">
        <f>Table2[[#This Row],[gross]]-Table2[[#This Row],[budget]]</f>
        <v>-299639</v>
      </c>
    </row>
    <row r="3132" spans="1:4" x14ac:dyDescent="0.45">
      <c r="A3132" t="s">
        <v>5236</v>
      </c>
      <c r="B3132">
        <v>5000000</v>
      </c>
      <c r="C3132">
        <v>2711210</v>
      </c>
      <c r="D3132">
        <f>Table2[[#This Row],[gross]]-Table2[[#This Row],[budget]]</f>
        <v>-2288790</v>
      </c>
    </row>
    <row r="3133" spans="1:4" x14ac:dyDescent="0.45">
      <c r="A3133" t="s">
        <v>5238</v>
      </c>
      <c r="B3133">
        <v>5000000</v>
      </c>
      <c r="C3133">
        <v>1980338</v>
      </c>
      <c r="D3133">
        <f>Table2[[#This Row],[gross]]-Table2[[#This Row],[budget]]</f>
        <v>-3019662</v>
      </c>
    </row>
    <row r="3134" spans="1:4" x14ac:dyDescent="0.45">
      <c r="A3134" t="s">
        <v>5239</v>
      </c>
      <c r="B3134">
        <v>5000000</v>
      </c>
      <c r="C3134">
        <v>1082044</v>
      </c>
      <c r="D3134">
        <f>Table2[[#This Row],[gross]]-Table2[[#This Row],[budget]]</f>
        <v>-3917956</v>
      </c>
    </row>
    <row r="3135" spans="1:4" x14ac:dyDescent="0.45">
      <c r="A3135" t="s">
        <v>5240</v>
      </c>
      <c r="B3135">
        <v>5000000</v>
      </c>
      <c r="C3135">
        <v>1100000</v>
      </c>
      <c r="D3135">
        <f>Table2[[#This Row],[gross]]-Table2[[#This Row],[budget]]</f>
        <v>-3900000</v>
      </c>
    </row>
    <row r="3136" spans="1:4" x14ac:dyDescent="0.45">
      <c r="A3136" t="s">
        <v>5243</v>
      </c>
      <c r="B3136">
        <v>5000000</v>
      </c>
      <c r="C3136">
        <v>2445646</v>
      </c>
      <c r="D3136">
        <f>Table2[[#This Row],[gross]]-Table2[[#This Row],[budget]]</f>
        <v>-2554354</v>
      </c>
    </row>
    <row r="3137" spans="1:4" x14ac:dyDescent="0.45">
      <c r="A3137" t="s">
        <v>5244</v>
      </c>
      <c r="B3137">
        <v>5000000</v>
      </c>
      <c r="C3137">
        <v>2221809</v>
      </c>
      <c r="D3137">
        <f>Table2[[#This Row],[gross]]-Table2[[#This Row],[budget]]</f>
        <v>-2778191</v>
      </c>
    </row>
    <row r="3138" spans="1:4" x14ac:dyDescent="0.45">
      <c r="A3138" t="s">
        <v>5246</v>
      </c>
      <c r="B3138">
        <v>5000000</v>
      </c>
      <c r="C3138">
        <v>296665</v>
      </c>
      <c r="D3138">
        <f>Table2[[#This Row],[gross]]-Table2[[#This Row],[budget]]</f>
        <v>-4703335</v>
      </c>
    </row>
    <row r="3139" spans="1:4" x14ac:dyDescent="0.45">
      <c r="A3139" t="s">
        <v>5249</v>
      </c>
      <c r="B3139">
        <v>5000000</v>
      </c>
      <c r="C3139">
        <v>3219029</v>
      </c>
      <c r="D3139">
        <f>Table2[[#This Row],[gross]]-Table2[[#This Row],[budget]]</f>
        <v>-1780971</v>
      </c>
    </row>
    <row r="3140" spans="1:4" x14ac:dyDescent="0.45">
      <c r="A3140" t="s">
        <v>5251</v>
      </c>
      <c r="B3140">
        <v>5000000</v>
      </c>
      <c r="C3140">
        <v>830210</v>
      </c>
      <c r="D3140">
        <f>Table2[[#This Row],[gross]]-Table2[[#This Row],[budget]]</f>
        <v>-4169790</v>
      </c>
    </row>
    <row r="3141" spans="1:4" x14ac:dyDescent="0.45">
      <c r="A3141" t="s">
        <v>5252</v>
      </c>
      <c r="B3141">
        <v>7000000</v>
      </c>
      <c r="C3141">
        <v>1040879</v>
      </c>
      <c r="D3141">
        <f>Table2[[#This Row],[gross]]-Table2[[#This Row],[budget]]</f>
        <v>-5959121</v>
      </c>
    </row>
    <row r="3142" spans="1:4" x14ac:dyDescent="0.45">
      <c r="A3142" t="s">
        <v>5253</v>
      </c>
      <c r="B3142">
        <v>5000000</v>
      </c>
      <c r="C3142">
        <v>326308</v>
      </c>
      <c r="D3142">
        <f>Table2[[#This Row],[gross]]-Table2[[#This Row],[budget]]</f>
        <v>-4673692</v>
      </c>
    </row>
    <row r="3143" spans="1:4" x14ac:dyDescent="0.45">
      <c r="A3143" t="s">
        <v>5256</v>
      </c>
      <c r="B3143">
        <v>5000000</v>
      </c>
      <c r="C3143">
        <v>124720</v>
      </c>
      <c r="D3143">
        <f>Table2[[#This Row],[gross]]-Table2[[#This Row],[budget]]</f>
        <v>-4875280</v>
      </c>
    </row>
    <row r="3144" spans="1:4" x14ac:dyDescent="0.45">
      <c r="A3144" t="s">
        <v>5258</v>
      </c>
      <c r="B3144">
        <v>2000000</v>
      </c>
      <c r="C3144">
        <v>99147</v>
      </c>
      <c r="D3144">
        <f>Table2[[#This Row],[gross]]-Table2[[#This Row],[budget]]</f>
        <v>-1900853</v>
      </c>
    </row>
    <row r="3145" spans="1:4" x14ac:dyDescent="0.45">
      <c r="A3145" t="s">
        <v>5259</v>
      </c>
      <c r="B3145">
        <v>5000000</v>
      </c>
      <c r="C3145">
        <v>65069140</v>
      </c>
      <c r="D3145">
        <f>Table2[[#This Row],[gross]]-Table2[[#This Row],[budget]]</f>
        <v>60069140</v>
      </c>
    </row>
    <row r="3146" spans="1:4" x14ac:dyDescent="0.45">
      <c r="A3146" t="s">
        <v>5261</v>
      </c>
      <c r="B3146">
        <v>5000000</v>
      </c>
      <c r="C3146">
        <v>65087</v>
      </c>
      <c r="D3146">
        <f>Table2[[#This Row],[gross]]-Table2[[#This Row],[budget]]</f>
        <v>-4934913</v>
      </c>
    </row>
    <row r="3147" spans="1:4" x14ac:dyDescent="0.45">
      <c r="A3147" t="s">
        <v>5264</v>
      </c>
      <c r="B3147">
        <v>5000000</v>
      </c>
      <c r="C3147">
        <v>37440</v>
      </c>
      <c r="D3147">
        <f>Table2[[#This Row],[gross]]-Table2[[#This Row],[budget]]</f>
        <v>-4962560</v>
      </c>
    </row>
    <row r="3148" spans="1:4" x14ac:dyDescent="0.45">
      <c r="A3148" t="s">
        <v>5267</v>
      </c>
      <c r="B3148">
        <v>84450000</v>
      </c>
      <c r="C3148">
        <v>617228</v>
      </c>
      <c r="D3148">
        <f>Table2[[#This Row],[gross]]-Table2[[#This Row],[budget]]</f>
        <v>-83832772</v>
      </c>
    </row>
    <row r="3149" spans="1:4" x14ac:dyDescent="0.45">
      <c r="A3149" t="s">
        <v>5270</v>
      </c>
      <c r="B3149">
        <v>4000000</v>
      </c>
      <c r="C3149">
        <v>274385</v>
      </c>
      <c r="D3149">
        <f>Table2[[#This Row],[gross]]-Table2[[#This Row],[budget]]</f>
        <v>-3725615</v>
      </c>
    </row>
    <row r="3150" spans="1:4" x14ac:dyDescent="0.45">
      <c r="A3150" t="s">
        <v>5271</v>
      </c>
      <c r="B3150">
        <v>890000</v>
      </c>
      <c r="C3150">
        <v>24475416</v>
      </c>
      <c r="D3150">
        <f>Table2[[#This Row],[gross]]-Table2[[#This Row],[budget]]</f>
        <v>23585416</v>
      </c>
    </row>
    <row r="3151" spans="1:4" x14ac:dyDescent="0.45">
      <c r="A3151" t="s">
        <v>5272</v>
      </c>
      <c r="B3151">
        <v>4800000</v>
      </c>
      <c r="C3151">
        <v>47277326</v>
      </c>
      <c r="D3151">
        <f>Table2[[#This Row],[gross]]-Table2[[#This Row],[budget]]</f>
        <v>42477326</v>
      </c>
    </row>
    <row r="3152" spans="1:4" x14ac:dyDescent="0.45">
      <c r="A3152" t="s">
        <v>5273</v>
      </c>
      <c r="B3152">
        <v>2800000</v>
      </c>
      <c r="C3152">
        <v>1247453</v>
      </c>
      <c r="D3152">
        <f>Table2[[#This Row],[gross]]-Table2[[#This Row],[budget]]</f>
        <v>-1552547</v>
      </c>
    </row>
    <row r="3153" spans="1:4" x14ac:dyDescent="0.45">
      <c r="A3153" t="s">
        <v>5274</v>
      </c>
      <c r="B3153">
        <v>5000000</v>
      </c>
      <c r="C3153">
        <v>1729969</v>
      </c>
      <c r="D3153">
        <f>Table2[[#This Row],[gross]]-Table2[[#This Row],[budget]]</f>
        <v>-3270031</v>
      </c>
    </row>
    <row r="3154" spans="1:4" x14ac:dyDescent="0.45">
      <c r="A3154" t="s">
        <v>5276</v>
      </c>
      <c r="B3154">
        <v>4700000</v>
      </c>
      <c r="C3154">
        <v>1705139</v>
      </c>
      <c r="D3154">
        <f>Table2[[#This Row],[gross]]-Table2[[#This Row],[budget]]</f>
        <v>-2994861</v>
      </c>
    </row>
    <row r="3155" spans="1:4" x14ac:dyDescent="0.45">
      <c r="A3155" t="s">
        <v>5277</v>
      </c>
      <c r="B3155">
        <v>4700000</v>
      </c>
      <c r="C3155">
        <v>8025872</v>
      </c>
      <c r="D3155">
        <f>Table2[[#This Row],[gross]]-Table2[[#This Row],[budget]]</f>
        <v>3325872</v>
      </c>
    </row>
    <row r="3156" spans="1:4" x14ac:dyDescent="0.45">
      <c r="A3156" t="s">
        <v>5278</v>
      </c>
      <c r="B3156">
        <v>4800000</v>
      </c>
      <c r="C3156">
        <v>778565</v>
      </c>
      <c r="D3156">
        <f>Table2[[#This Row],[gross]]-Table2[[#This Row],[budget]]</f>
        <v>-4021435</v>
      </c>
    </row>
    <row r="3157" spans="1:4" x14ac:dyDescent="0.45">
      <c r="A3157" t="s">
        <v>5280</v>
      </c>
      <c r="B3157">
        <v>4600000</v>
      </c>
      <c r="C3157">
        <v>513836</v>
      </c>
      <c r="D3157">
        <f>Table2[[#This Row],[gross]]-Table2[[#This Row],[budget]]</f>
        <v>-4086164</v>
      </c>
    </row>
    <row r="3158" spans="1:4" x14ac:dyDescent="0.45">
      <c r="A3158" t="s">
        <v>5282</v>
      </c>
      <c r="B3158">
        <v>4600000</v>
      </c>
      <c r="C3158">
        <v>434417</v>
      </c>
      <c r="D3158">
        <f>Table2[[#This Row],[gross]]-Table2[[#This Row],[budget]]</f>
        <v>-4165583</v>
      </c>
    </row>
    <row r="3159" spans="1:4" x14ac:dyDescent="0.45">
      <c r="A3159" t="s">
        <v>5283</v>
      </c>
      <c r="B3159">
        <v>4500000</v>
      </c>
      <c r="C3159">
        <v>81200000</v>
      </c>
      <c r="D3159">
        <f>Table2[[#This Row],[gross]]-Table2[[#This Row],[budget]]</f>
        <v>76700000</v>
      </c>
    </row>
    <row r="3160" spans="1:4" x14ac:dyDescent="0.45">
      <c r="A3160" t="s">
        <v>5284</v>
      </c>
      <c r="B3160">
        <v>4500000</v>
      </c>
      <c r="C3160">
        <v>52700832</v>
      </c>
      <c r="D3160">
        <f>Table2[[#This Row],[gross]]-Table2[[#This Row],[budget]]</f>
        <v>48200832</v>
      </c>
    </row>
    <row r="3161" spans="1:4" x14ac:dyDescent="0.45">
      <c r="A3161" t="s">
        <v>5285</v>
      </c>
      <c r="B3161">
        <v>15000000</v>
      </c>
      <c r="C3161">
        <v>13060843</v>
      </c>
      <c r="D3161">
        <f>Table2[[#This Row],[gross]]-Table2[[#This Row],[budget]]</f>
        <v>-1939157</v>
      </c>
    </row>
    <row r="3162" spans="1:4" x14ac:dyDescent="0.45">
      <c r="A3162" t="s">
        <v>5286</v>
      </c>
      <c r="B3162">
        <v>4500000</v>
      </c>
      <c r="C3162">
        <v>3798532</v>
      </c>
      <c r="D3162">
        <f>Table2[[#This Row],[gross]]-Table2[[#This Row],[budget]]</f>
        <v>-701468</v>
      </c>
    </row>
    <row r="3163" spans="1:4" x14ac:dyDescent="0.45">
      <c r="A3163" t="s">
        <v>5287</v>
      </c>
      <c r="B3163">
        <v>4500000</v>
      </c>
      <c r="C3163">
        <v>3609278</v>
      </c>
      <c r="D3163">
        <f>Table2[[#This Row],[gross]]-Table2[[#This Row],[budget]]</f>
        <v>-890722</v>
      </c>
    </row>
    <row r="3164" spans="1:4" x14ac:dyDescent="0.45">
      <c r="A3164" t="s">
        <v>5290</v>
      </c>
      <c r="B3164">
        <v>700000000</v>
      </c>
      <c r="C3164">
        <v>1687311</v>
      </c>
      <c r="D3164">
        <f>Table2[[#This Row],[gross]]-Table2[[#This Row],[budget]]</f>
        <v>-698312689</v>
      </c>
    </row>
    <row r="3165" spans="1:4" x14ac:dyDescent="0.45">
      <c r="A3165" t="s">
        <v>5293</v>
      </c>
      <c r="B3165">
        <v>5000000</v>
      </c>
      <c r="C3165">
        <v>10429707</v>
      </c>
      <c r="D3165">
        <f>Table2[[#This Row],[gross]]-Table2[[#This Row],[budget]]</f>
        <v>5429707</v>
      </c>
    </row>
    <row r="3166" spans="1:4" x14ac:dyDescent="0.45">
      <c r="A3166" t="s">
        <v>5294</v>
      </c>
      <c r="B3166">
        <v>4500000</v>
      </c>
      <c r="C3166">
        <v>727883</v>
      </c>
      <c r="D3166">
        <f>Table2[[#This Row],[gross]]-Table2[[#This Row],[budget]]</f>
        <v>-3772117</v>
      </c>
    </row>
    <row r="3167" spans="1:4" x14ac:dyDescent="0.45">
      <c r="A3167" t="s">
        <v>5296</v>
      </c>
      <c r="B3167">
        <v>4500000</v>
      </c>
      <c r="C3167">
        <v>713413</v>
      </c>
      <c r="D3167">
        <f>Table2[[#This Row],[gross]]-Table2[[#This Row],[budget]]</f>
        <v>-3786587</v>
      </c>
    </row>
    <row r="3168" spans="1:4" x14ac:dyDescent="0.45">
      <c r="A3168" t="s">
        <v>5298</v>
      </c>
      <c r="B3168">
        <v>2000000</v>
      </c>
      <c r="C3168">
        <v>410241</v>
      </c>
      <c r="D3168">
        <f>Table2[[#This Row],[gross]]-Table2[[#This Row],[budget]]</f>
        <v>-1589759</v>
      </c>
    </row>
    <row r="3169" spans="1:4" x14ac:dyDescent="0.45">
      <c r="A3169" t="s">
        <v>5300</v>
      </c>
      <c r="B3169">
        <v>4200000000</v>
      </c>
      <c r="C3169">
        <v>211667</v>
      </c>
      <c r="D3169">
        <f>Table2[[#This Row],[gross]]-Table2[[#This Row],[budget]]</f>
        <v>-4199788333</v>
      </c>
    </row>
    <row r="3170" spans="1:4" x14ac:dyDescent="0.45">
      <c r="A3170" t="s">
        <v>5302</v>
      </c>
      <c r="B3170">
        <v>2500000</v>
      </c>
      <c r="C3170">
        <v>92191</v>
      </c>
      <c r="D3170">
        <f>Table2[[#This Row],[gross]]-Table2[[#This Row],[budget]]</f>
        <v>-2407809</v>
      </c>
    </row>
    <row r="3171" spans="1:4" x14ac:dyDescent="0.45">
      <c r="A3171" t="s">
        <v>5304</v>
      </c>
      <c r="B3171">
        <v>35000000</v>
      </c>
      <c r="C3171">
        <v>49413</v>
      </c>
      <c r="D3171">
        <f>Table2[[#This Row],[gross]]-Table2[[#This Row],[budget]]</f>
        <v>-34950587</v>
      </c>
    </row>
    <row r="3172" spans="1:4" x14ac:dyDescent="0.45">
      <c r="A3172" t="s">
        <v>5306</v>
      </c>
      <c r="B3172">
        <v>4500000</v>
      </c>
      <c r="C3172">
        <v>108229</v>
      </c>
      <c r="D3172">
        <f>Table2[[#This Row],[gross]]-Table2[[#This Row],[budget]]</f>
        <v>-4391771</v>
      </c>
    </row>
    <row r="3173" spans="1:4" x14ac:dyDescent="0.45">
      <c r="A3173" t="s">
        <v>5307</v>
      </c>
      <c r="B3173">
        <v>4400000</v>
      </c>
      <c r="C3173">
        <v>112000000</v>
      </c>
      <c r="D3173">
        <f>Table2[[#This Row],[gross]]-Table2[[#This Row],[budget]]</f>
        <v>107600000</v>
      </c>
    </row>
    <row r="3174" spans="1:4" x14ac:dyDescent="0.45">
      <c r="A3174" t="s">
        <v>5308</v>
      </c>
      <c r="B3174">
        <v>4500000</v>
      </c>
      <c r="C3174">
        <v>8691</v>
      </c>
      <c r="D3174">
        <f>Table2[[#This Row],[gross]]-Table2[[#This Row],[budget]]</f>
        <v>-4491309</v>
      </c>
    </row>
    <row r="3175" spans="1:4" x14ac:dyDescent="0.45">
      <c r="A3175" t="s">
        <v>5310</v>
      </c>
      <c r="B3175">
        <v>3000000</v>
      </c>
      <c r="C3175">
        <v>26345</v>
      </c>
      <c r="D3175">
        <f>Table2[[#This Row],[gross]]-Table2[[#This Row],[budget]]</f>
        <v>-2973655</v>
      </c>
    </row>
    <row r="3176" spans="1:4" x14ac:dyDescent="0.45">
      <c r="A3176" t="s">
        <v>5311</v>
      </c>
      <c r="B3176">
        <v>6000000</v>
      </c>
      <c r="C3176">
        <v>20772796</v>
      </c>
      <c r="D3176">
        <f>Table2[[#This Row],[gross]]-Table2[[#This Row],[budget]]</f>
        <v>14772796</v>
      </c>
    </row>
    <row r="3177" spans="1:4" x14ac:dyDescent="0.45">
      <c r="A3177" t="s">
        <v>5313</v>
      </c>
      <c r="B3177">
        <v>150000000</v>
      </c>
      <c r="C3177">
        <v>199228</v>
      </c>
      <c r="D3177">
        <f>Table2[[#This Row],[gross]]-Table2[[#This Row],[budget]]</f>
        <v>-149800772</v>
      </c>
    </row>
    <row r="3178" spans="1:4" x14ac:dyDescent="0.45">
      <c r="A3178" t="s">
        <v>5315</v>
      </c>
      <c r="B3178">
        <v>4200000</v>
      </c>
      <c r="C3178">
        <v>1487477</v>
      </c>
      <c r="D3178">
        <f>Table2[[#This Row],[gross]]-Table2[[#This Row],[budget]]</f>
        <v>-2712523</v>
      </c>
    </row>
    <row r="3179" spans="1:4" x14ac:dyDescent="0.45">
      <c r="A3179" t="s">
        <v>5316</v>
      </c>
      <c r="B3179">
        <v>2300000</v>
      </c>
      <c r="C3179">
        <v>62549000</v>
      </c>
      <c r="D3179">
        <f>Table2[[#This Row],[gross]]-Table2[[#This Row],[budget]]</f>
        <v>60249000</v>
      </c>
    </row>
    <row r="3180" spans="1:4" x14ac:dyDescent="0.45">
      <c r="A3180" t="s">
        <v>5317</v>
      </c>
      <c r="B3180">
        <v>4000000</v>
      </c>
      <c r="C3180">
        <v>105500000</v>
      </c>
      <c r="D3180">
        <f>Table2[[#This Row],[gross]]-Table2[[#This Row],[budget]]</f>
        <v>101500000</v>
      </c>
    </row>
    <row r="3181" spans="1:4" x14ac:dyDescent="0.45">
      <c r="A3181" t="s">
        <v>5318</v>
      </c>
      <c r="B3181">
        <v>4000000</v>
      </c>
      <c r="C3181">
        <v>101055</v>
      </c>
      <c r="D3181">
        <f>Table2[[#This Row],[gross]]-Table2[[#This Row],[budget]]</f>
        <v>-3898945</v>
      </c>
    </row>
    <row r="3182" spans="1:4" x14ac:dyDescent="0.45">
      <c r="A3182" t="s">
        <v>5319</v>
      </c>
      <c r="B3182">
        <v>4000000</v>
      </c>
      <c r="C3182">
        <v>44566004</v>
      </c>
      <c r="D3182">
        <f>Table2[[#This Row],[gross]]-Table2[[#This Row],[budget]]</f>
        <v>40566004</v>
      </c>
    </row>
    <row r="3183" spans="1:4" x14ac:dyDescent="0.45">
      <c r="A3183" t="s">
        <v>5320</v>
      </c>
      <c r="B3183">
        <v>4000000</v>
      </c>
      <c r="C3183">
        <v>39200000</v>
      </c>
      <c r="D3183">
        <f>Table2[[#This Row],[gross]]-Table2[[#This Row],[budget]]</f>
        <v>35200000</v>
      </c>
    </row>
    <row r="3184" spans="1:4" x14ac:dyDescent="0.45">
      <c r="A3184" t="s">
        <v>5322</v>
      </c>
      <c r="B3184">
        <v>4000000</v>
      </c>
      <c r="C3184">
        <v>36000000</v>
      </c>
      <c r="D3184">
        <f>Table2[[#This Row],[gross]]-Table2[[#This Row],[budget]]</f>
        <v>32000000</v>
      </c>
    </row>
    <row r="3185" spans="1:4" x14ac:dyDescent="0.45">
      <c r="A3185" t="s">
        <v>5323</v>
      </c>
      <c r="B3185">
        <v>4000000</v>
      </c>
      <c r="C3185">
        <v>31252964</v>
      </c>
      <c r="D3185">
        <f>Table2[[#This Row],[gross]]-Table2[[#This Row],[budget]]</f>
        <v>27252964</v>
      </c>
    </row>
    <row r="3186" spans="1:4" x14ac:dyDescent="0.45">
      <c r="A3186" t="s">
        <v>5325</v>
      </c>
      <c r="B3186">
        <v>8500000</v>
      </c>
      <c r="C3186">
        <v>131175</v>
      </c>
      <c r="D3186">
        <f>Table2[[#This Row],[gross]]-Table2[[#This Row],[budget]]</f>
        <v>-8368825</v>
      </c>
    </row>
    <row r="3187" spans="1:4" x14ac:dyDescent="0.45">
      <c r="A3187" t="s">
        <v>5327</v>
      </c>
      <c r="B3187">
        <v>3600000</v>
      </c>
      <c r="C3187">
        <v>31968347</v>
      </c>
      <c r="D3187">
        <f>Table2[[#This Row],[gross]]-Table2[[#This Row],[budget]]</f>
        <v>28368347</v>
      </c>
    </row>
    <row r="3188" spans="1:4" x14ac:dyDescent="0.45">
      <c r="A3188" t="s">
        <v>5329</v>
      </c>
      <c r="B3188">
        <v>4000000</v>
      </c>
      <c r="C3188">
        <v>35385560</v>
      </c>
      <c r="D3188">
        <f>Table2[[#This Row],[gross]]-Table2[[#This Row],[budget]]</f>
        <v>31385560</v>
      </c>
    </row>
    <row r="3189" spans="1:4" x14ac:dyDescent="0.45">
      <c r="A3189" t="s">
        <v>5331</v>
      </c>
      <c r="B3189">
        <v>3500000</v>
      </c>
      <c r="C3189">
        <v>20803237</v>
      </c>
      <c r="D3189">
        <f>Table2[[#This Row],[gross]]-Table2[[#This Row],[budget]]</f>
        <v>17303237</v>
      </c>
    </row>
    <row r="3190" spans="1:4" x14ac:dyDescent="0.45">
      <c r="A3190" t="s">
        <v>5332</v>
      </c>
      <c r="B3190">
        <v>4000000</v>
      </c>
      <c r="C3190">
        <v>13008928</v>
      </c>
      <c r="D3190">
        <f>Table2[[#This Row],[gross]]-Table2[[#This Row],[budget]]</f>
        <v>9008928</v>
      </c>
    </row>
    <row r="3191" spans="1:4" x14ac:dyDescent="0.45">
      <c r="A3191" t="s">
        <v>5334</v>
      </c>
      <c r="B3191">
        <v>5000000</v>
      </c>
      <c r="C3191">
        <v>15152879</v>
      </c>
      <c r="D3191">
        <f>Table2[[#This Row],[gross]]-Table2[[#This Row],[budget]]</f>
        <v>10152879</v>
      </c>
    </row>
    <row r="3192" spans="1:4" x14ac:dyDescent="0.45">
      <c r="A3192" t="s">
        <v>5335</v>
      </c>
      <c r="B3192">
        <v>4000000</v>
      </c>
      <c r="C3192">
        <v>25359200</v>
      </c>
      <c r="D3192">
        <f>Table2[[#This Row],[gross]]-Table2[[#This Row],[budget]]</f>
        <v>21359200</v>
      </c>
    </row>
    <row r="3193" spans="1:4" x14ac:dyDescent="0.45">
      <c r="A3193" t="s">
        <v>5336</v>
      </c>
      <c r="B3193">
        <v>4000000</v>
      </c>
      <c r="C3193">
        <v>10515579</v>
      </c>
      <c r="D3193">
        <f>Table2[[#This Row],[gross]]-Table2[[#This Row],[budget]]</f>
        <v>6515579</v>
      </c>
    </row>
    <row r="3194" spans="1:4" x14ac:dyDescent="0.45">
      <c r="A3194" t="s">
        <v>5338</v>
      </c>
      <c r="B3194">
        <v>4000000</v>
      </c>
      <c r="C3194">
        <v>10097096</v>
      </c>
      <c r="D3194">
        <f>Table2[[#This Row],[gross]]-Table2[[#This Row],[budget]]</f>
        <v>6097096</v>
      </c>
    </row>
    <row r="3195" spans="1:4" x14ac:dyDescent="0.45">
      <c r="A3195" t="s">
        <v>5339</v>
      </c>
      <c r="B3195">
        <v>6000000</v>
      </c>
      <c r="C3195">
        <v>9821335</v>
      </c>
      <c r="D3195">
        <f>Table2[[#This Row],[gross]]-Table2[[#This Row],[budget]]</f>
        <v>3821335</v>
      </c>
    </row>
    <row r="3196" spans="1:4" x14ac:dyDescent="0.45">
      <c r="A3196" t="s">
        <v>5341</v>
      </c>
      <c r="B3196">
        <v>3200000</v>
      </c>
      <c r="C3196">
        <v>8243880</v>
      </c>
      <c r="D3196">
        <f>Table2[[#This Row],[gross]]-Table2[[#This Row],[budget]]</f>
        <v>5043880</v>
      </c>
    </row>
    <row r="3197" spans="1:4" x14ac:dyDescent="0.45">
      <c r="A3197" t="s">
        <v>5342</v>
      </c>
      <c r="B3197">
        <v>4000000</v>
      </c>
      <c r="C3197">
        <v>7825820</v>
      </c>
      <c r="D3197">
        <f>Table2[[#This Row],[gross]]-Table2[[#This Row],[budget]]</f>
        <v>3825820</v>
      </c>
    </row>
    <row r="3198" spans="1:4" x14ac:dyDescent="0.45">
      <c r="A3198" t="s">
        <v>5343</v>
      </c>
      <c r="B3198">
        <v>3400000</v>
      </c>
      <c r="C3198">
        <v>7159147</v>
      </c>
      <c r="D3198">
        <f>Table2[[#This Row],[gross]]-Table2[[#This Row],[budget]]</f>
        <v>3759147</v>
      </c>
    </row>
    <row r="3199" spans="1:4" x14ac:dyDescent="0.45">
      <c r="A3199" t="s">
        <v>5344</v>
      </c>
      <c r="B3199">
        <v>4000000</v>
      </c>
      <c r="C3199">
        <v>17314483</v>
      </c>
      <c r="D3199">
        <f>Table2[[#This Row],[gross]]-Table2[[#This Row],[budget]]</f>
        <v>13314483</v>
      </c>
    </row>
    <row r="3200" spans="1:4" x14ac:dyDescent="0.45">
      <c r="A3200" t="s">
        <v>5346</v>
      </c>
      <c r="B3200">
        <v>4000000</v>
      </c>
      <c r="C3200">
        <v>6525762</v>
      </c>
      <c r="D3200">
        <f>Table2[[#This Row],[gross]]-Table2[[#This Row],[budget]]</f>
        <v>2525762</v>
      </c>
    </row>
    <row r="3201" spans="1:4" x14ac:dyDescent="0.45">
      <c r="A3201" t="s">
        <v>5348</v>
      </c>
      <c r="B3201">
        <v>4000000</v>
      </c>
      <c r="C3201">
        <v>4301331</v>
      </c>
      <c r="D3201">
        <f>Table2[[#This Row],[gross]]-Table2[[#This Row],[budget]]</f>
        <v>301331</v>
      </c>
    </row>
    <row r="3202" spans="1:4" x14ac:dyDescent="0.45">
      <c r="A3202" t="s">
        <v>5349</v>
      </c>
      <c r="B3202">
        <v>4000000</v>
      </c>
      <c r="C3202">
        <v>4046737</v>
      </c>
      <c r="D3202">
        <f>Table2[[#This Row],[gross]]-Table2[[#This Row],[budget]]</f>
        <v>46737</v>
      </c>
    </row>
    <row r="3203" spans="1:4" x14ac:dyDescent="0.45">
      <c r="A3203" t="s">
        <v>5350</v>
      </c>
      <c r="B3203">
        <v>4000000</v>
      </c>
      <c r="C3203">
        <v>3468572</v>
      </c>
      <c r="D3203">
        <f>Table2[[#This Row],[gross]]-Table2[[#This Row],[budget]]</f>
        <v>-531428</v>
      </c>
    </row>
    <row r="3204" spans="1:4" x14ac:dyDescent="0.45">
      <c r="A3204" t="s">
        <v>5351</v>
      </c>
      <c r="B3204">
        <v>4000000</v>
      </c>
      <c r="C3204">
        <v>2892582</v>
      </c>
      <c r="D3204">
        <f>Table2[[#This Row],[gross]]-Table2[[#This Row],[budget]]</f>
        <v>-1107418</v>
      </c>
    </row>
    <row r="3205" spans="1:4" x14ac:dyDescent="0.45">
      <c r="A3205" t="s">
        <v>5353</v>
      </c>
      <c r="B3205">
        <v>4000000</v>
      </c>
      <c r="C3205">
        <v>2800000</v>
      </c>
      <c r="D3205">
        <f>Table2[[#This Row],[gross]]-Table2[[#This Row],[budget]]</f>
        <v>-1200000</v>
      </c>
    </row>
    <row r="3206" spans="1:4" x14ac:dyDescent="0.45">
      <c r="A3206" t="s">
        <v>5354</v>
      </c>
      <c r="B3206">
        <v>4000000</v>
      </c>
      <c r="C3206">
        <v>2426851</v>
      </c>
      <c r="D3206">
        <f>Table2[[#This Row],[gross]]-Table2[[#This Row],[budget]]</f>
        <v>-1573149</v>
      </c>
    </row>
    <row r="3207" spans="1:4" x14ac:dyDescent="0.45">
      <c r="A3207" t="s">
        <v>5356</v>
      </c>
      <c r="B3207">
        <v>4000000</v>
      </c>
      <c r="C3207">
        <v>1325073</v>
      </c>
      <c r="D3207">
        <f>Table2[[#This Row],[gross]]-Table2[[#This Row],[budget]]</f>
        <v>-2674927</v>
      </c>
    </row>
    <row r="3208" spans="1:4" x14ac:dyDescent="0.45">
      <c r="A3208" t="s">
        <v>5358</v>
      </c>
      <c r="B3208">
        <v>4000000</v>
      </c>
      <c r="C3208">
        <v>864959</v>
      </c>
      <c r="D3208">
        <f>Table2[[#This Row],[gross]]-Table2[[#This Row],[budget]]</f>
        <v>-3135041</v>
      </c>
    </row>
    <row r="3209" spans="1:4" x14ac:dyDescent="0.45">
      <c r="A3209" t="s">
        <v>5360</v>
      </c>
      <c r="B3209">
        <v>4000000</v>
      </c>
      <c r="C3209">
        <v>2601847</v>
      </c>
      <c r="D3209">
        <f>Table2[[#This Row],[gross]]-Table2[[#This Row],[budget]]</f>
        <v>-1398153</v>
      </c>
    </row>
    <row r="3210" spans="1:4" x14ac:dyDescent="0.45">
      <c r="A3210" t="s">
        <v>5362</v>
      </c>
      <c r="B3210">
        <v>4000000</v>
      </c>
      <c r="C3210">
        <v>800000</v>
      </c>
      <c r="D3210">
        <f>Table2[[#This Row],[gross]]-Table2[[#This Row],[budget]]</f>
        <v>-3200000</v>
      </c>
    </row>
    <row r="3211" spans="1:4" x14ac:dyDescent="0.45">
      <c r="A3211" t="s">
        <v>5364</v>
      </c>
      <c r="B3211">
        <v>4000000</v>
      </c>
      <c r="C3211">
        <v>562059</v>
      </c>
      <c r="D3211">
        <f>Table2[[#This Row],[gross]]-Table2[[#This Row],[budget]]</f>
        <v>-3437941</v>
      </c>
    </row>
    <row r="3212" spans="1:4" x14ac:dyDescent="0.45">
      <c r="A3212" t="s">
        <v>5365</v>
      </c>
      <c r="B3212">
        <v>4000000</v>
      </c>
      <c r="C3212">
        <v>399793</v>
      </c>
      <c r="D3212">
        <f>Table2[[#This Row],[gross]]-Table2[[#This Row],[budget]]</f>
        <v>-3600207</v>
      </c>
    </row>
    <row r="3213" spans="1:4" x14ac:dyDescent="0.45">
      <c r="A3213" t="s">
        <v>5366</v>
      </c>
      <c r="B3213">
        <v>4000000</v>
      </c>
      <c r="C3213">
        <v>371897</v>
      </c>
      <c r="D3213">
        <f>Table2[[#This Row],[gross]]-Table2[[#This Row],[budget]]</f>
        <v>-3628103</v>
      </c>
    </row>
    <row r="3214" spans="1:4" x14ac:dyDescent="0.45">
      <c r="A3214" t="s">
        <v>5368</v>
      </c>
      <c r="B3214">
        <v>3000000</v>
      </c>
      <c r="C3214">
        <v>302204</v>
      </c>
      <c r="D3214">
        <f>Table2[[#This Row],[gross]]-Table2[[#This Row],[budget]]</f>
        <v>-2697796</v>
      </c>
    </row>
    <row r="3215" spans="1:4" x14ac:dyDescent="0.45">
      <c r="A3215" t="s">
        <v>5369</v>
      </c>
      <c r="B3215">
        <v>1300000</v>
      </c>
      <c r="C3215">
        <v>354704</v>
      </c>
      <c r="D3215">
        <f>Table2[[#This Row],[gross]]-Table2[[#This Row],[budget]]</f>
        <v>-945296</v>
      </c>
    </row>
    <row r="3216" spans="1:4" x14ac:dyDescent="0.45">
      <c r="A3216" t="s">
        <v>5372</v>
      </c>
      <c r="B3216">
        <v>1500000</v>
      </c>
      <c r="C3216">
        <v>265107</v>
      </c>
      <c r="D3216">
        <f>Table2[[#This Row],[gross]]-Table2[[#This Row],[budget]]</f>
        <v>-1234893</v>
      </c>
    </row>
    <row r="3217" spans="1:4" x14ac:dyDescent="0.45">
      <c r="A3217" t="s">
        <v>5373</v>
      </c>
      <c r="B3217">
        <v>4000000</v>
      </c>
      <c r="C3217">
        <v>185577</v>
      </c>
      <c r="D3217">
        <f>Table2[[#This Row],[gross]]-Table2[[#This Row],[budget]]</f>
        <v>-3814423</v>
      </c>
    </row>
    <row r="3218" spans="1:4" x14ac:dyDescent="0.45">
      <c r="A3218" t="s">
        <v>5375</v>
      </c>
      <c r="B3218">
        <v>4000000</v>
      </c>
      <c r="C3218">
        <v>100412</v>
      </c>
      <c r="D3218">
        <f>Table2[[#This Row],[gross]]-Table2[[#This Row],[budget]]</f>
        <v>-3899588</v>
      </c>
    </row>
    <row r="3219" spans="1:4" x14ac:dyDescent="0.45">
      <c r="A3219" t="s">
        <v>5376</v>
      </c>
      <c r="B3219">
        <v>9500000</v>
      </c>
      <c r="C3219">
        <v>58214</v>
      </c>
      <c r="D3219">
        <f>Table2[[#This Row],[gross]]-Table2[[#This Row],[budget]]</f>
        <v>-9441786</v>
      </c>
    </row>
    <row r="3220" spans="1:4" x14ac:dyDescent="0.45">
      <c r="A3220" t="s">
        <v>5377</v>
      </c>
      <c r="B3220">
        <v>14000000</v>
      </c>
      <c r="C3220">
        <v>75078</v>
      </c>
      <c r="D3220">
        <f>Table2[[#This Row],[gross]]-Table2[[#This Row],[budget]]</f>
        <v>-13924922</v>
      </c>
    </row>
    <row r="3221" spans="1:4" x14ac:dyDescent="0.45">
      <c r="A3221" t="s">
        <v>5378</v>
      </c>
      <c r="B3221">
        <v>2500000</v>
      </c>
      <c r="C3221">
        <v>64359</v>
      </c>
      <c r="D3221">
        <f>Table2[[#This Row],[gross]]-Table2[[#This Row],[budget]]</f>
        <v>-2435641</v>
      </c>
    </row>
    <row r="3222" spans="1:4" x14ac:dyDescent="0.45">
      <c r="A3222" t="s">
        <v>5379</v>
      </c>
      <c r="B3222">
        <v>16000000</v>
      </c>
      <c r="C3222">
        <v>317125</v>
      </c>
      <c r="D3222">
        <f>Table2[[#This Row],[gross]]-Table2[[#This Row],[budget]]</f>
        <v>-15682875</v>
      </c>
    </row>
    <row r="3223" spans="1:4" x14ac:dyDescent="0.45">
      <c r="A3223" t="s">
        <v>5381</v>
      </c>
      <c r="B3223">
        <v>4000000</v>
      </c>
      <c r="C3223">
        <v>146402</v>
      </c>
      <c r="D3223">
        <f>Table2[[#This Row],[gross]]-Table2[[#This Row],[budget]]</f>
        <v>-3853598</v>
      </c>
    </row>
    <row r="3224" spans="1:4" x14ac:dyDescent="0.45">
      <c r="A3224" t="s">
        <v>5383</v>
      </c>
      <c r="B3224">
        <v>650000</v>
      </c>
      <c r="C3224">
        <v>18469</v>
      </c>
      <c r="D3224">
        <f>Table2[[#This Row],[gross]]-Table2[[#This Row],[budget]]</f>
        <v>-631531</v>
      </c>
    </row>
    <row r="3225" spans="1:4" x14ac:dyDescent="0.45">
      <c r="A3225" t="s">
        <v>5384</v>
      </c>
      <c r="B3225">
        <v>4000000</v>
      </c>
      <c r="C3225">
        <v>12836</v>
      </c>
      <c r="D3225">
        <f>Table2[[#This Row],[gross]]-Table2[[#This Row],[budget]]</f>
        <v>-3987164</v>
      </c>
    </row>
    <row r="3226" spans="1:4" x14ac:dyDescent="0.45">
      <c r="A3226" t="s">
        <v>5386</v>
      </c>
      <c r="B3226">
        <v>4000000</v>
      </c>
      <c r="C3226">
        <v>20262</v>
      </c>
      <c r="D3226">
        <f>Table2[[#This Row],[gross]]-Table2[[#This Row],[budget]]</f>
        <v>-3979738</v>
      </c>
    </row>
    <row r="3227" spans="1:4" x14ac:dyDescent="0.45">
      <c r="A3227" t="s">
        <v>5388</v>
      </c>
      <c r="B3227">
        <v>4000000</v>
      </c>
      <c r="C3227">
        <v>4063</v>
      </c>
      <c r="D3227">
        <f>Table2[[#This Row],[gross]]-Table2[[#This Row],[budget]]</f>
        <v>-3995937</v>
      </c>
    </row>
    <row r="3228" spans="1:4" x14ac:dyDescent="0.45">
      <c r="A3228" t="s">
        <v>5391</v>
      </c>
      <c r="B3228">
        <v>3977000</v>
      </c>
      <c r="C3228">
        <v>198655278</v>
      </c>
      <c r="D3228">
        <f>Table2[[#This Row],[gross]]-Table2[[#This Row],[budget]]</f>
        <v>194678278</v>
      </c>
    </row>
    <row r="3229" spans="1:4" x14ac:dyDescent="0.45">
      <c r="A3229" t="s">
        <v>5393</v>
      </c>
      <c r="B3229">
        <v>4000000</v>
      </c>
      <c r="C3229">
        <v>143653</v>
      </c>
      <c r="D3229">
        <f>Table2[[#This Row],[gross]]-Table2[[#This Row],[budget]]</f>
        <v>-3856347</v>
      </c>
    </row>
    <row r="3230" spans="1:4" x14ac:dyDescent="0.45">
      <c r="A3230" t="s">
        <v>5395</v>
      </c>
      <c r="B3230">
        <v>3800000</v>
      </c>
      <c r="C3230">
        <v>14873</v>
      </c>
      <c r="D3230">
        <f>Table2[[#This Row],[gross]]-Table2[[#This Row],[budget]]</f>
        <v>-3785127</v>
      </c>
    </row>
    <row r="3231" spans="1:4" x14ac:dyDescent="0.45">
      <c r="A3231" t="s">
        <v>5398</v>
      </c>
      <c r="B3231">
        <v>3768785</v>
      </c>
      <c r="C3231">
        <v>8000000</v>
      </c>
      <c r="D3231">
        <f>Table2[[#This Row],[gross]]-Table2[[#This Row],[budget]]</f>
        <v>4231215</v>
      </c>
    </row>
    <row r="3232" spans="1:4" x14ac:dyDescent="0.45">
      <c r="A3232" t="s">
        <v>5400</v>
      </c>
      <c r="B3232">
        <v>3500000</v>
      </c>
      <c r="C3232">
        <v>37606</v>
      </c>
      <c r="D3232">
        <f>Table2[[#This Row],[gross]]-Table2[[#This Row],[budget]]</f>
        <v>-3462394</v>
      </c>
    </row>
    <row r="3233" spans="1:4" x14ac:dyDescent="0.45">
      <c r="A3233" t="s">
        <v>5403</v>
      </c>
      <c r="B3233">
        <v>3700000</v>
      </c>
      <c r="C3233">
        <v>2956000</v>
      </c>
      <c r="D3233">
        <f>Table2[[#This Row],[gross]]-Table2[[#This Row],[budget]]</f>
        <v>-744000</v>
      </c>
    </row>
    <row r="3234" spans="1:4" x14ac:dyDescent="0.45">
      <c r="A3234" t="s">
        <v>5405</v>
      </c>
      <c r="B3234">
        <v>3800000</v>
      </c>
      <c r="C3234">
        <v>19959</v>
      </c>
      <c r="D3234">
        <f>Table2[[#This Row],[gross]]-Table2[[#This Row],[budget]]</f>
        <v>-3780041</v>
      </c>
    </row>
    <row r="3235" spans="1:4" x14ac:dyDescent="0.45">
      <c r="A3235" t="s">
        <v>5406</v>
      </c>
      <c r="B3235">
        <v>2000000</v>
      </c>
      <c r="C3235">
        <v>2706659</v>
      </c>
      <c r="D3235">
        <f>Table2[[#This Row],[gross]]-Table2[[#This Row],[budget]]</f>
        <v>706659</v>
      </c>
    </row>
    <row r="3236" spans="1:4" x14ac:dyDescent="0.45">
      <c r="A3236" t="s">
        <v>5407</v>
      </c>
      <c r="B3236">
        <v>3500000</v>
      </c>
      <c r="C3236">
        <v>45857453</v>
      </c>
      <c r="D3236">
        <f>Table2[[#This Row],[gross]]-Table2[[#This Row],[budget]]</f>
        <v>42357453</v>
      </c>
    </row>
    <row r="3237" spans="1:4" x14ac:dyDescent="0.45">
      <c r="A3237" t="s">
        <v>5409</v>
      </c>
      <c r="B3237">
        <v>3500000</v>
      </c>
      <c r="C3237">
        <v>83400000</v>
      </c>
      <c r="D3237">
        <f>Table2[[#This Row],[gross]]-Table2[[#This Row],[budget]]</f>
        <v>79900000</v>
      </c>
    </row>
    <row r="3238" spans="1:4" x14ac:dyDescent="0.45">
      <c r="A3238" t="s">
        <v>5410</v>
      </c>
      <c r="B3238">
        <v>3500000</v>
      </c>
      <c r="C3238">
        <v>27900000</v>
      </c>
      <c r="D3238">
        <f>Table2[[#This Row],[gross]]-Table2[[#This Row],[budget]]</f>
        <v>24400000</v>
      </c>
    </row>
    <row r="3239" spans="1:4" x14ac:dyDescent="0.45">
      <c r="A3239" t="s">
        <v>5411</v>
      </c>
      <c r="B3239">
        <v>3500000</v>
      </c>
      <c r="C3239">
        <v>27900000</v>
      </c>
      <c r="D3239">
        <f>Table2[[#This Row],[gross]]-Table2[[#This Row],[budget]]</f>
        <v>24400000</v>
      </c>
    </row>
    <row r="3240" spans="1:4" x14ac:dyDescent="0.45">
      <c r="A3240" t="s">
        <v>5413</v>
      </c>
      <c r="B3240">
        <v>3500000</v>
      </c>
      <c r="C3240">
        <v>14000000</v>
      </c>
      <c r="D3240">
        <f>Table2[[#This Row],[gross]]-Table2[[#This Row],[budget]]</f>
        <v>10500000</v>
      </c>
    </row>
    <row r="3241" spans="1:4" x14ac:dyDescent="0.45">
      <c r="A3241" t="s">
        <v>5415</v>
      </c>
      <c r="B3241">
        <v>3500000</v>
      </c>
      <c r="C3241">
        <v>25138292</v>
      </c>
      <c r="D3241">
        <f>Table2[[#This Row],[gross]]-Table2[[#This Row],[budget]]</f>
        <v>21638292</v>
      </c>
    </row>
    <row r="3242" spans="1:4" x14ac:dyDescent="0.45">
      <c r="A3242" t="s">
        <v>5416</v>
      </c>
      <c r="B3242">
        <v>3500000</v>
      </c>
      <c r="C3242">
        <v>9449219</v>
      </c>
      <c r="D3242">
        <f>Table2[[#This Row],[gross]]-Table2[[#This Row],[budget]]</f>
        <v>5949219</v>
      </c>
    </row>
    <row r="3243" spans="1:4" x14ac:dyDescent="0.45">
      <c r="A3243" t="s">
        <v>5417</v>
      </c>
      <c r="B3243">
        <v>3500000</v>
      </c>
      <c r="C3243">
        <v>6390032</v>
      </c>
      <c r="D3243">
        <f>Table2[[#This Row],[gross]]-Table2[[#This Row],[budget]]</f>
        <v>2890032</v>
      </c>
    </row>
    <row r="3244" spans="1:4" x14ac:dyDescent="0.45">
      <c r="A3244" t="s">
        <v>5418</v>
      </c>
      <c r="B3244">
        <v>2000000</v>
      </c>
      <c r="C3244">
        <v>20167424</v>
      </c>
      <c r="D3244">
        <f>Table2[[#This Row],[gross]]-Table2[[#This Row],[budget]]</f>
        <v>18167424</v>
      </c>
    </row>
    <row r="3245" spans="1:4" x14ac:dyDescent="0.45">
      <c r="A3245" t="s">
        <v>5419</v>
      </c>
      <c r="B3245">
        <v>3600000</v>
      </c>
      <c r="C3245">
        <v>5923044</v>
      </c>
      <c r="D3245">
        <f>Table2[[#This Row],[gross]]-Table2[[#This Row],[budget]]</f>
        <v>2323044</v>
      </c>
    </row>
    <row r="3246" spans="1:4" x14ac:dyDescent="0.45">
      <c r="A3246" t="s">
        <v>5422</v>
      </c>
      <c r="B3246">
        <v>3000000</v>
      </c>
      <c r="C3246">
        <v>3293258</v>
      </c>
      <c r="D3246">
        <f>Table2[[#This Row],[gross]]-Table2[[#This Row],[budget]]</f>
        <v>293258</v>
      </c>
    </row>
    <row r="3247" spans="1:4" x14ac:dyDescent="0.45">
      <c r="A3247" t="s">
        <v>5424</v>
      </c>
      <c r="B3247">
        <v>3500000</v>
      </c>
      <c r="C3247">
        <v>886410</v>
      </c>
      <c r="D3247">
        <f>Table2[[#This Row],[gross]]-Table2[[#This Row],[budget]]</f>
        <v>-2613590</v>
      </c>
    </row>
    <row r="3248" spans="1:4" x14ac:dyDescent="0.45">
      <c r="A3248" t="s">
        <v>5427</v>
      </c>
      <c r="B3248">
        <v>19900000</v>
      </c>
      <c r="C3248">
        <v>252652</v>
      </c>
      <c r="D3248">
        <f>Table2[[#This Row],[gross]]-Table2[[#This Row],[budget]]</f>
        <v>-19647348</v>
      </c>
    </row>
    <row r="3249" spans="1:4" x14ac:dyDescent="0.45">
      <c r="A3249" t="s">
        <v>5429</v>
      </c>
      <c r="B3249">
        <v>3500000</v>
      </c>
      <c r="C3249">
        <v>220234</v>
      </c>
      <c r="D3249">
        <f>Table2[[#This Row],[gross]]-Table2[[#This Row],[budget]]</f>
        <v>-3279766</v>
      </c>
    </row>
    <row r="3250" spans="1:4" x14ac:dyDescent="0.45">
      <c r="A3250" t="s">
        <v>5431</v>
      </c>
      <c r="B3250">
        <v>3500000</v>
      </c>
      <c r="C3250">
        <v>101228</v>
      </c>
      <c r="D3250">
        <f>Table2[[#This Row],[gross]]-Table2[[#This Row],[budget]]</f>
        <v>-3398772</v>
      </c>
    </row>
    <row r="3251" spans="1:4" x14ac:dyDescent="0.45">
      <c r="A3251" t="s">
        <v>5432</v>
      </c>
      <c r="B3251">
        <v>3500000</v>
      </c>
      <c r="C3251">
        <v>96793</v>
      </c>
      <c r="D3251">
        <f>Table2[[#This Row],[gross]]-Table2[[#This Row],[budget]]</f>
        <v>-3403207</v>
      </c>
    </row>
    <row r="3252" spans="1:4" x14ac:dyDescent="0.45">
      <c r="A3252" t="s">
        <v>5435</v>
      </c>
      <c r="B3252">
        <v>3500000</v>
      </c>
      <c r="C3252">
        <v>123777</v>
      </c>
      <c r="D3252">
        <f>Table2[[#This Row],[gross]]-Table2[[#This Row],[budget]]</f>
        <v>-3376223</v>
      </c>
    </row>
    <row r="3253" spans="1:4" x14ac:dyDescent="0.45">
      <c r="A3253" t="s">
        <v>5438</v>
      </c>
      <c r="B3253">
        <v>3500000</v>
      </c>
      <c r="C3253">
        <v>29233</v>
      </c>
      <c r="D3253">
        <f>Table2[[#This Row],[gross]]-Table2[[#This Row],[budget]]</f>
        <v>-3470767</v>
      </c>
    </row>
    <row r="3254" spans="1:4" x14ac:dyDescent="0.45">
      <c r="A3254" t="s">
        <v>5440</v>
      </c>
      <c r="B3254">
        <v>8000000</v>
      </c>
      <c r="C3254">
        <v>77413017</v>
      </c>
      <c r="D3254">
        <f>Table2[[#This Row],[gross]]-Table2[[#This Row],[budget]]</f>
        <v>69413017</v>
      </c>
    </row>
    <row r="3255" spans="1:4" x14ac:dyDescent="0.45">
      <c r="A3255" t="s">
        <v>5441</v>
      </c>
      <c r="B3255">
        <v>3500000</v>
      </c>
      <c r="C3255">
        <v>5354039</v>
      </c>
      <c r="D3255">
        <f>Table2[[#This Row],[gross]]-Table2[[#This Row],[budget]]</f>
        <v>1854039</v>
      </c>
    </row>
    <row r="3256" spans="1:4" x14ac:dyDescent="0.45">
      <c r="A3256" t="s">
        <v>5443</v>
      </c>
      <c r="B3256">
        <v>3000000</v>
      </c>
      <c r="C3256">
        <v>2926565</v>
      </c>
      <c r="D3256">
        <f>Table2[[#This Row],[gross]]-Table2[[#This Row],[budget]]</f>
        <v>-73435</v>
      </c>
    </row>
    <row r="3257" spans="1:4" x14ac:dyDescent="0.45">
      <c r="A3257" t="s">
        <v>5445</v>
      </c>
      <c r="B3257">
        <v>3300000</v>
      </c>
      <c r="C3257">
        <v>13092000</v>
      </c>
      <c r="D3257">
        <f>Table2[[#This Row],[gross]]-Table2[[#This Row],[budget]]</f>
        <v>9792000</v>
      </c>
    </row>
    <row r="3258" spans="1:4" x14ac:dyDescent="0.45">
      <c r="A3258" t="s">
        <v>5446</v>
      </c>
      <c r="B3258">
        <v>3300000</v>
      </c>
      <c r="C3258">
        <v>7563397</v>
      </c>
      <c r="D3258">
        <f>Table2[[#This Row],[gross]]-Table2[[#This Row],[budget]]</f>
        <v>4263397</v>
      </c>
    </row>
    <row r="3259" spans="1:4" x14ac:dyDescent="0.45">
      <c r="A3259" t="s">
        <v>5448</v>
      </c>
      <c r="B3259">
        <v>2200000</v>
      </c>
      <c r="C3259">
        <v>104257</v>
      </c>
      <c r="D3259">
        <f>Table2[[#This Row],[gross]]-Table2[[#This Row],[budget]]</f>
        <v>-2095743</v>
      </c>
    </row>
    <row r="3260" spans="1:4" x14ac:dyDescent="0.45">
      <c r="A3260" t="s">
        <v>5450</v>
      </c>
      <c r="B3260">
        <v>3800000</v>
      </c>
      <c r="C3260">
        <v>610968</v>
      </c>
      <c r="D3260">
        <f>Table2[[#This Row],[gross]]-Table2[[#This Row],[budget]]</f>
        <v>-3189032</v>
      </c>
    </row>
    <row r="3261" spans="1:4" x14ac:dyDescent="0.45">
      <c r="A3261" t="s">
        <v>5451</v>
      </c>
      <c r="B3261">
        <v>3300000</v>
      </c>
      <c r="C3261">
        <v>8108247</v>
      </c>
      <c r="D3261">
        <f>Table2[[#This Row],[gross]]-Table2[[#This Row],[budget]]</f>
        <v>4808247</v>
      </c>
    </row>
    <row r="3262" spans="1:4" x14ac:dyDescent="0.45">
      <c r="A3262" t="s">
        <v>5453</v>
      </c>
      <c r="B3262">
        <v>2000000</v>
      </c>
      <c r="C3262">
        <v>7680</v>
      </c>
      <c r="D3262">
        <f>Table2[[#This Row],[gross]]-Table2[[#This Row],[budget]]</f>
        <v>-1992320</v>
      </c>
    </row>
    <row r="3263" spans="1:4" x14ac:dyDescent="0.45">
      <c r="A3263" t="s">
        <v>5455</v>
      </c>
      <c r="B3263">
        <v>3000000</v>
      </c>
      <c r="C3263">
        <v>6517198</v>
      </c>
      <c r="D3263">
        <f>Table2[[#This Row],[gross]]-Table2[[#This Row],[budget]]</f>
        <v>3517198</v>
      </c>
    </row>
    <row r="3264" spans="1:4" x14ac:dyDescent="0.45">
      <c r="A3264" t="s">
        <v>5456</v>
      </c>
      <c r="B3264">
        <v>3200000</v>
      </c>
      <c r="C3264">
        <v>5776314</v>
      </c>
      <c r="D3264">
        <f>Table2[[#This Row],[gross]]-Table2[[#This Row],[budget]]</f>
        <v>2576314</v>
      </c>
    </row>
    <row r="3265" spans="1:4" x14ac:dyDescent="0.45">
      <c r="A3265" t="s">
        <v>5457</v>
      </c>
      <c r="B3265">
        <v>3000000</v>
      </c>
      <c r="C3265">
        <v>141600000</v>
      </c>
      <c r="D3265">
        <f>Table2[[#This Row],[gross]]-Table2[[#This Row],[budget]]</f>
        <v>138600000</v>
      </c>
    </row>
    <row r="3266" spans="1:4" x14ac:dyDescent="0.45">
      <c r="A3266" t="s">
        <v>5458</v>
      </c>
      <c r="B3266">
        <v>3000000</v>
      </c>
      <c r="C3266">
        <v>51100000</v>
      </c>
      <c r="D3266">
        <f>Table2[[#This Row],[gross]]-Table2[[#This Row],[budget]]</f>
        <v>48100000</v>
      </c>
    </row>
    <row r="3267" spans="1:4" x14ac:dyDescent="0.45">
      <c r="A3267" t="s">
        <v>5459</v>
      </c>
      <c r="B3267">
        <v>3500000</v>
      </c>
      <c r="C3267">
        <v>16501785</v>
      </c>
      <c r="D3267">
        <f>Table2[[#This Row],[gross]]-Table2[[#This Row],[budget]]</f>
        <v>13001785</v>
      </c>
    </row>
    <row r="3268" spans="1:4" x14ac:dyDescent="0.45">
      <c r="A3268" t="s">
        <v>5460</v>
      </c>
      <c r="B3268">
        <v>3000000</v>
      </c>
      <c r="C3268">
        <v>38168022</v>
      </c>
      <c r="D3268">
        <f>Table2[[#This Row],[gross]]-Table2[[#This Row],[budget]]</f>
        <v>35168022</v>
      </c>
    </row>
    <row r="3269" spans="1:4" x14ac:dyDescent="0.45">
      <c r="A3269" t="s">
        <v>5462</v>
      </c>
      <c r="B3269">
        <v>3000000</v>
      </c>
      <c r="C3269">
        <v>84749884</v>
      </c>
      <c r="D3269">
        <f>Table2[[#This Row],[gross]]-Table2[[#This Row],[budget]]</f>
        <v>81749884</v>
      </c>
    </row>
    <row r="3270" spans="1:4" x14ac:dyDescent="0.45">
      <c r="A3270" t="s">
        <v>5463</v>
      </c>
      <c r="B3270">
        <v>3000000</v>
      </c>
      <c r="C3270">
        <v>24788807</v>
      </c>
      <c r="D3270">
        <f>Table2[[#This Row],[gross]]-Table2[[#This Row],[budget]]</f>
        <v>21788807</v>
      </c>
    </row>
    <row r="3271" spans="1:4" x14ac:dyDescent="0.45">
      <c r="A3271" t="s">
        <v>5465</v>
      </c>
      <c r="B3271">
        <v>4000000</v>
      </c>
      <c r="C3271">
        <v>21244913</v>
      </c>
      <c r="D3271">
        <f>Table2[[#This Row],[gross]]-Table2[[#This Row],[budget]]</f>
        <v>17244913</v>
      </c>
    </row>
    <row r="3272" spans="1:4" x14ac:dyDescent="0.45">
      <c r="A3272" t="s">
        <v>5467</v>
      </c>
      <c r="B3272">
        <v>2200000</v>
      </c>
      <c r="C3272">
        <v>30000000</v>
      </c>
      <c r="D3272">
        <f>Table2[[#This Row],[gross]]-Table2[[#This Row],[budget]]</f>
        <v>27800000</v>
      </c>
    </row>
    <row r="3273" spans="1:4" x14ac:dyDescent="0.45">
      <c r="A3273" t="s">
        <v>5468</v>
      </c>
      <c r="B3273">
        <v>3000000</v>
      </c>
      <c r="C3273">
        <v>20966644</v>
      </c>
      <c r="D3273">
        <f>Table2[[#This Row],[gross]]-Table2[[#This Row],[budget]]</f>
        <v>17966644</v>
      </c>
    </row>
    <row r="3274" spans="1:4" x14ac:dyDescent="0.45">
      <c r="A3274" t="s">
        <v>5469</v>
      </c>
      <c r="B3274">
        <v>3000000</v>
      </c>
      <c r="C3274">
        <v>64423650</v>
      </c>
      <c r="D3274">
        <f>Table2[[#This Row],[gross]]-Table2[[#This Row],[budget]]</f>
        <v>61423650</v>
      </c>
    </row>
    <row r="3275" spans="1:4" x14ac:dyDescent="0.45">
      <c r="A3275" t="s">
        <v>5470</v>
      </c>
      <c r="B3275">
        <v>3000000</v>
      </c>
      <c r="C3275">
        <v>48056940</v>
      </c>
      <c r="D3275">
        <f>Table2[[#This Row],[gross]]-Table2[[#This Row],[budget]]</f>
        <v>45056940</v>
      </c>
    </row>
    <row r="3276" spans="1:4" x14ac:dyDescent="0.45">
      <c r="A3276" t="s">
        <v>5472</v>
      </c>
      <c r="B3276">
        <v>3000000</v>
      </c>
      <c r="C3276">
        <v>19184015</v>
      </c>
      <c r="D3276">
        <f>Table2[[#This Row],[gross]]-Table2[[#This Row],[budget]]</f>
        <v>16184015</v>
      </c>
    </row>
    <row r="3277" spans="1:4" x14ac:dyDescent="0.45">
      <c r="A3277" t="s">
        <v>5473</v>
      </c>
      <c r="B3277">
        <v>3000000</v>
      </c>
      <c r="C3277">
        <v>24629916</v>
      </c>
      <c r="D3277">
        <f>Table2[[#This Row],[gross]]-Table2[[#This Row],[budget]]</f>
        <v>21629916</v>
      </c>
    </row>
    <row r="3278" spans="1:4" x14ac:dyDescent="0.45">
      <c r="A3278" t="s">
        <v>5475</v>
      </c>
      <c r="B3278">
        <v>3000000</v>
      </c>
      <c r="C3278">
        <v>19472057</v>
      </c>
      <c r="D3278">
        <f>Table2[[#This Row],[gross]]-Table2[[#This Row],[budget]]</f>
        <v>16472057</v>
      </c>
    </row>
    <row r="3279" spans="1:4" x14ac:dyDescent="0.45">
      <c r="A3279" t="s">
        <v>5476</v>
      </c>
      <c r="B3279">
        <v>3000000</v>
      </c>
      <c r="C3279">
        <v>27200000</v>
      </c>
      <c r="D3279">
        <f>Table2[[#This Row],[gross]]-Table2[[#This Row],[budget]]</f>
        <v>24200000</v>
      </c>
    </row>
    <row r="3280" spans="1:4" x14ac:dyDescent="0.45">
      <c r="A3280" t="s">
        <v>5477</v>
      </c>
      <c r="B3280">
        <v>3000000</v>
      </c>
      <c r="C3280">
        <v>15369573</v>
      </c>
      <c r="D3280">
        <f>Table2[[#This Row],[gross]]-Table2[[#This Row],[budget]]</f>
        <v>12369573</v>
      </c>
    </row>
    <row r="3281" spans="1:4" x14ac:dyDescent="0.45">
      <c r="A3281" t="s">
        <v>5479</v>
      </c>
      <c r="B3281">
        <v>2500000</v>
      </c>
      <c r="C3281">
        <v>15935068</v>
      </c>
      <c r="D3281">
        <f>Table2[[#This Row],[gross]]-Table2[[#This Row],[budget]]</f>
        <v>13435068</v>
      </c>
    </row>
    <row r="3282" spans="1:4" x14ac:dyDescent="0.45">
      <c r="A3282" t="s">
        <v>5481</v>
      </c>
      <c r="B3282">
        <v>3000000</v>
      </c>
      <c r="C3282">
        <v>11694528</v>
      </c>
      <c r="D3282">
        <f>Table2[[#This Row],[gross]]-Table2[[#This Row],[budget]]</f>
        <v>8694528</v>
      </c>
    </row>
    <row r="3283" spans="1:4" x14ac:dyDescent="0.45">
      <c r="A3283" t="s">
        <v>5483</v>
      </c>
      <c r="B3283">
        <v>3000000</v>
      </c>
      <c r="C3283">
        <v>10017041</v>
      </c>
      <c r="D3283">
        <f>Table2[[#This Row],[gross]]-Table2[[#This Row],[budget]]</f>
        <v>7017041</v>
      </c>
    </row>
    <row r="3284" spans="1:4" x14ac:dyDescent="0.45">
      <c r="A3284" t="s">
        <v>5484</v>
      </c>
      <c r="B3284">
        <v>3000000</v>
      </c>
      <c r="C3284">
        <v>8114507</v>
      </c>
      <c r="D3284">
        <f>Table2[[#This Row],[gross]]-Table2[[#This Row],[budget]]</f>
        <v>5114507</v>
      </c>
    </row>
    <row r="3285" spans="1:4" x14ac:dyDescent="0.45">
      <c r="A3285" t="s">
        <v>5485</v>
      </c>
      <c r="B3285">
        <v>3000000</v>
      </c>
      <c r="C3285">
        <v>7282851</v>
      </c>
      <c r="D3285">
        <f>Table2[[#This Row],[gross]]-Table2[[#This Row],[budget]]</f>
        <v>4282851</v>
      </c>
    </row>
    <row r="3286" spans="1:4" x14ac:dyDescent="0.45">
      <c r="A3286" t="s">
        <v>5487</v>
      </c>
      <c r="B3286">
        <v>3000000</v>
      </c>
      <c r="C3286">
        <v>5844929</v>
      </c>
      <c r="D3286">
        <f>Table2[[#This Row],[gross]]-Table2[[#This Row],[budget]]</f>
        <v>2844929</v>
      </c>
    </row>
    <row r="3287" spans="1:4" x14ac:dyDescent="0.45">
      <c r="A3287" t="s">
        <v>5489</v>
      </c>
      <c r="B3287">
        <v>1900000</v>
      </c>
      <c r="C3287">
        <v>4170647</v>
      </c>
      <c r="D3287">
        <f>Table2[[#This Row],[gross]]-Table2[[#This Row],[budget]]</f>
        <v>2270647</v>
      </c>
    </row>
    <row r="3288" spans="1:4" x14ac:dyDescent="0.45">
      <c r="A3288" t="s">
        <v>5491</v>
      </c>
      <c r="B3288">
        <v>3000000</v>
      </c>
      <c r="C3288">
        <v>4142507</v>
      </c>
      <c r="D3288">
        <f>Table2[[#This Row],[gross]]-Table2[[#This Row],[budget]]</f>
        <v>1142507</v>
      </c>
    </row>
    <row r="3289" spans="1:4" x14ac:dyDescent="0.45">
      <c r="A3289" t="s">
        <v>5493</v>
      </c>
      <c r="B3289">
        <v>3000000</v>
      </c>
      <c r="C3289">
        <v>4109095</v>
      </c>
      <c r="D3289">
        <f>Table2[[#This Row],[gross]]-Table2[[#This Row],[budget]]</f>
        <v>1109095</v>
      </c>
    </row>
    <row r="3290" spans="1:4" x14ac:dyDescent="0.45">
      <c r="A3290" t="s">
        <v>5495</v>
      </c>
      <c r="B3290">
        <v>3000000</v>
      </c>
      <c r="C3290">
        <v>3902679</v>
      </c>
      <c r="D3290">
        <f>Table2[[#This Row],[gross]]-Table2[[#This Row],[budget]]</f>
        <v>902679</v>
      </c>
    </row>
    <row r="3291" spans="1:4" x14ac:dyDescent="0.45">
      <c r="A3291" t="s">
        <v>5497</v>
      </c>
      <c r="B3291">
        <v>3000000</v>
      </c>
      <c r="C3291">
        <v>3559990</v>
      </c>
      <c r="D3291">
        <f>Table2[[#This Row],[gross]]-Table2[[#This Row],[budget]]</f>
        <v>559990</v>
      </c>
    </row>
    <row r="3292" spans="1:4" x14ac:dyDescent="0.45">
      <c r="A3292" t="s">
        <v>5499</v>
      </c>
      <c r="B3292">
        <v>4500000</v>
      </c>
      <c r="C3292">
        <v>3287435</v>
      </c>
      <c r="D3292">
        <f>Table2[[#This Row],[gross]]-Table2[[#This Row],[budget]]</f>
        <v>-1212565</v>
      </c>
    </row>
    <row r="3293" spans="1:4" x14ac:dyDescent="0.45">
      <c r="A3293" t="s">
        <v>5501</v>
      </c>
      <c r="B3293">
        <v>3500000</v>
      </c>
      <c r="C3293">
        <v>3071947</v>
      </c>
      <c r="D3293">
        <f>Table2[[#This Row],[gross]]-Table2[[#This Row],[budget]]</f>
        <v>-428053</v>
      </c>
    </row>
    <row r="3294" spans="1:4" x14ac:dyDescent="0.45">
      <c r="A3294" t="s">
        <v>5502</v>
      </c>
      <c r="B3294">
        <v>3300000</v>
      </c>
      <c r="C3294">
        <v>2961991</v>
      </c>
      <c r="D3294">
        <f>Table2[[#This Row],[gross]]-Table2[[#This Row],[budget]]</f>
        <v>-338009</v>
      </c>
    </row>
    <row r="3295" spans="1:4" x14ac:dyDescent="0.45">
      <c r="A3295" t="s">
        <v>5503</v>
      </c>
      <c r="B3295">
        <v>3000000</v>
      </c>
      <c r="C3295">
        <v>2912363</v>
      </c>
      <c r="D3295">
        <f>Table2[[#This Row],[gross]]-Table2[[#This Row],[budget]]</f>
        <v>-87637</v>
      </c>
    </row>
    <row r="3296" spans="1:4" x14ac:dyDescent="0.45">
      <c r="A3296" t="s">
        <v>5505</v>
      </c>
      <c r="B3296">
        <v>3000000</v>
      </c>
      <c r="C3296">
        <v>3000000</v>
      </c>
      <c r="D3296">
        <f>Table2[[#This Row],[gross]]-Table2[[#This Row],[budget]]</f>
        <v>0</v>
      </c>
    </row>
    <row r="3297" spans="1:4" x14ac:dyDescent="0.45">
      <c r="A3297" t="s">
        <v>5506</v>
      </c>
      <c r="B3297">
        <v>3000000</v>
      </c>
      <c r="C3297">
        <v>2223990</v>
      </c>
      <c r="D3297">
        <f>Table2[[#This Row],[gross]]-Table2[[#This Row],[budget]]</f>
        <v>-776010</v>
      </c>
    </row>
    <row r="3298" spans="1:4" x14ac:dyDescent="0.45">
      <c r="A3298" t="s">
        <v>5508</v>
      </c>
      <c r="B3298">
        <v>3000000</v>
      </c>
      <c r="C3298">
        <v>1821983</v>
      </c>
      <c r="D3298">
        <f>Table2[[#This Row],[gross]]-Table2[[#This Row],[budget]]</f>
        <v>-1178017</v>
      </c>
    </row>
    <row r="3299" spans="1:4" x14ac:dyDescent="0.45">
      <c r="A3299" t="s">
        <v>5509</v>
      </c>
      <c r="B3299">
        <v>3000000</v>
      </c>
      <c r="C3299">
        <v>2181290</v>
      </c>
      <c r="D3299">
        <f>Table2[[#This Row],[gross]]-Table2[[#This Row],[budget]]</f>
        <v>-818710</v>
      </c>
    </row>
    <row r="3300" spans="1:4" x14ac:dyDescent="0.45">
      <c r="A3300" t="s">
        <v>5511</v>
      </c>
      <c r="B3300">
        <v>3500000</v>
      </c>
      <c r="C3300">
        <v>2848578</v>
      </c>
      <c r="D3300">
        <f>Table2[[#This Row],[gross]]-Table2[[#This Row],[budget]]</f>
        <v>-651422</v>
      </c>
    </row>
    <row r="3301" spans="1:4" x14ac:dyDescent="0.45">
      <c r="A3301" t="s">
        <v>5513</v>
      </c>
      <c r="B3301">
        <v>3000000</v>
      </c>
      <c r="C3301">
        <v>703002</v>
      </c>
      <c r="D3301">
        <f>Table2[[#This Row],[gross]]-Table2[[#This Row],[budget]]</f>
        <v>-2296998</v>
      </c>
    </row>
    <row r="3302" spans="1:4" x14ac:dyDescent="0.45">
      <c r="A3302" t="s">
        <v>5515</v>
      </c>
      <c r="B3302">
        <v>3000000</v>
      </c>
      <c r="C3302">
        <v>3105269</v>
      </c>
      <c r="D3302">
        <f>Table2[[#This Row],[gross]]-Table2[[#This Row],[budget]]</f>
        <v>105269</v>
      </c>
    </row>
    <row r="3303" spans="1:4" x14ac:dyDescent="0.45">
      <c r="A3303" t="s">
        <v>5519</v>
      </c>
      <c r="B3303">
        <v>3000000</v>
      </c>
      <c r="C3303">
        <v>418268</v>
      </c>
      <c r="D3303">
        <f>Table2[[#This Row],[gross]]-Table2[[#This Row],[budget]]</f>
        <v>-2581732</v>
      </c>
    </row>
    <row r="3304" spans="1:4" x14ac:dyDescent="0.45">
      <c r="A3304" t="s">
        <v>5520</v>
      </c>
      <c r="B3304">
        <v>3000000</v>
      </c>
      <c r="C3304">
        <v>200803</v>
      </c>
      <c r="D3304">
        <f>Table2[[#This Row],[gross]]-Table2[[#This Row],[budget]]</f>
        <v>-2799197</v>
      </c>
    </row>
    <row r="3305" spans="1:4" x14ac:dyDescent="0.45">
      <c r="A3305" t="s">
        <v>5521</v>
      </c>
      <c r="B3305">
        <v>2700000</v>
      </c>
      <c r="C3305">
        <v>95016</v>
      </c>
      <c r="D3305">
        <f>Table2[[#This Row],[gross]]-Table2[[#This Row],[budget]]</f>
        <v>-2604984</v>
      </c>
    </row>
    <row r="3306" spans="1:4" x14ac:dyDescent="0.45">
      <c r="A3306" t="s">
        <v>5523</v>
      </c>
      <c r="B3306">
        <v>3000000</v>
      </c>
      <c r="C3306">
        <v>73678</v>
      </c>
      <c r="D3306">
        <f>Table2[[#This Row],[gross]]-Table2[[#This Row],[budget]]</f>
        <v>-2926322</v>
      </c>
    </row>
    <row r="3307" spans="1:4" x14ac:dyDescent="0.45">
      <c r="A3307" t="s">
        <v>5525</v>
      </c>
      <c r="B3307">
        <v>5000000</v>
      </c>
      <c r="C3307">
        <v>143000</v>
      </c>
      <c r="D3307">
        <f>Table2[[#This Row],[gross]]-Table2[[#This Row],[budget]]</f>
        <v>-4857000</v>
      </c>
    </row>
    <row r="3308" spans="1:4" x14ac:dyDescent="0.45">
      <c r="A3308" t="s">
        <v>5526</v>
      </c>
      <c r="B3308">
        <v>3000000</v>
      </c>
      <c r="C3308">
        <v>39852</v>
      </c>
      <c r="D3308">
        <f>Table2[[#This Row],[gross]]-Table2[[#This Row],[budget]]</f>
        <v>-2960148</v>
      </c>
    </row>
    <row r="3309" spans="1:4" x14ac:dyDescent="0.45">
      <c r="A3309" t="s">
        <v>5527</v>
      </c>
      <c r="B3309">
        <v>3000000</v>
      </c>
      <c r="C3309">
        <v>22000</v>
      </c>
      <c r="D3309">
        <f>Table2[[#This Row],[gross]]-Table2[[#This Row],[budget]]</f>
        <v>-2978000</v>
      </c>
    </row>
    <row r="3310" spans="1:4" x14ac:dyDescent="0.45">
      <c r="A3310" t="s">
        <v>5529</v>
      </c>
      <c r="B3310">
        <v>3000000</v>
      </c>
      <c r="C3310">
        <v>5005</v>
      </c>
      <c r="D3310">
        <f>Table2[[#This Row],[gross]]-Table2[[#This Row],[budget]]</f>
        <v>-2994995</v>
      </c>
    </row>
    <row r="3311" spans="1:4" x14ac:dyDescent="0.45">
      <c r="A3311" t="s">
        <v>5531</v>
      </c>
      <c r="B3311">
        <v>2900000</v>
      </c>
      <c r="C3311">
        <v>5595428</v>
      </c>
      <c r="D3311">
        <f>Table2[[#This Row],[gross]]-Table2[[#This Row],[budget]]</f>
        <v>2695428</v>
      </c>
    </row>
    <row r="3312" spans="1:4" x14ac:dyDescent="0.45">
      <c r="A3312" t="s">
        <v>5533</v>
      </c>
      <c r="B3312">
        <v>1500000</v>
      </c>
      <c r="C3312">
        <v>3123749</v>
      </c>
      <c r="D3312">
        <f>Table2[[#This Row],[gross]]-Table2[[#This Row],[budget]]</f>
        <v>1623749</v>
      </c>
    </row>
    <row r="3313" spans="1:4" x14ac:dyDescent="0.45">
      <c r="A3313" t="s">
        <v>5535</v>
      </c>
      <c r="B3313">
        <v>3000000</v>
      </c>
      <c r="C3313">
        <v>100675</v>
      </c>
      <c r="D3313">
        <f>Table2[[#This Row],[gross]]-Table2[[#This Row],[budget]]</f>
        <v>-2899325</v>
      </c>
    </row>
    <row r="3314" spans="1:4" x14ac:dyDescent="0.45">
      <c r="A3314" t="s">
        <v>5536</v>
      </c>
      <c r="B3314">
        <v>2200000</v>
      </c>
      <c r="C3314">
        <v>3645438</v>
      </c>
      <c r="D3314">
        <f>Table2[[#This Row],[gross]]-Table2[[#This Row],[budget]]</f>
        <v>1445438</v>
      </c>
    </row>
    <row r="3315" spans="1:4" x14ac:dyDescent="0.45">
      <c r="A3315" t="s">
        <v>5537</v>
      </c>
      <c r="B3315">
        <v>8000000</v>
      </c>
      <c r="C3315">
        <v>22201636</v>
      </c>
      <c r="D3315">
        <f>Table2[[#This Row],[gross]]-Table2[[#This Row],[budget]]</f>
        <v>14201636</v>
      </c>
    </row>
    <row r="3316" spans="1:4" x14ac:dyDescent="0.45">
      <c r="A3316" t="s">
        <v>5538</v>
      </c>
      <c r="B3316">
        <v>2883848</v>
      </c>
      <c r="C3316">
        <v>25000000</v>
      </c>
      <c r="D3316">
        <f>Table2[[#This Row],[gross]]-Table2[[#This Row],[budget]]</f>
        <v>22116152</v>
      </c>
    </row>
    <row r="3317" spans="1:4" x14ac:dyDescent="0.45">
      <c r="A3317" t="s">
        <v>5540</v>
      </c>
      <c r="B3317">
        <v>2800000</v>
      </c>
      <c r="C3317">
        <v>19170001</v>
      </c>
      <c r="D3317">
        <f>Table2[[#This Row],[gross]]-Table2[[#This Row],[budget]]</f>
        <v>16370001</v>
      </c>
    </row>
    <row r="3318" spans="1:4" x14ac:dyDescent="0.45">
      <c r="A3318" t="s">
        <v>5541</v>
      </c>
      <c r="B3318">
        <v>2800000</v>
      </c>
      <c r="C3318">
        <v>22202612</v>
      </c>
      <c r="D3318">
        <f>Table2[[#This Row],[gross]]-Table2[[#This Row],[budget]]</f>
        <v>19402612</v>
      </c>
    </row>
    <row r="3319" spans="1:4" x14ac:dyDescent="0.45">
      <c r="A3319" t="s">
        <v>5542</v>
      </c>
      <c r="B3319">
        <v>2800000</v>
      </c>
      <c r="C3319">
        <v>86300000</v>
      </c>
      <c r="D3319">
        <f>Table2[[#This Row],[gross]]-Table2[[#This Row],[budget]]</f>
        <v>83500000</v>
      </c>
    </row>
    <row r="3320" spans="1:4" x14ac:dyDescent="0.45">
      <c r="A3320" t="s">
        <v>5543</v>
      </c>
      <c r="B3320">
        <v>2000000</v>
      </c>
      <c r="C3320">
        <v>952620</v>
      </c>
      <c r="D3320">
        <f>Table2[[#This Row],[gross]]-Table2[[#This Row],[budget]]</f>
        <v>-1047380</v>
      </c>
    </row>
    <row r="3321" spans="1:4" x14ac:dyDescent="0.45">
      <c r="A3321" t="s">
        <v>5545</v>
      </c>
      <c r="B3321">
        <v>2700000</v>
      </c>
      <c r="C3321">
        <v>9054736</v>
      </c>
      <c r="D3321">
        <f>Table2[[#This Row],[gross]]-Table2[[#This Row],[budget]]</f>
        <v>6354736</v>
      </c>
    </row>
    <row r="3322" spans="1:4" x14ac:dyDescent="0.45">
      <c r="A3322" t="s">
        <v>5547</v>
      </c>
      <c r="B3322">
        <v>2600000</v>
      </c>
      <c r="C3322">
        <v>119500000</v>
      </c>
      <c r="D3322">
        <f>Table2[[#This Row],[gross]]-Table2[[#This Row],[budget]]</f>
        <v>116900000</v>
      </c>
    </row>
    <row r="3323" spans="1:4" x14ac:dyDescent="0.45">
      <c r="A3323" t="s">
        <v>5548</v>
      </c>
      <c r="B3323">
        <v>1800000</v>
      </c>
      <c r="C3323">
        <v>32600000</v>
      </c>
      <c r="D3323">
        <f>Table2[[#This Row],[gross]]-Table2[[#This Row],[budget]]</f>
        <v>30800000</v>
      </c>
    </row>
    <row r="3324" spans="1:4" x14ac:dyDescent="0.45">
      <c r="A3324" t="s">
        <v>5550</v>
      </c>
      <c r="B3324">
        <v>2600000</v>
      </c>
      <c r="C3324">
        <v>3130592</v>
      </c>
      <c r="D3324">
        <f>Table2[[#This Row],[gross]]-Table2[[#This Row],[budget]]</f>
        <v>530592</v>
      </c>
    </row>
    <row r="3325" spans="1:4" x14ac:dyDescent="0.45">
      <c r="A3325" t="s">
        <v>5552</v>
      </c>
      <c r="B3325">
        <v>2800000</v>
      </c>
      <c r="C3325">
        <v>475000</v>
      </c>
      <c r="D3325">
        <f>Table2[[#This Row],[gross]]-Table2[[#This Row],[budget]]</f>
        <v>-2325000</v>
      </c>
    </row>
    <row r="3326" spans="1:4" x14ac:dyDescent="0.45">
      <c r="A3326" t="s">
        <v>5554</v>
      </c>
      <c r="B3326">
        <v>2600000</v>
      </c>
      <c r="C3326">
        <v>38108</v>
      </c>
      <c r="D3326">
        <f>Table2[[#This Row],[gross]]-Table2[[#This Row],[budget]]</f>
        <v>-2561892</v>
      </c>
    </row>
    <row r="3327" spans="1:4" x14ac:dyDescent="0.45">
      <c r="A3327" t="s">
        <v>5555</v>
      </c>
      <c r="B3327">
        <v>2500000</v>
      </c>
      <c r="C3327">
        <v>40041683</v>
      </c>
      <c r="D3327">
        <f>Table2[[#This Row],[gross]]-Table2[[#This Row],[budget]]</f>
        <v>37541683</v>
      </c>
    </row>
    <row r="3328" spans="1:4" x14ac:dyDescent="0.45">
      <c r="A3328" t="s">
        <v>5557</v>
      </c>
      <c r="B3328">
        <v>2500000</v>
      </c>
      <c r="C3328">
        <v>33349949</v>
      </c>
      <c r="D3328">
        <f>Table2[[#This Row],[gross]]-Table2[[#This Row],[budget]]</f>
        <v>30849949</v>
      </c>
    </row>
    <row r="3329" spans="1:4" x14ac:dyDescent="0.45">
      <c r="A3329" t="s">
        <v>5558</v>
      </c>
      <c r="B3329">
        <v>26000000</v>
      </c>
      <c r="C3329">
        <v>25809813</v>
      </c>
      <c r="D3329">
        <f>Table2[[#This Row],[gross]]-Table2[[#This Row],[budget]]</f>
        <v>-190187</v>
      </c>
    </row>
    <row r="3330" spans="1:4" x14ac:dyDescent="0.45">
      <c r="A3330" t="s">
        <v>5560</v>
      </c>
      <c r="B3330">
        <v>2500000</v>
      </c>
      <c r="C3330">
        <v>14400000</v>
      </c>
      <c r="D3330">
        <f>Table2[[#This Row],[gross]]-Table2[[#This Row],[budget]]</f>
        <v>11900000</v>
      </c>
    </row>
    <row r="3331" spans="1:4" x14ac:dyDescent="0.45">
      <c r="A3331" t="s">
        <v>5562</v>
      </c>
      <c r="B3331">
        <v>2500000</v>
      </c>
      <c r="C3331">
        <v>32230907</v>
      </c>
      <c r="D3331">
        <f>Table2[[#This Row],[gross]]-Table2[[#This Row],[budget]]</f>
        <v>29730907</v>
      </c>
    </row>
    <row r="3332" spans="1:4" x14ac:dyDescent="0.45">
      <c r="A3332" t="s">
        <v>5563</v>
      </c>
      <c r="B3332">
        <v>2500000</v>
      </c>
      <c r="C3332">
        <v>6401336</v>
      </c>
      <c r="D3332">
        <f>Table2[[#This Row],[gross]]-Table2[[#This Row],[budget]]</f>
        <v>3901336</v>
      </c>
    </row>
    <row r="3333" spans="1:4" x14ac:dyDescent="0.45">
      <c r="A3333" t="s">
        <v>5564</v>
      </c>
      <c r="B3333">
        <v>2500000</v>
      </c>
      <c r="C3333">
        <v>26781723</v>
      </c>
      <c r="D3333">
        <f>Table2[[#This Row],[gross]]-Table2[[#This Row],[budget]]</f>
        <v>24281723</v>
      </c>
    </row>
    <row r="3334" spans="1:4" x14ac:dyDescent="0.45">
      <c r="A3334" t="s">
        <v>5565</v>
      </c>
      <c r="B3334">
        <v>2500000</v>
      </c>
      <c r="C3334">
        <v>5400000</v>
      </c>
      <c r="D3334">
        <f>Table2[[#This Row],[gross]]-Table2[[#This Row],[budget]]</f>
        <v>2900000</v>
      </c>
    </row>
    <row r="3335" spans="1:4" x14ac:dyDescent="0.45">
      <c r="A3335" t="s">
        <v>5568</v>
      </c>
      <c r="B3335">
        <v>2500000</v>
      </c>
      <c r="C3335">
        <v>1282084</v>
      </c>
      <c r="D3335">
        <f>Table2[[#This Row],[gross]]-Table2[[#This Row],[budget]]</f>
        <v>-1217916</v>
      </c>
    </row>
    <row r="3336" spans="1:4" x14ac:dyDescent="0.45">
      <c r="A3336" t="s">
        <v>5570</v>
      </c>
      <c r="B3336">
        <v>2500000</v>
      </c>
      <c r="C3336">
        <v>3325638</v>
      </c>
      <c r="D3336">
        <f>Table2[[#This Row],[gross]]-Table2[[#This Row],[budget]]</f>
        <v>825638</v>
      </c>
    </row>
    <row r="3337" spans="1:4" x14ac:dyDescent="0.45">
      <c r="A3337" t="s">
        <v>5572</v>
      </c>
      <c r="B3337">
        <v>2000000</v>
      </c>
      <c r="C3337">
        <v>395592</v>
      </c>
      <c r="D3337">
        <f>Table2[[#This Row],[gross]]-Table2[[#This Row],[budget]]</f>
        <v>-1604408</v>
      </c>
    </row>
    <row r="3338" spans="1:4" x14ac:dyDescent="0.45">
      <c r="A3338" t="s">
        <v>5574</v>
      </c>
      <c r="B3338">
        <v>2500000</v>
      </c>
      <c r="C3338">
        <v>6851969</v>
      </c>
      <c r="D3338">
        <f>Table2[[#This Row],[gross]]-Table2[[#This Row],[budget]]</f>
        <v>4351969</v>
      </c>
    </row>
    <row r="3339" spans="1:4" x14ac:dyDescent="0.45">
      <c r="A3339" t="s">
        <v>5576</v>
      </c>
      <c r="B3339">
        <v>34000</v>
      </c>
      <c r="C3339">
        <v>333658</v>
      </c>
      <c r="D3339">
        <f>Table2[[#This Row],[gross]]-Table2[[#This Row],[budget]]</f>
        <v>299658</v>
      </c>
    </row>
    <row r="3340" spans="1:4" x14ac:dyDescent="0.45">
      <c r="A3340" t="s">
        <v>5578</v>
      </c>
      <c r="B3340">
        <v>2500000</v>
      </c>
      <c r="C3340">
        <v>12995673</v>
      </c>
      <c r="D3340">
        <f>Table2[[#This Row],[gross]]-Table2[[#This Row],[budget]]</f>
        <v>10495673</v>
      </c>
    </row>
    <row r="3341" spans="1:4" x14ac:dyDescent="0.45">
      <c r="A3341" t="s">
        <v>5580</v>
      </c>
      <c r="B3341">
        <v>2500000</v>
      </c>
      <c r="C3341">
        <v>173783</v>
      </c>
      <c r="D3341">
        <f>Table2[[#This Row],[gross]]-Table2[[#This Row],[budget]]</f>
        <v>-2326217</v>
      </c>
    </row>
    <row r="3342" spans="1:4" x14ac:dyDescent="0.45">
      <c r="A3342" t="s">
        <v>5582</v>
      </c>
      <c r="B3342">
        <v>2500000</v>
      </c>
      <c r="C3342">
        <v>118666</v>
      </c>
      <c r="D3342">
        <f>Table2[[#This Row],[gross]]-Table2[[#This Row],[budget]]</f>
        <v>-2381334</v>
      </c>
    </row>
    <row r="3343" spans="1:4" x14ac:dyDescent="0.45">
      <c r="A3343" t="s">
        <v>5584</v>
      </c>
      <c r="B3343">
        <v>2500000</v>
      </c>
      <c r="C3343">
        <v>71904</v>
      </c>
      <c r="D3343">
        <f>Table2[[#This Row],[gross]]-Table2[[#This Row],[budget]]</f>
        <v>-2428096</v>
      </c>
    </row>
    <row r="3344" spans="1:4" x14ac:dyDescent="0.45">
      <c r="A3344" t="s">
        <v>5586</v>
      </c>
      <c r="B3344">
        <v>2500000</v>
      </c>
      <c r="C3344">
        <v>99851</v>
      </c>
      <c r="D3344">
        <f>Table2[[#This Row],[gross]]-Table2[[#This Row],[budget]]</f>
        <v>-2400149</v>
      </c>
    </row>
    <row r="3345" spans="1:4" x14ac:dyDescent="0.45">
      <c r="A3345" t="s">
        <v>5588</v>
      </c>
      <c r="B3345">
        <v>14000000</v>
      </c>
      <c r="C3345">
        <v>115504</v>
      </c>
      <c r="D3345">
        <f>Table2[[#This Row],[gross]]-Table2[[#This Row],[budget]]</f>
        <v>-13884496</v>
      </c>
    </row>
    <row r="3346" spans="1:4" x14ac:dyDescent="0.45">
      <c r="A3346" t="s">
        <v>5589</v>
      </c>
      <c r="B3346">
        <v>8400000</v>
      </c>
      <c r="C3346">
        <v>5725</v>
      </c>
      <c r="D3346">
        <f>Table2[[#This Row],[gross]]-Table2[[#This Row],[budget]]</f>
        <v>-8394275</v>
      </c>
    </row>
    <row r="3347" spans="1:4" x14ac:dyDescent="0.45">
      <c r="A3347" t="s">
        <v>5591</v>
      </c>
      <c r="B3347">
        <v>2500000</v>
      </c>
      <c r="C3347">
        <v>75727</v>
      </c>
      <c r="D3347">
        <f>Table2[[#This Row],[gross]]-Table2[[#This Row],[budget]]</f>
        <v>-2424273</v>
      </c>
    </row>
    <row r="3348" spans="1:4" x14ac:dyDescent="0.45">
      <c r="A3348" t="s">
        <v>5592</v>
      </c>
      <c r="B3348">
        <v>2500000</v>
      </c>
      <c r="C3348">
        <v>322157</v>
      </c>
      <c r="D3348">
        <f>Table2[[#This Row],[gross]]-Table2[[#This Row],[budget]]</f>
        <v>-2177843</v>
      </c>
    </row>
    <row r="3349" spans="1:4" x14ac:dyDescent="0.45">
      <c r="A3349" t="s">
        <v>5593</v>
      </c>
      <c r="B3349">
        <v>2400000</v>
      </c>
      <c r="C3349">
        <v>5731103</v>
      </c>
      <c r="D3349">
        <f>Table2[[#This Row],[gross]]-Table2[[#This Row],[budget]]</f>
        <v>3331103</v>
      </c>
    </row>
    <row r="3350" spans="1:4" x14ac:dyDescent="0.45">
      <c r="A3350" t="s">
        <v>5595</v>
      </c>
      <c r="B3350">
        <v>2400000</v>
      </c>
      <c r="C3350">
        <v>978908</v>
      </c>
      <c r="D3350">
        <f>Table2[[#This Row],[gross]]-Table2[[#This Row],[budget]]</f>
        <v>-1421092</v>
      </c>
    </row>
    <row r="3351" spans="1:4" x14ac:dyDescent="0.45">
      <c r="A3351" t="s">
        <v>5596</v>
      </c>
      <c r="B3351">
        <v>1500000</v>
      </c>
      <c r="C3351">
        <v>327919</v>
      </c>
      <c r="D3351">
        <f>Table2[[#This Row],[gross]]-Table2[[#This Row],[budget]]</f>
        <v>-1172081</v>
      </c>
    </row>
    <row r="3352" spans="1:4" x14ac:dyDescent="0.45">
      <c r="A3352" t="s">
        <v>5597</v>
      </c>
      <c r="B3352">
        <v>2280000</v>
      </c>
      <c r="C3352">
        <v>76400000</v>
      </c>
      <c r="D3352">
        <f>Table2[[#This Row],[gross]]-Table2[[#This Row],[budget]]</f>
        <v>74120000</v>
      </c>
    </row>
    <row r="3353" spans="1:4" x14ac:dyDescent="0.45">
      <c r="A3353" t="s">
        <v>5598</v>
      </c>
      <c r="B3353">
        <v>4000000</v>
      </c>
      <c r="C3353">
        <v>36200000</v>
      </c>
      <c r="D3353">
        <f>Table2[[#This Row],[gross]]-Table2[[#This Row],[budget]]</f>
        <v>32200000</v>
      </c>
    </row>
    <row r="3354" spans="1:4" x14ac:dyDescent="0.45">
      <c r="A3354" t="s">
        <v>5600</v>
      </c>
      <c r="B3354">
        <v>2200000</v>
      </c>
      <c r="C3354">
        <v>21300000</v>
      </c>
      <c r="D3354">
        <f>Table2[[#This Row],[gross]]-Table2[[#This Row],[budget]]</f>
        <v>19100000</v>
      </c>
    </row>
    <row r="3355" spans="1:4" x14ac:dyDescent="0.45">
      <c r="A3355" t="s">
        <v>5601</v>
      </c>
      <c r="B3355">
        <v>2200000</v>
      </c>
      <c r="C3355">
        <v>379643</v>
      </c>
      <c r="D3355">
        <f>Table2[[#This Row],[gross]]-Table2[[#This Row],[budget]]</f>
        <v>-1820357</v>
      </c>
    </row>
    <row r="3356" spans="1:4" x14ac:dyDescent="0.45">
      <c r="A3356" t="s">
        <v>5603</v>
      </c>
      <c r="B3356">
        <v>2300000</v>
      </c>
      <c r="C3356">
        <v>12985267</v>
      </c>
      <c r="D3356">
        <f>Table2[[#This Row],[gross]]-Table2[[#This Row],[budget]]</f>
        <v>10685267</v>
      </c>
    </row>
    <row r="3357" spans="1:4" x14ac:dyDescent="0.45">
      <c r="A3357" t="s">
        <v>5605</v>
      </c>
      <c r="B3357">
        <v>2100000</v>
      </c>
      <c r="C3357">
        <v>23650000</v>
      </c>
      <c r="D3357">
        <f>Table2[[#This Row],[gross]]-Table2[[#This Row],[budget]]</f>
        <v>21550000</v>
      </c>
    </row>
    <row r="3358" spans="1:4" x14ac:dyDescent="0.45">
      <c r="A3358" t="s">
        <v>5608</v>
      </c>
      <c r="B3358">
        <v>15500000</v>
      </c>
      <c r="C3358">
        <v>313436</v>
      </c>
      <c r="D3358">
        <f>Table2[[#This Row],[gross]]-Table2[[#This Row],[budget]]</f>
        <v>-15186564</v>
      </c>
    </row>
    <row r="3359" spans="1:4" x14ac:dyDescent="0.45">
      <c r="A3359" t="s">
        <v>5610</v>
      </c>
      <c r="B3359">
        <v>2100000</v>
      </c>
      <c r="C3359">
        <v>3330</v>
      </c>
      <c r="D3359">
        <f>Table2[[#This Row],[gross]]-Table2[[#This Row],[budget]]</f>
        <v>-2096670</v>
      </c>
    </row>
    <row r="3360" spans="1:4" x14ac:dyDescent="0.45">
      <c r="A3360" t="s">
        <v>5611</v>
      </c>
      <c r="B3360">
        <v>2000000</v>
      </c>
      <c r="C3360">
        <v>24800000</v>
      </c>
      <c r="D3360">
        <f>Table2[[#This Row],[gross]]-Table2[[#This Row],[budget]]</f>
        <v>22800000</v>
      </c>
    </row>
    <row r="3361" spans="1:4" x14ac:dyDescent="0.45">
      <c r="A3361" t="s">
        <v>5614</v>
      </c>
      <c r="B3361">
        <v>2300000</v>
      </c>
      <c r="C3361">
        <v>792966</v>
      </c>
      <c r="D3361">
        <f>Table2[[#This Row],[gross]]-Table2[[#This Row],[budget]]</f>
        <v>-1507034</v>
      </c>
    </row>
    <row r="3362" spans="1:4" x14ac:dyDescent="0.45">
      <c r="A3362" t="s">
        <v>5616</v>
      </c>
      <c r="B3362">
        <v>2000000</v>
      </c>
      <c r="C3362">
        <v>14673301</v>
      </c>
      <c r="D3362">
        <f>Table2[[#This Row],[gross]]-Table2[[#This Row],[budget]]</f>
        <v>12673301</v>
      </c>
    </row>
    <row r="3363" spans="1:4" x14ac:dyDescent="0.45">
      <c r="A3363" t="s">
        <v>5617</v>
      </c>
      <c r="B3363">
        <v>2000000</v>
      </c>
      <c r="C3363">
        <v>9003011</v>
      </c>
      <c r="D3363">
        <f>Table2[[#This Row],[gross]]-Table2[[#This Row],[budget]]</f>
        <v>7003011</v>
      </c>
    </row>
    <row r="3364" spans="1:4" x14ac:dyDescent="0.45">
      <c r="A3364" t="s">
        <v>5619</v>
      </c>
      <c r="B3364">
        <v>2000000</v>
      </c>
      <c r="C3364">
        <v>11546543</v>
      </c>
      <c r="D3364">
        <f>Table2[[#This Row],[gross]]-Table2[[#This Row],[budget]]</f>
        <v>9546543</v>
      </c>
    </row>
    <row r="3365" spans="1:4" x14ac:dyDescent="0.45">
      <c r="A3365" t="s">
        <v>5620</v>
      </c>
      <c r="B3365">
        <v>2000000</v>
      </c>
      <c r="C3365">
        <v>11533945</v>
      </c>
      <c r="D3365">
        <f>Table2[[#This Row],[gross]]-Table2[[#This Row],[budget]]</f>
        <v>9533945</v>
      </c>
    </row>
    <row r="3366" spans="1:4" x14ac:dyDescent="0.45">
      <c r="A3366" t="s">
        <v>5622</v>
      </c>
      <c r="B3366">
        <v>2000000</v>
      </c>
      <c r="C3366">
        <v>12555230</v>
      </c>
      <c r="D3366">
        <f>Table2[[#This Row],[gross]]-Table2[[#This Row],[budget]]</f>
        <v>10555230</v>
      </c>
    </row>
    <row r="3367" spans="1:4" x14ac:dyDescent="0.45">
      <c r="A3367" t="s">
        <v>5623</v>
      </c>
      <c r="B3367">
        <v>2000000</v>
      </c>
      <c r="C3367">
        <v>11284657</v>
      </c>
      <c r="D3367">
        <f>Table2[[#This Row],[gross]]-Table2[[#This Row],[budget]]</f>
        <v>9284657</v>
      </c>
    </row>
    <row r="3368" spans="1:4" x14ac:dyDescent="0.45">
      <c r="A3368" t="s">
        <v>5624</v>
      </c>
      <c r="B3368">
        <v>2000000</v>
      </c>
      <c r="C3368">
        <v>34522221</v>
      </c>
      <c r="D3368">
        <f>Table2[[#This Row],[gross]]-Table2[[#This Row],[budget]]</f>
        <v>32522221</v>
      </c>
    </row>
    <row r="3369" spans="1:4" x14ac:dyDescent="0.45">
      <c r="A3369" t="s">
        <v>5627</v>
      </c>
      <c r="B3369">
        <v>9500000</v>
      </c>
      <c r="C3369">
        <v>7002255</v>
      </c>
      <c r="D3369">
        <f>Table2[[#This Row],[gross]]-Table2[[#This Row],[budget]]</f>
        <v>-2497745</v>
      </c>
    </row>
    <row r="3370" spans="1:4" x14ac:dyDescent="0.45">
      <c r="A3370" t="s">
        <v>5629</v>
      </c>
      <c r="B3370">
        <v>2000000</v>
      </c>
      <c r="C3370">
        <v>6719300</v>
      </c>
      <c r="D3370">
        <f>Table2[[#This Row],[gross]]-Table2[[#This Row],[budget]]</f>
        <v>4719300</v>
      </c>
    </row>
    <row r="3371" spans="1:4" x14ac:dyDescent="0.45">
      <c r="A3371" t="s">
        <v>5630</v>
      </c>
      <c r="B3371">
        <v>2700000</v>
      </c>
      <c r="C3371">
        <v>5792822</v>
      </c>
      <c r="D3371">
        <f>Table2[[#This Row],[gross]]-Table2[[#This Row],[budget]]</f>
        <v>3092822</v>
      </c>
    </row>
    <row r="3372" spans="1:4" x14ac:dyDescent="0.45">
      <c r="A3372" t="s">
        <v>5631</v>
      </c>
      <c r="B3372">
        <v>2000000</v>
      </c>
      <c r="C3372">
        <v>5383834</v>
      </c>
      <c r="D3372">
        <f>Table2[[#This Row],[gross]]-Table2[[#This Row],[budget]]</f>
        <v>3383834</v>
      </c>
    </row>
    <row r="3373" spans="1:4" x14ac:dyDescent="0.45">
      <c r="A3373" t="s">
        <v>5632</v>
      </c>
      <c r="B3373">
        <v>1500000</v>
      </c>
      <c r="C3373">
        <v>4599680</v>
      </c>
      <c r="D3373">
        <f>Table2[[#This Row],[gross]]-Table2[[#This Row],[budget]]</f>
        <v>3099680</v>
      </c>
    </row>
    <row r="3374" spans="1:4" x14ac:dyDescent="0.45">
      <c r="A3374" t="s">
        <v>5635</v>
      </c>
      <c r="B3374">
        <v>2000000</v>
      </c>
      <c r="C3374">
        <v>6531491</v>
      </c>
      <c r="D3374">
        <f>Table2[[#This Row],[gross]]-Table2[[#This Row],[budget]]</f>
        <v>4531491</v>
      </c>
    </row>
    <row r="3375" spans="1:4" x14ac:dyDescent="0.45">
      <c r="A3375" t="s">
        <v>5637</v>
      </c>
      <c r="B3375">
        <v>2000000</v>
      </c>
      <c r="C3375">
        <v>3885134</v>
      </c>
      <c r="D3375">
        <f>Table2[[#This Row],[gross]]-Table2[[#This Row],[budget]]</f>
        <v>1885134</v>
      </c>
    </row>
    <row r="3376" spans="1:4" x14ac:dyDescent="0.45">
      <c r="A3376" t="s">
        <v>5640</v>
      </c>
      <c r="B3376">
        <v>2000000</v>
      </c>
      <c r="C3376">
        <v>3590010</v>
      </c>
      <c r="D3376">
        <f>Table2[[#This Row],[gross]]-Table2[[#This Row],[budget]]</f>
        <v>1590010</v>
      </c>
    </row>
    <row r="3377" spans="1:4" x14ac:dyDescent="0.45">
      <c r="A3377" t="s">
        <v>5641</v>
      </c>
      <c r="B3377">
        <v>2000000</v>
      </c>
      <c r="C3377">
        <v>3335839</v>
      </c>
      <c r="D3377">
        <f>Table2[[#This Row],[gross]]-Table2[[#This Row],[budget]]</f>
        <v>1335839</v>
      </c>
    </row>
    <row r="3378" spans="1:4" x14ac:dyDescent="0.45">
      <c r="A3378" t="s">
        <v>5642</v>
      </c>
      <c r="B3378">
        <v>2000000</v>
      </c>
      <c r="C3378">
        <v>2557668</v>
      </c>
      <c r="D3378">
        <f>Table2[[#This Row],[gross]]-Table2[[#This Row],[budget]]</f>
        <v>557668</v>
      </c>
    </row>
    <row r="3379" spans="1:4" x14ac:dyDescent="0.45">
      <c r="A3379" t="s">
        <v>5643</v>
      </c>
      <c r="B3379">
        <v>2000000</v>
      </c>
      <c r="C3379">
        <v>2506446</v>
      </c>
      <c r="D3379">
        <f>Table2[[#This Row],[gross]]-Table2[[#This Row],[budget]]</f>
        <v>506446</v>
      </c>
    </row>
    <row r="3380" spans="1:4" x14ac:dyDescent="0.45">
      <c r="A3380" t="s">
        <v>5645</v>
      </c>
      <c r="B3380">
        <v>2000000</v>
      </c>
      <c r="C3380">
        <v>7369373</v>
      </c>
      <c r="D3380">
        <f>Table2[[#This Row],[gross]]-Table2[[#This Row],[budget]]</f>
        <v>5369373</v>
      </c>
    </row>
    <row r="3381" spans="1:4" x14ac:dyDescent="0.45">
      <c r="A3381" t="s">
        <v>5646</v>
      </c>
      <c r="B3381">
        <v>2000000</v>
      </c>
      <c r="C3381">
        <v>1984378</v>
      </c>
      <c r="D3381">
        <f>Table2[[#This Row],[gross]]-Table2[[#This Row],[budget]]</f>
        <v>-15622</v>
      </c>
    </row>
    <row r="3382" spans="1:4" x14ac:dyDescent="0.45">
      <c r="A3382" t="s">
        <v>5649</v>
      </c>
      <c r="B3382">
        <v>1500000</v>
      </c>
      <c r="C3382">
        <v>2283276</v>
      </c>
      <c r="D3382">
        <f>Table2[[#This Row],[gross]]-Table2[[#This Row],[budget]]</f>
        <v>783276</v>
      </c>
    </row>
    <row r="3383" spans="1:4" x14ac:dyDescent="0.45">
      <c r="A3383" t="s">
        <v>5651</v>
      </c>
      <c r="B3383">
        <v>2000000</v>
      </c>
      <c r="C3383">
        <v>1430185</v>
      </c>
      <c r="D3383">
        <f>Table2[[#This Row],[gross]]-Table2[[#This Row],[budget]]</f>
        <v>-569815</v>
      </c>
    </row>
    <row r="3384" spans="1:4" x14ac:dyDescent="0.45">
      <c r="A3384" t="s">
        <v>5653</v>
      </c>
      <c r="B3384">
        <v>2000000</v>
      </c>
      <c r="C3384">
        <v>1477002</v>
      </c>
      <c r="D3384">
        <f>Table2[[#This Row],[gross]]-Table2[[#This Row],[budget]]</f>
        <v>-522998</v>
      </c>
    </row>
    <row r="3385" spans="1:4" x14ac:dyDescent="0.45">
      <c r="A3385" t="s">
        <v>5656</v>
      </c>
      <c r="B3385">
        <v>2000000</v>
      </c>
      <c r="C3385">
        <v>1134049</v>
      </c>
      <c r="D3385">
        <f>Table2[[#This Row],[gross]]-Table2[[#This Row],[budget]]</f>
        <v>-865951</v>
      </c>
    </row>
    <row r="3386" spans="1:4" x14ac:dyDescent="0.45">
      <c r="A3386" t="s">
        <v>5659</v>
      </c>
      <c r="B3386">
        <v>2000000</v>
      </c>
      <c r="C3386">
        <v>653621</v>
      </c>
      <c r="D3386">
        <f>Table2[[#This Row],[gross]]-Table2[[#This Row],[budget]]</f>
        <v>-1346379</v>
      </c>
    </row>
    <row r="3387" spans="1:4" x14ac:dyDescent="0.45">
      <c r="A3387" t="s">
        <v>5661</v>
      </c>
      <c r="B3387">
        <v>3400000</v>
      </c>
      <c r="C3387">
        <v>535249</v>
      </c>
      <c r="D3387">
        <f>Table2[[#This Row],[gross]]-Table2[[#This Row],[budget]]</f>
        <v>-2864751</v>
      </c>
    </row>
    <row r="3388" spans="1:4" x14ac:dyDescent="0.45">
      <c r="A3388" t="s">
        <v>5663</v>
      </c>
      <c r="B3388">
        <v>6000000</v>
      </c>
      <c r="C3388">
        <v>371081</v>
      </c>
      <c r="D3388">
        <f>Table2[[#This Row],[gross]]-Table2[[#This Row],[budget]]</f>
        <v>-5628919</v>
      </c>
    </row>
    <row r="3389" spans="1:4" x14ac:dyDescent="0.45">
      <c r="A3389" t="s">
        <v>5666</v>
      </c>
      <c r="B3389">
        <v>2000000</v>
      </c>
      <c r="C3389">
        <v>124494</v>
      </c>
      <c r="D3389">
        <f>Table2[[#This Row],[gross]]-Table2[[#This Row],[budget]]</f>
        <v>-1875506</v>
      </c>
    </row>
    <row r="3390" spans="1:4" x14ac:dyDescent="0.45">
      <c r="A3390" t="s">
        <v>5668</v>
      </c>
      <c r="B3390">
        <v>3800000</v>
      </c>
      <c r="C3390">
        <v>100669</v>
      </c>
      <c r="D3390">
        <f>Table2[[#This Row],[gross]]-Table2[[#This Row],[budget]]</f>
        <v>-3699331</v>
      </c>
    </row>
    <row r="3391" spans="1:4" x14ac:dyDescent="0.45">
      <c r="A3391" t="s">
        <v>5669</v>
      </c>
      <c r="B3391">
        <v>13500000</v>
      </c>
      <c r="C3391">
        <v>186354</v>
      </c>
      <c r="D3391">
        <f>Table2[[#This Row],[gross]]-Table2[[#This Row],[budget]]</f>
        <v>-13313646</v>
      </c>
    </row>
    <row r="3392" spans="1:4" x14ac:dyDescent="0.45">
      <c r="A3392" t="s">
        <v>5671</v>
      </c>
      <c r="B3392">
        <v>1500000</v>
      </c>
      <c r="C3392">
        <v>17580</v>
      </c>
      <c r="D3392">
        <f>Table2[[#This Row],[gross]]-Table2[[#This Row],[budget]]</f>
        <v>-1482420</v>
      </c>
    </row>
    <row r="3393" spans="1:4" x14ac:dyDescent="0.45">
      <c r="A3393" t="s">
        <v>5673</v>
      </c>
      <c r="B3393">
        <v>14000</v>
      </c>
      <c r="C3393">
        <v>12667</v>
      </c>
      <c r="D3393">
        <f>Table2[[#This Row],[gross]]-Table2[[#This Row],[budget]]</f>
        <v>-1333</v>
      </c>
    </row>
    <row r="3394" spans="1:4" x14ac:dyDescent="0.45">
      <c r="A3394" t="s">
        <v>5675</v>
      </c>
      <c r="B3394">
        <v>2000000</v>
      </c>
      <c r="C3394">
        <v>198407</v>
      </c>
      <c r="D3394">
        <f>Table2[[#This Row],[gross]]-Table2[[#This Row],[budget]]</f>
        <v>-1801593</v>
      </c>
    </row>
    <row r="3395" spans="1:4" x14ac:dyDescent="0.45">
      <c r="A3395" t="s">
        <v>5677</v>
      </c>
      <c r="B3395">
        <v>2000000</v>
      </c>
      <c r="C3395">
        <v>4958</v>
      </c>
      <c r="D3395">
        <f>Table2[[#This Row],[gross]]-Table2[[#This Row],[budget]]</f>
        <v>-1995042</v>
      </c>
    </row>
    <row r="3396" spans="1:4" x14ac:dyDescent="0.45">
      <c r="A3396" t="s">
        <v>5680</v>
      </c>
      <c r="B3396">
        <v>2300000</v>
      </c>
      <c r="C3396">
        <v>7927</v>
      </c>
      <c r="D3396">
        <f>Table2[[#This Row],[gross]]-Table2[[#This Row],[budget]]</f>
        <v>-2292073</v>
      </c>
    </row>
    <row r="3397" spans="1:4" x14ac:dyDescent="0.45">
      <c r="A3397" t="s">
        <v>5683</v>
      </c>
      <c r="B3397">
        <v>2000000</v>
      </c>
      <c r="C3397">
        <v>2436</v>
      </c>
      <c r="D3397">
        <f>Table2[[#This Row],[gross]]-Table2[[#This Row],[budget]]</f>
        <v>-1997564</v>
      </c>
    </row>
    <row r="3398" spans="1:4" x14ac:dyDescent="0.45">
      <c r="A3398" t="s">
        <v>5685</v>
      </c>
      <c r="B3398">
        <v>1900000</v>
      </c>
      <c r="C3398">
        <v>4600000</v>
      </c>
      <c r="D3398">
        <f>Table2[[#This Row],[gross]]-Table2[[#This Row],[budget]]</f>
        <v>2700000</v>
      </c>
    </row>
    <row r="3399" spans="1:4" x14ac:dyDescent="0.45">
      <c r="A3399" t="s">
        <v>5686</v>
      </c>
      <c r="B3399">
        <v>1900000</v>
      </c>
      <c r="C3399">
        <v>1420578</v>
      </c>
      <c r="D3399">
        <f>Table2[[#This Row],[gross]]-Table2[[#This Row],[budget]]</f>
        <v>-479422</v>
      </c>
    </row>
    <row r="3400" spans="1:4" x14ac:dyDescent="0.45">
      <c r="A3400" t="s">
        <v>5687</v>
      </c>
      <c r="B3400">
        <v>3000000</v>
      </c>
      <c r="C3400">
        <v>1028658</v>
      </c>
      <c r="D3400">
        <f>Table2[[#This Row],[gross]]-Table2[[#This Row],[budget]]</f>
        <v>-1971342</v>
      </c>
    </row>
    <row r="3401" spans="1:4" x14ac:dyDescent="0.45">
      <c r="A3401" t="s">
        <v>5689</v>
      </c>
      <c r="B3401">
        <v>1400000</v>
      </c>
      <c r="C3401">
        <v>18435</v>
      </c>
      <c r="D3401">
        <f>Table2[[#This Row],[gross]]-Table2[[#This Row],[budget]]</f>
        <v>-1381565</v>
      </c>
    </row>
    <row r="3402" spans="1:4" x14ac:dyDescent="0.45">
      <c r="A3402" t="s">
        <v>5691</v>
      </c>
      <c r="B3402">
        <v>1000000</v>
      </c>
      <c r="C3402">
        <v>2957978</v>
      </c>
      <c r="D3402">
        <f>Table2[[#This Row],[gross]]-Table2[[#This Row],[budget]]</f>
        <v>1957978</v>
      </c>
    </row>
    <row r="3403" spans="1:4" x14ac:dyDescent="0.45">
      <c r="A3403" t="s">
        <v>5693</v>
      </c>
      <c r="B3403">
        <v>1900000</v>
      </c>
      <c r="C3403">
        <v>444044</v>
      </c>
      <c r="D3403">
        <f>Table2[[#This Row],[gross]]-Table2[[#This Row],[budget]]</f>
        <v>-1455956</v>
      </c>
    </row>
    <row r="3404" spans="1:4" x14ac:dyDescent="0.45">
      <c r="A3404" t="s">
        <v>5695</v>
      </c>
      <c r="B3404">
        <v>1800000</v>
      </c>
      <c r="C3404">
        <v>40990055</v>
      </c>
      <c r="D3404">
        <f>Table2[[#This Row],[gross]]-Table2[[#This Row],[budget]]</f>
        <v>39190055</v>
      </c>
    </row>
    <row r="3405" spans="1:4" x14ac:dyDescent="0.45">
      <c r="A3405" t="s">
        <v>5697</v>
      </c>
      <c r="B3405">
        <v>1800000</v>
      </c>
      <c r="C3405">
        <v>5709616</v>
      </c>
      <c r="D3405">
        <f>Table2[[#This Row],[gross]]-Table2[[#This Row],[budget]]</f>
        <v>3909616</v>
      </c>
    </row>
    <row r="3406" spans="1:4" x14ac:dyDescent="0.45">
      <c r="A3406" t="s">
        <v>5699</v>
      </c>
      <c r="B3406">
        <v>1800000</v>
      </c>
      <c r="C3406">
        <v>12784397</v>
      </c>
      <c r="D3406">
        <f>Table2[[#This Row],[gross]]-Table2[[#This Row],[budget]]</f>
        <v>10984397</v>
      </c>
    </row>
    <row r="3407" spans="1:4" x14ac:dyDescent="0.45">
      <c r="A3407" t="s">
        <v>5701</v>
      </c>
      <c r="B3407">
        <v>1800000</v>
      </c>
      <c r="C3407">
        <v>3050934</v>
      </c>
      <c r="D3407">
        <f>Table2[[#This Row],[gross]]-Table2[[#This Row],[budget]]</f>
        <v>1250934</v>
      </c>
    </row>
    <row r="3408" spans="1:4" x14ac:dyDescent="0.45">
      <c r="A3408" t="s">
        <v>5702</v>
      </c>
      <c r="B3408">
        <v>1500000</v>
      </c>
      <c r="C3408">
        <v>638476</v>
      </c>
      <c r="D3408">
        <f>Table2[[#This Row],[gross]]-Table2[[#This Row],[budget]]</f>
        <v>-861524</v>
      </c>
    </row>
    <row r="3409" spans="1:4" x14ac:dyDescent="0.45">
      <c r="A3409" t="s">
        <v>5704</v>
      </c>
      <c r="B3409">
        <v>1800000</v>
      </c>
      <c r="C3409">
        <v>505295</v>
      </c>
      <c r="D3409">
        <f>Table2[[#This Row],[gross]]-Table2[[#This Row],[budget]]</f>
        <v>-1294705</v>
      </c>
    </row>
    <row r="3410" spans="1:4" x14ac:dyDescent="0.45">
      <c r="A3410" t="s">
        <v>5706</v>
      </c>
      <c r="B3410">
        <v>3500000</v>
      </c>
      <c r="C3410">
        <v>7267324</v>
      </c>
      <c r="D3410">
        <f>Table2[[#This Row],[gross]]-Table2[[#This Row],[budget]]</f>
        <v>3767324</v>
      </c>
    </row>
    <row r="3411" spans="1:4" x14ac:dyDescent="0.45">
      <c r="A3411" t="s">
        <v>5708</v>
      </c>
      <c r="B3411">
        <v>500000</v>
      </c>
      <c r="C3411">
        <v>145540</v>
      </c>
      <c r="D3411">
        <f>Table2[[#This Row],[gross]]-Table2[[#This Row],[budget]]</f>
        <v>-354460</v>
      </c>
    </row>
    <row r="3412" spans="1:4" x14ac:dyDescent="0.45">
      <c r="A3412" t="s">
        <v>5709</v>
      </c>
      <c r="B3412">
        <v>1700000</v>
      </c>
      <c r="C3412">
        <v>35918429</v>
      </c>
      <c r="D3412">
        <f>Table2[[#This Row],[gross]]-Table2[[#This Row],[budget]]</f>
        <v>34218429</v>
      </c>
    </row>
    <row r="3413" spans="1:4" x14ac:dyDescent="0.45">
      <c r="A3413" t="s">
        <v>5711</v>
      </c>
      <c r="B3413">
        <v>2000000</v>
      </c>
      <c r="C3413">
        <v>92401</v>
      </c>
      <c r="D3413">
        <f>Table2[[#This Row],[gross]]-Table2[[#This Row],[budget]]</f>
        <v>-1907599</v>
      </c>
    </row>
    <row r="3414" spans="1:4" x14ac:dyDescent="0.45">
      <c r="A3414" t="s">
        <v>5713</v>
      </c>
      <c r="B3414">
        <v>1700000</v>
      </c>
      <c r="C3414">
        <v>1943649</v>
      </c>
      <c r="D3414">
        <f>Table2[[#This Row],[gross]]-Table2[[#This Row],[budget]]</f>
        <v>243649</v>
      </c>
    </row>
    <row r="3415" spans="1:4" x14ac:dyDescent="0.45">
      <c r="A3415" t="s">
        <v>5714</v>
      </c>
      <c r="B3415">
        <v>1700000</v>
      </c>
      <c r="C3415">
        <v>992238</v>
      </c>
      <c r="D3415">
        <f>Table2[[#This Row],[gross]]-Table2[[#This Row],[budget]]</f>
        <v>-707762</v>
      </c>
    </row>
    <row r="3416" spans="1:4" x14ac:dyDescent="0.45">
      <c r="A3416" t="s">
        <v>5716</v>
      </c>
      <c r="B3416">
        <v>1000000</v>
      </c>
      <c r="C3416">
        <v>4231500</v>
      </c>
      <c r="D3416">
        <f>Table2[[#This Row],[gross]]-Table2[[#This Row],[budget]]</f>
        <v>3231500</v>
      </c>
    </row>
    <row r="3417" spans="1:4" x14ac:dyDescent="0.45">
      <c r="A3417" t="s">
        <v>5718</v>
      </c>
      <c r="B3417">
        <v>1000000</v>
      </c>
      <c r="C3417">
        <v>396035</v>
      </c>
      <c r="D3417">
        <f>Table2[[#This Row],[gross]]-Table2[[#This Row],[budget]]</f>
        <v>-603965</v>
      </c>
    </row>
    <row r="3418" spans="1:4" x14ac:dyDescent="0.45">
      <c r="A3418" t="s">
        <v>5720</v>
      </c>
      <c r="B3418">
        <v>2000000</v>
      </c>
      <c r="C3418">
        <v>6026908</v>
      </c>
      <c r="D3418">
        <f>Table2[[#This Row],[gross]]-Table2[[#This Row],[budget]]</f>
        <v>4026908</v>
      </c>
    </row>
    <row r="3419" spans="1:4" x14ac:dyDescent="0.45">
      <c r="A3419" t="s">
        <v>5722</v>
      </c>
      <c r="B3419">
        <v>1300000</v>
      </c>
      <c r="C3419">
        <v>1060591</v>
      </c>
      <c r="D3419">
        <f>Table2[[#This Row],[gross]]-Table2[[#This Row],[budget]]</f>
        <v>-239409</v>
      </c>
    </row>
    <row r="3420" spans="1:4" x14ac:dyDescent="0.45">
      <c r="A3420" t="s">
        <v>5724</v>
      </c>
      <c r="B3420">
        <v>1500000</v>
      </c>
      <c r="C3420">
        <v>155972</v>
      </c>
      <c r="D3420">
        <f>Table2[[#This Row],[gross]]-Table2[[#This Row],[budget]]</f>
        <v>-1344028</v>
      </c>
    </row>
    <row r="3421" spans="1:4" x14ac:dyDescent="0.45">
      <c r="A3421" t="s">
        <v>5726</v>
      </c>
      <c r="B3421">
        <v>1600000</v>
      </c>
      <c r="C3421">
        <v>26893</v>
      </c>
      <c r="D3421">
        <f>Table2[[#This Row],[gross]]-Table2[[#This Row],[budget]]</f>
        <v>-1573107</v>
      </c>
    </row>
    <row r="3422" spans="1:4" x14ac:dyDescent="0.45">
      <c r="A3422" t="s">
        <v>5727</v>
      </c>
      <c r="B3422">
        <v>1650000</v>
      </c>
      <c r="C3422">
        <v>2580</v>
      </c>
      <c r="D3422">
        <f>Table2[[#This Row],[gross]]-Table2[[#This Row],[budget]]</f>
        <v>-1647420</v>
      </c>
    </row>
    <row r="3423" spans="1:4" x14ac:dyDescent="0.45">
      <c r="A3423" t="s">
        <v>5729</v>
      </c>
      <c r="B3423">
        <v>2000000</v>
      </c>
      <c r="C3423">
        <v>19067631</v>
      </c>
      <c r="D3423">
        <f>Table2[[#This Row],[gross]]-Table2[[#This Row],[budget]]</f>
        <v>17067631</v>
      </c>
    </row>
    <row r="3424" spans="1:4" x14ac:dyDescent="0.45">
      <c r="A3424" t="s">
        <v>5731</v>
      </c>
      <c r="B3424">
        <v>1100000</v>
      </c>
      <c r="C3424">
        <v>11806119</v>
      </c>
      <c r="D3424">
        <f>Table2[[#This Row],[gross]]-Table2[[#This Row],[budget]]</f>
        <v>10706119</v>
      </c>
    </row>
    <row r="3425" spans="1:4" x14ac:dyDescent="0.45">
      <c r="A3425" t="s">
        <v>5732</v>
      </c>
      <c r="B3425">
        <v>1500000</v>
      </c>
      <c r="C3425">
        <v>7417210</v>
      </c>
      <c r="D3425">
        <f>Table2[[#This Row],[gross]]-Table2[[#This Row],[budget]]</f>
        <v>5917210</v>
      </c>
    </row>
    <row r="3426" spans="1:4" x14ac:dyDescent="0.45">
      <c r="A3426" t="s">
        <v>5733</v>
      </c>
      <c r="B3426">
        <v>1500000</v>
      </c>
      <c r="C3426">
        <v>7362100</v>
      </c>
      <c r="D3426">
        <f>Table2[[#This Row],[gross]]-Table2[[#This Row],[budget]]</f>
        <v>5862100</v>
      </c>
    </row>
    <row r="3427" spans="1:4" x14ac:dyDescent="0.45">
      <c r="A3427" t="s">
        <v>5734</v>
      </c>
      <c r="B3427">
        <v>1000000</v>
      </c>
      <c r="C3427">
        <v>7022940</v>
      </c>
      <c r="D3427">
        <f>Table2[[#This Row],[gross]]-Table2[[#This Row],[budget]]</f>
        <v>6022940</v>
      </c>
    </row>
    <row r="3428" spans="1:4" x14ac:dyDescent="0.45">
      <c r="A3428" t="s">
        <v>5735</v>
      </c>
      <c r="B3428">
        <v>2000000</v>
      </c>
      <c r="C3428">
        <v>5132222</v>
      </c>
      <c r="D3428">
        <f>Table2[[#This Row],[gross]]-Table2[[#This Row],[budget]]</f>
        <v>3132222</v>
      </c>
    </row>
    <row r="3429" spans="1:4" x14ac:dyDescent="0.45">
      <c r="A3429" t="s">
        <v>5736</v>
      </c>
      <c r="B3429">
        <v>1500000</v>
      </c>
      <c r="C3429">
        <v>2365931</v>
      </c>
      <c r="D3429">
        <f>Table2[[#This Row],[gross]]-Table2[[#This Row],[budget]]</f>
        <v>865931</v>
      </c>
    </row>
    <row r="3430" spans="1:4" x14ac:dyDescent="0.45">
      <c r="A3430" t="s">
        <v>5737</v>
      </c>
      <c r="B3430">
        <v>1500000</v>
      </c>
      <c r="C3430">
        <v>53991137</v>
      </c>
      <c r="D3430">
        <f>Table2[[#This Row],[gross]]-Table2[[#This Row],[budget]]</f>
        <v>52491137</v>
      </c>
    </row>
    <row r="3431" spans="1:4" x14ac:dyDescent="0.45">
      <c r="A3431" t="s">
        <v>5739</v>
      </c>
      <c r="B3431">
        <v>1500000</v>
      </c>
      <c r="C3431">
        <v>1221261</v>
      </c>
      <c r="D3431">
        <f>Table2[[#This Row],[gross]]-Table2[[#This Row],[budget]]</f>
        <v>-278739</v>
      </c>
    </row>
    <row r="3432" spans="1:4" x14ac:dyDescent="0.45">
      <c r="A3432" t="s">
        <v>5741</v>
      </c>
      <c r="B3432">
        <v>1500000</v>
      </c>
      <c r="C3432">
        <v>712294</v>
      </c>
      <c r="D3432">
        <f>Table2[[#This Row],[gross]]-Table2[[#This Row],[budget]]</f>
        <v>-787706</v>
      </c>
    </row>
    <row r="3433" spans="1:4" x14ac:dyDescent="0.45">
      <c r="A3433" t="s">
        <v>5743</v>
      </c>
      <c r="B3433">
        <v>1500000</v>
      </c>
      <c r="C3433">
        <v>3447339</v>
      </c>
      <c r="D3433">
        <f>Table2[[#This Row],[gross]]-Table2[[#This Row],[budget]]</f>
        <v>1947339</v>
      </c>
    </row>
    <row r="3434" spans="1:4" x14ac:dyDescent="0.45">
      <c r="A3434" t="s">
        <v>5744</v>
      </c>
      <c r="B3434">
        <v>1500000</v>
      </c>
      <c r="C3434">
        <v>418953</v>
      </c>
      <c r="D3434">
        <f>Table2[[#This Row],[gross]]-Table2[[#This Row],[budget]]</f>
        <v>-1081047</v>
      </c>
    </row>
    <row r="3435" spans="1:4" x14ac:dyDescent="0.45">
      <c r="A3435" t="s">
        <v>5746</v>
      </c>
      <c r="B3435">
        <v>1500000</v>
      </c>
      <c r="C3435">
        <v>406035</v>
      </c>
      <c r="D3435">
        <f>Table2[[#This Row],[gross]]-Table2[[#This Row],[budget]]</f>
        <v>-1093965</v>
      </c>
    </row>
    <row r="3436" spans="1:4" x14ac:dyDescent="0.45">
      <c r="A3436" t="s">
        <v>5747</v>
      </c>
      <c r="B3436">
        <v>1500000</v>
      </c>
      <c r="C3436">
        <v>373967</v>
      </c>
      <c r="D3436">
        <f>Table2[[#This Row],[gross]]-Table2[[#This Row],[budget]]</f>
        <v>-1126033</v>
      </c>
    </row>
    <row r="3437" spans="1:4" x14ac:dyDescent="0.45">
      <c r="A3437" t="s">
        <v>5748</v>
      </c>
      <c r="B3437">
        <v>1500000</v>
      </c>
      <c r="C3437">
        <v>194568</v>
      </c>
      <c r="D3437">
        <f>Table2[[#This Row],[gross]]-Table2[[#This Row],[budget]]</f>
        <v>-1305432</v>
      </c>
    </row>
    <row r="3438" spans="1:4" x14ac:dyDescent="0.45">
      <c r="A3438" t="s">
        <v>5750</v>
      </c>
      <c r="B3438">
        <v>1500000</v>
      </c>
      <c r="C3438">
        <v>163245</v>
      </c>
      <c r="D3438">
        <f>Table2[[#This Row],[gross]]-Table2[[#This Row],[budget]]</f>
        <v>-1336755</v>
      </c>
    </row>
    <row r="3439" spans="1:4" x14ac:dyDescent="0.45">
      <c r="A3439" t="s">
        <v>5752</v>
      </c>
      <c r="B3439">
        <v>1500000</v>
      </c>
      <c r="C3439">
        <v>119841</v>
      </c>
      <c r="D3439">
        <f>Table2[[#This Row],[gross]]-Table2[[#This Row],[budget]]</f>
        <v>-1380159</v>
      </c>
    </row>
    <row r="3440" spans="1:4" x14ac:dyDescent="0.45">
      <c r="A3440" t="s">
        <v>5753</v>
      </c>
      <c r="B3440">
        <v>1500000</v>
      </c>
      <c r="C3440">
        <v>173066</v>
      </c>
      <c r="D3440">
        <f>Table2[[#This Row],[gross]]-Table2[[#This Row],[budget]]</f>
        <v>-1326934</v>
      </c>
    </row>
    <row r="3441" spans="1:4" x14ac:dyDescent="0.45">
      <c r="A3441" t="s">
        <v>5754</v>
      </c>
      <c r="B3441">
        <v>1500000</v>
      </c>
      <c r="C3441">
        <v>92362</v>
      </c>
      <c r="D3441">
        <f>Table2[[#This Row],[gross]]-Table2[[#This Row],[budget]]</f>
        <v>-1407638</v>
      </c>
    </row>
    <row r="3442" spans="1:4" x14ac:dyDescent="0.45">
      <c r="A3442" t="s">
        <v>5756</v>
      </c>
      <c r="B3442">
        <v>1500000</v>
      </c>
      <c r="C3442">
        <v>105943</v>
      </c>
      <c r="D3442">
        <f>Table2[[#This Row],[gross]]-Table2[[#This Row],[budget]]</f>
        <v>-1394057</v>
      </c>
    </row>
    <row r="3443" spans="1:4" x14ac:dyDescent="0.45">
      <c r="A3443" t="s">
        <v>5757</v>
      </c>
      <c r="B3443">
        <v>1700000</v>
      </c>
      <c r="C3443">
        <v>183490</v>
      </c>
      <c r="D3443">
        <f>Table2[[#This Row],[gross]]-Table2[[#This Row],[budget]]</f>
        <v>-1516510</v>
      </c>
    </row>
    <row r="3444" spans="1:4" x14ac:dyDescent="0.45">
      <c r="A3444" t="s">
        <v>5759</v>
      </c>
      <c r="B3444">
        <v>1500000</v>
      </c>
      <c r="C3444">
        <v>3478</v>
      </c>
      <c r="D3444">
        <f>Table2[[#This Row],[gross]]-Table2[[#This Row],[budget]]</f>
        <v>-1496522</v>
      </c>
    </row>
    <row r="3445" spans="1:4" x14ac:dyDescent="0.45">
      <c r="A3445" t="s">
        <v>5761</v>
      </c>
      <c r="B3445">
        <v>2000000</v>
      </c>
      <c r="C3445">
        <v>52166</v>
      </c>
      <c r="D3445">
        <f>Table2[[#This Row],[gross]]-Table2[[#This Row],[budget]]</f>
        <v>-1947834</v>
      </c>
    </row>
    <row r="3446" spans="1:4" x14ac:dyDescent="0.45">
      <c r="A3446" t="s">
        <v>5762</v>
      </c>
      <c r="B3446">
        <v>2500000</v>
      </c>
      <c r="C3446">
        <v>1163508</v>
      </c>
      <c r="D3446">
        <f>Table2[[#This Row],[gross]]-Table2[[#This Row],[budget]]</f>
        <v>-1336492</v>
      </c>
    </row>
    <row r="3447" spans="1:4" x14ac:dyDescent="0.45">
      <c r="A3447" t="s">
        <v>5764</v>
      </c>
      <c r="B3447">
        <v>2000000</v>
      </c>
      <c r="C3447">
        <v>184925485</v>
      </c>
      <c r="D3447">
        <f>Table2[[#This Row],[gross]]-Table2[[#This Row],[budget]]</f>
        <v>182925485</v>
      </c>
    </row>
    <row r="3448" spans="1:4" x14ac:dyDescent="0.45">
      <c r="A3448" t="s">
        <v>5766</v>
      </c>
      <c r="B3448">
        <v>1400000</v>
      </c>
      <c r="C3448">
        <v>304124</v>
      </c>
      <c r="D3448">
        <f>Table2[[#This Row],[gross]]-Table2[[#This Row],[budget]]</f>
        <v>-1095876</v>
      </c>
    </row>
    <row r="3449" spans="1:4" x14ac:dyDescent="0.45">
      <c r="A3449" t="s">
        <v>5769</v>
      </c>
      <c r="B3449">
        <v>1400000</v>
      </c>
      <c r="C3449">
        <v>36830</v>
      </c>
      <c r="D3449">
        <f>Table2[[#This Row],[gross]]-Table2[[#This Row],[budget]]</f>
        <v>-1363170</v>
      </c>
    </row>
    <row r="3450" spans="1:4" x14ac:dyDescent="0.45">
      <c r="A3450" t="s">
        <v>5770</v>
      </c>
      <c r="B3450">
        <v>960000</v>
      </c>
      <c r="C3450">
        <v>3650677</v>
      </c>
      <c r="D3450">
        <f>Table2[[#This Row],[gross]]-Table2[[#This Row],[budget]]</f>
        <v>2690677</v>
      </c>
    </row>
    <row r="3451" spans="1:4" x14ac:dyDescent="0.45">
      <c r="A3451" t="s">
        <v>5771</v>
      </c>
      <c r="B3451">
        <v>1300000</v>
      </c>
      <c r="C3451">
        <v>1647780</v>
      </c>
      <c r="D3451">
        <f>Table2[[#This Row],[gross]]-Table2[[#This Row],[budget]]</f>
        <v>347780</v>
      </c>
    </row>
    <row r="3452" spans="1:4" x14ac:dyDescent="0.45">
      <c r="A3452" t="s">
        <v>5772</v>
      </c>
      <c r="B3452">
        <v>1300000</v>
      </c>
      <c r="C3452">
        <v>695229</v>
      </c>
      <c r="D3452">
        <f>Table2[[#This Row],[gross]]-Table2[[#This Row],[budget]]</f>
        <v>-604771</v>
      </c>
    </row>
    <row r="3453" spans="1:4" x14ac:dyDescent="0.45">
      <c r="A3453" t="s">
        <v>5774</v>
      </c>
      <c r="B3453">
        <v>1592000</v>
      </c>
      <c r="C3453">
        <v>638951</v>
      </c>
      <c r="D3453">
        <f>Table2[[#This Row],[gross]]-Table2[[#This Row],[budget]]</f>
        <v>-953049</v>
      </c>
    </row>
    <row r="3454" spans="1:4" x14ac:dyDescent="0.45">
      <c r="A3454" t="s">
        <v>5777</v>
      </c>
      <c r="B3454">
        <v>1300000</v>
      </c>
      <c r="C3454">
        <v>609042</v>
      </c>
      <c r="D3454">
        <f>Table2[[#This Row],[gross]]-Table2[[#This Row],[budget]]</f>
        <v>-690958</v>
      </c>
    </row>
    <row r="3455" spans="1:4" x14ac:dyDescent="0.45">
      <c r="A3455" t="s">
        <v>5779</v>
      </c>
      <c r="B3455">
        <v>1500000</v>
      </c>
      <c r="C3455">
        <v>1521</v>
      </c>
      <c r="D3455">
        <f>Table2[[#This Row],[gross]]-Table2[[#This Row],[budget]]</f>
        <v>-1498479</v>
      </c>
    </row>
    <row r="3456" spans="1:4" x14ac:dyDescent="0.45">
      <c r="A3456" t="s">
        <v>5781</v>
      </c>
      <c r="B3456">
        <v>1000000</v>
      </c>
      <c r="C3456">
        <v>19539</v>
      </c>
      <c r="D3456">
        <f>Table2[[#This Row],[gross]]-Table2[[#This Row],[budget]]</f>
        <v>-980461</v>
      </c>
    </row>
    <row r="3457" spans="1:4" x14ac:dyDescent="0.45">
      <c r="A3457" t="s">
        <v>5782</v>
      </c>
      <c r="B3457">
        <v>1250000</v>
      </c>
      <c r="C3457">
        <v>19100000</v>
      </c>
      <c r="D3457">
        <f>Table2[[#This Row],[gross]]-Table2[[#This Row],[budget]]</f>
        <v>17850000</v>
      </c>
    </row>
    <row r="3458" spans="1:4" x14ac:dyDescent="0.45">
      <c r="A3458" t="s">
        <v>5783</v>
      </c>
      <c r="B3458">
        <v>427000</v>
      </c>
      <c r="C3458">
        <v>2833383</v>
      </c>
      <c r="D3458">
        <f>Table2[[#This Row],[gross]]-Table2[[#This Row],[budget]]</f>
        <v>2406383</v>
      </c>
    </row>
    <row r="3459" spans="1:4" x14ac:dyDescent="0.45">
      <c r="A3459" t="s">
        <v>5784</v>
      </c>
      <c r="B3459">
        <v>1200000</v>
      </c>
      <c r="C3459">
        <v>24741700</v>
      </c>
      <c r="D3459">
        <f>Table2[[#This Row],[gross]]-Table2[[#This Row],[budget]]</f>
        <v>23541700</v>
      </c>
    </row>
    <row r="3460" spans="1:4" x14ac:dyDescent="0.45">
      <c r="A3460" t="s">
        <v>5785</v>
      </c>
      <c r="B3460">
        <v>1200000</v>
      </c>
      <c r="C3460">
        <v>55153403</v>
      </c>
      <c r="D3460">
        <f>Table2[[#This Row],[gross]]-Table2[[#This Row],[budget]]</f>
        <v>53953403</v>
      </c>
    </row>
    <row r="3461" spans="1:4" x14ac:dyDescent="0.45">
      <c r="A3461" t="s">
        <v>5786</v>
      </c>
      <c r="B3461">
        <v>1200000</v>
      </c>
      <c r="C3461">
        <v>18488314</v>
      </c>
      <c r="D3461">
        <f>Table2[[#This Row],[gross]]-Table2[[#This Row],[budget]]</f>
        <v>17288314</v>
      </c>
    </row>
    <row r="3462" spans="1:4" x14ac:dyDescent="0.45">
      <c r="A3462" t="s">
        <v>5788</v>
      </c>
      <c r="B3462">
        <v>1300000</v>
      </c>
      <c r="C3462">
        <v>11278</v>
      </c>
      <c r="D3462">
        <f>Table2[[#This Row],[gross]]-Table2[[#This Row],[budget]]</f>
        <v>-1288722</v>
      </c>
    </row>
    <row r="3463" spans="1:4" x14ac:dyDescent="0.45">
      <c r="A3463" t="s">
        <v>5789</v>
      </c>
      <c r="B3463">
        <v>7000000</v>
      </c>
      <c r="C3463">
        <v>13876974</v>
      </c>
      <c r="D3463">
        <f>Table2[[#This Row],[gross]]-Table2[[#This Row],[budget]]</f>
        <v>6876974</v>
      </c>
    </row>
    <row r="3464" spans="1:4" x14ac:dyDescent="0.45">
      <c r="A3464" t="s">
        <v>5790</v>
      </c>
      <c r="B3464">
        <v>1200000</v>
      </c>
      <c r="C3464">
        <v>9180275</v>
      </c>
      <c r="D3464">
        <f>Table2[[#This Row],[gross]]-Table2[[#This Row],[budget]]</f>
        <v>7980275</v>
      </c>
    </row>
    <row r="3465" spans="1:4" x14ac:dyDescent="0.45">
      <c r="A3465" t="s">
        <v>5792</v>
      </c>
      <c r="B3465">
        <v>1200000</v>
      </c>
      <c r="C3465">
        <v>2199853</v>
      </c>
      <c r="D3465">
        <f>Table2[[#This Row],[gross]]-Table2[[#This Row],[budget]]</f>
        <v>999853</v>
      </c>
    </row>
    <row r="3466" spans="1:4" x14ac:dyDescent="0.45">
      <c r="A3466" t="s">
        <v>5794</v>
      </c>
      <c r="B3466">
        <v>1200000</v>
      </c>
      <c r="C3466">
        <v>2859955</v>
      </c>
      <c r="D3466">
        <f>Table2[[#This Row],[gross]]-Table2[[#This Row],[budget]]</f>
        <v>1659955</v>
      </c>
    </row>
    <row r="3467" spans="1:4" x14ac:dyDescent="0.45">
      <c r="A3467" t="s">
        <v>5795</v>
      </c>
      <c r="B3467">
        <v>1200000</v>
      </c>
      <c r="C3467">
        <v>2812029</v>
      </c>
      <c r="D3467">
        <f>Table2[[#This Row],[gross]]-Table2[[#This Row],[budget]]</f>
        <v>1612029</v>
      </c>
    </row>
    <row r="3468" spans="1:4" x14ac:dyDescent="0.45">
      <c r="A3468" t="s">
        <v>5796</v>
      </c>
      <c r="B3468">
        <v>1200000</v>
      </c>
      <c r="C3468">
        <v>6100000</v>
      </c>
      <c r="D3468">
        <f>Table2[[#This Row],[gross]]-Table2[[#This Row],[budget]]</f>
        <v>4900000</v>
      </c>
    </row>
    <row r="3469" spans="1:4" x14ac:dyDescent="0.45">
      <c r="A3469" t="s">
        <v>5798</v>
      </c>
      <c r="B3469">
        <v>4000000</v>
      </c>
      <c r="C3469">
        <v>375723</v>
      </c>
      <c r="D3469">
        <f>Table2[[#This Row],[gross]]-Table2[[#This Row],[budget]]</f>
        <v>-3624277</v>
      </c>
    </row>
    <row r="3470" spans="1:4" x14ac:dyDescent="0.45">
      <c r="A3470" t="s">
        <v>5800</v>
      </c>
      <c r="B3470">
        <v>1200000</v>
      </c>
      <c r="C3470">
        <v>594904</v>
      </c>
      <c r="D3470">
        <f>Table2[[#This Row],[gross]]-Table2[[#This Row],[budget]]</f>
        <v>-605096</v>
      </c>
    </row>
    <row r="3471" spans="1:4" x14ac:dyDescent="0.45">
      <c r="A3471" t="s">
        <v>5802</v>
      </c>
      <c r="B3471">
        <v>1200000</v>
      </c>
      <c r="C3471">
        <v>58936</v>
      </c>
      <c r="D3471">
        <f>Table2[[#This Row],[gross]]-Table2[[#This Row],[budget]]</f>
        <v>-1141064</v>
      </c>
    </row>
    <row r="3472" spans="1:4" x14ac:dyDescent="0.45">
      <c r="A3472" t="s">
        <v>5803</v>
      </c>
      <c r="B3472">
        <v>1200000</v>
      </c>
      <c r="C3472">
        <v>24784</v>
      </c>
      <c r="D3472">
        <f>Table2[[#This Row],[gross]]-Table2[[#This Row],[budget]]</f>
        <v>-1175216</v>
      </c>
    </row>
    <row r="3473" spans="1:4" x14ac:dyDescent="0.45">
      <c r="A3473" t="s">
        <v>5805</v>
      </c>
      <c r="B3473">
        <v>1200000</v>
      </c>
      <c r="C3473">
        <v>7826</v>
      </c>
      <c r="D3473">
        <f>Table2[[#This Row],[gross]]-Table2[[#This Row],[budget]]</f>
        <v>-1192174</v>
      </c>
    </row>
    <row r="3474" spans="1:4" x14ac:dyDescent="0.45">
      <c r="A3474" t="s">
        <v>5807</v>
      </c>
      <c r="B3474">
        <v>1200000</v>
      </c>
      <c r="C3474">
        <v>3830</v>
      </c>
      <c r="D3474">
        <f>Table2[[#This Row],[gross]]-Table2[[#This Row],[budget]]</f>
        <v>-1196170</v>
      </c>
    </row>
    <row r="3475" spans="1:4" x14ac:dyDescent="0.45">
      <c r="A3475" t="s">
        <v>5809</v>
      </c>
      <c r="B3475">
        <v>2600000</v>
      </c>
      <c r="C3475">
        <v>2850263</v>
      </c>
      <c r="D3475">
        <f>Table2[[#This Row],[gross]]-Table2[[#This Row],[budget]]</f>
        <v>250263</v>
      </c>
    </row>
    <row r="3476" spans="1:4" x14ac:dyDescent="0.45">
      <c r="A3476" t="s">
        <v>5811</v>
      </c>
      <c r="B3476">
        <v>3000000</v>
      </c>
      <c r="C3476">
        <v>16101109</v>
      </c>
      <c r="D3476">
        <f>Table2[[#This Row],[gross]]-Table2[[#This Row],[budget]]</f>
        <v>13101109</v>
      </c>
    </row>
    <row r="3477" spans="1:4" x14ac:dyDescent="0.45">
      <c r="A3477" t="s">
        <v>5812</v>
      </c>
      <c r="B3477">
        <v>695393</v>
      </c>
      <c r="C3477">
        <v>6013</v>
      </c>
      <c r="D3477">
        <f>Table2[[#This Row],[gross]]-Table2[[#This Row],[budget]]</f>
        <v>-689380</v>
      </c>
    </row>
    <row r="3478" spans="1:4" x14ac:dyDescent="0.45">
      <c r="A3478" t="s">
        <v>5814</v>
      </c>
      <c r="B3478">
        <v>1100000</v>
      </c>
      <c r="C3478">
        <v>1400000</v>
      </c>
      <c r="D3478">
        <f>Table2[[#This Row],[gross]]-Table2[[#This Row],[budget]]</f>
        <v>300000</v>
      </c>
    </row>
    <row r="3479" spans="1:4" x14ac:dyDescent="0.45">
      <c r="A3479" t="s">
        <v>5817</v>
      </c>
      <c r="B3479">
        <v>1600000</v>
      </c>
      <c r="C3479">
        <v>39659</v>
      </c>
      <c r="D3479">
        <f>Table2[[#This Row],[gross]]-Table2[[#This Row],[budget]]</f>
        <v>-1560341</v>
      </c>
    </row>
    <row r="3480" spans="1:4" x14ac:dyDescent="0.45">
      <c r="A3480" t="s">
        <v>5819</v>
      </c>
      <c r="B3480">
        <v>1100000</v>
      </c>
      <c r="C3480">
        <v>56129</v>
      </c>
      <c r="D3480">
        <f>Table2[[#This Row],[gross]]-Table2[[#This Row],[budget]]</f>
        <v>-1043871</v>
      </c>
    </row>
    <row r="3481" spans="1:4" x14ac:dyDescent="0.45">
      <c r="A3481" t="s">
        <v>5821</v>
      </c>
      <c r="B3481">
        <v>1100000</v>
      </c>
      <c r="C3481">
        <v>4105123</v>
      </c>
      <c r="D3481">
        <f>Table2[[#This Row],[gross]]-Table2[[#This Row],[budget]]</f>
        <v>3005123</v>
      </c>
    </row>
    <row r="3482" spans="1:4" x14ac:dyDescent="0.45">
      <c r="A3482" t="s">
        <v>5823</v>
      </c>
      <c r="B3482">
        <v>960000</v>
      </c>
      <c r="C3482">
        <v>117235247</v>
      </c>
      <c r="D3482">
        <f>Table2[[#This Row],[gross]]-Table2[[#This Row],[budget]]</f>
        <v>116275247</v>
      </c>
    </row>
    <row r="3483" spans="1:4" x14ac:dyDescent="0.45">
      <c r="A3483" t="s">
        <v>5825</v>
      </c>
      <c r="B3483">
        <v>1000000</v>
      </c>
      <c r="C3483">
        <v>31537320</v>
      </c>
      <c r="D3483">
        <f>Table2[[#This Row],[gross]]-Table2[[#This Row],[budget]]</f>
        <v>30537320</v>
      </c>
    </row>
    <row r="3484" spans="1:4" x14ac:dyDescent="0.45">
      <c r="A3484" t="s">
        <v>5826</v>
      </c>
      <c r="B3484">
        <v>1000000</v>
      </c>
      <c r="C3484">
        <v>17986000</v>
      </c>
      <c r="D3484">
        <f>Table2[[#This Row],[gross]]-Table2[[#This Row],[budget]]</f>
        <v>16986000</v>
      </c>
    </row>
    <row r="3485" spans="1:4" x14ac:dyDescent="0.45">
      <c r="A3485" t="s">
        <v>5827</v>
      </c>
      <c r="B3485">
        <v>1100000</v>
      </c>
      <c r="C3485">
        <v>16067035</v>
      </c>
      <c r="D3485">
        <f>Table2[[#This Row],[gross]]-Table2[[#This Row],[budget]]</f>
        <v>14967035</v>
      </c>
    </row>
    <row r="3486" spans="1:4" x14ac:dyDescent="0.45">
      <c r="A3486" t="s">
        <v>5829</v>
      </c>
      <c r="B3486">
        <v>1000000</v>
      </c>
      <c r="C3486">
        <v>18112929</v>
      </c>
      <c r="D3486">
        <f>Table2[[#This Row],[gross]]-Table2[[#This Row],[budget]]</f>
        <v>17112929</v>
      </c>
    </row>
    <row r="3487" spans="1:4" x14ac:dyDescent="0.45">
      <c r="A3487" t="s">
        <v>5831</v>
      </c>
      <c r="B3487">
        <v>1000000</v>
      </c>
      <c r="C3487">
        <v>14564027</v>
      </c>
      <c r="D3487">
        <f>Table2[[#This Row],[gross]]-Table2[[#This Row],[budget]]</f>
        <v>13564027</v>
      </c>
    </row>
    <row r="3488" spans="1:4" x14ac:dyDescent="0.45">
      <c r="A3488" t="s">
        <v>5832</v>
      </c>
      <c r="B3488">
        <v>1000000</v>
      </c>
      <c r="C3488">
        <v>10042266</v>
      </c>
      <c r="D3488">
        <f>Table2[[#This Row],[gross]]-Table2[[#This Row],[budget]]</f>
        <v>9042266</v>
      </c>
    </row>
    <row r="3489" spans="1:4" x14ac:dyDescent="0.45">
      <c r="A3489" t="s">
        <v>5834</v>
      </c>
      <c r="B3489">
        <v>1000000000</v>
      </c>
      <c r="C3489">
        <v>10037390</v>
      </c>
      <c r="D3489">
        <f>Table2[[#This Row],[gross]]-Table2[[#This Row],[budget]]</f>
        <v>-989962610</v>
      </c>
    </row>
    <row r="3490" spans="1:4" x14ac:dyDescent="0.45">
      <c r="A3490" t="s">
        <v>5835</v>
      </c>
      <c r="B3490">
        <v>3500000</v>
      </c>
      <c r="C3490">
        <v>9701559</v>
      </c>
      <c r="D3490">
        <f>Table2[[#This Row],[gross]]-Table2[[#This Row],[budget]]</f>
        <v>6201559</v>
      </c>
    </row>
    <row r="3491" spans="1:4" x14ac:dyDescent="0.45">
      <c r="A3491" t="s">
        <v>5837</v>
      </c>
      <c r="B3491">
        <v>1000000</v>
      </c>
      <c r="C3491">
        <v>9013113</v>
      </c>
      <c r="D3491">
        <f>Table2[[#This Row],[gross]]-Table2[[#This Row],[budget]]</f>
        <v>8013113</v>
      </c>
    </row>
    <row r="3492" spans="1:4" x14ac:dyDescent="0.45">
      <c r="A3492" t="s">
        <v>5838</v>
      </c>
      <c r="B3492">
        <v>1000000</v>
      </c>
      <c r="C3492">
        <v>53245055</v>
      </c>
      <c r="D3492">
        <f>Table2[[#This Row],[gross]]-Table2[[#This Row],[budget]]</f>
        <v>52245055</v>
      </c>
    </row>
    <row r="3493" spans="1:4" x14ac:dyDescent="0.45">
      <c r="A3493" t="s">
        <v>5840</v>
      </c>
      <c r="B3493">
        <v>900000</v>
      </c>
      <c r="C3493">
        <v>9000000</v>
      </c>
      <c r="D3493">
        <f>Table2[[#This Row],[gross]]-Table2[[#This Row],[budget]]</f>
        <v>8100000</v>
      </c>
    </row>
    <row r="3494" spans="1:4" x14ac:dyDescent="0.45">
      <c r="A3494" t="s">
        <v>5841</v>
      </c>
      <c r="B3494">
        <v>6000000</v>
      </c>
      <c r="C3494">
        <v>7186670</v>
      </c>
      <c r="D3494">
        <f>Table2[[#This Row],[gross]]-Table2[[#This Row],[budget]]</f>
        <v>1186670</v>
      </c>
    </row>
    <row r="3495" spans="1:4" x14ac:dyDescent="0.45">
      <c r="A3495" t="s">
        <v>5843</v>
      </c>
      <c r="B3495">
        <v>1000000</v>
      </c>
      <c r="C3495">
        <v>5997134</v>
      </c>
      <c r="D3495">
        <f>Table2[[#This Row],[gross]]-Table2[[#This Row],[budget]]</f>
        <v>4997134</v>
      </c>
    </row>
    <row r="3496" spans="1:4" x14ac:dyDescent="0.45">
      <c r="A3496" t="s">
        <v>5844</v>
      </c>
      <c r="B3496">
        <v>1000000</v>
      </c>
      <c r="C3496">
        <v>3386698</v>
      </c>
      <c r="D3496">
        <f>Table2[[#This Row],[gross]]-Table2[[#This Row],[budget]]</f>
        <v>2386698</v>
      </c>
    </row>
    <row r="3497" spans="1:4" x14ac:dyDescent="0.45">
      <c r="A3497" t="s">
        <v>5846</v>
      </c>
      <c r="B3497">
        <v>1000000</v>
      </c>
      <c r="C3497">
        <v>2508841</v>
      </c>
      <c r="D3497">
        <f>Table2[[#This Row],[gross]]-Table2[[#This Row],[budget]]</f>
        <v>1508841</v>
      </c>
    </row>
    <row r="3498" spans="1:4" x14ac:dyDescent="0.45">
      <c r="A3498" t="s">
        <v>5848</v>
      </c>
      <c r="B3498">
        <v>1000000</v>
      </c>
      <c r="C3498">
        <v>4946250</v>
      </c>
      <c r="D3498">
        <f>Table2[[#This Row],[gross]]-Table2[[#This Row],[budget]]</f>
        <v>3946250</v>
      </c>
    </row>
    <row r="3499" spans="1:4" x14ac:dyDescent="0.45">
      <c r="A3499" t="s">
        <v>5849</v>
      </c>
      <c r="B3499">
        <v>1000000</v>
      </c>
      <c r="C3499">
        <v>1950218</v>
      </c>
      <c r="D3499">
        <f>Table2[[#This Row],[gross]]-Table2[[#This Row],[budget]]</f>
        <v>950218</v>
      </c>
    </row>
    <row r="3500" spans="1:4" x14ac:dyDescent="0.45">
      <c r="A3500" t="s">
        <v>5850</v>
      </c>
      <c r="B3500">
        <v>1000000</v>
      </c>
      <c r="C3500">
        <v>1277257</v>
      </c>
      <c r="D3500">
        <f>Table2[[#This Row],[gross]]-Table2[[#This Row],[budget]]</f>
        <v>277257</v>
      </c>
    </row>
    <row r="3501" spans="1:4" x14ac:dyDescent="0.45">
      <c r="A3501" t="s">
        <v>5852</v>
      </c>
      <c r="B3501">
        <v>1000000</v>
      </c>
      <c r="C3501">
        <v>1677838</v>
      </c>
      <c r="D3501">
        <f>Table2[[#This Row],[gross]]-Table2[[#This Row],[budget]]</f>
        <v>677838</v>
      </c>
    </row>
    <row r="3502" spans="1:4" x14ac:dyDescent="0.45">
      <c r="A3502" t="s">
        <v>5854</v>
      </c>
      <c r="B3502">
        <v>1000000</v>
      </c>
      <c r="C3502">
        <v>1744858</v>
      </c>
      <c r="D3502">
        <f>Table2[[#This Row],[gross]]-Table2[[#This Row],[budget]]</f>
        <v>744858</v>
      </c>
    </row>
    <row r="3503" spans="1:4" x14ac:dyDescent="0.45">
      <c r="A3503" t="s">
        <v>5856</v>
      </c>
      <c r="B3503">
        <v>1000000</v>
      </c>
      <c r="C3503">
        <v>982214</v>
      </c>
      <c r="D3503">
        <f>Table2[[#This Row],[gross]]-Table2[[#This Row],[budget]]</f>
        <v>-17786</v>
      </c>
    </row>
    <row r="3504" spans="1:4" x14ac:dyDescent="0.45">
      <c r="A3504" t="s">
        <v>5858</v>
      </c>
      <c r="B3504">
        <v>1000000</v>
      </c>
      <c r="C3504">
        <v>798341</v>
      </c>
      <c r="D3504">
        <f>Table2[[#This Row],[gross]]-Table2[[#This Row],[budget]]</f>
        <v>-201659</v>
      </c>
    </row>
    <row r="3505" spans="1:4" x14ac:dyDescent="0.45">
      <c r="A3505" t="s">
        <v>5860</v>
      </c>
      <c r="B3505">
        <v>1000000</v>
      </c>
      <c r="C3505">
        <v>610991</v>
      </c>
      <c r="D3505">
        <f>Table2[[#This Row],[gross]]-Table2[[#This Row],[budget]]</f>
        <v>-389009</v>
      </c>
    </row>
    <row r="3506" spans="1:4" x14ac:dyDescent="0.45">
      <c r="A3506" t="s">
        <v>5861</v>
      </c>
      <c r="B3506">
        <v>1000000</v>
      </c>
      <c r="C3506">
        <v>582024</v>
      </c>
      <c r="D3506">
        <f>Table2[[#This Row],[gross]]-Table2[[#This Row],[budget]]</f>
        <v>-417976</v>
      </c>
    </row>
    <row r="3507" spans="1:4" x14ac:dyDescent="0.45">
      <c r="A3507" t="s">
        <v>5862</v>
      </c>
      <c r="B3507">
        <v>2500000</v>
      </c>
      <c r="C3507">
        <v>548712</v>
      </c>
      <c r="D3507">
        <f>Table2[[#This Row],[gross]]-Table2[[#This Row],[budget]]</f>
        <v>-1951288</v>
      </c>
    </row>
    <row r="3508" spans="1:4" x14ac:dyDescent="0.45">
      <c r="A3508" t="s">
        <v>5864</v>
      </c>
      <c r="B3508">
        <v>1000000</v>
      </c>
      <c r="C3508">
        <v>464655</v>
      </c>
      <c r="D3508">
        <f>Table2[[#This Row],[gross]]-Table2[[#This Row],[budget]]</f>
        <v>-535345</v>
      </c>
    </row>
    <row r="3509" spans="1:4" x14ac:dyDescent="0.45">
      <c r="A3509" t="s">
        <v>5865</v>
      </c>
      <c r="B3509">
        <v>1000000</v>
      </c>
      <c r="C3509">
        <v>464126</v>
      </c>
      <c r="D3509">
        <f>Table2[[#This Row],[gross]]-Table2[[#This Row],[budget]]</f>
        <v>-535874</v>
      </c>
    </row>
    <row r="3510" spans="1:4" x14ac:dyDescent="0.45">
      <c r="A3510" t="s">
        <v>5867</v>
      </c>
      <c r="B3510">
        <v>1000000</v>
      </c>
      <c r="C3510">
        <v>104077</v>
      </c>
      <c r="D3510">
        <f>Table2[[#This Row],[gross]]-Table2[[#This Row],[budget]]</f>
        <v>-895923</v>
      </c>
    </row>
    <row r="3511" spans="1:4" x14ac:dyDescent="0.45">
      <c r="A3511" t="s">
        <v>5870</v>
      </c>
      <c r="B3511">
        <v>1000000</v>
      </c>
      <c r="C3511">
        <v>279282</v>
      </c>
      <c r="D3511">
        <f>Table2[[#This Row],[gross]]-Table2[[#This Row],[budget]]</f>
        <v>-720718</v>
      </c>
    </row>
    <row r="3512" spans="1:4" x14ac:dyDescent="0.45">
      <c r="A3512" t="s">
        <v>5873</v>
      </c>
      <c r="B3512">
        <v>1000000</v>
      </c>
      <c r="C3512">
        <v>484221</v>
      </c>
      <c r="D3512">
        <f>Table2[[#This Row],[gross]]-Table2[[#This Row],[budget]]</f>
        <v>-515779</v>
      </c>
    </row>
    <row r="3513" spans="1:4" x14ac:dyDescent="0.45">
      <c r="A3513" t="s">
        <v>5875</v>
      </c>
      <c r="B3513">
        <v>1000000</v>
      </c>
      <c r="C3513">
        <v>274661</v>
      </c>
      <c r="D3513">
        <f>Table2[[#This Row],[gross]]-Table2[[#This Row],[budget]]</f>
        <v>-725339</v>
      </c>
    </row>
    <row r="3514" spans="1:4" x14ac:dyDescent="0.45">
      <c r="A3514" t="s">
        <v>5877</v>
      </c>
      <c r="B3514">
        <v>1000000</v>
      </c>
      <c r="C3514">
        <v>144431</v>
      </c>
      <c r="D3514">
        <f>Table2[[#This Row],[gross]]-Table2[[#This Row],[budget]]</f>
        <v>-855569</v>
      </c>
    </row>
    <row r="3515" spans="1:4" x14ac:dyDescent="0.45">
      <c r="A3515" t="s">
        <v>5880</v>
      </c>
      <c r="B3515">
        <v>1000000</v>
      </c>
      <c r="C3515">
        <v>287761</v>
      </c>
      <c r="D3515">
        <f>Table2[[#This Row],[gross]]-Table2[[#This Row],[budget]]</f>
        <v>-712239</v>
      </c>
    </row>
    <row r="3516" spans="1:4" x14ac:dyDescent="0.45">
      <c r="A3516" t="s">
        <v>5882</v>
      </c>
      <c r="B3516">
        <v>1000000</v>
      </c>
      <c r="C3516">
        <v>100240</v>
      </c>
      <c r="D3516">
        <f>Table2[[#This Row],[gross]]-Table2[[#This Row],[budget]]</f>
        <v>-899760</v>
      </c>
    </row>
    <row r="3517" spans="1:4" x14ac:dyDescent="0.45">
      <c r="A3517" t="s">
        <v>5884</v>
      </c>
      <c r="B3517">
        <v>1000000</v>
      </c>
      <c r="C3517">
        <v>96734</v>
      </c>
      <c r="D3517">
        <f>Table2[[#This Row],[gross]]-Table2[[#This Row],[budget]]</f>
        <v>-903266</v>
      </c>
    </row>
    <row r="3518" spans="1:4" x14ac:dyDescent="0.45">
      <c r="A3518" t="s">
        <v>5886</v>
      </c>
      <c r="B3518">
        <v>1500000</v>
      </c>
      <c r="C3518">
        <v>49000</v>
      </c>
      <c r="D3518">
        <f>Table2[[#This Row],[gross]]-Table2[[#This Row],[budget]]</f>
        <v>-1451000</v>
      </c>
    </row>
    <row r="3519" spans="1:4" x14ac:dyDescent="0.45">
      <c r="A3519" t="s">
        <v>5889</v>
      </c>
      <c r="B3519">
        <v>900000</v>
      </c>
      <c r="C3519">
        <v>100659</v>
      </c>
      <c r="D3519">
        <f>Table2[[#This Row],[gross]]-Table2[[#This Row],[budget]]</f>
        <v>-799341</v>
      </c>
    </row>
    <row r="3520" spans="1:4" x14ac:dyDescent="0.45">
      <c r="A3520" t="s">
        <v>5891</v>
      </c>
      <c r="B3520">
        <v>500000</v>
      </c>
      <c r="C3520">
        <v>48430</v>
      </c>
      <c r="D3520">
        <f>Table2[[#This Row],[gross]]-Table2[[#This Row],[budget]]</f>
        <v>-451570</v>
      </c>
    </row>
    <row r="3521" spans="1:4" x14ac:dyDescent="0.45">
      <c r="A3521" t="s">
        <v>5892</v>
      </c>
      <c r="B3521">
        <v>1000000</v>
      </c>
      <c r="C3521">
        <v>21210</v>
      </c>
      <c r="D3521">
        <f>Table2[[#This Row],[gross]]-Table2[[#This Row],[budget]]</f>
        <v>-978790</v>
      </c>
    </row>
    <row r="3522" spans="1:4" x14ac:dyDescent="0.45">
      <c r="A3522" t="s">
        <v>5893</v>
      </c>
      <c r="B3522">
        <v>1000000</v>
      </c>
      <c r="C3522">
        <v>12996</v>
      </c>
      <c r="D3522">
        <f>Table2[[#This Row],[gross]]-Table2[[#This Row],[budget]]</f>
        <v>-987004</v>
      </c>
    </row>
    <row r="3523" spans="1:4" x14ac:dyDescent="0.45">
      <c r="A3523" t="s">
        <v>5895</v>
      </c>
      <c r="B3523">
        <v>1000000</v>
      </c>
      <c r="C3523">
        <v>10018</v>
      </c>
      <c r="D3523">
        <f>Table2[[#This Row],[gross]]-Table2[[#This Row],[budget]]</f>
        <v>-989982</v>
      </c>
    </row>
    <row r="3524" spans="1:4" x14ac:dyDescent="0.45">
      <c r="A3524" t="s">
        <v>5897</v>
      </c>
      <c r="B3524">
        <v>1000000</v>
      </c>
      <c r="C3524">
        <v>62480</v>
      </c>
      <c r="D3524">
        <f>Table2[[#This Row],[gross]]-Table2[[#This Row],[budget]]</f>
        <v>-937520</v>
      </c>
    </row>
    <row r="3525" spans="1:4" x14ac:dyDescent="0.45">
      <c r="A3525" t="s">
        <v>5899</v>
      </c>
      <c r="B3525">
        <v>1000000</v>
      </c>
      <c r="C3525">
        <v>6387</v>
      </c>
      <c r="D3525">
        <f>Table2[[#This Row],[gross]]-Table2[[#This Row],[budget]]</f>
        <v>-993613</v>
      </c>
    </row>
    <row r="3526" spans="1:4" x14ac:dyDescent="0.45">
      <c r="A3526" t="s">
        <v>5900</v>
      </c>
      <c r="B3526">
        <v>1000000</v>
      </c>
      <c r="C3526">
        <v>721</v>
      </c>
      <c r="D3526">
        <f>Table2[[#This Row],[gross]]-Table2[[#This Row],[budget]]</f>
        <v>-999279</v>
      </c>
    </row>
    <row r="3527" spans="1:4" x14ac:dyDescent="0.45">
      <c r="A3527" t="s">
        <v>5901</v>
      </c>
      <c r="B3527">
        <v>1500000</v>
      </c>
      <c r="C3527">
        <v>703</v>
      </c>
      <c r="D3527">
        <f>Table2[[#This Row],[gross]]-Table2[[#This Row],[budget]]</f>
        <v>-1499297</v>
      </c>
    </row>
    <row r="3528" spans="1:4" x14ac:dyDescent="0.45">
      <c r="A3528" t="s">
        <v>5902</v>
      </c>
      <c r="B3528">
        <v>910000</v>
      </c>
      <c r="C3528">
        <v>9600000</v>
      </c>
      <c r="D3528">
        <f>Table2[[#This Row],[gross]]-Table2[[#This Row],[budget]]</f>
        <v>8690000</v>
      </c>
    </row>
    <row r="3529" spans="1:4" x14ac:dyDescent="0.45">
      <c r="A3529" t="s">
        <v>5904</v>
      </c>
      <c r="B3529">
        <v>930000</v>
      </c>
      <c r="C3529">
        <v>20186</v>
      </c>
      <c r="D3529">
        <f>Table2[[#This Row],[gross]]-Table2[[#This Row],[budget]]</f>
        <v>-909814</v>
      </c>
    </row>
    <row r="3530" spans="1:4" x14ac:dyDescent="0.45">
      <c r="A3530" t="s">
        <v>5906</v>
      </c>
      <c r="B3530">
        <v>590000</v>
      </c>
      <c r="C3530">
        <v>1185783</v>
      </c>
      <c r="D3530">
        <f>Table2[[#This Row],[gross]]-Table2[[#This Row],[budget]]</f>
        <v>595783</v>
      </c>
    </row>
    <row r="3531" spans="1:4" x14ac:dyDescent="0.45">
      <c r="A3531" t="s">
        <v>5908</v>
      </c>
      <c r="B3531">
        <v>950000</v>
      </c>
      <c r="C3531">
        <v>1007962</v>
      </c>
      <c r="D3531">
        <f>Table2[[#This Row],[gross]]-Table2[[#This Row],[budget]]</f>
        <v>57962</v>
      </c>
    </row>
    <row r="3532" spans="1:4" x14ac:dyDescent="0.45">
      <c r="A3532" t="s">
        <v>5909</v>
      </c>
      <c r="B3532">
        <v>900000</v>
      </c>
      <c r="C3532">
        <v>381186</v>
      </c>
      <c r="D3532">
        <f>Table2[[#This Row],[gross]]-Table2[[#This Row],[budget]]</f>
        <v>-518814</v>
      </c>
    </row>
    <row r="3533" spans="1:4" x14ac:dyDescent="0.45">
      <c r="A3533" t="s">
        <v>5911</v>
      </c>
      <c r="B3533">
        <v>900000</v>
      </c>
      <c r="C3533">
        <v>16097842</v>
      </c>
      <c r="D3533">
        <f>Table2[[#This Row],[gross]]-Table2[[#This Row],[budget]]</f>
        <v>15197842</v>
      </c>
    </row>
    <row r="3534" spans="1:4" x14ac:dyDescent="0.45">
      <c r="A3534" t="s">
        <v>5914</v>
      </c>
      <c r="B3534">
        <v>900000</v>
      </c>
      <c r="C3534">
        <v>6643</v>
      </c>
      <c r="D3534">
        <f>Table2[[#This Row],[gross]]-Table2[[#This Row],[budget]]</f>
        <v>-893357</v>
      </c>
    </row>
    <row r="3535" spans="1:4" x14ac:dyDescent="0.45">
      <c r="A3535" t="s">
        <v>5915</v>
      </c>
      <c r="B3535">
        <v>850000</v>
      </c>
      <c r="C3535">
        <v>442638</v>
      </c>
      <c r="D3535">
        <f>Table2[[#This Row],[gross]]-Table2[[#This Row],[budget]]</f>
        <v>-407362</v>
      </c>
    </row>
    <row r="3536" spans="1:4" x14ac:dyDescent="0.45">
      <c r="A3536" t="s">
        <v>5917</v>
      </c>
      <c r="B3536">
        <v>850000</v>
      </c>
      <c r="C3536">
        <v>819939</v>
      </c>
      <c r="D3536">
        <f>Table2[[#This Row],[gross]]-Table2[[#This Row],[budget]]</f>
        <v>-30061</v>
      </c>
    </row>
    <row r="3537" spans="1:4" x14ac:dyDescent="0.45">
      <c r="A3537" t="s">
        <v>5919</v>
      </c>
      <c r="B3537">
        <v>850000</v>
      </c>
      <c r="C3537">
        <v>1243961</v>
      </c>
      <c r="D3537">
        <f>Table2[[#This Row],[gross]]-Table2[[#This Row],[budget]]</f>
        <v>393961</v>
      </c>
    </row>
    <row r="3538" spans="1:4" x14ac:dyDescent="0.45">
      <c r="A3538" t="s">
        <v>5922</v>
      </c>
      <c r="B3538">
        <v>825000</v>
      </c>
      <c r="C3538">
        <v>15278</v>
      </c>
      <c r="D3538">
        <f>Table2[[#This Row],[gross]]-Table2[[#This Row],[budget]]</f>
        <v>-809722</v>
      </c>
    </row>
    <row r="3539" spans="1:4" x14ac:dyDescent="0.45">
      <c r="A3539" t="s">
        <v>5924</v>
      </c>
      <c r="B3539">
        <v>500000</v>
      </c>
      <c r="C3539">
        <v>7098492</v>
      </c>
      <c r="D3539">
        <f>Table2[[#This Row],[gross]]-Table2[[#This Row],[budget]]</f>
        <v>6598492</v>
      </c>
    </row>
    <row r="3540" spans="1:4" x14ac:dyDescent="0.45">
      <c r="A3540" t="s">
        <v>5925</v>
      </c>
      <c r="B3540">
        <v>800000</v>
      </c>
      <c r="C3540">
        <v>4771000</v>
      </c>
      <c r="D3540">
        <f>Table2[[#This Row],[gross]]-Table2[[#This Row],[budget]]</f>
        <v>3971000</v>
      </c>
    </row>
    <row r="3541" spans="1:4" x14ac:dyDescent="0.45">
      <c r="A3541" t="s">
        <v>5926</v>
      </c>
      <c r="B3541">
        <v>800000</v>
      </c>
      <c r="C3541">
        <v>1001437</v>
      </c>
      <c r="D3541">
        <f>Table2[[#This Row],[gross]]-Table2[[#This Row],[budget]]</f>
        <v>201437</v>
      </c>
    </row>
    <row r="3542" spans="1:4" x14ac:dyDescent="0.45">
      <c r="A3542" t="s">
        <v>5927</v>
      </c>
      <c r="B3542">
        <v>800000</v>
      </c>
      <c r="C3542">
        <v>2073984</v>
      </c>
      <c r="D3542">
        <f>Table2[[#This Row],[gross]]-Table2[[#This Row],[budget]]</f>
        <v>1273984</v>
      </c>
    </row>
    <row r="3543" spans="1:4" x14ac:dyDescent="0.45">
      <c r="A3543" t="s">
        <v>5928</v>
      </c>
      <c r="B3543">
        <v>800000</v>
      </c>
      <c r="C3543">
        <v>144583</v>
      </c>
      <c r="D3543">
        <f>Table2[[#This Row],[gross]]-Table2[[#This Row],[budget]]</f>
        <v>-655417</v>
      </c>
    </row>
    <row r="3544" spans="1:4" x14ac:dyDescent="0.45">
      <c r="A3544" t="s">
        <v>5930</v>
      </c>
      <c r="B3544">
        <v>600000</v>
      </c>
      <c r="C3544">
        <v>35688</v>
      </c>
      <c r="D3544">
        <f>Table2[[#This Row],[gross]]-Table2[[#This Row],[budget]]</f>
        <v>-564312</v>
      </c>
    </row>
    <row r="3545" spans="1:4" x14ac:dyDescent="0.45">
      <c r="A3545" t="s">
        <v>5931</v>
      </c>
      <c r="B3545">
        <v>800000</v>
      </c>
      <c r="C3545">
        <v>41709</v>
      </c>
      <c r="D3545">
        <f>Table2[[#This Row],[gross]]-Table2[[#This Row],[budget]]</f>
        <v>-758291</v>
      </c>
    </row>
    <row r="3546" spans="1:4" x14ac:dyDescent="0.45">
      <c r="A3546" t="s">
        <v>5934</v>
      </c>
      <c r="B3546">
        <v>780000</v>
      </c>
      <c r="C3546">
        <v>1310270</v>
      </c>
      <c r="D3546">
        <f>Table2[[#This Row],[gross]]-Table2[[#This Row],[budget]]</f>
        <v>530270</v>
      </c>
    </row>
    <row r="3547" spans="1:4" x14ac:dyDescent="0.45">
      <c r="A3547" t="s">
        <v>5935</v>
      </c>
      <c r="B3547">
        <v>777000</v>
      </c>
      <c r="C3547">
        <v>115000000</v>
      </c>
      <c r="D3547">
        <f>Table2[[#This Row],[gross]]-Table2[[#This Row],[budget]]</f>
        <v>114223000</v>
      </c>
    </row>
    <row r="3548" spans="1:4" x14ac:dyDescent="0.45">
      <c r="A3548" t="s">
        <v>5938</v>
      </c>
      <c r="B3548">
        <v>750000</v>
      </c>
      <c r="C3548">
        <v>5518918</v>
      </c>
      <c r="D3548">
        <f>Table2[[#This Row],[gross]]-Table2[[#This Row],[budget]]</f>
        <v>4768918</v>
      </c>
    </row>
    <row r="3549" spans="1:4" x14ac:dyDescent="0.45">
      <c r="A3549" t="s">
        <v>5939</v>
      </c>
      <c r="B3549">
        <v>750000</v>
      </c>
      <c r="C3549">
        <v>4007792</v>
      </c>
      <c r="D3549">
        <f>Table2[[#This Row],[gross]]-Table2[[#This Row],[budget]]</f>
        <v>3257792</v>
      </c>
    </row>
    <row r="3550" spans="1:4" x14ac:dyDescent="0.45">
      <c r="A3550" t="s">
        <v>5941</v>
      </c>
      <c r="B3550">
        <v>500000</v>
      </c>
      <c r="C3550">
        <v>26297</v>
      </c>
      <c r="D3550">
        <f>Table2[[#This Row],[gross]]-Table2[[#This Row],[budget]]</f>
        <v>-473703</v>
      </c>
    </row>
    <row r="3551" spans="1:4" x14ac:dyDescent="0.45">
      <c r="A3551" t="s">
        <v>5942</v>
      </c>
      <c r="B3551">
        <v>750000</v>
      </c>
      <c r="C3551">
        <v>77501</v>
      </c>
      <c r="D3551">
        <f>Table2[[#This Row],[gross]]-Table2[[#This Row],[budget]]</f>
        <v>-672499</v>
      </c>
    </row>
    <row r="3552" spans="1:4" x14ac:dyDescent="0.45">
      <c r="A3552" t="s">
        <v>5943</v>
      </c>
      <c r="B3552">
        <v>750000</v>
      </c>
      <c r="C3552">
        <v>47329</v>
      </c>
      <c r="D3552">
        <f>Table2[[#This Row],[gross]]-Table2[[#This Row],[budget]]</f>
        <v>-702671</v>
      </c>
    </row>
    <row r="3553" spans="1:4" x14ac:dyDescent="0.45">
      <c r="A3553" t="s">
        <v>5945</v>
      </c>
      <c r="B3553">
        <v>900000</v>
      </c>
      <c r="C3553">
        <v>18378</v>
      </c>
      <c r="D3553">
        <f>Table2[[#This Row],[gross]]-Table2[[#This Row],[budget]]</f>
        <v>-881622</v>
      </c>
    </row>
    <row r="3554" spans="1:4" x14ac:dyDescent="0.45">
      <c r="A3554" t="s">
        <v>5947</v>
      </c>
      <c r="B3554">
        <v>700000</v>
      </c>
      <c r="C3554">
        <v>7830611</v>
      </c>
      <c r="D3554">
        <f>Table2[[#This Row],[gross]]-Table2[[#This Row],[budget]]</f>
        <v>7130611</v>
      </c>
    </row>
    <row r="3555" spans="1:4" x14ac:dyDescent="0.45">
      <c r="A3555" t="s">
        <v>5948</v>
      </c>
      <c r="B3555">
        <v>700000</v>
      </c>
      <c r="C3555">
        <v>1141829</v>
      </c>
      <c r="D3555">
        <f>Table2[[#This Row],[gross]]-Table2[[#This Row],[budget]]</f>
        <v>441829</v>
      </c>
    </row>
    <row r="3556" spans="1:4" x14ac:dyDescent="0.45">
      <c r="A3556" t="s">
        <v>5950</v>
      </c>
      <c r="B3556">
        <v>700000</v>
      </c>
      <c r="C3556">
        <v>2694973</v>
      </c>
      <c r="D3556">
        <f>Table2[[#This Row],[gross]]-Table2[[#This Row],[budget]]</f>
        <v>1994973</v>
      </c>
    </row>
    <row r="3557" spans="1:4" x14ac:dyDescent="0.45">
      <c r="A3557" t="s">
        <v>5952</v>
      </c>
      <c r="B3557">
        <v>700000</v>
      </c>
      <c r="C3557">
        <v>10508</v>
      </c>
      <c r="D3557">
        <f>Table2[[#This Row],[gross]]-Table2[[#This Row],[budget]]</f>
        <v>-689492</v>
      </c>
    </row>
    <row r="3558" spans="1:4" x14ac:dyDescent="0.45">
      <c r="A3558" t="s">
        <v>5954</v>
      </c>
      <c r="B3558">
        <v>650000</v>
      </c>
      <c r="C3558">
        <v>2301777</v>
      </c>
      <c r="D3558">
        <f>Table2[[#This Row],[gross]]-Table2[[#This Row],[budget]]</f>
        <v>1651777</v>
      </c>
    </row>
    <row r="3559" spans="1:4" x14ac:dyDescent="0.45">
      <c r="A3559" t="s">
        <v>5956</v>
      </c>
      <c r="B3559">
        <v>609000</v>
      </c>
      <c r="C3559">
        <v>3000000</v>
      </c>
      <c r="D3559">
        <f>Table2[[#This Row],[gross]]-Table2[[#This Row],[budget]]</f>
        <v>2391000</v>
      </c>
    </row>
    <row r="3560" spans="1:4" x14ac:dyDescent="0.45">
      <c r="A3560" t="s">
        <v>5958</v>
      </c>
      <c r="B3560">
        <v>60000</v>
      </c>
      <c r="C3560">
        <v>140530114</v>
      </c>
      <c r="D3560">
        <f>Table2[[#This Row],[gross]]-Table2[[#This Row],[budget]]</f>
        <v>140470114</v>
      </c>
    </row>
    <row r="3561" spans="1:4" x14ac:dyDescent="0.45">
      <c r="A3561" t="s">
        <v>5961</v>
      </c>
      <c r="B3561">
        <v>600000</v>
      </c>
      <c r="C3561">
        <v>13300000</v>
      </c>
      <c r="D3561">
        <f>Table2[[#This Row],[gross]]-Table2[[#This Row],[budget]]</f>
        <v>12700000</v>
      </c>
    </row>
    <row r="3562" spans="1:4" x14ac:dyDescent="0.45">
      <c r="A3562" t="s">
        <v>5962</v>
      </c>
      <c r="B3562">
        <v>600000</v>
      </c>
      <c r="C3562">
        <v>171988</v>
      </c>
      <c r="D3562">
        <f>Table2[[#This Row],[gross]]-Table2[[#This Row],[budget]]</f>
        <v>-428012</v>
      </c>
    </row>
    <row r="3563" spans="1:4" x14ac:dyDescent="0.45">
      <c r="A3563" t="s">
        <v>5964</v>
      </c>
      <c r="B3563">
        <v>600000</v>
      </c>
      <c r="C3563">
        <v>23616</v>
      </c>
      <c r="D3563">
        <f>Table2[[#This Row],[gross]]-Table2[[#This Row],[budget]]</f>
        <v>-576384</v>
      </c>
    </row>
    <row r="3564" spans="1:4" x14ac:dyDescent="0.45">
      <c r="A3564" t="s">
        <v>5966</v>
      </c>
      <c r="B3564">
        <v>600000</v>
      </c>
      <c r="C3564">
        <v>13493</v>
      </c>
      <c r="D3564">
        <f>Table2[[#This Row],[gross]]-Table2[[#This Row],[budget]]</f>
        <v>-586507</v>
      </c>
    </row>
    <row r="3565" spans="1:4" x14ac:dyDescent="0.45">
      <c r="A3565" t="s">
        <v>5967</v>
      </c>
      <c r="B3565">
        <v>560000</v>
      </c>
      <c r="C3565">
        <v>515005</v>
      </c>
      <c r="D3565">
        <f>Table2[[#This Row],[gross]]-Table2[[#This Row],[budget]]</f>
        <v>-44995</v>
      </c>
    </row>
    <row r="3566" spans="1:4" x14ac:dyDescent="0.45">
      <c r="A3566" t="s">
        <v>5969</v>
      </c>
      <c r="B3566">
        <v>560000</v>
      </c>
      <c r="C3566">
        <v>2245</v>
      </c>
      <c r="D3566">
        <f>Table2[[#This Row],[gross]]-Table2[[#This Row],[budget]]</f>
        <v>-557755</v>
      </c>
    </row>
    <row r="3567" spans="1:4" x14ac:dyDescent="0.45">
      <c r="A3567" t="s">
        <v>5970</v>
      </c>
      <c r="B3567">
        <v>500000</v>
      </c>
      <c r="C3567">
        <v>33451479</v>
      </c>
      <c r="D3567">
        <f>Table2[[#This Row],[gross]]-Table2[[#This Row],[budget]]</f>
        <v>32951479</v>
      </c>
    </row>
    <row r="3568" spans="1:4" x14ac:dyDescent="0.45">
      <c r="A3568" t="s">
        <v>5974</v>
      </c>
      <c r="B3568">
        <v>500000</v>
      </c>
      <c r="C3568">
        <v>39552600</v>
      </c>
      <c r="D3568">
        <f>Table2[[#This Row],[gross]]-Table2[[#This Row],[budget]]</f>
        <v>39052600</v>
      </c>
    </row>
    <row r="3569" spans="1:4" x14ac:dyDescent="0.45">
      <c r="A3569" t="s">
        <v>5976</v>
      </c>
      <c r="B3569">
        <v>500000</v>
      </c>
      <c r="C3569">
        <v>30500882</v>
      </c>
      <c r="D3569">
        <f>Table2[[#This Row],[gross]]-Table2[[#This Row],[budget]]</f>
        <v>30000882</v>
      </c>
    </row>
    <row r="3570" spans="1:4" x14ac:dyDescent="0.45">
      <c r="A3570" t="s">
        <v>5978</v>
      </c>
      <c r="B3570">
        <v>500000</v>
      </c>
      <c r="C3570">
        <v>17000000</v>
      </c>
      <c r="D3570">
        <f>Table2[[#This Row],[gross]]-Table2[[#This Row],[budget]]</f>
        <v>16500000</v>
      </c>
    </row>
    <row r="3571" spans="1:4" x14ac:dyDescent="0.45">
      <c r="A3571" t="s">
        <v>5979</v>
      </c>
      <c r="B3571">
        <v>500000</v>
      </c>
      <c r="C3571">
        <v>5739376</v>
      </c>
      <c r="D3571">
        <f>Table2[[#This Row],[gross]]-Table2[[#This Row],[budget]]</f>
        <v>5239376</v>
      </c>
    </row>
    <row r="3572" spans="1:4" x14ac:dyDescent="0.45">
      <c r="A3572" t="s">
        <v>5981</v>
      </c>
      <c r="B3572">
        <v>1000000</v>
      </c>
      <c r="C3572">
        <v>3773863</v>
      </c>
      <c r="D3572">
        <f>Table2[[#This Row],[gross]]-Table2[[#This Row],[budget]]</f>
        <v>2773863</v>
      </c>
    </row>
    <row r="3573" spans="1:4" x14ac:dyDescent="0.45">
      <c r="A3573" t="s">
        <v>5984</v>
      </c>
      <c r="B3573">
        <v>500000</v>
      </c>
      <c r="C3573">
        <v>2047570</v>
      </c>
      <c r="D3573">
        <f>Table2[[#This Row],[gross]]-Table2[[#This Row],[budget]]</f>
        <v>1547570</v>
      </c>
    </row>
    <row r="3574" spans="1:4" x14ac:dyDescent="0.45">
      <c r="A3574" t="s">
        <v>5986</v>
      </c>
      <c r="B3574">
        <v>500000</v>
      </c>
      <c r="C3574">
        <v>1250798</v>
      </c>
      <c r="D3574">
        <f>Table2[[#This Row],[gross]]-Table2[[#This Row],[budget]]</f>
        <v>750798</v>
      </c>
    </row>
    <row r="3575" spans="1:4" x14ac:dyDescent="0.45">
      <c r="A3575" t="s">
        <v>5988</v>
      </c>
      <c r="B3575">
        <v>46000</v>
      </c>
      <c r="C3575">
        <v>1127331</v>
      </c>
      <c r="D3575">
        <f>Table2[[#This Row],[gross]]-Table2[[#This Row],[budget]]</f>
        <v>1081331</v>
      </c>
    </row>
    <row r="3576" spans="1:4" x14ac:dyDescent="0.45">
      <c r="A3576" t="s">
        <v>5990</v>
      </c>
      <c r="B3576">
        <v>500000</v>
      </c>
      <c r="C3576">
        <v>906666</v>
      </c>
      <c r="D3576">
        <f>Table2[[#This Row],[gross]]-Table2[[#This Row],[budget]]</f>
        <v>406666</v>
      </c>
    </row>
    <row r="3577" spans="1:4" x14ac:dyDescent="0.45">
      <c r="A3577" t="s">
        <v>5992</v>
      </c>
      <c r="B3577">
        <v>500000</v>
      </c>
      <c r="C3577">
        <v>1114943</v>
      </c>
      <c r="D3577">
        <f>Table2[[#This Row],[gross]]-Table2[[#This Row],[budget]]</f>
        <v>614943</v>
      </c>
    </row>
    <row r="3578" spans="1:4" x14ac:dyDescent="0.45">
      <c r="A3578" t="s">
        <v>5993</v>
      </c>
      <c r="B3578">
        <v>500000</v>
      </c>
      <c r="C3578">
        <v>1111615</v>
      </c>
      <c r="D3578">
        <f>Table2[[#This Row],[gross]]-Table2[[#This Row],[budget]]</f>
        <v>611615</v>
      </c>
    </row>
    <row r="3579" spans="1:4" x14ac:dyDescent="0.45">
      <c r="A3579" t="s">
        <v>5994</v>
      </c>
      <c r="B3579">
        <v>500000</v>
      </c>
      <c r="C3579">
        <v>985341</v>
      </c>
      <c r="D3579">
        <f>Table2[[#This Row],[gross]]-Table2[[#This Row],[budget]]</f>
        <v>485341</v>
      </c>
    </row>
    <row r="3580" spans="1:4" x14ac:dyDescent="0.45">
      <c r="A3580" t="s">
        <v>5996</v>
      </c>
      <c r="B3580">
        <v>500000</v>
      </c>
      <c r="C3580">
        <v>603943</v>
      </c>
      <c r="D3580">
        <f>Table2[[#This Row],[gross]]-Table2[[#This Row],[budget]]</f>
        <v>103943</v>
      </c>
    </row>
    <row r="3581" spans="1:4" x14ac:dyDescent="0.45">
      <c r="A3581" t="s">
        <v>5997</v>
      </c>
      <c r="B3581">
        <v>500000</v>
      </c>
      <c r="C3581">
        <v>334041</v>
      </c>
      <c r="D3581">
        <f>Table2[[#This Row],[gross]]-Table2[[#This Row],[budget]]</f>
        <v>-165959</v>
      </c>
    </row>
    <row r="3582" spans="1:4" x14ac:dyDescent="0.45">
      <c r="A3582" t="s">
        <v>5999</v>
      </c>
      <c r="B3582">
        <v>500000</v>
      </c>
      <c r="C3582">
        <v>295468</v>
      </c>
      <c r="D3582">
        <f>Table2[[#This Row],[gross]]-Table2[[#This Row],[budget]]</f>
        <v>-204532</v>
      </c>
    </row>
    <row r="3583" spans="1:4" x14ac:dyDescent="0.45">
      <c r="A3583" t="s">
        <v>6001</v>
      </c>
      <c r="B3583">
        <v>500000</v>
      </c>
      <c r="C3583">
        <v>243347</v>
      </c>
      <c r="D3583">
        <f>Table2[[#This Row],[gross]]-Table2[[#This Row],[budget]]</f>
        <v>-256653</v>
      </c>
    </row>
    <row r="3584" spans="1:4" x14ac:dyDescent="0.45">
      <c r="A3584" t="s">
        <v>6002</v>
      </c>
      <c r="B3584">
        <v>500000</v>
      </c>
      <c r="C3584">
        <v>154077</v>
      </c>
      <c r="D3584">
        <f>Table2[[#This Row],[gross]]-Table2[[#This Row],[budget]]</f>
        <v>-345923</v>
      </c>
    </row>
    <row r="3585" spans="1:4" x14ac:dyDescent="0.45">
      <c r="A3585" t="s">
        <v>6005</v>
      </c>
      <c r="B3585">
        <v>500000</v>
      </c>
      <c r="C3585">
        <v>151389</v>
      </c>
      <c r="D3585">
        <f>Table2[[#This Row],[gross]]-Table2[[#This Row],[budget]]</f>
        <v>-348611</v>
      </c>
    </row>
    <row r="3586" spans="1:4" x14ac:dyDescent="0.45">
      <c r="A3586" t="s">
        <v>6006</v>
      </c>
      <c r="B3586">
        <v>2000000</v>
      </c>
      <c r="C3586">
        <v>269061</v>
      </c>
      <c r="D3586">
        <f>Table2[[#This Row],[gross]]-Table2[[#This Row],[budget]]</f>
        <v>-1730939</v>
      </c>
    </row>
    <row r="3587" spans="1:4" x14ac:dyDescent="0.45">
      <c r="A3587" t="s">
        <v>6008</v>
      </c>
      <c r="B3587">
        <v>500000</v>
      </c>
      <c r="C3587">
        <v>133778</v>
      </c>
      <c r="D3587">
        <f>Table2[[#This Row],[gross]]-Table2[[#This Row],[budget]]</f>
        <v>-366222</v>
      </c>
    </row>
    <row r="3588" spans="1:4" x14ac:dyDescent="0.45">
      <c r="A3588" t="s">
        <v>6009</v>
      </c>
      <c r="B3588">
        <v>500000</v>
      </c>
      <c r="C3588">
        <v>52850</v>
      </c>
      <c r="D3588">
        <f>Table2[[#This Row],[gross]]-Table2[[#This Row],[budget]]</f>
        <v>-447150</v>
      </c>
    </row>
    <row r="3589" spans="1:4" x14ac:dyDescent="0.45">
      <c r="A3589" t="s">
        <v>6011</v>
      </c>
      <c r="B3589">
        <v>500000</v>
      </c>
      <c r="C3589">
        <v>98017</v>
      </c>
      <c r="D3589">
        <f>Table2[[#This Row],[gross]]-Table2[[#This Row],[budget]]</f>
        <v>-401983</v>
      </c>
    </row>
    <row r="3590" spans="1:4" x14ac:dyDescent="0.45">
      <c r="A3590" t="s">
        <v>6012</v>
      </c>
      <c r="B3590">
        <v>500000</v>
      </c>
      <c r="C3590">
        <v>31937</v>
      </c>
      <c r="D3590">
        <f>Table2[[#This Row],[gross]]-Table2[[#This Row],[budget]]</f>
        <v>-468063</v>
      </c>
    </row>
    <row r="3591" spans="1:4" x14ac:dyDescent="0.45">
      <c r="A3591" t="s">
        <v>6014</v>
      </c>
      <c r="B3591">
        <v>500000</v>
      </c>
      <c r="C3591">
        <v>13134</v>
      </c>
      <c r="D3591">
        <f>Table2[[#This Row],[gross]]-Table2[[#This Row],[budget]]</f>
        <v>-486866</v>
      </c>
    </row>
    <row r="3592" spans="1:4" x14ac:dyDescent="0.45">
      <c r="A3592" t="s">
        <v>6016</v>
      </c>
      <c r="B3592">
        <v>500000</v>
      </c>
      <c r="C3592">
        <v>237301</v>
      </c>
      <c r="D3592">
        <f>Table2[[#This Row],[gross]]-Table2[[#This Row],[budget]]</f>
        <v>-262699</v>
      </c>
    </row>
    <row r="3593" spans="1:4" x14ac:dyDescent="0.45">
      <c r="A3593" t="s">
        <v>6018</v>
      </c>
      <c r="B3593">
        <v>500000</v>
      </c>
      <c r="C3593">
        <v>12055</v>
      </c>
      <c r="D3593">
        <f>Table2[[#This Row],[gross]]-Table2[[#This Row],[budget]]</f>
        <v>-487945</v>
      </c>
    </row>
    <row r="3594" spans="1:4" x14ac:dyDescent="0.45">
      <c r="A3594" t="s">
        <v>6020</v>
      </c>
      <c r="B3594">
        <v>500000</v>
      </c>
      <c r="C3594">
        <v>1332</v>
      </c>
      <c r="D3594">
        <f>Table2[[#This Row],[gross]]-Table2[[#This Row],[budget]]</f>
        <v>-498668</v>
      </c>
    </row>
    <row r="3595" spans="1:4" x14ac:dyDescent="0.45">
      <c r="A3595" t="s">
        <v>6023</v>
      </c>
      <c r="B3595">
        <v>500000</v>
      </c>
      <c r="C3595">
        <v>21199</v>
      </c>
      <c r="D3595">
        <f>Table2[[#This Row],[gross]]-Table2[[#This Row],[budget]]</f>
        <v>-478801</v>
      </c>
    </row>
    <row r="3596" spans="1:4" x14ac:dyDescent="0.45">
      <c r="A3596" t="s">
        <v>6024</v>
      </c>
      <c r="B3596">
        <v>450000</v>
      </c>
      <c r="C3596">
        <v>2712293</v>
      </c>
      <c r="D3596">
        <f>Table2[[#This Row],[gross]]-Table2[[#This Row],[budget]]</f>
        <v>2262293</v>
      </c>
    </row>
    <row r="3597" spans="1:4" x14ac:dyDescent="0.45">
      <c r="A3597" t="s">
        <v>6025</v>
      </c>
      <c r="B3597">
        <v>2000000</v>
      </c>
      <c r="C3597">
        <v>768045</v>
      </c>
      <c r="D3597">
        <f>Table2[[#This Row],[gross]]-Table2[[#This Row],[budget]]</f>
        <v>-1231955</v>
      </c>
    </row>
    <row r="3598" spans="1:4" x14ac:dyDescent="0.45">
      <c r="A3598" t="s">
        <v>6027</v>
      </c>
      <c r="B3598">
        <v>450000</v>
      </c>
      <c r="C3598">
        <v>379122</v>
      </c>
      <c r="D3598">
        <f>Table2[[#This Row],[gross]]-Table2[[#This Row],[budget]]</f>
        <v>-70878</v>
      </c>
    </row>
    <row r="3599" spans="1:4" x14ac:dyDescent="0.45">
      <c r="A3599" t="s">
        <v>6029</v>
      </c>
      <c r="B3599">
        <v>500000</v>
      </c>
      <c r="C3599">
        <v>23000</v>
      </c>
      <c r="D3599">
        <f>Table2[[#This Row],[gross]]-Table2[[#This Row],[budget]]</f>
        <v>-477000</v>
      </c>
    </row>
    <row r="3600" spans="1:4" x14ac:dyDescent="0.45">
      <c r="A3600" t="s">
        <v>6031</v>
      </c>
      <c r="B3600">
        <v>439000</v>
      </c>
      <c r="C3600">
        <v>2300000</v>
      </c>
      <c r="D3600">
        <f>Table2[[#This Row],[gross]]-Table2[[#This Row],[budget]]</f>
        <v>1861000</v>
      </c>
    </row>
    <row r="3601" spans="1:4" x14ac:dyDescent="0.45">
      <c r="A3601" t="s">
        <v>6032</v>
      </c>
      <c r="B3601">
        <v>225000</v>
      </c>
      <c r="C3601">
        <v>2938208</v>
      </c>
      <c r="D3601">
        <f>Table2[[#This Row],[gross]]-Table2[[#This Row],[budget]]</f>
        <v>2713208</v>
      </c>
    </row>
    <row r="3602" spans="1:4" x14ac:dyDescent="0.45">
      <c r="A3602" t="s">
        <v>6034</v>
      </c>
      <c r="B3602">
        <v>25000000</v>
      </c>
      <c r="C3602">
        <v>9910</v>
      </c>
      <c r="D3602">
        <f>Table2[[#This Row],[gross]]-Table2[[#This Row],[budget]]</f>
        <v>-24990090</v>
      </c>
    </row>
    <row r="3603" spans="1:4" x14ac:dyDescent="0.45">
      <c r="A3603" t="s">
        <v>6035</v>
      </c>
      <c r="B3603">
        <v>400000</v>
      </c>
      <c r="C3603">
        <v>44540956</v>
      </c>
      <c r="D3603">
        <f>Table2[[#This Row],[gross]]-Table2[[#This Row],[budget]]</f>
        <v>44140956</v>
      </c>
    </row>
    <row r="3604" spans="1:4" x14ac:dyDescent="0.45">
      <c r="A3604" t="s">
        <v>6036</v>
      </c>
      <c r="B3604">
        <v>1066167</v>
      </c>
      <c r="C3604">
        <v>258113</v>
      </c>
      <c r="D3604">
        <f>Table2[[#This Row],[gross]]-Table2[[#This Row],[budget]]</f>
        <v>-808054</v>
      </c>
    </row>
    <row r="3605" spans="1:4" x14ac:dyDescent="0.45">
      <c r="A3605" t="s">
        <v>6037</v>
      </c>
      <c r="B3605">
        <v>15000</v>
      </c>
      <c r="C3605">
        <v>107917283</v>
      </c>
      <c r="D3605">
        <f>Table2[[#This Row],[gross]]-Table2[[#This Row],[budget]]</f>
        <v>107902283</v>
      </c>
    </row>
    <row r="3606" spans="1:4" x14ac:dyDescent="0.45">
      <c r="A3606" t="s">
        <v>6038</v>
      </c>
      <c r="B3606">
        <v>229575</v>
      </c>
      <c r="C3606">
        <v>1229197</v>
      </c>
      <c r="D3606">
        <f>Table2[[#This Row],[gross]]-Table2[[#This Row],[budget]]</f>
        <v>999622</v>
      </c>
    </row>
    <row r="3607" spans="1:4" x14ac:dyDescent="0.45">
      <c r="A3607" t="s">
        <v>6039</v>
      </c>
      <c r="B3607">
        <v>400000</v>
      </c>
      <c r="C3607">
        <v>1689999</v>
      </c>
      <c r="D3607">
        <f>Table2[[#This Row],[gross]]-Table2[[#This Row],[budget]]</f>
        <v>1289999</v>
      </c>
    </row>
    <row r="3608" spans="1:4" x14ac:dyDescent="0.45">
      <c r="A3608" t="s">
        <v>6042</v>
      </c>
      <c r="B3608">
        <v>100000</v>
      </c>
      <c r="C3608">
        <v>11798</v>
      </c>
      <c r="D3608">
        <f>Table2[[#This Row],[gross]]-Table2[[#This Row],[budget]]</f>
        <v>-88202</v>
      </c>
    </row>
    <row r="3609" spans="1:4" x14ac:dyDescent="0.45">
      <c r="A3609" t="s">
        <v>6045</v>
      </c>
      <c r="B3609">
        <v>218</v>
      </c>
      <c r="C3609">
        <v>592014</v>
      </c>
      <c r="D3609">
        <f>Table2[[#This Row],[gross]]-Table2[[#This Row],[budget]]</f>
        <v>591796</v>
      </c>
    </row>
    <row r="3610" spans="1:4" x14ac:dyDescent="0.45">
      <c r="A3610" t="s">
        <v>6047</v>
      </c>
      <c r="B3610">
        <v>400000</v>
      </c>
      <c r="C3610">
        <v>425899</v>
      </c>
      <c r="D3610">
        <f>Table2[[#This Row],[gross]]-Table2[[#This Row],[budget]]</f>
        <v>25899</v>
      </c>
    </row>
    <row r="3611" spans="1:4" x14ac:dyDescent="0.45">
      <c r="A3611" t="s">
        <v>6049</v>
      </c>
      <c r="B3611">
        <v>400000</v>
      </c>
      <c r="C3611">
        <v>126387</v>
      </c>
      <c r="D3611">
        <f>Table2[[#This Row],[gross]]-Table2[[#This Row],[budget]]</f>
        <v>-273613</v>
      </c>
    </row>
    <row r="3612" spans="1:4" x14ac:dyDescent="0.45">
      <c r="A3612" t="s">
        <v>6050</v>
      </c>
      <c r="B3612">
        <v>35000000</v>
      </c>
      <c r="C3612">
        <v>80276912</v>
      </c>
      <c r="D3612">
        <f>Table2[[#This Row],[gross]]-Table2[[#This Row],[budget]]</f>
        <v>45276912</v>
      </c>
    </row>
    <row r="3613" spans="1:4" x14ac:dyDescent="0.45">
      <c r="A3613" t="s">
        <v>6052</v>
      </c>
      <c r="B3613">
        <v>375000</v>
      </c>
      <c r="C3613">
        <v>617172</v>
      </c>
      <c r="D3613">
        <f>Table2[[#This Row],[gross]]-Table2[[#This Row],[budget]]</f>
        <v>242172</v>
      </c>
    </row>
    <row r="3614" spans="1:4" x14ac:dyDescent="0.45">
      <c r="A3614" t="s">
        <v>6054</v>
      </c>
      <c r="B3614">
        <v>379000</v>
      </c>
      <c r="C3614">
        <v>2808000</v>
      </c>
      <c r="D3614">
        <f>Table2[[#This Row],[gross]]-Table2[[#This Row],[budget]]</f>
        <v>2429000</v>
      </c>
    </row>
    <row r="3615" spans="1:4" x14ac:dyDescent="0.45">
      <c r="A3615" t="s">
        <v>6056</v>
      </c>
      <c r="B3615">
        <v>6000000</v>
      </c>
      <c r="C3615">
        <v>12843</v>
      </c>
      <c r="D3615">
        <f>Table2[[#This Row],[gross]]-Table2[[#This Row],[budget]]</f>
        <v>-5987157</v>
      </c>
    </row>
    <row r="3616" spans="1:4" x14ac:dyDescent="0.45">
      <c r="A3616" t="s">
        <v>6058</v>
      </c>
      <c r="B3616">
        <v>450000</v>
      </c>
      <c r="C3616">
        <v>34151</v>
      </c>
      <c r="D3616">
        <f>Table2[[#This Row],[gross]]-Table2[[#This Row],[budget]]</f>
        <v>-415849</v>
      </c>
    </row>
    <row r="3617" spans="1:4" x14ac:dyDescent="0.45">
      <c r="A3617" t="s">
        <v>6060</v>
      </c>
      <c r="B3617">
        <v>1750211</v>
      </c>
      <c r="C3617">
        <v>1523883</v>
      </c>
      <c r="D3617">
        <f>Table2[[#This Row],[gross]]-Table2[[#This Row],[budget]]</f>
        <v>-226328</v>
      </c>
    </row>
    <row r="3618" spans="1:4" x14ac:dyDescent="0.45">
      <c r="A3618" t="s">
        <v>6062</v>
      </c>
      <c r="B3618">
        <v>350000</v>
      </c>
      <c r="C3618">
        <v>4000000</v>
      </c>
      <c r="D3618">
        <f>Table2[[#This Row],[gross]]-Table2[[#This Row],[budget]]</f>
        <v>3650000</v>
      </c>
    </row>
    <row r="3619" spans="1:4" x14ac:dyDescent="0.45">
      <c r="A3619" t="s">
        <v>6063</v>
      </c>
      <c r="B3619">
        <v>312000</v>
      </c>
      <c r="C3619">
        <v>1281176</v>
      </c>
      <c r="D3619">
        <f>Table2[[#This Row],[gross]]-Table2[[#This Row],[budget]]</f>
        <v>969176</v>
      </c>
    </row>
    <row r="3620" spans="1:4" x14ac:dyDescent="0.45">
      <c r="A3620" t="s">
        <v>6066</v>
      </c>
      <c r="B3620">
        <v>8000000</v>
      </c>
      <c r="C3620">
        <v>16115878</v>
      </c>
      <c r="D3620">
        <f>Table2[[#This Row],[gross]]-Table2[[#This Row],[budget]]</f>
        <v>8115878</v>
      </c>
    </row>
    <row r="3621" spans="1:4" x14ac:dyDescent="0.45">
      <c r="A3621" t="s">
        <v>6067</v>
      </c>
      <c r="B3621">
        <v>300000</v>
      </c>
      <c r="C3621">
        <v>1652472</v>
      </c>
      <c r="D3621">
        <f>Table2[[#This Row],[gross]]-Table2[[#This Row],[budget]]</f>
        <v>1352472</v>
      </c>
    </row>
    <row r="3622" spans="1:4" x14ac:dyDescent="0.45">
      <c r="A3622" t="s">
        <v>6068</v>
      </c>
      <c r="B3622">
        <v>300000</v>
      </c>
      <c r="C3622">
        <v>2360184</v>
      </c>
      <c r="D3622">
        <f>Table2[[#This Row],[gross]]-Table2[[#This Row],[budget]]</f>
        <v>2060184</v>
      </c>
    </row>
    <row r="3623" spans="1:4" x14ac:dyDescent="0.45">
      <c r="A3623" t="s">
        <v>6069</v>
      </c>
      <c r="B3623">
        <v>300000</v>
      </c>
      <c r="C3623">
        <v>255352</v>
      </c>
      <c r="D3623">
        <f>Table2[[#This Row],[gross]]-Table2[[#This Row],[budget]]</f>
        <v>-44648</v>
      </c>
    </row>
    <row r="3624" spans="1:4" x14ac:dyDescent="0.45">
      <c r="A3624" t="s">
        <v>6070</v>
      </c>
      <c r="B3624">
        <v>200000</v>
      </c>
      <c r="C3624">
        <v>856942</v>
      </c>
      <c r="D3624">
        <f>Table2[[#This Row],[gross]]-Table2[[#This Row],[budget]]</f>
        <v>656942</v>
      </c>
    </row>
    <row r="3625" spans="1:4" x14ac:dyDescent="0.45">
      <c r="A3625" t="s">
        <v>6071</v>
      </c>
      <c r="B3625">
        <v>300000</v>
      </c>
      <c r="C3625">
        <v>16892</v>
      </c>
      <c r="D3625">
        <f>Table2[[#This Row],[gross]]-Table2[[#This Row],[budget]]</f>
        <v>-283108</v>
      </c>
    </row>
    <row r="3626" spans="1:4" x14ac:dyDescent="0.45">
      <c r="A3626" t="s">
        <v>6073</v>
      </c>
      <c r="B3626">
        <v>160000</v>
      </c>
      <c r="C3626">
        <v>12438</v>
      </c>
      <c r="D3626">
        <f>Table2[[#This Row],[gross]]-Table2[[#This Row],[budget]]</f>
        <v>-147562</v>
      </c>
    </row>
    <row r="3627" spans="1:4" x14ac:dyDescent="0.45">
      <c r="A3627" t="s">
        <v>6074</v>
      </c>
      <c r="B3627">
        <v>300000</v>
      </c>
      <c r="C3627">
        <v>40542</v>
      </c>
      <c r="D3627">
        <f>Table2[[#This Row],[gross]]-Table2[[#This Row],[budget]]</f>
        <v>-259458</v>
      </c>
    </row>
    <row r="3628" spans="1:4" x14ac:dyDescent="0.45">
      <c r="A3628" t="s">
        <v>6076</v>
      </c>
      <c r="B3628">
        <v>200000</v>
      </c>
      <c r="C3628">
        <v>5199</v>
      </c>
      <c r="D3628">
        <f>Table2[[#This Row],[gross]]-Table2[[#This Row],[budget]]</f>
        <v>-194801</v>
      </c>
    </row>
    <row r="3629" spans="1:4" x14ac:dyDescent="0.45">
      <c r="A3629" t="s">
        <v>6078</v>
      </c>
      <c r="B3629">
        <v>300000</v>
      </c>
      <c r="C3629">
        <v>2468</v>
      </c>
      <c r="D3629">
        <f>Table2[[#This Row],[gross]]-Table2[[#This Row],[budget]]</f>
        <v>-297532</v>
      </c>
    </row>
    <row r="3630" spans="1:4" x14ac:dyDescent="0.45">
      <c r="A3630" t="s">
        <v>6080</v>
      </c>
      <c r="B3630">
        <v>270000</v>
      </c>
      <c r="C3630">
        <v>318622</v>
      </c>
      <c r="D3630">
        <f>Table2[[#This Row],[gross]]-Table2[[#This Row],[budget]]</f>
        <v>48622</v>
      </c>
    </row>
    <row r="3631" spans="1:4" x14ac:dyDescent="0.45">
      <c r="A3631" t="s">
        <v>6081</v>
      </c>
      <c r="B3631">
        <v>250000</v>
      </c>
      <c r="C3631">
        <v>12006514</v>
      </c>
      <c r="D3631">
        <f>Table2[[#This Row],[gross]]-Table2[[#This Row],[budget]]</f>
        <v>11756514</v>
      </c>
    </row>
    <row r="3632" spans="1:4" x14ac:dyDescent="0.45">
      <c r="A3632" t="s">
        <v>6082</v>
      </c>
      <c r="B3632">
        <v>250000</v>
      </c>
      <c r="C3632">
        <v>4186931</v>
      </c>
      <c r="D3632">
        <f>Table2[[#This Row],[gross]]-Table2[[#This Row],[budget]]</f>
        <v>3936931</v>
      </c>
    </row>
    <row r="3633" spans="1:4" x14ac:dyDescent="0.45">
      <c r="A3633" t="s">
        <v>6083</v>
      </c>
      <c r="B3633">
        <v>250000</v>
      </c>
      <c r="C3633">
        <v>3799339</v>
      </c>
      <c r="D3633">
        <f>Table2[[#This Row],[gross]]-Table2[[#This Row],[budget]]</f>
        <v>3549339</v>
      </c>
    </row>
    <row r="3634" spans="1:4" x14ac:dyDescent="0.45">
      <c r="A3634" t="s">
        <v>6085</v>
      </c>
      <c r="B3634">
        <v>250000</v>
      </c>
      <c r="C3634">
        <v>1977544</v>
      </c>
      <c r="D3634">
        <f>Table2[[#This Row],[gross]]-Table2[[#This Row],[budget]]</f>
        <v>1727544</v>
      </c>
    </row>
    <row r="3635" spans="1:4" x14ac:dyDescent="0.45">
      <c r="A3635" t="s">
        <v>6086</v>
      </c>
      <c r="B3635">
        <v>250000</v>
      </c>
      <c r="C3635">
        <v>1050600</v>
      </c>
      <c r="D3635">
        <f>Table2[[#This Row],[gross]]-Table2[[#This Row],[budget]]</f>
        <v>800600</v>
      </c>
    </row>
    <row r="3636" spans="1:4" x14ac:dyDescent="0.45">
      <c r="A3636" t="s">
        <v>6088</v>
      </c>
      <c r="B3636">
        <v>250000</v>
      </c>
      <c r="C3636">
        <v>902835</v>
      </c>
      <c r="D3636">
        <f>Table2[[#This Row],[gross]]-Table2[[#This Row],[budget]]</f>
        <v>652835</v>
      </c>
    </row>
    <row r="3637" spans="1:4" x14ac:dyDescent="0.45">
      <c r="A3637" t="s">
        <v>6089</v>
      </c>
      <c r="B3637">
        <v>365000</v>
      </c>
      <c r="C3637">
        <v>489220</v>
      </c>
      <c r="D3637">
        <f>Table2[[#This Row],[gross]]-Table2[[#This Row],[budget]]</f>
        <v>124220</v>
      </c>
    </row>
    <row r="3638" spans="1:4" x14ac:dyDescent="0.45">
      <c r="A3638" t="s">
        <v>6091</v>
      </c>
      <c r="B3638">
        <v>250000</v>
      </c>
      <c r="C3638">
        <v>212285</v>
      </c>
      <c r="D3638">
        <f>Table2[[#This Row],[gross]]-Table2[[#This Row],[budget]]</f>
        <v>-37715</v>
      </c>
    </row>
    <row r="3639" spans="1:4" x14ac:dyDescent="0.45">
      <c r="A3639" t="s">
        <v>6094</v>
      </c>
      <c r="B3639">
        <v>250000</v>
      </c>
      <c r="C3639">
        <v>203134</v>
      </c>
      <c r="D3639">
        <f>Table2[[#This Row],[gross]]-Table2[[#This Row],[budget]]</f>
        <v>-46866</v>
      </c>
    </row>
    <row r="3640" spans="1:4" x14ac:dyDescent="0.45">
      <c r="A3640" t="s">
        <v>6095</v>
      </c>
      <c r="B3640">
        <v>150000</v>
      </c>
      <c r="C3640">
        <v>191309</v>
      </c>
      <c r="D3640">
        <f>Table2[[#This Row],[gross]]-Table2[[#This Row],[budget]]</f>
        <v>41309</v>
      </c>
    </row>
    <row r="3641" spans="1:4" x14ac:dyDescent="0.45">
      <c r="A3641" t="s">
        <v>6097</v>
      </c>
      <c r="B3641">
        <v>250000</v>
      </c>
      <c r="C3641">
        <v>3388210</v>
      </c>
      <c r="D3641">
        <f>Table2[[#This Row],[gross]]-Table2[[#This Row],[budget]]</f>
        <v>3138210</v>
      </c>
    </row>
    <row r="3642" spans="1:4" x14ac:dyDescent="0.45">
      <c r="A3642" t="s">
        <v>6098</v>
      </c>
      <c r="B3642">
        <v>250000</v>
      </c>
      <c r="C3642">
        <v>177840</v>
      </c>
      <c r="D3642">
        <f>Table2[[#This Row],[gross]]-Table2[[#This Row],[budget]]</f>
        <v>-72160</v>
      </c>
    </row>
    <row r="3643" spans="1:4" x14ac:dyDescent="0.45">
      <c r="A3643" t="s">
        <v>6100</v>
      </c>
      <c r="B3643">
        <v>250000</v>
      </c>
      <c r="C3643">
        <v>18195</v>
      </c>
      <c r="D3643">
        <f>Table2[[#This Row],[gross]]-Table2[[#This Row],[budget]]</f>
        <v>-231805</v>
      </c>
    </row>
    <row r="3644" spans="1:4" x14ac:dyDescent="0.45">
      <c r="A3644" t="s">
        <v>6102</v>
      </c>
      <c r="B3644">
        <v>225000</v>
      </c>
      <c r="C3644">
        <v>111300</v>
      </c>
      <c r="D3644">
        <f>Table2[[#This Row],[gross]]-Table2[[#This Row],[budget]]</f>
        <v>-113700</v>
      </c>
    </row>
    <row r="3645" spans="1:4" x14ac:dyDescent="0.45">
      <c r="A3645" t="s">
        <v>6104</v>
      </c>
      <c r="B3645">
        <v>225000</v>
      </c>
      <c r="C3645">
        <v>1027119</v>
      </c>
      <c r="D3645">
        <f>Table2[[#This Row],[gross]]-Table2[[#This Row],[budget]]</f>
        <v>802119</v>
      </c>
    </row>
    <row r="3646" spans="1:4" x14ac:dyDescent="0.45">
      <c r="A3646" t="s">
        <v>6107</v>
      </c>
      <c r="B3646">
        <v>210000</v>
      </c>
      <c r="C3646">
        <v>5000000</v>
      </c>
      <c r="D3646">
        <f>Table2[[#This Row],[gross]]-Table2[[#This Row],[budget]]</f>
        <v>4790000</v>
      </c>
    </row>
    <row r="3647" spans="1:4" x14ac:dyDescent="0.45">
      <c r="A3647" t="s">
        <v>6108</v>
      </c>
      <c r="B3647">
        <v>200000</v>
      </c>
      <c r="C3647">
        <v>4505922</v>
      </c>
      <c r="D3647">
        <f>Table2[[#This Row],[gross]]-Table2[[#This Row],[budget]]</f>
        <v>4305922</v>
      </c>
    </row>
    <row r="3648" spans="1:4" x14ac:dyDescent="0.45">
      <c r="A3648" t="s">
        <v>6109</v>
      </c>
      <c r="B3648">
        <v>200000</v>
      </c>
      <c r="C3648">
        <v>3500000</v>
      </c>
      <c r="D3648">
        <f>Table2[[#This Row],[gross]]-Table2[[#This Row],[budget]]</f>
        <v>3300000</v>
      </c>
    </row>
    <row r="3649" spans="1:4" x14ac:dyDescent="0.45">
      <c r="A3649" t="s">
        <v>6111</v>
      </c>
      <c r="B3649">
        <v>200000</v>
      </c>
      <c r="C3649">
        <v>381225</v>
      </c>
      <c r="D3649">
        <f>Table2[[#This Row],[gross]]-Table2[[#This Row],[budget]]</f>
        <v>181225</v>
      </c>
    </row>
    <row r="3650" spans="1:4" x14ac:dyDescent="0.45">
      <c r="A3650" t="s">
        <v>6113</v>
      </c>
      <c r="B3650">
        <v>200000</v>
      </c>
      <c r="C3650">
        <v>2428241</v>
      </c>
      <c r="D3650">
        <f>Table2[[#This Row],[gross]]-Table2[[#This Row],[budget]]</f>
        <v>2228241</v>
      </c>
    </row>
    <row r="3651" spans="1:4" x14ac:dyDescent="0.45">
      <c r="A3651" t="s">
        <v>6114</v>
      </c>
      <c r="B3651">
        <v>200000</v>
      </c>
      <c r="C3651">
        <v>78030</v>
      </c>
      <c r="D3651">
        <f>Table2[[#This Row],[gross]]-Table2[[#This Row],[budget]]</f>
        <v>-121970</v>
      </c>
    </row>
    <row r="3652" spans="1:4" x14ac:dyDescent="0.45">
      <c r="A3652" t="s">
        <v>6116</v>
      </c>
      <c r="B3652">
        <v>200000</v>
      </c>
      <c r="C3652">
        <v>174682</v>
      </c>
      <c r="D3652">
        <f>Table2[[#This Row],[gross]]-Table2[[#This Row],[budget]]</f>
        <v>-25318</v>
      </c>
    </row>
    <row r="3653" spans="1:4" x14ac:dyDescent="0.45">
      <c r="A3653" t="s">
        <v>6118</v>
      </c>
      <c r="B3653">
        <v>200000</v>
      </c>
      <c r="C3653">
        <v>215185</v>
      </c>
      <c r="D3653">
        <f>Table2[[#This Row],[gross]]-Table2[[#This Row],[budget]]</f>
        <v>15185</v>
      </c>
    </row>
    <row r="3654" spans="1:4" x14ac:dyDescent="0.45">
      <c r="A3654" t="s">
        <v>6120</v>
      </c>
      <c r="B3654">
        <v>200000</v>
      </c>
      <c r="C3654">
        <v>1111</v>
      </c>
      <c r="D3654">
        <f>Table2[[#This Row],[gross]]-Table2[[#This Row],[budget]]</f>
        <v>-198889</v>
      </c>
    </row>
    <row r="3655" spans="1:4" x14ac:dyDescent="0.45">
      <c r="A3655" t="s">
        <v>6122</v>
      </c>
      <c r="B3655">
        <v>180000</v>
      </c>
      <c r="C3655">
        <v>925402</v>
      </c>
      <c r="D3655">
        <f>Table2[[#This Row],[gross]]-Table2[[#This Row],[budget]]</f>
        <v>745402</v>
      </c>
    </row>
    <row r="3656" spans="1:4" x14ac:dyDescent="0.45">
      <c r="A3656" t="s">
        <v>6124</v>
      </c>
      <c r="B3656">
        <v>120000</v>
      </c>
      <c r="C3656">
        <v>469947</v>
      </c>
      <c r="D3656">
        <f>Table2[[#This Row],[gross]]-Table2[[#This Row],[budget]]</f>
        <v>349947</v>
      </c>
    </row>
    <row r="3657" spans="1:4" x14ac:dyDescent="0.45">
      <c r="A3657" t="s">
        <v>6125</v>
      </c>
      <c r="B3657">
        <v>175000</v>
      </c>
      <c r="C3657">
        <v>7137502</v>
      </c>
      <c r="D3657">
        <f>Table2[[#This Row],[gross]]-Table2[[#This Row],[budget]]</f>
        <v>6962502</v>
      </c>
    </row>
    <row r="3658" spans="1:4" x14ac:dyDescent="0.45">
      <c r="A3658" t="s">
        <v>6126</v>
      </c>
      <c r="B3658">
        <v>100000</v>
      </c>
      <c r="C3658">
        <v>1316074</v>
      </c>
      <c r="D3658">
        <f>Table2[[#This Row],[gross]]-Table2[[#This Row],[budget]]</f>
        <v>1216074</v>
      </c>
    </row>
    <row r="3659" spans="1:4" x14ac:dyDescent="0.45">
      <c r="A3659" t="s">
        <v>6128</v>
      </c>
      <c r="B3659">
        <v>500000</v>
      </c>
      <c r="C3659">
        <v>15180000</v>
      </c>
      <c r="D3659">
        <f>Table2[[#This Row],[gross]]-Table2[[#This Row],[budget]]</f>
        <v>14680000</v>
      </c>
    </row>
    <row r="3660" spans="1:4" x14ac:dyDescent="0.45">
      <c r="A3660" t="s">
        <v>6129</v>
      </c>
      <c r="B3660">
        <v>150000</v>
      </c>
      <c r="C3660">
        <v>2882062</v>
      </c>
      <c r="D3660">
        <f>Table2[[#This Row],[gross]]-Table2[[#This Row],[budget]]</f>
        <v>2732062</v>
      </c>
    </row>
    <row r="3661" spans="1:4" x14ac:dyDescent="0.45">
      <c r="A3661" t="s">
        <v>6130</v>
      </c>
      <c r="B3661">
        <v>180000</v>
      </c>
      <c r="C3661">
        <v>9437933</v>
      </c>
      <c r="D3661">
        <f>Table2[[#This Row],[gross]]-Table2[[#This Row],[budget]]</f>
        <v>9257933</v>
      </c>
    </row>
    <row r="3662" spans="1:4" x14ac:dyDescent="0.45">
      <c r="A3662" t="s">
        <v>6132</v>
      </c>
      <c r="B3662">
        <v>1200000</v>
      </c>
      <c r="C3662">
        <v>110720</v>
      </c>
      <c r="D3662">
        <f>Table2[[#This Row],[gross]]-Table2[[#This Row],[budget]]</f>
        <v>-1089280</v>
      </c>
    </row>
    <row r="3663" spans="1:4" x14ac:dyDescent="0.45">
      <c r="A3663" t="s">
        <v>6134</v>
      </c>
      <c r="B3663">
        <v>160000</v>
      </c>
      <c r="C3663">
        <v>155984</v>
      </c>
      <c r="D3663">
        <f>Table2[[#This Row],[gross]]-Table2[[#This Row],[budget]]</f>
        <v>-4016</v>
      </c>
    </row>
    <row r="3664" spans="1:4" x14ac:dyDescent="0.45">
      <c r="A3664" t="s">
        <v>6137</v>
      </c>
      <c r="B3664">
        <v>150000</v>
      </c>
      <c r="C3664">
        <v>4914</v>
      </c>
      <c r="D3664">
        <f>Table2[[#This Row],[gross]]-Table2[[#This Row],[budget]]</f>
        <v>-145086</v>
      </c>
    </row>
    <row r="3665" spans="1:4" x14ac:dyDescent="0.45">
      <c r="A3665" t="s">
        <v>6139</v>
      </c>
      <c r="B3665">
        <v>150000</v>
      </c>
      <c r="C3665">
        <v>5858</v>
      </c>
      <c r="D3665">
        <f>Table2[[#This Row],[gross]]-Table2[[#This Row],[budget]]</f>
        <v>-144142</v>
      </c>
    </row>
    <row r="3666" spans="1:4" x14ac:dyDescent="0.45">
      <c r="A3666" t="s">
        <v>6140</v>
      </c>
      <c r="B3666">
        <v>160000</v>
      </c>
      <c r="C3666">
        <v>6706368</v>
      </c>
      <c r="D3666">
        <f>Table2[[#This Row],[gross]]-Table2[[#This Row],[budget]]</f>
        <v>6546368</v>
      </c>
    </row>
    <row r="3667" spans="1:4" x14ac:dyDescent="0.45">
      <c r="A3667" t="s">
        <v>6142</v>
      </c>
      <c r="B3667">
        <v>125000</v>
      </c>
      <c r="C3667">
        <v>1573712</v>
      </c>
      <c r="D3667">
        <f>Table2[[#This Row],[gross]]-Table2[[#This Row],[budget]]</f>
        <v>1448712</v>
      </c>
    </row>
    <row r="3668" spans="1:4" x14ac:dyDescent="0.45">
      <c r="A3668" t="s">
        <v>6143</v>
      </c>
      <c r="B3668">
        <v>100000</v>
      </c>
      <c r="C3668">
        <v>10174663</v>
      </c>
      <c r="D3668">
        <f>Table2[[#This Row],[gross]]-Table2[[#This Row],[budget]]</f>
        <v>10074663</v>
      </c>
    </row>
    <row r="3669" spans="1:4" x14ac:dyDescent="0.45">
      <c r="A3669" t="s">
        <v>6145</v>
      </c>
      <c r="B3669">
        <v>100000</v>
      </c>
      <c r="C3669">
        <v>22757819</v>
      </c>
      <c r="D3669">
        <f>Table2[[#This Row],[gross]]-Table2[[#This Row],[budget]]</f>
        <v>22657819</v>
      </c>
    </row>
    <row r="3670" spans="1:4" x14ac:dyDescent="0.45">
      <c r="A3670" t="s">
        <v>6146</v>
      </c>
      <c r="B3670">
        <v>100000</v>
      </c>
      <c r="C3670">
        <v>5228617</v>
      </c>
      <c r="D3670">
        <f>Table2[[#This Row],[gross]]-Table2[[#This Row],[budget]]</f>
        <v>5128617</v>
      </c>
    </row>
    <row r="3671" spans="1:4" x14ac:dyDescent="0.45">
      <c r="A3671" t="s">
        <v>6148</v>
      </c>
      <c r="B3671">
        <v>40000</v>
      </c>
      <c r="C3671">
        <v>110536</v>
      </c>
      <c r="D3671">
        <f>Table2[[#This Row],[gross]]-Table2[[#This Row],[budget]]</f>
        <v>70536</v>
      </c>
    </row>
    <row r="3672" spans="1:4" x14ac:dyDescent="0.45">
      <c r="A3672" t="s">
        <v>6151</v>
      </c>
      <c r="B3672">
        <v>200000</v>
      </c>
      <c r="C3672">
        <v>59379</v>
      </c>
      <c r="D3672">
        <f>Table2[[#This Row],[gross]]-Table2[[#This Row],[budget]]</f>
        <v>-140621</v>
      </c>
    </row>
    <row r="3673" spans="1:4" x14ac:dyDescent="0.45">
      <c r="A3673" t="s">
        <v>6152</v>
      </c>
      <c r="B3673">
        <v>60000</v>
      </c>
      <c r="C3673">
        <v>3216970</v>
      </c>
      <c r="D3673">
        <f>Table2[[#This Row],[gross]]-Table2[[#This Row],[budget]]</f>
        <v>3156970</v>
      </c>
    </row>
    <row r="3674" spans="1:4" x14ac:dyDescent="0.45">
      <c r="A3674" t="s">
        <v>6154</v>
      </c>
      <c r="B3674">
        <v>60000</v>
      </c>
      <c r="C3674">
        <v>536767</v>
      </c>
      <c r="D3674">
        <f>Table2[[#This Row],[gross]]-Table2[[#This Row],[budget]]</f>
        <v>476767</v>
      </c>
    </row>
    <row r="3675" spans="1:4" x14ac:dyDescent="0.45">
      <c r="A3675" t="s">
        <v>6156</v>
      </c>
      <c r="B3675">
        <v>65000</v>
      </c>
      <c r="C3675">
        <v>11529368</v>
      </c>
      <c r="D3675">
        <f>Table2[[#This Row],[gross]]-Table2[[#This Row],[budget]]</f>
        <v>11464368</v>
      </c>
    </row>
    <row r="3676" spans="1:4" x14ac:dyDescent="0.45">
      <c r="A3676" t="s">
        <v>6158</v>
      </c>
      <c r="B3676">
        <v>60000</v>
      </c>
      <c r="C3676">
        <v>40557</v>
      </c>
      <c r="D3676">
        <f>Table2[[#This Row],[gross]]-Table2[[#This Row],[budget]]</f>
        <v>-19443</v>
      </c>
    </row>
    <row r="3677" spans="1:4" x14ac:dyDescent="0.45">
      <c r="A3677" t="s">
        <v>6159</v>
      </c>
      <c r="B3677">
        <v>70000</v>
      </c>
      <c r="C3677">
        <v>30084</v>
      </c>
      <c r="D3677">
        <f>Table2[[#This Row],[gross]]-Table2[[#This Row],[budget]]</f>
        <v>-39916</v>
      </c>
    </row>
    <row r="3678" spans="1:4" x14ac:dyDescent="0.45">
      <c r="A3678" t="s">
        <v>6160</v>
      </c>
      <c r="B3678">
        <v>25000</v>
      </c>
      <c r="C3678">
        <v>10246600</v>
      </c>
      <c r="D3678">
        <f>Table2[[#This Row],[gross]]-Table2[[#This Row],[budget]]</f>
        <v>10221600</v>
      </c>
    </row>
    <row r="3679" spans="1:4" x14ac:dyDescent="0.45">
      <c r="A3679" t="s">
        <v>6161</v>
      </c>
      <c r="B3679">
        <v>65000</v>
      </c>
      <c r="C3679">
        <v>389804</v>
      </c>
      <c r="D3679">
        <f>Table2[[#This Row],[gross]]-Table2[[#This Row],[budget]]</f>
        <v>324804</v>
      </c>
    </row>
    <row r="3680" spans="1:4" x14ac:dyDescent="0.45">
      <c r="A3680" t="s">
        <v>6162</v>
      </c>
      <c r="B3680">
        <v>42000</v>
      </c>
      <c r="C3680">
        <v>241816</v>
      </c>
      <c r="D3680">
        <f>Table2[[#This Row],[gross]]-Table2[[#This Row],[budget]]</f>
        <v>199816</v>
      </c>
    </row>
    <row r="3681" spans="1:4" x14ac:dyDescent="0.45">
      <c r="A3681" t="s">
        <v>6164</v>
      </c>
      <c r="B3681">
        <v>40000</v>
      </c>
      <c r="C3681">
        <v>277233</v>
      </c>
      <c r="D3681">
        <f>Table2[[#This Row],[gross]]-Table2[[#This Row],[budget]]</f>
        <v>237233</v>
      </c>
    </row>
    <row r="3682" spans="1:4" x14ac:dyDescent="0.45">
      <c r="A3682" t="s">
        <v>6166</v>
      </c>
      <c r="B3682">
        <v>30000</v>
      </c>
      <c r="C3682">
        <v>243768</v>
      </c>
      <c r="D3682">
        <f>Table2[[#This Row],[gross]]-Table2[[#This Row],[budget]]</f>
        <v>213768</v>
      </c>
    </row>
    <row r="3683" spans="1:4" x14ac:dyDescent="0.45">
      <c r="A3683" t="s">
        <v>6167</v>
      </c>
      <c r="B3683">
        <v>230000</v>
      </c>
      <c r="C3683">
        <v>3151130</v>
      </c>
      <c r="D3683">
        <f>Table2[[#This Row],[gross]]-Table2[[#This Row],[budget]]</f>
        <v>2921130</v>
      </c>
    </row>
    <row r="3684" spans="1:4" x14ac:dyDescent="0.45">
      <c r="A3684" t="s">
        <v>6169</v>
      </c>
      <c r="B3684">
        <v>27000</v>
      </c>
      <c r="C3684">
        <v>8231</v>
      </c>
      <c r="D3684">
        <f>Table2[[#This Row],[gross]]-Table2[[#This Row],[budget]]</f>
        <v>-18769</v>
      </c>
    </row>
    <row r="3685" spans="1:4" x14ac:dyDescent="0.45">
      <c r="A3685" t="s">
        <v>6170</v>
      </c>
      <c r="B3685">
        <v>25000</v>
      </c>
      <c r="C3685">
        <v>2856622</v>
      </c>
      <c r="D3685">
        <f>Table2[[#This Row],[gross]]-Table2[[#This Row],[budget]]</f>
        <v>2831622</v>
      </c>
    </row>
    <row r="3686" spans="1:4" x14ac:dyDescent="0.45">
      <c r="A3686" t="s">
        <v>6171</v>
      </c>
      <c r="B3686">
        <v>23000</v>
      </c>
      <c r="C3686">
        <v>1227508</v>
      </c>
      <c r="D3686">
        <f>Table2[[#This Row],[gross]]-Table2[[#This Row],[budget]]</f>
        <v>1204508</v>
      </c>
    </row>
    <row r="3687" spans="1:4" x14ac:dyDescent="0.45">
      <c r="A3687" t="s">
        <v>6172</v>
      </c>
      <c r="B3687">
        <v>15000</v>
      </c>
      <c r="C3687">
        <v>192467</v>
      </c>
      <c r="D3687">
        <f>Table2[[#This Row],[gross]]-Table2[[#This Row],[budget]]</f>
        <v>177467</v>
      </c>
    </row>
    <row r="3688" spans="1:4" x14ac:dyDescent="0.45">
      <c r="A3688" t="s">
        <v>6174</v>
      </c>
      <c r="B3688">
        <v>15000</v>
      </c>
      <c r="C3688">
        <v>76382</v>
      </c>
      <c r="D3688">
        <f>Table2[[#This Row],[gross]]-Table2[[#This Row],[budget]]</f>
        <v>61382</v>
      </c>
    </row>
    <row r="3689" spans="1:4" x14ac:dyDescent="0.45">
      <c r="A3689" t="s">
        <v>6176</v>
      </c>
      <c r="B3689">
        <v>10000</v>
      </c>
      <c r="C3689">
        <v>180483</v>
      </c>
      <c r="D3689">
        <f>Table2[[#This Row],[gross]]-Table2[[#This Row],[budget]]</f>
        <v>170483</v>
      </c>
    </row>
    <row r="3690" spans="1:4" x14ac:dyDescent="0.45">
      <c r="A3690" t="s">
        <v>6177</v>
      </c>
      <c r="B3690">
        <v>4500</v>
      </c>
      <c r="C3690">
        <v>136007</v>
      </c>
      <c r="D3690">
        <f>Table2[[#This Row],[gross]]-Table2[[#This Row],[budget]]</f>
        <v>131507</v>
      </c>
    </row>
    <row r="3691" spans="1:4" x14ac:dyDescent="0.45">
      <c r="A3691" t="s">
        <v>6179</v>
      </c>
      <c r="B3691">
        <v>10000</v>
      </c>
      <c r="C3691">
        <v>673780</v>
      </c>
      <c r="D3691">
        <f>Table2[[#This Row],[gross]]-Table2[[#This Row],[budget]]</f>
        <v>663780</v>
      </c>
    </row>
    <row r="3692" spans="1:4" x14ac:dyDescent="0.45">
      <c r="A3692" t="s">
        <v>6181</v>
      </c>
      <c r="B3692">
        <v>1000000</v>
      </c>
      <c r="C3692">
        <v>94596</v>
      </c>
      <c r="D3692">
        <f>Table2[[#This Row],[gross]]-Table2[[#This Row],[budget]]</f>
        <v>-905404</v>
      </c>
    </row>
    <row r="3693" spans="1:4" x14ac:dyDescent="0.45">
      <c r="A3693" t="s">
        <v>6183</v>
      </c>
      <c r="B3693">
        <v>7000</v>
      </c>
      <c r="C3693">
        <v>424760</v>
      </c>
      <c r="D3693">
        <f>Table2[[#This Row],[gross]]-Table2[[#This Row],[budget]]</f>
        <v>417760</v>
      </c>
    </row>
    <row r="3694" spans="1:4" x14ac:dyDescent="0.45">
      <c r="A3694" t="s">
        <v>6185</v>
      </c>
      <c r="B3694">
        <v>7000</v>
      </c>
      <c r="C3694">
        <v>70071</v>
      </c>
      <c r="D3694">
        <f>Table2[[#This Row],[gross]]-Table2[[#This Row],[budget]]</f>
        <v>63071</v>
      </c>
    </row>
    <row r="3695" spans="1:4" x14ac:dyDescent="0.45">
      <c r="A3695" t="s">
        <v>6186</v>
      </c>
      <c r="B3695">
        <v>7000</v>
      </c>
      <c r="C3695">
        <v>2040920</v>
      </c>
      <c r="D3695">
        <f>Table2[[#This Row],[gross]]-Table2[[#This Row],[budget]]</f>
        <v>2033920</v>
      </c>
    </row>
    <row r="3696" spans="1:4" x14ac:dyDescent="0.45">
      <c r="A3696" t="s">
        <v>6187</v>
      </c>
      <c r="B3696">
        <v>9000</v>
      </c>
      <c r="C3696">
        <v>4584</v>
      </c>
      <c r="D3696">
        <f>Table2[[#This Row],[gross]]-Table2[[#This Row],[budget]]</f>
        <v>-4416</v>
      </c>
    </row>
    <row r="3697" spans="1:4" x14ac:dyDescent="0.45">
      <c r="A3697" t="s">
        <v>6188</v>
      </c>
      <c r="B3697">
        <v>1100</v>
      </c>
      <c r="C3697">
        <v>85222</v>
      </c>
      <c r="D3697">
        <f>Table2[[#This Row],[gross]]-Table2[[#This Row],[budget]]</f>
        <v>84122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253DA-FED9-47A1-A205-084C2CE70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IMDB_Movies</vt:lpstr>
      <vt:lpstr>movie_genere_splitting</vt:lpstr>
      <vt:lpstr>movie_genere analysis</vt:lpstr>
      <vt:lpstr>duration analysis</vt:lpstr>
      <vt:lpstr>language_analysis</vt:lpstr>
      <vt:lpstr>director analyis</vt:lpstr>
      <vt:lpstr>popular directors</vt:lpstr>
      <vt:lpstr>budget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sukeertha M.T</dc:creator>
  <cp:lastModifiedBy>sukeertha M.T</cp:lastModifiedBy>
  <dcterms:created xsi:type="dcterms:W3CDTF">2024-11-24T13:43:42Z</dcterms:created>
  <dcterms:modified xsi:type="dcterms:W3CDTF">2024-11-30T19:03:38Z</dcterms:modified>
</cp:coreProperties>
</file>